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20" yWindow="-120" windowWidth="20730" windowHeight="11760" tabRatio="828"/>
  </bookViews>
  <sheets>
    <sheet name="Action prevu" sheetId="197" r:id="rId1"/>
    <sheet name="Liste items" sheetId="204" r:id="rId2"/>
    <sheet name="Base de donnée" sheetId="196" r:id="rId3"/>
    <sheet name="Aujourd'hui" sheetId="203" r:id="rId4"/>
    <sheet name="Recherche" sheetId="202" r:id="rId5"/>
    <sheet name="Stat" sheetId="198" r:id="rId6"/>
  </sheets>
  <definedNames>
    <definedName name="Z_F6F840FE_0A59_4DEA_8BAA_A39545BD7CC2_.wvu.PrintArea" localSheetId="4" hidden="1">Recherche!$A$1:$AZ$65</definedName>
    <definedName name="_xlnm.Print_Area" localSheetId="4">Recherche!$A$1:$AZ$68</definedName>
  </definedNames>
  <calcPr calcId="145621"/>
  <customWorkbookViews>
    <customWorkbookView name="ESCOUBE, Jean - Affichage personnalisé" guid="{F6F840FE-0A59-4DEA-8BAA-A39545BD7CC2}" mergeInterval="0" personalView="1" maximized="1" windowWidth="1580" windowHeight="77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4" i="197" l="1"/>
  <c r="D23" i="197"/>
  <c r="D22" i="197"/>
  <c r="D21" i="197"/>
  <c r="A24" i="196" l="1"/>
  <c r="B24" i="196"/>
  <c r="H24" i="196"/>
  <c r="M24" i="196"/>
  <c r="Q24" i="196"/>
  <c r="U24" i="196"/>
  <c r="Y24" i="196"/>
  <c r="AC24" i="196"/>
  <c r="D20" i="197" l="1"/>
  <c r="D19" i="197"/>
  <c r="D18" i="197"/>
  <c r="D17" i="197"/>
  <c r="D16" i="197"/>
  <c r="D15" i="197"/>
  <c r="D14" i="197"/>
  <c r="D13" i="197"/>
  <c r="D12" i="197"/>
  <c r="A23" i="196" l="1"/>
  <c r="B23" i="196"/>
  <c r="H23" i="196"/>
  <c r="M23" i="196"/>
  <c r="Q23" i="196"/>
  <c r="U23" i="196"/>
  <c r="Y23" i="196"/>
  <c r="AC23" i="196"/>
  <c r="A22" i="196" l="1"/>
  <c r="B22" i="196"/>
  <c r="H22" i="196"/>
  <c r="M22" i="196"/>
  <c r="Q22" i="196"/>
  <c r="U22" i="196"/>
  <c r="Y22" i="196"/>
  <c r="AC22" i="196"/>
  <c r="A21" i="196"/>
  <c r="B21" i="196"/>
  <c r="H21" i="196"/>
  <c r="M21" i="196"/>
  <c r="Q21" i="196"/>
  <c r="U21" i="196"/>
  <c r="Y21" i="196"/>
  <c r="AC21" i="196"/>
  <c r="A20" i="196"/>
  <c r="B20" i="196"/>
  <c r="H20" i="196"/>
  <c r="M20" i="196"/>
  <c r="Q20" i="196"/>
  <c r="U20" i="196"/>
  <c r="Y20" i="196"/>
  <c r="AC20" i="196"/>
  <c r="A19" i="196" l="1"/>
  <c r="B19" i="196"/>
  <c r="H19" i="196"/>
  <c r="M19" i="196"/>
  <c r="Q19" i="196"/>
  <c r="U19" i="196"/>
  <c r="Y19" i="196"/>
  <c r="AC19" i="196"/>
  <c r="AC3" i="196"/>
  <c r="AC4" i="196"/>
  <c r="AC5" i="196"/>
  <c r="AC6" i="196"/>
  <c r="AC7" i="196"/>
  <c r="AC8" i="196"/>
  <c r="AC9" i="196"/>
  <c r="AC10" i="196"/>
  <c r="AC11" i="196"/>
  <c r="AC12" i="196"/>
  <c r="AC13" i="196"/>
  <c r="AC14" i="196"/>
  <c r="AC15" i="196"/>
  <c r="AC16" i="196"/>
  <c r="AC17" i="196"/>
  <c r="AC18" i="196"/>
  <c r="Y3" i="196"/>
  <c r="Y4" i="196"/>
  <c r="Y5" i="196"/>
  <c r="Y6" i="196"/>
  <c r="Y7" i="196"/>
  <c r="Y8" i="196"/>
  <c r="Y9" i="196"/>
  <c r="Y10" i="196"/>
  <c r="Y11" i="196"/>
  <c r="Y12" i="196"/>
  <c r="Y13" i="196"/>
  <c r="Y14" i="196"/>
  <c r="Y15" i="196"/>
  <c r="Y16" i="196"/>
  <c r="Y17" i="196"/>
  <c r="Y18" i="196"/>
  <c r="U3" i="196"/>
  <c r="U4" i="196"/>
  <c r="U5" i="196"/>
  <c r="U6" i="196"/>
  <c r="U7" i="196"/>
  <c r="U8" i="196"/>
  <c r="U9" i="196"/>
  <c r="U10" i="196"/>
  <c r="U11" i="196"/>
  <c r="U12" i="196"/>
  <c r="U13" i="196"/>
  <c r="U14" i="196"/>
  <c r="U15" i="196"/>
  <c r="U16" i="196"/>
  <c r="U17" i="196"/>
  <c r="U18" i="196"/>
  <c r="Q3" i="196"/>
  <c r="Q4" i="196"/>
  <c r="Q5" i="196"/>
  <c r="Q6" i="196"/>
  <c r="Q7" i="196"/>
  <c r="Q8" i="196"/>
  <c r="Q9" i="196"/>
  <c r="Q10" i="196"/>
  <c r="Q11" i="196"/>
  <c r="Q12" i="196"/>
  <c r="Q13" i="196"/>
  <c r="Q14" i="196"/>
  <c r="Q15" i="196"/>
  <c r="Q16" i="196"/>
  <c r="Q17" i="196"/>
  <c r="Q18" i="196"/>
  <c r="A18" i="196"/>
  <c r="B18" i="196"/>
  <c r="H18" i="196"/>
  <c r="M18" i="196"/>
  <c r="M3" i="196"/>
  <c r="M4" i="196"/>
  <c r="M5" i="196"/>
  <c r="M6" i="196"/>
  <c r="M7" i="196"/>
  <c r="M8" i="196"/>
  <c r="M9" i="196"/>
  <c r="M10" i="196"/>
  <c r="M11" i="196"/>
  <c r="M12" i="196"/>
  <c r="M13" i="196"/>
  <c r="M14" i="196"/>
  <c r="M15" i="196"/>
  <c r="M16" i="196"/>
  <c r="M17" i="196"/>
  <c r="A17" i="196"/>
  <c r="B17" i="196"/>
  <c r="H17" i="196"/>
  <c r="A16" i="196"/>
  <c r="B16" i="196"/>
  <c r="H16" i="196"/>
  <c r="D4" i="197"/>
  <c r="D5" i="197"/>
  <c r="D6" i="197"/>
  <c r="D7" i="197"/>
  <c r="D8" i="197"/>
  <c r="D9" i="197"/>
  <c r="D10" i="197"/>
  <c r="D11" i="197"/>
  <c r="D3" i="197"/>
  <c r="H6" i="196"/>
  <c r="AY12" i="203"/>
  <c r="E12" i="203"/>
  <c r="F12" i="203"/>
  <c r="G12" i="203"/>
  <c r="H12" i="203"/>
  <c r="I12" i="203"/>
  <c r="J12" i="203"/>
  <c r="K12" i="203"/>
  <c r="L12" i="203"/>
  <c r="M12" i="203"/>
  <c r="N12" i="203"/>
  <c r="O12" i="203"/>
  <c r="P12" i="203"/>
  <c r="Q12" i="203"/>
  <c r="R12" i="203"/>
  <c r="S12" i="203"/>
  <c r="T12" i="203"/>
  <c r="U12" i="203"/>
  <c r="V12" i="203"/>
  <c r="W12" i="203"/>
  <c r="X12" i="203"/>
  <c r="Y12" i="203"/>
  <c r="Z12" i="203"/>
  <c r="AA12" i="203"/>
  <c r="AB12" i="203"/>
  <c r="AC12" i="203"/>
  <c r="AD12" i="203"/>
  <c r="AE12" i="203"/>
  <c r="AF12" i="203"/>
  <c r="AG12" i="203"/>
  <c r="AH12" i="203"/>
  <c r="AI12" i="203"/>
  <c r="AJ12" i="203"/>
  <c r="AK12" i="203"/>
  <c r="AL12" i="203"/>
  <c r="AM12" i="203"/>
  <c r="AN12" i="203"/>
  <c r="AO12" i="203"/>
  <c r="AP12" i="203"/>
  <c r="AQ12" i="203"/>
  <c r="AR12" i="203"/>
  <c r="AS12" i="203"/>
  <c r="AT12" i="203"/>
  <c r="AU12" i="203"/>
  <c r="AV12" i="203"/>
  <c r="AW12" i="203"/>
  <c r="AX12" i="203"/>
  <c r="D12" i="203"/>
  <c r="C12" i="203"/>
  <c r="A15" i="196"/>
  <c r="B15" i="196"/>
  <c r="H15" i="196"/>
  <c r="A14" i="196"/>
  <c r="B14" i="196"/>
  <c r="H14" i="196"/>
  <c r="H3" i="196" l="1"/>
  <c r="A13" i="196" l="1"/>
  <c r="B13" i="196"/>
  <c r="H13" i="196"/>
  <c r="A12" i="196"/>
  <c r="B12" i="196"/>
  <c r="H12" i="196"/>
  <c r="A11" i="196"/>
  <c r="B11" i="196"/>
  <c r="H11" i="196"/>
  <c r="A10" i="196"/>
  <c r="B10" i="196"/>
  <c r="H10" i="196"/>
  <c r="B3" i="196"/>
  <c r="A3" i="196"/>
  <c r="H9" i="196"/>
  <c r="A9" i="196"/>
  <c r="B9" i="196"/>
  <c r="D3" i="202"/>
  <c r="E3" i="202" s="1"/>
  <c r="F3" i="202" s="1"/>
  <c r="G3" i="202" s="1"/>
  <c r="H3" i="202" s="1"/>
  <c r="I3" i="202" s="1"/>
  <c r="J3" i="202" s="1"/>
  <c r="K3" i="202" s="1"/>
  <c r="L3" i="202" s="1"/>
  <c r="M3" i="202" s="1"/>
  <c r="N3" i="202" s="1"/>
  <c r="O3" i="202" s="1"/>
  <c r="P3" i="202" s="1"/>
  <c r="Q3" i="202" s="1"/>
  <c r="R3" i="202" s="1"/>
  <c r="S3" i="202" s="1"/>
  <c r="T3" i="202" s="1"/>
  <c r="U3" i="202" s="1"/>
  <c r="V3" i="202" s="1"/>
  <c r="W3" i="202" s="1"/>
  <c r="X3" i="202" s="1"/>
  <c r="Y3" i="202" s="1"/>
  <c r="Z3" i="202" s="1"/>
  <c r="AA3" i="202" s="1"/>
  <c r="AB3" i="202" s="1"/>
  <c r="AC3" i="202" s="1"/>
  <c r="AD3" i="202" s="1"/>
  <c r="AE3" i="202" s="1"/>
  <c r="AF3" i="202" s="1"/>
  <c r="AG3" i="202" s="1"/>
  <c r="AH3" i="202" s="1"/>
  <c r="AI3" i="202" s="1"/>
  <c r="AJ3" i="202" s="1"/>
  <c r="AK3" i="202" s="1"/>
  <c r="AL3" i="202" s="1"/>
  <c r="AM3" i="202" s="1"/>
  <c r="AN3" i="202" s="1"/>
  <c r="AO3" i="202" s="1"/>
  <c r="AP3" i="202" s="1"/>
  <c r="AQ3" i="202" s="1"/>
  <c r="AR3" i="202" s="1"/>
  <c r="AS3" i="202" s="1"/>
  <c r="AT3" i="202" s="1"/>
  <c r="AU3" i="202" s="1"/>
  <c r="AV3" i="202" s="1"/>
  <c r="AW3" i="202" s="1"/>
  <c r="AX3" i="202" s="1"/>
  <c r="AY3" i="202" s="1"/>
  <c r="A4" i="196" l="1"/>
  <c r="A5" i="196"/>
  <c r="A6" i="196"/>
  <c r="A7" i="196"/>
  <c r="A8" i="196"/>
  <c r="B4" i="196"/>
  <c r="B5" i="196"/>
  <c r="B6" i="196"/>
  <c r="B7" i="196"/>
  <c r="B8" i="196"/>
  <c r="H4" i="196"/>
  <c r="H5" i="196"/>
  <c r="H7" i="196"/>
  <c r="H8" i="196"/>
  <c r="D3" i="203" l="1"/>
  <c r="E3" i="203" s="1"/>
  <c r="F3" i="203" s="1"/>
  <c r="G3" i="203" s="1"/>
  <c r="H3" i="203" s="1"/>
  <c r="I3" i="203" s="1"/>
  <c r="J3" i="203" l="1"/>
  <c r="K3" i="203" s="1"/>
  <c r="L3" i="203" s="1"/>
  <c r="M3" i="203" s="1"/>
  <c r="N3" i="203" s="1"/>
  <c r="O3" i="203" s="1"/>
  <c r="P3" i="203" s="1"/>
  <c r="Q3" i="203" s="1"/>
  <c r="R3" i="203" s="1"/>
  <c r="S3" i="203" s="1"/>
  <c r="T3" i="203" s="1"/>
  <c r="U3" i="203" s="1"/>
  <c r="V3" i="203" s="1"/>
  <c r="W3" i="203" s="1"/>
  <c r="X3" i="203" s="1"/>
  <c r="Y3" i="203" s="1"/>
  <c r="Z3" i="203" s="1"/>
  <c r="AA3" i="203" s="1"/>
  <c r="AB3" i="203" s="1"/>
  <c r="AC3" i="203" s="1"/>
  <c r="AD3" i="203" s="1"/>
  <c r="AE3" i="203" s="1"/>
  <c r="AF3" i="203" s="1"/>
  <c r="AG3" i="203" s="1"/>
  <c r="AH3" i="203" s="1"/>
  <c r="AI3" i="203" s="1"/>
  <c r="AJ3" i="203" s="1"/>
  <c r="AK3" i="203" s="1"/>
  <c r="AL3" i="203" s="1"/>
  <c r="AM3" i="203" s="1"/>
  <c r="AN3" i="203" s="1"/>
  <c r="AO3" i="203" s="1"/>
  <c r="AP3" i="203" s="1"/>
  <c r="AQ3" i="203" s="1"/>
  <c r="AR3" i="203" s="1"/>
  <c r="AS3" i="203" s="1"/>
  <c r="AT3" i="203" s="1"/>
  <c r="AU3" i="203" s="1"/>
  <c r="AV3" i="203" s="1"/>
  <c r="AW3" i="203" s="1"/>
  <c r="AX3" i="203" s="1"/>
  <c r="AY3" i="203" s="1"/>
  <c r="B1" i="203"/>
  <c r="H50" i="198" l="1"/>
  <c r="H49" i="198"/>
  <c r="H48" i="198"/>
  <c r="H47" i="198"/>
  <c r="H45" i="198"/>
  <c r="H44" i="198"/>
  <c r="H43" i="198"/>
  <c r="H42" i="198"/>
  <c r="H41" i="198"/>
  <c r="H40" i="198"/>
  <c r="H39" i="198"/>
  <c r="H38" i="198"/>
  <c r="H37" i="198"/>
  <c r="H36" i="198"/>
  <c r="H35" i="198"/>
  <c r="H34" i="198"/>
  <c r="H33" i="198"/>
  <c r="H32" i="198"/>
  <c r="H31" i="198"/>
  <c r="H29" i="198"/>
  <c r="H28" i="198"/>
  <c r="H27" i="198"/>
  <c r="H25" i="198"/>
  <c r="H24" i="198"/>
  <c r="H23" i="198"/>
  <c r="H22" i="198"/>
  <c r="H21" i="198"/>
  <c r="H20" i="198"/>
  <c r="H18" i="198"/>
  <c r="H17" i="198"/>
  <c r="H16" i="198"/>
  <c r="H14" i="198"/>
  <c r="H13" i="198"/>
  <c r="H12" i="198"/>
  <c r="H11" i="198"/>
  <c r="H10" i="198"/>
  <c r="H8" i="198"/>
</calcChain>
</file>

<file path=xl/comments1.xml><?xml version="1.0" encoding="utf-8"?>
<comments xmlns="http://schemas.openxmlformats.org/spreadsheetml/2006/main">
  <authors>
    <author>RG</author>
    <author>JMMarrequeste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2.xml><?xml version="1.0" encoding="utf-8"?>
<comments xmlns="http://schemas.openxmlformats.org/spreadsheetml/2006/main">
  <authors>
    <author>RG</author>
    <author>JMMarrequeste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3.xml><?xml version="1.0" encoding="utf-8"?>
<comments xmlns="http://schemas.openxmlformats.org/spreadsheetml/2006/main">
  <authors>
    <author>RG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(Constat / Objectifs) x 100</t>
        </r>
      </text>
    </comment>
  </commentList>
</comments>
</file>

<file path=xl/sharedStrings.xml><?xml version="1.0" encoding="utf-8"?>
<sst xmlns="http://schemas.openxmlformats.org/spreadsheetml/2006/main" count="583" uniqueCount="235">
  <si>
    <t>Cf.calendrier nuit aéro</t>
  </si>
  <si>
    <t>SSLIA</t>
  </si>
  <si>
    <t>SPPA</t>
  </si>
  <si>
    <t>Niveau réel constaté</t>
  </si>
  <si>
    <t>Visa SSLIA</t>
  </si>
  <si>
    <t>Total effectif constaté</t>
  </si>
  <si>
    <t>Total  prévisionnel</t>
  </si>
  <si>
    <t>Complément Carburant</t>
  </si>
  <si>
    <t>Armes règlementaires</t>
  </si>
  <si>
    <t>Munitions règlementaires</t>
  </si>
  <si>
    <t>Maintenance</t>
  </si>
  <si>
    <t>Essais VIM</t>
  </si>
  <si>
    <t>Equipements règlementaires</t>
  </si>
  <si>
    <t>Equipements Supplémentaires</t>
  </si>
  <si>
    <t>Observations</t>
  </si>
  <si>
    <t>Interventions Aéronautiques</t>
  </si>
  <si>
    <t>Interventions diverses</t>
  </si>
  <si>
    <t>Permis feu</t>
  </si>
  <si>
    <t>Opérations Diverses ou Autres</t>
  </si>
  <si>
    <t>x</t>
  </si>
  <si>
    <t>Visa SAASE</t>
  </si>
  <si>
    <t xml:space="preserve">Indicateurs de suivi de la Performance </t>
  </si>
  <si>
    <t>janvier</t>
  </si>
  <si>
    <t>Indicateurs</t>
  </si>
  <si>
    <t>Périodicité</t>
  </si>
  <si>
    <t>Constat</t>
  </si>
  <si>
    <t>Objectifs</t>
  </si>
  <si>
    <t>Performance  en %</t>
  </si>
  <si>
    <t>Commentaires Constat</t>
  </si>
  <si>
    <t>Mensuel</t>
  </si>
  <si>
    <t>Trimestre</t>
  </si>
  <si>
    <t>Annuel</t>
  </si>
  <si>
    <t>Niveau de protection publié</t>
  </si>
  <si>
    <t>Nombre de jour</t>
  </si>
  <si>
    <t>Baisse de niveau pour intervention</t>
  </si>
  <si>
    <t>Baisse de niveau Absence Personnel</t>
  </si>
  <si>
    <t>Nombre d'heure</t>
  </si>
  <si>
    <t>Baisse de niveau Absence Matériel</t>
  </si>
  <si>
    <t>Présence PPA</t>
  </si>
  <si>
    <t>Heures Ouverture et fermeture</t>
  </si>
  <si>
    <t>Absence Personnel PPA</t>
  </si>
  <si>
    <t>Absence Matériel PPA</t>
  </si>
  <si>
    <t>Inspection aire de mouvement</t>
  </si>
  <si>
    <t>2 /jour  7/7</t>
  </si>
  <si>
    <t>Permis Aire de mouvement</t>
  </si>
  <si>
    <t xml:space="preserve"> Agents</t>
  </si>
  <si>
    <t>Badge Rouge</t>
  </si>
  <si>
    <t>Formation Théorique PA</t>
  </si>
  <si>
    <t>Nombre d'heure annuelle / agent</t>
  </si>
  <si>
    <t>Formation Théorique CM</t>
  </si>
  <si>
    <t>Secourisme</t>
  </si>
  <si>
    <t>Connaissance aérodrome</t>
  </si>
  <si>
    <t>Sport</t>
  </si>
  <si>
    <t>Nombre d'heure annuelle(2 h / 47 semaines/agent)</t>
  </si>
  <si>
    <t>Recyclage maintien d'agrément</t>
  </si>
  <si>
    <t xml:space="preserve">Réalisation Délai d'intervention </t>
  </si>
  <si>
    <t>Par VIM</t>
  </si>
  <si>
    <t>Réalisation Essais Véhicule</t>
  </si>
  <si>
    <t>Compte rendu Exploitation véhicule</t>
  </si>
  <si>
    <t>Par Véhicule</t>
  </si>
  <si>
    <t xml:space="preserve">Habillement </t>
  </si>
  <si>
    <t>EPI</t>
  </si>
  <si>
    <t xml:space="preserve">Réunion CM </t>
  </si>
  <si>
    <t>Mise à jour RCO</t>
  </si>
  <si>
    <t>Main Courante</t>
  </si>
  <si>
    <t>Quotidien</t>
  </si>
  <si>
    <t>Compte rendu d'activité</t>
  </si>
  <si>
    <t>Suivi du stock Emulseur</t>
  </si>
  <si>
    <t>Mini: 656,70 litres</t>
  </si>
  <si>
    <t>Suivi du stock Poudre</t>
  </si>
  <si>
    <t xml:space="preserve">Mini:  500 kg </t>
  </si>
  <si>
    <t>Visite Médicale maintien agrément</t>
  </si>
  <si>
    <t>Synthèse PPA</t>
  </si>
  <si>
    <t>Suivi du stock munition</t>
  </si>
  <si>
    <t>CAPA</t>
  </si>
  <si>
    <t xml:space="preserve">Détonnantes </t>
  </si>
  <si>
    <t>Crépitantes</t>
  </si>
  <si>
    <t>Amorces</t>
  </si>
  <si>
    <t>Cartouches de chasse</t>
  </si>
  <si>
    <t>Q</t>
  </si>
  <si>
    <t>Non défini</t>
  </si>
  <si>
    <t>Suivi des FNE</t>
  </si>
  <si>
    <t>Suivi des prises et fin de service SSLIA</t>
  </si>
  <si>
    <t>Suivi des prises et fin de service SPPA</t>
  </si>
  <si>
    <t>Suivi des changements d’agent PPA en service</t>
  </si>
  <si>
    <t>Pleins Pax</t>
  </si>
  <si>
    <t>Etat Veille</t>
  </si>
  <si>
    <t>Etat Alerte</t>
  </si>
  <si>
    <t>Etat Accident</t>
  </si>
  <si>
    <t>RVR Cat2</t>
  </si>
  <si>
    <t>RVR Cat3</t>
  </si>
  <si>
    <t>Secours Urbain</t>
  </si>
  <si>
    <t>Secours à Personne</t>
  </si>
  <si>
    <t>Inspection Aire de mouvement</t>
  </si>
  <si>
    <t>Mesures Adhérence</t>
  </si>
  <si>
    <t>Roulage véhicules</t>
  </si>
  <si>
    <t>Connaissance Aérodrome</t>
  </si>
  <si>
    <t>Entrainements Théorique</t>
  </si>
  <si>
    <t>Culture Physique</t>
  </si>
  <si>
    <t>Entrainements</t>
  </si>
  <si>
    <t>Emulseur</t>
  </si>
  <si>
    <t>Poudre</t>
  </si>
  <si>
    <t>Autres Activités</t>
  </si>
  <si>
    <t>Niveau</t>
  </si>
  <si>
    <t>de</t>
  </si>
  <si>
    <t>à</t>
  </si>
  <si>
    <t>Date</t>
  </si>
  <si>
    <t>Hr début</t>
  </si>
  <si>
    <t>Hr fin</t>
  </si>
  <si>
    <t>Notam</t>
  </si>
  <si>
    <t>Effectif</t>
  </si>
  <si>
    <t>Equipement</t>
  </si>
  <si>
    <t>Secours à personne</t>
  </si>
  <si>
    <t>Commentaires et/ou évènements significatifs :</t>
  </si>
  <si>
    <t>Durée</t>
  </si>
  <si>
    <t>Quantité</t>
  </si>
  <si>
    <t>Qté</t>
  </si>
  <si>
    <t>Total VIM disponible constaté</t>
  </si>
  <si>
    <t>Total Véhicule PPA constaté</t>
  </si>
  <si>
    <t>Chef de manœuvre (prévu)</t>
  </si>
  <si>
    <t>Pompier d'aérodrome (prévu)</t>
  </si>
  <si>
    <t>Niveau (prévu)</t>
  </si>
  <si>
    <t>Nb VIM disponible (prévu)</t>
  </si>
  <si>
    <t>Agent PPA (Prévu)</t>
  </si>
  <si>
    <t>Véhicule PPA (Prévu)</t>
  </si>
  <si>
    <t>Catégorie</t>
  </si>
  <si>
    <t>Thème</t>
  </si>
  <si>
    <t>Permis feux</t>
  </si>
  <si>
    <t>Commentaire</t>
  </si>
  <si>
    <t>Mois</t>
  </si>
  <si>
    <t>Année</t>
  </si>
  <si>
    <t>10:00</t>
  </si>
  <si>
    <t>10:30</t>
  </si>
  <si>
    <t>test</t>
  </si>
  <si>
    <t>11:45</t>
  </si>
  <si>
    <t>ZA</t>
  </si>
  <si>
    <t>17:30</t>
  </si>
  <si>
    <t>18:00</t>
  </si>
  <si>
    <t>sur site</t>
  </si>
  <si>
    <t>10:15</t>
  </si>
  <si>
    <t>malaise</t>
  </si>
  <si>
    <t>03/02/2019</t>
  </si>
  <si>
    <t>11:00</t>
  </si>
  <si>
    <t>11:20</t>
  </si>
  <si>
    <t>B737</t>
  </si>
  <si>
    <t/>
  </si>
  <si>
    <t>14:25</t>
  </si>
  <si>
    <t>14:40</t>
  </si>
  <si>
    <t>A320, moteur 1</t>
  </si>
  <si>
    <t>15:00</t>
  </si>
  <si>
    <t>16:30</t>
  </si>
  <si>
    <t>Muscu</t>
  </si>
  <si>
    <t>22:15</t>
  </si>
  <si>
    <t>22:50</t>
  </si>
  <si>
    <t>Malaise aérogare arrivée.</t>
  </si>
  <si>
    <t>04/02/2019</t>
  </si>
  <si>
    <t>22:25</t>
  </si>
  <si>
    <t>23:05</t>
  </si>
  <si>
    <t>Parking 31</t>
  </si>
  <si>
    <t>10:52</t>
  </si>
  <si>
    <t>10:55</t>
  </si>
  <si>
    <t>Consta Niv</t>
  </si>
  <si>
    <t>Hr début consta Niv</t>
  </si>
  <si>
    <t>Hr fin consta Niv</t>
  </si>
  <si>
    <t>Durée consta Niv</t>
  </si>
  <si>
    <t>Consta effectif sslia</t>
  </si>
  <si>
    <t>Hr début effectif sslia</t>
  </si>
  <si>
    <t>Hr fin effectif sslia</t>
  </si>
  <si>
    <t>Durée effectif sslia</t>
  </si>
  <si>
    <t>Consta VIM</t>
  </si>
  <si>
    <t>Hr débt consta VIM</t>
  </si>
  <si>
    <t>Hr fin consta VIM</t>
  </si>
  <si>
    <t>Durée consta VIM</t>
  </si>
  <si>
    <t>Constat agent ppa</t>
  </si>
  <si>
    <t>Hr début consta agent ppa</t>
  </si>
  <si>
    <t>Hr fin consta agent ppa</t>
  </si>
  <si>
    <t>Durée consta agent ppa</t>
  </si>
  <si>
    <t>Consta Véh PPA</t>
  </si>
  <si>
    <t>Hr début consta véh PPA</t>
  </si>
  <si>
    <t>Hr fin consta véh PPA</t>
  </si>
  <si>
    <t>Durée consta véh PPA</t>
  </si>
  <si>
    <t>10/03/2019</t>
  </si>
  <si>
    <t>10:25</t>
  </si>
  <si>
    <t>10:50</t>
  </si>
  <si>
    <t>Sport Gautier R, Hourtané C, Leroy F</t>
  </si>
  <si>
    <t xml:space="preserve">Chef de manœuvre </t>
  </si>
  <si>
    <t>Pompier</t>
  </si>
  <si>
    <t>VIM dispo</t>
  </si>
  <si>
    <t>Agent PPA</t>
  </si>
  <si>
    <t>Activité Prévu</t>
  </si>
  <si>
    <t>Niveau et quantité</t>
  </si>
  <si>
    <t>Périodes prévus</t>
  </si>
  <si>
    <t>Liste Niveau et quantité</t>
  </si>
  <si>
    <t>10:20</t>
  </si>
  <si>
    <t>10:35</t>
  </si>
  <si>
    <t>Sur site</t>
  </si>
  <si>
    <t>5</t>
  </si>
  <si>
    <t>07:35</t>
  </si>
  <si>
    <t>07:55</t>
  </si>
  <si>
    <t>Ouverture piste</t>
  </si>
  <si>
    <t>11:05</t>
  </si>
  <si>
    <t>11:30</t>
  </si>
  <si>
    <t>VIM 3, problème pompe</t>
  </si>
  <si>
    <t>3</t>
  </si>
  <si>
    <t>2</t>
  </si>
  <si>
    <t>0</t>
  </si>
  <si>
    <t>1</t>
  </si>
  <si>
    <t>11:15</t>
  </si>
  <si>
    <t>4</t>
  </si>
  <si>
    <t>13/03/2019</t>
  </si>
  <si>
    <t>09:35</t>
  </si>
  <si>
    <t>09:55</t>
  </si>
  <si>
    <t>TEST</t>
  </si>
  <si>
    <t>09:20</t>
  </si>
  <si>
    <t>09:25</t>
  </si>
  <si>
    <t>09:30</t>
  </si>
  <si>
    <t>08:00</t>
  </si>
  <si>
    <t>08:05</t>
  </si>
  <si>
    <t>test pleins pax</t>
  </si>
  <si>
    <t>08:10</t>
  </si>
  <si>
    <t>08:15</t>
  </si>
  <si>
    <t>08:20</t>
  </si>
  <si>
    <t>08:25</t>
  </si>
  <si>
    <t>08:30</t>
  </si>
  <si>
    <t>14/03/2019</t>
  </si>
  <si>
    <t>Sport agent_1</t>
  </si>
  <si>
    <t>Véh PPA</t>
  </si>
  <si>
    <t>N° xxxxxx</t>
  </si>
  <si>
    <t>18/03/2019</t>
  </si>
  <si>
    <t>01:30</t>
  </si>
  <si>
    <t>02:30</t>
  </si>
  <si>
    <t>gjhlj</t>
  </si>
  <si>
    <t>Opération prévu</t>
  </si>
  <si>
    <t>20/03/2019</t>
  </si>
  <si>
    <t>10:40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</si>
</sst>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m\ yyyy"/>
    <numFmt numFmtId="165" formatCode="[hh]:mm"/>
  </numFmts>
  <fonts count="4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color indexed="12"/>
      <name val="Times New Roman"/>
      <family val="1"/>
    </font>
    <font>
      <sz val="10"/>
      <color rgb="FFFF0000"/>
      <name val="Times New Roman"/>
      <family val="1"/>
    </font>
    <font>
      <sz val="10"/>
      <color theme="9" tint="-0.249977111117893"/>
      <name val="Times New Roman"/>
      <family val="1"/>
    </font>
    <font>
      <sz val="10"/>
      <color rgb="FF7030A0"/>
      <name val="Times New Roman"/>
      <family val="1"/>
    </font>
    <font>
      <sz val="10"/>
      <color theme="5" tint="-0.249977111117893"/>
      <name val="Times New Roman"/>
      <family val="1"/>
    </font>
    <font>
      <sz val="10"/>
      <color theme="6" tint="-0.249977111117893"/>
      <name val="Times New Roman"/>
      <family val="1"/>
    </font>
    <font>
      <sz val="9"/>
      <color theme="1"/>
      <name val="Vijaya"/>
      <family val="2"/>
    </font>
    <font>
      <sz val="10"/>
      <color rgb="FF0000FF"/>
      <name val="Times New Roman"/>
      <family val="1"/>
    </font>
    <font>
      <b/>
      <sz val="12"/>
      <color rgb="FF0000FF"/>
      <name val="Times New Roman"/>
      <family val="1"/>
    </font>
    <font>
      <b/>
      <sz val="14"/>
      <color rgb="FF0000FF"/>
      <name val="Times New Roman"/>
      <family val="1"/>
    </font>
    <font>
      <sz val="10"/>
      <color rgb="FFC00000"/>
      <name val="Times New Roman"/>
      <family val="1"/>
    </font>
    <font>
      <i/>
      <sz val="9"/>
      <name val="Times New Roman"/>
      <family val="1"/>
    </font>
    <font>
      <b/>
      <sz val="12"/>
      <color theme="1"/>
      <name val="Times New Roman"/>
      <family val="1"/>
    </font>
    <font>
      <b/>
      <sz val="9"/>
      <color theme="1"/>
      <name val="Vijaya"/>
      <family val="2"/>
    </font>
    <font>
      <b/>
      <sz val="10"/>
      <color theme="1"/>
      <name val="Times New Roman"/>
      <family val="1"/>
    </font>
    <font>
      <b/>
      <sz val="10"/>
      <name val="Times New Roman"/>
      <family val="1"/>
    </font>
    <font>
      <b/>
      <sz val="10"/>
      <color rgb="FF0070C0"/>
      <name val="Times New Roman"/>
      <family val="1"/>
    </font>
    <font>
      <sz val="10"/>
      <color theme="1"/>
      <name val="Times New Roman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5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auto="1"/>
      </left>
      <right style="hair">
        <color auto="1"/>
      </right>
      <top/>
      <bottom style="dashDotDot">
        <color indexed="64"/>
      </bottom>
      <diagonal/>
    </border>
    <border>
      <left style="hair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1" fillId="0" borderId="0" applyFont="0" applyFill="0" applyBorder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21" borderId="3" applyNumberFormat="0" applyFont="0" applyAlignment="0" applyProtection="0"/>
    <xf numFmtId="0" fontId="19" fillId="0" borderId="0" applyFont="0" applyFill="0" applyBorder="0" applyAlignment="0" applyProtection="0"/>
    <xf numFmtId="0" fontId="1" fillId="0" borderId="0"/>
    <xf numFmtId="0" fontId="1" fillId="21" borderId="3" applyNumberFormat="0" applyFont="0" applyAlignment="0" applyProtection="0"/>
    <xf numFmtId="0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88">
    <xf numFmtId="0" fontId="0" fillId="0" borderId="0" xfId="0"/>
    <xf numFmtId="0" fontId="25" fillId="0" borderId="0" xfId="0" applyFont="1"/>
    <xf numFmtId="17" fontId="0" fillId="0" borderId="0" xfId="0" applyNumberFormat="1"/>
    <xf numFmtId="0" fontId="26" fillId="0" borderId="0" xfId="0" applyFont="1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0" fontId="0" fillId="31" borderId="18" xfId="0" applyFill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left" vertical="center"/>
    </xf>
    <xf numFmtId="21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22" xfId="0" applyFont="1" applyBorder="1" applyAlignment="1">
      <alignment horizontal="left" vertical="center"/>
    </xf>
    <xf numFmtId="0" fontId="27" fillId="0" borderId="18" xfId="0" applyFont="1" applyBorder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23" xfId="0" applyFont="1" applyBorder="1" applyAlignment="1">
      <alignment horizontal="left" vertical="center"/>
    </xf>
    <xf numFmtId="0" fontId="28" fillId="0" borderId="0" xfId="0" applyFont="1"/>
    <xf numFmtId="0" fontId="28" fillId="0" borderId="0" xfId="0" applyFont="1" applyAlignment="1">
      <alignment horizontal="center" vertical="center"/>
    </xf>
    <xf numFmtId="14" fontId="28" fillId="0" borderId="0" xfId="0" applyNumberFormat="1" applyFont="1" applyAlignment="1">
      <alignment horizontal="center" vertical="center"/>
    </xf>
    <xf numFmtId="20" fontId="28" fillId="0" borderId="0" xfId="0" applyNumberFormat="1" applyFont="1" applyAlignment="1">
      <alignment horizontal="center" vertical="center"/>
    </xf>
    <xf numFmtId="0" fontId="28" fillId="0" borderId="0" xfId="0" applyFont="1" applyAlignment="1">
      <alignment textRotation="90"/>
    </xf>
    <xf numFmtId="0" fontId="30" fillId="0" borderId="28" xfId="34" applyFont="1" applyBorder="1" applyAlignment="1">
      <alignment vertical="center"/>
    </xf>
    <xf numFmtId="0" fontId="32" fillId="0" borderId="28" xfId="34" applyFont="1" applyBorder="1" applyAlignment="1">
      <alignment vertical="center"/>
    </xf>
    <xf numFmtId="0" fontId="33" fillId="0" borderId="28" xfId="34" applyFont="1" applyBorder="1" applyAlignment="1">
      <alignment vertical="center"/>
    </xf>
    <xf numFmtId="0" fontId="34" fillId="0" borderId="28" xfId="34" applyFont="1" applyBorder="1" applyAlignment="1">
      <alignment vertical="center"/>
    </xf>
    <xf numFmtId="0" fontId="31" fillId="0" borderId="24" xfId="34" applyFont="1" applyBorder="1" applyAlignment="1">
      <alignment vertical="center"/>
    </xf>
    <xf numFmtId="0" fontId="29" fillId="24" borderId="24" xfId="34" applyFont="1" applyFill="1" applyBorder="1" applyAlignment="1">
      <alignment vertical="center"/>
    </xf>
    <xf numFmtId="0" fontId="28" fillId="32" borderId="0" xfId="0" applyFont="1" applyFill="1"/>
    <xf numFmtId="0" fontId="28" fillId="28" borderId="15" xfId="0" applyFont="1" applyFill="1" applyBorder="1" applyAlignment="1">
      <alignment textRotation="90"/>
    </xf>
    <xf numFmtId="0" fontId="28" fillId="28" borderId="26" xfId="0" applyFont="1" applyFill="1" applyBorder="1" applyAlignment="1">
      <alignment textRotation="90"/>
    </xf>
    <xf numFmtId="0" fontId="28" fillId="28" borderId="20" xfId="0" applyFont="1" applyFill="1" applyBorder="1"/>
    <xf numFmtId="0" fontId="28" fillId="28" borderId="27" xfId="0" applyFont="1" applyFill="1" applyBorder="1"/>
    <xf numFmtId="0" fontId="28" fillId="28" borderId="0" xfId="0" applyFont="1" applyFill="1"/>
    <xf numFmtId="0" fontId="28" fillId="28" borderId="14" xfId="0" applyFont="1" applyFill="1" applyBorder="1"/>
    <xf numFmtId="20" fontId="36" fillId="28" borderId="0" xfId="0" applyNumberFormat="1" applyFont="1" applyFill="1" applyAlignment="1">
      <alignment horizontal="center" textRotation="90"/>
    </xf>
    <xf numFmtId="0" fontId="28" fillId="28" borderId="25" xfId="0" applyFont="1" applyFill="1" applyBorder="1"/>
    <xf numFmtId="0" fontId="29" fillId="28" borderId="0" xfId="34" applyFont="1" applyFill="1" applyAlignment="1">
      <alignment vertical="center"/>
    </xf>
    <xf numFmtId="0" fontId="28" fillId="29" borderId="13" xfId="0" applyFont="1" applyFill="1" applyBorder="1"/>
    <xf numFmtId="0" fontId="28" fillId="29" borderId="11" xfId="0" applyFont="1" applyFill="1" applyBorder="1" applyAlignment="1">
      <alignment textRotation="90"/>
    </xf>
    <xf numFmtId="0" fontId="28" fillId="32" borderId="15" xfId="0" applyFont="1" applyFill="1" applyBorder="1" applyAlignment="1">
      <alignment textRotation="90"/>
    </xf>
    <xf numFmtId="0" fontId="28" fillId="32" borderId="20" xfId="0" applyFont="1" applyFill="1" applyBorder="1"/>
    <xf numFmtId="0" fontId="28" fillId="0" borderId="33" xfId="0" applyFont="1" applyBorder="1"/>
    <xf numFmtId="0" fontId="28" fillId="0" borderId="10" xfId="0" applyFont="1" applyBorder="1"/>
    <xf numFmtId="0" fontId="28" fillId="0" borderId="34" xfId="0" applyFont="1" applyBorder="1"/>
    <xf numFmtId="0" fontId="28" fillId="0" borderId="35" xfId="0" applyFont="1" applyBorder="1"/>
    <xf numFmtId="0" fontId="28" fillId="0" borderId="36" xfId="0" applyFont="1" applyBorder="1"/>
    <xf numFmtId="0" fontId="28" fillId="0" borderId="37" xfId="0" applyFont="1" applyBorder="1"/>
    <xf numFmtId="0" fontId="28" fillId="0" borderId="38" xfId="0" applyFont="1" applyBorder="1"/>
    <xf numFmtId="0" fontId="28" fillId="0" borderId="16" xfId="0" applyFont="1" applyBorder="1"/>
    <xf numFmtId="0" fontId="28" fillId="0" borderId="39" xfId="0" applyFont="1" applyBorder="1"/>
    <xf numFmtId="0" fontId="28" fillId="0" borderId="40" xfId="0" applyFont="1" applyBorder="1"/>
    <xf numFmtId="0" fontId="28" fillId="0" borderId="17" xfId="0" applyFont="1" applyBorder="1"/>
    <xf numFmtId="0" fontId="28" fillId="0" borderId="41" xfId="0" applyFont="1" applyBorder="1"/>
    <xf numFmtId="0" fontId="31" fillId="0" borderId="28" xfId="34" applyFont="1" applyBorder="1" applyAlignment="1">
      <alignment vertical="center"/>
    </xf>
    <xf numFmtId="0" fontId="28" fillId="0" borderId="42" xfId="0" applyFont="1" applyBorder="1"/>
    <xf numFmtId="0" fontId="28" fillId="0" borderId="43" xfId="0" applyFont="1" applyBorder="1"/>
    <xf numFmtId="0" fontId="28" fillId="0" borderId="44" xfId="0" applyFont="1" applyBorder="1"/>
    <xf numFmtId="0" fontId="30" fillId="27" borderId="45" xfId="34" applyFont="1" applyFill="1" applyBorder="1" applyAlignment="1">
      <alignment vertical="center"/>
    </xf>
    <xf numFmtId="0" fontId="30" fillId="0" borderId="45" xfId="34" applyFont="1" applyBorder="1" applyAlignment="1">
      <alignment vertical="center"/>
    </xf>
    <xf numFmtId="0" fontId="31" fillId="0" borderId="45" xfId="34" applyFont="1" applyBorder="1" applyAlignment="1">
      <alignment vertical="center"/>
    </xf>
    <xf numFmtId="0" fontId="33" fillId="0" borderId="45" xfId="34" applyFont="1" applyBorder="1" applyAlignment="1">
      <alignment vertical="center"/>
    </xf>
    <xf numFmtId="0" fontId="34" fillId="0" borderId="45" xfId="34" applyFont="1" applyBorder="1" applyAlignment="1">
      <alignment vertical="center"/>
    </xf>
    <xf numFmtId="0" fontId="35" fillId="0" borderId="45" xfId="34" applyFont="1" applyBorder="1" applyAlignment="1">
      <alignment vertical="center"/>
    </xf>
    <xf numFmtId="0" fontId="35" fillId="0" borderId="45" xfId="34" applyFont="1" applyBorder="1" applyAlignment="1">
      <alignment horizontal="center" vertical="center"/>
    </xf>
    <xf numFmtId="0" fontId="30" fillId="24" borderId="45" xfId="34" applyFont="1" applyFill="1" applyBorder="1" applyAlignment="1">
      <alignment vertical="center"/>
    </xf>
    <xf numFmtId="164" fontId="39" fillId="0" borderId="0" xfId="0" applyNumberFormat="1" applyFont="1"/>
    <xf numFmtId="0" fontId="28" fillId="27" borderId="33" xfId="0" applyFont="1" applyFill="1" applyBorder="1"/>
    <xf numFmtId="0" fontId="28" fillId="27" borderId="10" xfId="0" applyFont="1" applyFill="1" applyBorder="1"/>
    <xf numFmtId="0" fontId="28" fillId="27" borderId="34" xfId="0" applyFont="1" applyFill="1" applyBorder="1"/>
    <xf numFmtId="0" fontId="30" fillId="25" borderId="46" xfId="34" applyFont="1" applyFill="1" applyBorder="1" applyAlignment="1">
      <alignment vertical="center"/>
    </xf>
    <xf numFmtId="0" fontId="29" fillId="26" borderId="24" xfId="34" applyFont="1" applyFill="1" applyBorder="1" applyAlignment="1">
      <alignment vertical="center"/>
    </xf>
    <xf numFmtId="0" fontId="28" fillId="25" borderId="30" xfId="0" applyFont="1" applyFill="1" applyBorder="1"/>
    <xf numFmtId="0" fontId="28" fillId="25" borderId="31" xfId="0" applyFont="1" applyFill="1" applyBorder="1"/>
    <xf numFmtId="0" fontId="28" fillId="25" borderId="32" xfId="0" applyFont="1" applyFill="1" applyBorder="1"/>
    <xf numFmtId="0" fontId="30" fillId="25" borderId="45" xfId="34" applyFont="1" applyFill="1" applyBorder="1" applyAlignment="1">
      <alignment vertical="center"/>
    </xf>
    <xf numFmtId="0" fontId="28" fillId="25" borderId="33" xfId="0" applyFont="1" applyFill="1" applyBorder="1"/>
    <xf numFmtId="0" fontId="28" fillId="25" borderId="10" xfId="0" applyFont="1" applyFill="1" applyBorder="1"/>
    <xf numFmtId="0" fontId="28" fillId="25" borderId="34" xfId="0" applyFont="1" applyFill="1" applyBorder="1"/>
    <xf numFmtId="0" fontId="28" fillId="26" borderId="35" xfId="0" applyFont="1" applyFill="1" applyBorder="1"/>
    <xf numFmtId="0" fontId="28" fillId="26" borderId="36" xfId="0" applyFont="1" applyFill="1" applyBorder="1"/>
    <xf numFmtId="0" fontId="28" fillId="26" borderId="37" xfId="0" applyFont="1" applyFill="1" applyBorder="1"/>
    <xf numFmtId="20" fontId="43" fillId="30" borderId="29" xfId="0" applyNumberFormat="1" applyFont="1" applyFill="1" applyBorder="1" applyAlignment="1">
      <alignment horizontal="center" textRotation="90"/>
    </xf>
    <xf numFmtId="0" fontId="33" fillId="0" borderId="0" xfId="0" applyFont="1"/>
    <xf numFmtId="0" fontId="31" fillId="0" borderId="0" xfId="0" applyFont="1"/>
    <xf numFmtId="0" fontId="32" fillId="0" borderId="0" xfId="0" applyFont="1"/>
    <xf numFmtId="0" fontId="35" fillId="0" borderId="0" xfId="0" applyFont="1"/>
    <xf numFmtId="0" fontId="37" fillId="0" borderId="0" xfId="0" applyFont="1"/>
    <xf numFmtId="0" fontId="34" fillId="0" borderId="0" xfId="0" applyFont="1"/>
    <xf numFmtId="0" fontId="28" fillId="29" borderId="15" xfId="0" applyFont="1" applyFill="1" applyBorder="1" applyAlignment="1">
      <alignment textRotation="90"/>
    </xf>
    <xf numFmtId="0" fontId="28" fillId="29" borderId="20" xfId="0" applyFont="1" applyFill="1" applyBorder="1"/>
    <xf numFmtId="0" fontId="42" fillId="28" borderId="0" xfId="0" applyFont="1" applyFill="1" applyAlignment="1">
      <alignment horizontal="center" vertical="center"/>
    </xf>
    <xf numFmtId="164" fontId="38" fillId="32" borderId="0" xfId="0" applyNumberFormat="1" applyFont="1" applyFill="1" applyAlignment="1">
      <alignment horizontal="center"/>
    </xf>
    <xf numFmtId="0" fontId="28" fillId="32" borderId="11" xfId="0" applyFont="1" applyFill="1" applyBorder="1" applyAlignment="1">
      <alignment textRotation="90"/>
    </xf>
    <xf numFmtId="164" fontId="38" fillId="32" borderId="12" xfId="0" applyNumberFormat="1" applyFont="1" applyFill="1" applyBorder="1" applyAlignment="1">
      <alignment horizontal="center"/>
    </xf>
    <xf numFmtId="164" fontId="39" fillId="32" borderId="12" xfId="0" applyNumberFormat="1" applyFont="1" applyFill="1" applyBorder="1"/>
    <xf numFmtId="0" fontId="28" fillId="32" borderId="13" xfId="0" applyFont="1" applyFill="1" applyBorder="1"/>
    <xf numFmtId="164" fontId="39" fillId="32" borderId="0" xfId="0" applyNumberFormat="1" applyFont="1" applyFill="1"/>
    <xf numFmtId="20" fontId="43" fillId="30" borderId="47" xfId="0" applyNumberFormat="1" applyFont="1" applyFill="1" applyBorder="1" applyAlignment="1">
      <alignment horizontal="center" textRotation="90"/>
    </xf>
    <xf numFmtId="20" fontId="43" fillId="30" borderId="48" xfId="0" applyNumberFormat="1" applyFont="1" applyFill="1" applyBorder="1" applyAlignment="1">
      <alignment horizontal="center" textRotation="90"/>
    </xf>
    <xf numFmtId="0" fontId="41" fillId="30" borderId="18" xfId="34" applyFont="1" applyFill="1" applyBorder="1" applyAlignment="1">
      <alignment horizontal="right" vertical="center"/>
    </xf>
    <xf numFmtId="0" fontId="37" fillId="33" borderId="45" xfId="34" applyFont="1" applyFill="1" applyBorder="1" applyAlignment="1">
      <alignment vertical="center"/>
    </xf>
    <xf numFmtId="0" fontId="29" fillId="26" borderId="49" xfId="34" applyFont="1" applyFill="1" applyBorder="1" applyAlignment="1">
      <alignment vertical="center"/>
    </xf>
    <xf numFmtId="0" fontId="28" fillId="26" borderId="38" xfId="0" applyFont="1" applyFill="1" applyBorder="1"/>
    <xf numFmtId="0" fontId="28" fillId="26" borderId="16" xfId="0" applyFont="1" applyFill="1" applyBorder="1"/>
    <xf numFmtId="0" fontId="28" fillId="26" borderId="39" xfId="0" applyFont="1" applyFill="1" applyBorder="1"/>
    <xf numFmtId="0" fontId="29" fillId="0" borderId="0" xfId="0" applyFont="1"/>
    <xf numFmtId="0" fontId="45" fillId="0" borderId="0" xfId="0" applyFont="1" applyAlignment="1">
      <alignment horizontal="center" vertical="center"/>
    </xf>
    <xf numFmtId="165" fontId="28" fillId="0" borderId="0" xfId="0" applyNumberFormat="1" applyFont="1" applyAlignment="1">
      <alignment horizontal="center" vertical="center"/>
    </xf>
    <xf numFmtId="0" fontId="33" fillId="0" borderId="50" xfId="0" applyFont="1" applyBorder="1"/>
    <xf numFmtId="0" fontId="28" fillId="0" borderId="51" xfId="0" applyFont="1" applyBorder="1"/>
    <xf numFmtId="0" fontId="28" fillId="0" borderId="18" xfId="0" applyFont="1" applyBorder="1"/>
    <xf numFmtId="0" fontId="31" fillId="0" borderId="50" xfId="0" applyFont="1" applyBorder="1"/>
    <xf numFmtId="0" fontId="34" fillId="0" borderId="50" xfId="0" applyFont="1" applyBorder="1"/>
    <xf numFmtId="0" fontId="37" fillId="0" borderId="50" xfId="0" applyFont="1" applyBorder="1"/>
    <xf numFmtId="0" fontId="32" fillId="0" borderId="50" xfId="0" applyFont="1" applyBorder="1"/>
    <xf numFmtId="0" fontId="35" fillId="0" borderId="50" xfId="0" applyFont="1" applyBorder="1"/>
    <xf numFmtId="0" fontId="28" fillId="25" borderId="30" xfId="0" applyFont="1" applyFill="1" applyBorder="1" applyAlignment="1">
      <alignment horizontal="center" vertical="center"/>
    </xf>
    <xf numFmtId="0" fontId="28" fillId="25" borderId="31" xfId="0" applyFont="1" applyFill="1" applyBorder="1" applyAlignment="1">
      <alignment horizontal="center" vertical="center"/>
    </xf>
    <xf numFmtId="0" fontId="28" fillId="25" borderId="32" xfId="0" applyFont="1" applyFill="1" applyBorder="1" applyAlignment="1">
      <alignment horizontal="center" vertical="center"/>
    </xf>
    <xf numFmtId="0" fontId="28" fillId="26" borderId="35" xfId="0" applyFont="1" applyFill="1" applyBorder="1" applyAlignment="1">
      <alignment horizontal="center" vertical="center"/>
    </xf>
    <xf numFmtId="0" fontId="28" fillId="26" borderId="36" xfId="0" applyFont="1" applyFill="1" applyBorder="1" applyAlignment="1">
      <alignment horizontal="center" vertical="center"/>
    </xf>
    <xf numFmtId="0" fontId="28" fillId="26" borderId="37" xfId="0" applyFont="1" applyFill="1" applyBorder="1" applyAlignment="1">
      <alignment horizontal="center" vertical="center"/>
    </xf>
    <xf numFmtId="0" fontId="28" fillId="28" borderId="25" xfId="0" applyFont="1" applyFill="1" applyBorder="1" applyAlignment="1">
      <alignment horizontal="center" vertical="center"/>
    </xf>
    <xf numFmtId="0" fontId="28" fillId="27" borderId="33" xfId="0" applyFont="1" applyFill="1" applyBorder="1" applyAlignment="1">
      <alignment horizontal="center" vertical="center"/>
    </xf>
    <xf numFmtId="0" fontId="28" fillId="27" borderId="10" xfId="0" applyFont="1" applyFill="1" applyBorder="1" applyAlignment="1">
      <alignment horizontal="center" vertical="center"/>
    </xf>
    <xf numFmtId="0" fontId="28" fillId="27" borderId="34" xfId="0" applyFont="1" applyFill="1" applyBorder="1" applyAlignment="1">
      <alignment horizontal="center" vertical="center"/>
    </xf>
    <xf numFmtId="0" fontId="28" fillId="28" borderId="0" xfId="0" applyFont="1" applyFill="1" applyAlignment="1">
      <alignment horizontal="center" vertical="center"/>
    </xf>
    <xf numFmtId="0" fontId="28" fillId="26" borderId="38" xfId="0" applyFont="1" applyFill="1" applyBorder="1" applyAlignment="1">
      <alignment horizontal="center" vertical="center"/>
    </xf>
    <xf numFmtId="0" fontId="28" fillId="26" borderId="16" xfId="0" applyFont="1" applyFill="1" applyBorder="1" applyAlignment="1">
      <alignment horizontal="center" vertical="center"/>
    </xf>
    <xf numFmtId="0" fontId="28" fillId="26" borderId="39" xfId="0" applyFont="1" applyFill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8" fillId="0" borderId="34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28" fillId="0" borderId="41" xfId="0" applyFont="1" applyBorder="1" applyAlignment="1">
      <alignment horizontal="center" vertical="center"/>
    </xf>
    <xf numFmtId="0" fontId="28" fillId="0" borderId="38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8" fillId="0" borderId="39" xfId="0" applyFont="1" applyBorder="1" applyAlignment="1">
      <alignment horizontal="center" vertical="center"/>
    </xf>
    <xf numFmtId="0" fontId="28" fillId="0" borderId="42" xfId="0" applyFont="1" applyBorder="1" applyAlignment="1">
      <alignment horizontal="center" vertical="center"/>
    </xf>
    <xf numFmtId="0" fontId="28" fillId="0" borderId="43" xfId="0" applyFont="1" applyBorder="1" applyAlignment="1">
      <alignment horizontal="center" vertical="center"/>
    </xf>
    <xf numFmtId="0" fontId="28" fillId="0" borderId="44" xfId="0" applyFont="1" applyBorder="1" applyAlignment="1">
      <alignment horizontal="center" vertical="center"/>
    </xf>
    <xf numFmtId="0" fontId="28" fillId="0" borderId="35" xfId="0" applyFont="1" applyBorder="1" applyAlignment="1">
      <alignment horizontal="center" vertical="center"/>
    </xf>
    <xf numFmtId="0" fontId="28" fillId="0" borderId="36" xfId="0" applyFont="1" applyBorder="1" applyAlignment="1">
      <alignment horizontal="center" vertical="center"/>
    </xf>
    <xf numFmtId="0" fontId="28" fillId="0" borderId="37" xfId="0" applyFont="1" applyBorder="1" applyAlignment="1">
      <alignment horizontal="center" vertical="center"/>
    </xf>
    <xf numFmtId="0" fontId="46" fillId="25" borderId="31" xfId="0" applyFont="1" applyFill="1" applyBorder="1" applyAlignment="1">
      <alignment horizontal="center" vertical="center"/>
    </xf>
    <xf numFmtId="0" fontId="46" fillId="25" borderId="30" xfId="0" applyFont="1" applyFill="1" applyBorder="1" applyAlignment="1">
      <alignment horizontal="center" vertical="center"/>
    </xf>
    <xf numFmtId="0" fontId="46" fillId="25" borderId="32" xfId="0" applyFont="1" applyFill="1" applyBorder="1" applyAlignment="1">
      <alignment horizontal="center" vertical="center"/>
    </xf>
    <xf numFmtId="0" fontId="46" fillId="25" borderId="33" xfId="0" applyFont="1" applyFill="1" applyBorder="1" applyAlignment="1">
      <alignment horizontal="center" vertical="center"/>
    </xf>
    <xf numFmtId="0" fontId="46" fillId="25" borderId="10" xfId="0" applyFont="1" applyFill="1" applyBorder="1" applyAlignment="1">
      <alignment horizontal="center" vertical="center"/>
    </xf>
    <xf numFmtId="0" fontId="46" fillId="25" borderId="34" xfId="0" applyFont="1" applyFill="1" applyBorder="1" applyAlignment="1">
      <alignment horizontal="center" vertical="center"/>
    </xf>
    <xf numFmtId="0" fontId="46" fillId="27" borderId="10" xfId="0" quotePrefix="1" applyFont="1" applyFill="1" applyBorder="1" applyAlignment="1">
      <alignment horizontal="center" vertical="center"/>
    </xf>
    <xf numFmtId="0" fontId="46" fillId="27" borderId="34" xfId="0" quotePrefix="1" applyFont="1" applyFill="1" applyBorder="1" applyAlignment="1">
      <alignment horizontal="center" vertical="center"/>
    </xf>
    <xf numFmtId="0" fontId="44" fillId="0" borderId="0" xfId="0" applyFont="1" applyAlignment="1">
      <alignment horizontal="center" vertical="center" wrapText="1"/>
    </xf>
    <xf numFmtId="0" fontId="44" fillId="0" borderId="0" xfId="0" applyFont="1" applyAlignment="1">
      <alignment horizontal="center" vertical="center"/>
    </xf>
    <xf numFmtId="0" fontId="42" fillId="0" borderId="0" xfId="0" applyFont="1" applyAlignment="1">
      <alignment horizontal="left" vertical="center"/>
    </xf>
    <xf numFmtId="0" fontId="29" fillId="0" borderId="0" xfId="0" applyFont="1" applyAlignment="1">
      <alignment horizontal="center" vertical="center"/>
    </xf>
    <xf numFmtId="14" fontId="44" fillId="0" borderId="0" xfId="0" applyNumberFormat="1" applyFont="1" applyAlignment="1">
      <alignment horizontal="center" vertical="center" wrapText="1"/>
    </xf>
    <xf numFmtId="14" fontId="47" fillId="0" borderId="0" xfId="0" applyNumberFormat="1" applyFont="1" applyAlignment="1">
      <alignment horizontal="center" vertical="center"/>
    </xf>
    <xf numFmtId="0" fontId="47" fillId="0" borderId="0" xfId="0" applyFont="1" applyAlignment="1">
      <alignment horizontal="center" vertical="center"/>
    </xf>
    <xf numFmtId="165" fontId="47" fillId="0" borderId="0" xfId="0" applyNumberFormat="1" applyFont="1" applyAlignment="1">
      <alignment horizontal="center" vertical="center"/>
    </xf>
    <xf numFmtId="0" fontId="45" fillId="0" borderId="0" xfId="0" applyFont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>
      <alignment vertical="center" wrapText="1"/>
    </xf>
    <xf numFmtId="0" fontId="44" fillId="0" borderId="0" xfId="0" applyFont="1" applyAlignment="1">
      <alignment vertical="center" wrapText="1"/>
    </xf>
    <xf numFmtId="0" fontId="47" fillId="0" borderId="0" xfId="0" applyFont="1" applyAlignment="1">
      <alignment vertical="center"/>
    </xf>
    <xf numFmtId="0" fontId="47" fillId="0" borderId="0" xfId="0" applyFont="1" applyAlignment="1">
      <alignment vertical="center" wrapText="1"/>
    </xf>
    <xf numFmtId="165" fontId="28" fillId="0" borderId="0" xfId="0" applyNumberFormat="1" applyFont="1" applyAlignment="1">
      <alignment vertical="center"/>
    </xf>
    <xf numFmtId="0" fontId="28" fillId="0" borderId="50" xfId="0" applyFont="1" applyBorder="1"/>
    <xf numFmtId="0" fontId="28" fillId="0" borderId="52" xfId="0" applyFont="1" applyBorder="1"/>
    <xf numFmtId="0" fontId="28" fillId="0" borderId="53" xfId="0" applyFont="1" applyBorder="1"/>
    <xf numFmtId="0" fontId="28" fillId="0" borderId="54" xfId="0" applyFont="1" applyBorder="1"/>
    <xf numFmtId="0" fontId="28" fillId="0" borderId="55" xfId="0" applyFont="1" applyBorder="1"/>
    <xf numFmtId="0" fontId="28" fillId="0" borderId="23" xfId="0" applyFont="1" applyBorder="1"/>
    <xf numFmtId="0" fontId="28" fillId="0" borderId="56" xfId="0" applyFont="1" applyBorder="1"/>
    <xf numFmtId="0" fontId="28" fillId="0" borderId="24" xfId="0" applyFont="1" applyBorder="1"/>
    <xf numFmtId="0" fontId="28" fillId="0" borderId="25" xfId="0" applyFont="1" applyBorder="1"/>
    <xf numFmtId="0" fontId="28" fillId="0" borderId="57" xfId="0" applyFont="1" applyBorder="1"/>
    <xf numFmtId="0" fontId="40" fillId="28" borderId="15" xfId="34" applyFont="1" applyFill="1" applyBorder="1" applyAlignment="1">
      <alignment horizontal="center" vertical="center" textRotation="90"/>
    </xf>
    <xf numFmtId="0" fontId="42" fillId="29" borderId="0" xfId="0" applyFont="1" applyFill="1" applyAlignment="1">
      <alignment horizontal="center" vertical="center"/>
    </xf>
    <xf numFmtId="0" fontId="42" fillId="29" borderId="12" xfId="0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textRotation="90"/>
    </xf>
    <xf numFmtId="164" fontId="38" fillId="0" borderId="0" xfId="0" applyNumberFormat="1" applyFont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20" fontId="44" fillId="0" borderId="0" xfId="0" applyNumberFormat="1" applyFont="1" applyAlignment="1">
      <alignment horizontal="center" vertical="center"/>
    </xf>
  </cellXfs>
  <cellStyles count="5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3" xfId="46"/>
    <cellStyle name="Commentaire 3 2" xfId="49"/>
    <cellStyle name="Entrée 2" xfId="30"/>
    <cellStyle name="Euro" xfId="31"/>
    <cellStyle name="Euro 2" xfId="47"/>
    <cellStyle name="Euro 2 2" xfId="50"/>
    <cellStyle name="Insatisfaisant 2" xfId="32"/>
    <cellStyle name="Lien hypertexte" xfId="51" builtinId="8" hidden="1"/>
    <cellStyle name="Lien hypertexte" xfId="53" builtinId="8" hidden="1"/>
    <cellStyle name="Lien hypertexte visité" xfId="52" builtinId="9" hidden="1"/>
    <cellStyle name="Lien hypertexte visité" xfId="54" builtinId="9" hidden="1"/>
    <cellStyle name="Neutre 2" xfId="33"/>
    <cellStyle name="Normal" xfId="0" builtinId="0"/>
    <cellStyle name="Normal 2" xfId="1"/>
    <cellStyle name="Normal 3" xfId="45"/>
    <cellStyle name="Normal 3 2" xfId="48"/>
    <cellStyle name="Normal_Programmes et flux pax" xfId="34"/>
    <cellStyle name="Satisfaisant 2" xfId="35"/>
    <cellStyle name="Sortie 2" xfId="3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72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FFFFF"/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742950</xdr:colOff>
          <xdr:row>3</xdr:row>
          <xdr:rowOff>66675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6" name="Bt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152400</xdr:colOff>
      <xdr:row>0</xdr:row>
      <xdr:rowOff>19050</xdr:rowOff>
    </xdr:from>
    <xdr:to>
      <xdr:col>42</xdr:col>
      <xdr:colOff>147525</xdr:colOff>
      <xdr:row>0</xdr:row>
      <xdr:rowOff>235050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8420100" y="19050"/>
          <a:ext cx="900000" cy="216000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bPeriodePrevu" displayName="TbPeriodePrevu" ref="A2:F24" totalsRowShown="0" headerRowDxfId="71" dataDxfId="70">
  <autoFilter ref="A2:F2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69"/>
    <tableColumn id="2" name="de" dataDxfId="68"/>
    <tableColumn id="3" name="à" dataDxfId="67"/>
    <tableColumn id="4" name="Durée" dataDxfId="66">
      <calculatedColumnFormula>IF(C3&lt;B3,C3+1-B3,C3-B3)</calculatedColumnFormula>
    </tableColumn>
    <tableColumn id="5" name="Activité Prévu" dataDxfId="65"/>
    <tableColumn id="6" name="Niveau et quantité" dataDxfId="64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b_BasedeDonnee" displayName="Tb_BasedeDonnee" ref="A2:AC24" totalsRowShown="0" headerRowDxfId="63" dataDxfId="62">
  <autoFilter ref="A2:AC2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name="Mois" dataDxfId="61">
      <calculatedColumnFormula>TEXT(C3,"mmmm")</calculatedColumnFormula>
    </tableColumn>
    <tableColumn id="2" name="Année" dataDxfId="60">
      <calculatedColumnFormula>TEXT(C3,"aaaa")</calculatedColumnFormula>
    </tableColumn>
    <tableColumn id="3" name="Date" dataDxfId="59"/>
    <tableColumn id="4" name="Catégorie" dataDxfId="58"/>
    <tableColumn id="5" name="Thème" dataDxfId="57"/>
    <tableColumn id="6" name="Hr début" dataDxfId="56"/>
    <tableColumn id="7" name="Hr fin" dataDxfId="55"/>
    <tableColumn id="8" name="Durée" dataDxfId="54">
      <calculatedColumnFormula>IF(G3&lt;F3,G3+1-F3,G3-F3)</calculatedColumnFormula>
    </tableColumn>
    <tableColumn id="9" name="Commentaire" dataDxfId="53"/>
    <tableColumn id="10" name="Consta Niv" dataDxfId="52"/>
    <tableColumn id="11" name="Hr début consta Niv" dataDxfId="51"/>
    <tableColumn id="12" name="Hr fin consta Niv" dataDxfId="50"/>
    <tableColumn id="13" name="Durée consta Niv" dataDxfId="49">
      <calculatedColumnFormula>IF(L3="","",IF(L3&lt;K3,L3+1-K3,L3-K3))</calculatedColumnFormula>
    </tableColumn>
    <tableColumn id="14" name="Consta effectif sslia" dataDxfId="48"/>
    <tableColumn id="15" name="Hr début effectif sslia" dataDxfId="47"/>
    <tableColumn id="16" name="Hr fin effectif sslia" dataDxfId="46"/>
    <tableColumn id="17" name="Durée effectif sslia" dataDxfId="45">
      <calculatedColumnFormula>IF(P3="","",IF(P3&lt;O3,P3+1-O3,P3-O3))</calculatedColumnFormula>
    </tableColumn>
    <tableColumn id="18" name="Consta VIM" dataDxfId="44"/>
    <tableColumn id="19" name="Hr débt consta VIM" dataDxfId="43"/>
    <tableColumn id="20" name="Hr fin consta VIM" dataDxfId="42"/>
    <tableColumn id="21" name="Durée consta VIM" dataDxfId="41">
      <calculatedColumnFormula>IF(T3="","",IF(T3&lt;S3,T3+1-S3,T3-S3))</calculatedColumnFormula>
    </tableColumn>
    <tableColumn id="22" name="Constat agent ppa" dataDxfId="40"/>
    <tableColumn id="23" name="Hr début consta agent ppa" dataDxfId="39"/>
    <tableColumn id="24" name="Hr fin consta agent ppa" dataDxfId="38"/>
    <tableColumn id="25" name="Durée consta agent ppa" dataDxfId="37">
      <calculatedColumnFormula>IF(X3="","",IF(X3&lt;W3,X3+1-W3,X3-W3))</calculatedColumnFormula>
    </tableColumn>
    <tableColumn id="26" name="Consta Véh PPA" dataDxfId="36"/>
    <tableColumn id="27" name="Hr début consta véh PPA" dataDxfId="35"/>
    <tableColumn id="28" name="Hr fin consta véh PPA" dataDxfId="34"/>
    <tableColumn id="29" name="Durée consta véh PPA" dataDxfId="33">
      <calculatedColumnFormula>IF(AB3="","",IF(AB3&lt;AA3,AB3+1-AA3,AB3-AA3))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4"/>
  <sheetViews>
    <sheetView tabSelected="1" workbookViewId="0">
      <selection activeCell="O11" sqref="O11"/>
    </sheetView>
  </sheetViews>
  <sheetFormatPr baseColWidth="10" defaultRowHeight="12.75"/>
  <cols>
    <col min="1" max="2" width="9.7109375" style="16" customWidth="1"/>
    <col min="3" max="3" width="6.7109375" style="16" customWidth="1"/>
    <col min="4" max="4" width="8" style="16" customWidth="1"/>
    <col min="5" max="5" width="15.5703125" style="16" bestFit="1" customWidth="1"/>
    <col min="6" max="6" width="17" style="16" customWidth="1"/>
    <col min="7" max="16384" width="11.42578125" style="16"/>
  </cols>
  <sheetData>
    <row r="1" spans="1:6" ht="15.75">
      <c r="A1" s="154" t="s">
        <v>191</v>
      </c>
    </row>
    <row r="2" spans="1:6">
      <c r="A2" s="153" t="s">
        <v>106</v>
      </c>
      <c r="B2" s="187" t="s">
        <v>104</v>
      </c>
      <c r="C2" s="187" t="s">
        <v>105</v>
      </c>
      <c r="D2" s="153" t="s">
        <v>114</v>
      </c>
      <c r="E2" s="153" t="s">
        <v>189</v>
      </c>
      <c r="F2" s="152" t="s">
        <v>190</v>
      </c>
    </row>
    <row r="3" spans="1:6">
      <c r="A3" s="17">
        <v>43534</v>
      </c>
      <c r="B3" s="18">
        <v>0.20833333333333334</v>
      </c>
      <c r="C3" s="18">
        <v>0.33333333333333331</v>
      </c>
      <c r="D3" s="106">
        <f>IF(C3&lt;B3,C3+1-B3,C3-B3)</f>
        <v>0.12499999999999997</v>
      </c>
      <c r="E3" s="16" t="s">
        <v>103</v>
      </c>
      <c r="F3" s="16">
        <v>5</v>
      </c>
    </row>
    <row r="4" spans="1:6">
      <c r="A4" s="17">
        <v>43534</v>
      </c>
      <c r="B4" s="18">
        <v>0.33333333333333331</v>
      </c>
      <c r="C4" s="18">
        <v>0.79166666666666663</v>
      </c>
      <c r="D4" s="106">
        <f t="shared" ref="D4:D20" si="0">IF(C4&lt;B4,C4+1-B4,C4-B4)</f>
        <v>0.45833333333333331</v>
      </c>
      <c r="E4" s="16" t="s">
        <v>103</v>
      </c>
      <c r="F4" s="16">
        <v>7</v>
      </c>
    </row>
    <row r="5" spans="1:6">
      <c r="A5" s="17">
        <v>43534</v>
      </c>
      <c r="B5" s="18">
        <v>0.79166666666666663</v>
      </c>
      <c r="C5" s="18">
        <v>0.91666666666666663</v>
      </c>
      <c r="D5" s="106">
        <f t="shared" si="0"/>
        <v>0.125</v>
      </c>
      <c r="E5" s="16" t="s">
        <v>103</v>
      </c>
      <c r="F5" s="16">
        <v>5</v>
      </c>
    </row>
    <row r="6" spans="1:6">
      <c r="A6" s="17">
        <v>43534</v>
      </c>
      <c r="B6" s="18">
        <v>0.33333333333333331</v>
      </c>
      <c r="C6" s="18">
        <v>0.79166666666666663</v>
      </c>
      <c r="D6" s="106">
        <f t="shared" si="0"/>
        <v>0.45833333333333331</v>
      </c>
      <c r="E6" s="16" t="s">
        <v>185</v>
      </c>
      <c r="F6" s="16">
        <v>1</v>
      </c>
    </row>
    <row r="7" spans="1:6">
      <c r="A7" s="17">
        <v>43534</v>
      </c>
      <c r="B7" s="18">
        <v>0.20833333333333334</v>
      </c>
      <c r="C7" s="18">
        <v>0.33333333333333331</v>
      </c>
      <c r="D7" s="106">
        <f t="shared" si="0"/>
        <v>0.12499999999999997</v>
      </c>
      <c r="E7" s="16" t="s">
        <v>186</v>
      </c>
      <c r="F7" s="16">
        <v>2</v>
      </c>
    </row>
    <row r="8" spans="1:6">
      <c r="A8" s="17">
        <v>43534</v>
      </c>
      <c r="B8" s="18">
        <v>0.33333333333333331</v>
      </c>
      <c r="C8" s="18">
        <v>0.79166666666666663</v>
      </c>
      <c r="D8" s="106">
        <f t="shared" si="0"/>
        <v>0.45833333333333331</v>
      </c>
      <c r="E8" s="16" t="s">
        <v>186</v>
      </c>
      <c r="F8" s="16">
        <v>4</v>
      </c>
    </row>
    <row r="9" spans="1:6">
      <c r="A9" s="17">
        <v>43534</v>
      </c>
      <c r="B9" s="18">
        <v>0.79166666666666663</v>
      </c>
      <c r="C9" s="18">
        <v>0.91666666666666663</v>
      </c>
      <c r="D9" s="106">
        <f t="shared" si="0"/>
        <v>0.125</v>
      </c>
      <c r="E9" s="16" t="s">
        <v>186</v>
      </c>
      <c r="F9" s="16">
        <v>2</v>
      </c>
    </row>
    <row r="10" spans="1:6">
      <c r="A10" s="17">
        <v>43534</v>
      </c>
      <c r="B10" s="18">
        <v>0.20833333333333334</v>
      </c>
      <c r="C10" s="18">
        <v>0.33333333333333331</v>
      </c>
      <c r="D10" s="106">
        <f t="shared" si="0"/>
        <v>0.12499999999999997</v>
      </c>
      <c r="E10" s="16" t="s">
        <v>187</v>
      </c>
      <c r="F10" s="16">
        <v>1</v>
      </c>
    </row>
    <row r="11" spans="1:6">
      <c r="A11" s="17">
        <v>43534</v>
      </c>
      <c r="B11" s="18">
        <v>0.33333333333333331</v>
      </c>
      <c r="C11" s="18">
        <v>0.79166666666666663</v>
      </c>
      <c r="D11" s="106">
        <f t="shared" si="0"/>
        <v>0.45833333333333331</v>
      </c>
      <c r="E11" s="16" t="s">
        <v>187</v>
      </c>
      <c r="F11" s="16">
        <v>2</v>
      </c>
    </row>
    <row r="12" spans="1:6">
      <c r="A12" s="17">
        <v>43534</v>
      </c>
      <c r="B12" s="18">
        <v>0.79166666666666663</v>
      </c>
      <c r="C12" s="18">
        <v>0.91666666666666663</v>
      </c>
      <c r="D12" s="106">
        <f t="shared" si="0"/>
        <v>0.125</v>
      </c>
      <c r="E12" s="16" t="s">
        <v>187</v>
      </c>
      <c r="F12" s="16">
        <v>1</v>
      </c>
    </row>
    <row r="13" spans="1:6">
      <c r="A13" s="17">
        <v>43534</v>
      </c>
      <c r="B13" s="18">
        <v>0.33333333333333331</v>
      </c>
      <c r="C13" s="18">
        <v>0.79166666666666663</v>
      </c>
      <c r="D13" s="106">
        <f t="shared" si="0"/>
        <v>0.45833333333333331</v>
      </c>
      <c r="E13" s="16" t="s">
        <v>188</v>
      </c>
      <c r="F13" s="16">
        <v>1</v>
      </c>
    </row>
    <row r="14" spans="1:6">
      <c r="A14" s="17">
        <v>43534</v>
      </c>
      <c r="B14" s="18">
        <v>0.33333333333333331</v>
      </c>
      <c r="C14" s="18">
        <v>0.79166666666666663</v>
      </c>
      <c r="D14" s="106">
        <f t="shared" si="0"/>
        <v>0.45833333333333331</v>
      </c>
      <c r="E14" s="16" t="s">
        <v>226</v>
      </c>
      <c r="F14" s="16">
        <v>1</v>
      </c>
    </row>
    <row r="15" spans="1:6">
      <c r="A15" s="17">
        <v>43535</v>
      </c>
      <c r="B15" s="18">
        <v>0.20833333333333334</v>
      </c>
      <c r="C15" s="18">
        <v>0.83333333333333337</v>
      </c>
      <c r="D15" s="106">
        <f t="shared" si="0"/>
        <v>0.625</v>
      </c>
      <c r="E15" s="16" t="s">
        <v>103</v>
      </c>
      <c r="F15" s="16">
        <v>7</v>
      </c>
    </row>
    <row r="16" spans="1:6">
      <c r="A16" s="17">
        <v>43535</v>
      </c>
      <c r="B16" s="18">
        <v>0.20833333333333334</v>
      </c>
      <c r="C16" s="18">
        <v>0.83333333333333337</v>
      </c>
      <c r="D16" s="106">
        <f t="shared" si="0"/>
        <v>0.625</v>
      </c>
      <c r="E16" s="16" t="s">
        <v>185</v>
      </c>
      <c r="F16" s="16">
        <v>1</v>
      </c>
    </row>
    <row r="17" spans="1:6">
      <c r="A17" s="17">
        <v>43535</v>
      </c>
      <c r="B17" s="18">
        <v>0.20833333333333334</v>
      </c>
      <c r="C17" s="18">
        <v>0.83333333333333337</v>
      </c>
      <c r="D17" s="106">
        <f t="shared" si="0"/>
        <v>0.625</v>
      </c>
      <c r="E17" s="16" t="s">
        <v>186</v>
      </c>
      <c r="F17" s="16">
        <v>4</v>
      </c>
    </row>
    <row r="18" spans="1:6">
      <c r="A18" s="17">
        <v>43535</v>
      </c>
      <c r="B18" s="18">
        <v>0.20833333333333334</v>
      </c>
      <c r="C18" s="18">
        <v>0.83333333333333337</v>
      </c>
      <c r="D18" s="106">
        <f t="shared" si="0"/>
        <v>0.625</v>
      </c>
      <c r="E18" s="16" t="s">
        <v>187</v>
      </c>
      <c r="F18" s="16">
        <v>2</v>
      </c>
    </row>
    <row r="19" spans="1:6">
      <c r="A19" s="17">
        <v>43535</v>
      </c>
      <c r="B19" s="18">
        <v>0.20833333333333334</v>
      </c>
      <c r="C19" s="18">
        <v>0.83333333333333337</v>
      </c>
      <c r="D19" s="106">
        <f t="shared" si="0"/>
        <v>0.625</v>
      </c>
      <c r="E19" s="16" t="s">
        <v>188</v>
      </c>
      <c r="F19" s="16">
        <v>1</v>
      </c>
    </row>
    <row r="20" spans="1:6">
      <c r="A20" s="17">
        <v>43535</v>
      </c>
      <c r="B20" s="18">
        <v>0.20833333333333334</v>
      </c>
      <c r="C20" s="18">
        <v>0.83333333333333337</v>
      </c>
      <c r="D20" s="106">
        <f t="shared" si="0"/>
        <v>0.625</v>
      </c>
      <c r="E20" s="16" t="s">
        <v>226</v>
      </c>
      <c r="F20" s="16">
        <v>1</v>
      </c>
    </row>
    <row r="21" spans="1:6">
      <c r="A21" s="17" t="s">
        <v>233</v>
      </c>
      <c r="B21" s="18" t="s">
        <v>132</v>
      </c>
      <c r="C21" s="18" t="s">
        <v>194</v>
      </c>
      <c r="D21" s="106">
        <f>IF(C21&lt;B21,C21+1-B21,C21-B21)</f>
        <v>3.4722222222222654E-3</v>
      </c>
      <c r="E21" s="16" t="s">
        <v>103</v>
      </c>
      <c r="F21" s="16" t="s">
        <v>203</v>
      </c>
    </row>
    <row r="22" spans="1:6">
      <c r="A22" s="17" t="s">
        <v>233</v>
      </c>
      <c r="B22" s="18" t="s">
        <v>194</v>
      </c>
      <c r="C22" s="18" t="s">
        <v>234</v>
      </c>
      <c r="D22" s="106">
        <f>IF(C22&lt;B22,C22+1-B22,C22-B22)</f>
        <v>3.4722222222221544E-3</v>
      </c>
      <c r="E22" s="16" t="s">
        <v>103</v>
      </c>
      <c r="F22" s="16" t="s">
        <v>206</v>
      </c>
    </row>
    <row r="23" spans="1:6">
      <c r="A23" s="17">
        <v>43544</v>
      </c>
      <c r="B23" s="18" t="s">
        <v>132</v>
      </c>
      <c r="C23" s="18" t="s">
        <v>234</v>
      </c>
      <c r="D23" s="106">
        <f>IF(C23&lt;B23,C23+1-B23,C23-B23)</f>
        <v>6.9444444444444198E-3</v>
      </c>
      <c r="E23" s="16" t="s">
        <v>185</v>
      </c>
      <c r="F23" s="16" t="s">
        <v>206</v>
      </c>
    </row>
    <row r="24" spans="1:6">
      <c r="A24" s="17">
        <v>43544</v>
      </c>
      <c r="B24" s="18" t="s">
        <v>234</v>
      </c>
      <c r="C24" s="18" t="s">
        <v>160</v>
      </c>
      <c r="D24" s="106">
        <f>IF(C24&lt;B24,C24+1-B24,C24-B24)</f>
        <v>1.0416666666666685E-2</v>
      </c>
      <c r="E24" s="16" t="s">
        <v>226</v>
      </c>
      <c r="F24" s="16" t="s">
        <v>206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t2">
          <controlPr defaultSize="0" autoLin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4" name="Bt2"/>
      </mc:Fallback>
    </mc:AlternateContent>
    <mc:AlternateContent xmlns:mc="http://schemas.openxmlformats.org/markup-compatibility/2006">
      <mc:Choice Requires="x14">
        <control shapeId="1025" r:id="rId6" name="Bt1">
          <controlPr defaultSize="0" autoLine="0" r:id="rId7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742950</xdr:colOff>
                <xdr:row>3</xdr:row>
                <xdr:rowOff>66675</xdr:rowOff>
              </to>
            </anchor>
          </controlPr>
        </control>
      </mc:Choice>
      <mc:Fallback>
        <control shapeId="1025" r:id="rId6" name="Bt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2"/>
  <sheetViews>
    <sheetView workbookViewId="0">
      <selection activeCell="J11" sqref="J11"/>
    </sheetView>
  </sheetViews>
  <sheetFormatPr baseColWidth="10" defaultRowHeight="12.75"/>
  <cols>
    <col min="1" max="1" width="23.42578125" style="104" bestFit="1" customWidth="1"/>
    <col min="2" max="2" width="25" style="104" bestFit="1" customWidth="1"/>
    <col min="3" max="4" width="11.42578125" style="104"/>
    <col min="5" max="5" width="11.42578125" style="155"/>
    <col min="6" max="6" width="11.42578125" style="104"/>
    <col min="7" max="7" width="15.5703125" style="104" bestFit="1" customWidth="1"/>
    <col min="8" max="16384" width="11.42578125" style="104"/>
  </cols>
  <sheetData>
    <row r="1" spans="1:7" ht="25.5">
      <c r="A1" s="105" t="s">
        <v>125</v>
      </c>
      <c r="B1" s="105" t="s">
        <v>126</v>
      </c>
      <c r="E1" s="160" t="s">
        <v>192</v>
      </c>
      <c r="G1" s="105" t="s">
        <v>232</v>
      </c>
    </row>
    <row r="2" spans="1:7">
      <c r="A2" s="104" t="s">
        <v>112</v>
      </c>
      <c r="B2" s="104" t="s">
        <v>91</v>
      </c>
      <c r="E2" s="155">
        <v>1</v>
      </c>
      <c r="G2" s="104" t="s">
        <v>103</v>
      </c>
    </row>
    <row r="3" spans="1:7">
      <c r="A3" s="104" t="s">
        <v>112</v>
      </c>
      <c r="B3" s="104" t="s">
        <v>92</v>
      </c>
      <c r="E3" s="155">
        <v>2</v>
      </c>
      <c r="G3" s="104" t="s">
        <v>185</v>
      </c>
    </row>
    <row r="4" spans="1:7">
      <c r="A4" s="104" t="s">
        <v>15</v>
      </c>
      <c r="B4" s="104" t="s">
        <v>86</v>
      </c>
      <c r="E4" s="155">
        <v>3</v>
      </c>
      <c r="G4" s="104" t="s">
        <v>186</v>
      </c>
    </row>
    <row r="5" spans="1:7">
      <c r="A5" s="104" t="s">
        <v>15</v>
      </c>
      <c r="B5" s="104" t="s">
        <v>87</v>
      </c>
      <c r="E5" s="155">
        <v>4</v>
      </c>
      <c r="G5" s="104" t="s">
        <v>187</v>
      </c>
    </row>
    <row r="6" spans="1:7">
      <c r="A6" s="104" t="s">
        <v>15</v>
      </c>
      <c r="B6" s="104" t="s">
        <v>88</v>
      </c>
      <c r="E6" s="155">
        <v>5</v>
      </c>
      <c r="G6" s="104" t="s">
        <v>188</v>
      </c>
    </row>
    <row r="7" spans="1:7">
      <c r="A7" s="104" t="s">
        <v>15</v>
      </c>
      <c r="B7" s="104" t="s">
        <v>89</v>
      </c>
      <c r="E7" s="155">
        <v>6</v>
      </c>
      <c r="G7" s="104" t="s">
        <v>226</v>
      </c>
    </row>
    <row r="8" spans="1:7">
      <c r="A8" s="104" t="s">
        <v>15</v>
      </c>
      <c r="B8" s="104" t="s">
        <v>90</v>
      </c>
      <c r="E8" s="155">
        <v>7</v>
      </c>
    </row>
    <row r="9" spans="1:7">
      <c r="A9" s="104" t="s">
        <v>15</v>
      </c>
      <c r="B9" s="104" t="s">
        <v>18</v>
      </c>
      <c r="E9" s="155">
        <v>8</v>
      </c>
    </row>
    <row r="10" spans="1:7">
      <c r="A10" s="104" t="s">
        <v>16</v>
      </c>
      <c r="B10" s="104" t="s">
        <v>93</v>
      </c>
      <c r="E10" s="155">
        <v>9</v>
      </c>
    </row>
    <row r="11" spans="1:7">
      <c r="A11" s="104" t="s">
        <v>16</v>
      </c>
      <c r="B11" s="104" t="s">
        <v>94</v>
      </c>
      <c r="E11" s="155">
        <v>10</v>
      </c>
    </row>
    <row r="12" spans="1:7">
      <c r="A12" s="104" t="s">
        <v>85</v>
      </c>
      <c r="B12" s="104" t="s">
        <v>85</v>
      </c>
      <c r="E12" s="155">
        <v>11</v>
      </c>
    </row>
    <row r="13" spans="1:7">
      <c r="A13" s="104" t="s">
        <v>99</v>
      </c>
      <c r="B13" s="104" t="s">
        <v>97</v>
      </c>
    </row>
    <row r="14" spans="1:7">
      <c r="A14" s="104" t="s">
        <v>99</v>
      </c>
      <c r="B14" s="104" t="s">
        <v>96</v>
      </c>
    </row>
    <row r="15" spans="1:7">
      <c r="A15" s="104" t="s">
        <v>99</v>
      </c>
      <c r="B15" s="104" t="s">
        <v>95</v>
      </c>
    </row>
    <row r="16" spans="1:7">
      <c r="A16" s="104" t="s">
        <v>99</v>
      </c>
      <c r="B16" s="104" t="s">
        <v>98</v>
      </c>
    </row>
    <row r="17" spans="1:2">
      <c r="A17" s="104" t="s">
        <v>102</v>
      </c>
      <c r="B17" s="104" t="s">
        <v>7</v>
      </c>
    </row>
    <row r="18" spans="1:2">
      <c r="A18" s="104" t="s">
        <v>102</v>
      </c>
      <c r="B18" s="104" t="s">
        <v>11</v>
      </c>
    </row>
    <row r="19" spans="1:2">
      <c r="A19" s="104" t="s">
        <v>102</v>
      </c>
      <c r="B19" s="104" t="s">
        <v>10</v>
      </c>
    </row>
    <row r="20" spans="1:2">
      <c r="A20" s="104" t="s">
        <v>102</v>
      </c>
      <c r="B20" s="104" t="s">
        <v>100</v>
      </c>
    </row>
    <row r="21" spans="1:2">
      <c r="A21" s="104" t="s">
        <v>102</v>
      </c>
      <c r="B21" s="104" t="s">
        <v>101</v>
      </c>
    </row>
    <row r="22" spans="1:2">
      <c r="A22" s="104" t="s">
        <v>127</v>
      </c>
      <c r="B22" s="104" t="s">
        <v>127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24"/>
  <sheetViews>
    <sheetView workbookViewId="0"/>
  </sheetViews>
  <sheetFormatPr baseColWidth="10" defaultRowHeight="12.75"/>
  <cols>
    <col min="1" max="1" width="6.140625" style="161" bestFit="1" customWidth="1"/>
    <col min="2" max="2" width="6" style="161" bestFit="1" customWidth="1"/>
    <col min="3" max="3" width="10.7109375" style="17" customWidth="1"/>
    <col min="4" max="4" width="25.7109375" style="161" customWidth="1"/>
    <col min="5" max="5" width="25.7109375" style="16" customWidth="1"/>
    <col min="6" max="7" width="7.7109375" style="16" customWidth="1"/>
    <col min="8" max="8" width="7.7109375" style="161" customWidth="1"/>
    <col min="9" max="9" width="20.7109375" style="162" customWidth="1"/>
    <col min="10" max="12" width="7.7109375" style="161" customWidth="1"/>
    <col min="13" max="13" width="7.7109375" style="166" customWidth="1"/>
    <col min="14" max="16" width="7.7109375" style="161" customWidth="1"/>
    <col min="17" max="17" width="7.7109375" style="166" customWidth="1"/>
    <col min="18" max="20" width="7.7109375" style="161" customWidth="1"/>
    <col min="21" max="21" width="7.7109375" style="166" customWidth="1"/>
    <col min="22" max="24" width="7.7109375" style="161" customWidth="1"/>
    <col min="25" max="25" width="7.7109375" style="166" customWidth="1"/>
    <col min="26" max="28" width="7.7109375" style="161" customWidth="1"/>
    <col min="29" max="29" width="7.7109375" style="166" customWidth="1"/>
    <col min="30" max="16384" width="11.42578125" style="161"/>
  </cols>
  <sheetData>
    <row r="1" spans="1:29">
      <c r="M1" s="161"/>
      <c r="Q1" s="161"/>
      <c r="U1" s="161"/>
      <c r="Y1" s="161"/>
      <c r="AC1" s="161"/>
    </row>
    <row r="2" spans="1:29" s="162" customFormat="1" ht="51">
      <c r="A2" s="163" t="s">
        <v>129</v>
      </c>
      <c r="B2" s="163" t="s">
        <v>130</v>
      </c>
      <c r="C2" s="156" t="s">
        <v>106</v>
      </c>
      <c r="D2" s="152" t="s">
        <v>125</v>
      </c>
      <c r="E2" s="152" t="s">
        <v>126</v>
      </c>
      <c r="F2" s="152" t="s">
        <v>107</v>
      </c>
      <c r="G2" s="152" t="s">
        <v>108</v>
      </c>
      <c r="H2" s="152" t="s">
        <v>114</v>
      </c>
      <c r="I2" s="153" t="s">
        <v>128</v>
      </c>
      <c r="J2" s="152" t="s">
        <v>161</v>
      </c>
      <c r="K2" s="152" t="s">
        <v>162</v>
      </c>
      <c r="L2" s="152" t="s">
        <v>163</v>
      </c>
      <c r="M2" s="152" t="s">
        <v>164</v>
      </c>
      <c r="N2" s="152" t="s">
        <v>165</v>
      </c>
      <c r="O2" s="152" t="s">
        <v>166</v>
      </c>
      <c r="P2" s="152" t="s">
        <v>167</v>
      </c>
      <c r="Q2" s="152" t="s">
        <v>168</v>
      </c>
      <c r="R2" s="152" t="s">
        <v>169</v>
      </c>
      <c r="S2" s="152" t="s">
        <v>170</v>
      </c>
      <c r="T2" s="152" t="s">
        <v>171</v>
      </c>
      <c r="U2" s="152" t="s">
        <v>172</v>
      </c>
      <c r="V2" s="152" t="s">
        <v>173</v>
      </c>
      <c r="W2" s="152" t="s">
        <v>174</v>
      </c>
      <c r="X2" s="152" t="s">
        <v>175</v>
      </c>
      <c r="Y2" s="152" t="s">
        <v>176</v>
      </c>
      <c r="Z2" s="152" t="s">
        <v>177</v>
      </c>
      <c r="AA2" s="152" t="s">
        <v>178</v>
      </c>
      <c r="AB2" s="152" t="s">
        <v>179</v>
      </c>
      <c r="AC2" s="152" t="s">
        <v>180</v>
      </c>
    </row>
    <row r="3" spans="1:29">
      <c r="A3" s="161" t="str">
        <f>TEXT(C3,"mmmm")</f>
        <v>janvier</v>
      </c>
      <c r="B3" s="161" t="str">
        <f>TEXT(C3,"aaaa")</f>
        <v>2019</v>
      </c>
      <c r="C3" s="17">
        <v>43492</v>
      </c>
      <c r="D3" s="161" t="s">
        <v>102</v>
      </c>
      <c r="E3" s="16" t="s">
        <v>11</v>
      </c>
      <c r="F3" s="18">
        <v>0.25</v>
      </c>
      <c r="G3" s="18">
        <v>8.3333333333333329E-2</v>
      </c>
      <c r="H3" s="106">
        <f>IF(G3&lt;F3,G3+1-F3,G3-F3)</f>
        <v>0.83333333333333326</v>
      </c>
      <c r="J3" s="16"/>
      <c r="K3" s="16"/>
      <c r="L3" s="16"/>
      <c r="M3" s="106" t="str">
        <f t="shared" ref="M3:M17" si="0">IF(L3="","",IF(L3&lt;K3,L3+1-K3,L3-K3))</f>
        <v/>
      </c>
      <c r="N3" s="16"/>
      <c r="O3" s="16"/>
      <c r="P3" s="16"/>
      <c r="Q3" s="106" t="str">
        <f>IF(P3="","",IF(P3&lt;O3,P3+1-O3,P3-O3))</f>
        <v/>
      </c>
      <c r="R3" s="16"/>
      <c r="S3" s="16"/>
      <c r="T3" s="16"/>
      <c r="U3" s="106" t="str">
        <f t="shared" ref="U3:U18" si="1">IF(T3="","",IF(T3&lt;S3,T3+1-S3,T3-S3))</f>
        <v/>
      </c>
      <c r="V3" s="16"/>
      <c r="W3" s="16"/>
      <c r="X3" s="16"/>
      <c r="Y3" s="106" t="str">
        <f t="shared" ref="Y3:Y18" si="2">IF(X3="","",IF(X3&lt;W3,X3+1-W3,X3-W3))</f>
        <v/>
      </c>
      <c r="Z3" s="16"/>
      <c r="AA3" s="16"/>
      <c r="AB3" s="16"/>
      <c r="AC3" s="106" t="str">
        <f t="shared" ref="AC3:AC18" si="3">IF(AB3="","",IF(AB3&lt;AA3,AB3+1-AA3,AB3-AA3))</f>
        <v/>
      </c>
    </row>
    <row r="4" spans="1:29">
      <c r="A4" s="161" t="str">
        <f t="shared" ref="A4:A9" si="4">TEXT(C4,"mmmm")</f>
        <v>janvier</v>
      </c>
      <c r="B4" s="161" t="str">
        <f t="shared" ref="B4:B9" si="5">TEXT(C4,"aaaa")</f>
        <v>2019</v>
      </c>
      <c r="C4" s="17">
        <v>43493</v>
      </c>
      <c r="D4" s="161" t="s">
        <v>127</v>
      </c>
      <c r="F4" s="16" t="s">
        <v>131</v>
      </c>
      <c r="G4" s="16" t="s">
        <v>132</v>
      </c>
      <c r="H4" s="106">
        <f t="shared" ref="H4:H9" si="6">IF(G4&lt;F4,G4+1-F4,G4-F4)</f>
        <v>2.0833333333333315E-2</v>
      </c>
      <c r="I4" s="162" t="s">
        <v>133</v>
      </c>
      <c r="J4" s="16"/>
      <c r="K4" s="16"/>
      <c r="L4" s="16"/>
      <c r="M4" s="106" t="str">
        <f t="shared" si="0"/>
        <v/>
      </c>
      <c r="N4" s="16"/>
      <c r="O4" s="16"/>
      <c r="P4" s="16"/>
      <c r="Q4" s="106" t="str">
        <f t="shared" ref="Q4:Q18" si="7">IF(P4="","",IF(P4&lt;O4,P4+1-O4,P4-O4))</f>
        <v/>
      </c>
      <c r="R4" s="16"/>
      <c r="S4" s="16"/>
      <c r="T4" s="16"/>
      <c r="U4" s="106" t="str">
        <f t="shared" si="1"/>
        <v/>
      </c>
      <c r="V4" s="16"/>
      <c r="W4" s="16"/>
      <c r="X4" s="16"/>
      <c r="Y4" s="106" t="str">
        <f t="shared" si="2"/>
        <v/>
      </c>
      <c r="Z4" s="16"/>
      <c r="AA4" s="16"/>
      <c r="AB4" s="16"/>
      <c r="AC4" s="106" t="str">
        <f t="shared" si="3"/>
        <v/>
      </c>
    </row>
    <row r="5" spans="1:29">
      <c r="A5" s="161" t="str">
        <f t="shared" si="4"/>
        <v>janvier</v>
      </c>
      <c r="B5" s="161" t="str">
        <f t="shared" si="5"/>
        <v>2019</v>
      </c>
      <c r="C5" s="17">
        <v>43494</v>
      </c>
      <c r="D5" s="161" t="s">
        <v>99</v>
      </c>
      <c r="E5" s="16" t="s">
        <v>96</v>
      </c>
      <c r="F5" s="16" t="s">
        <v>132</v>
      </c>
      <c r="G5" s="16" t="s">
        <v>134</v>
      </c>
      <c r="H5" s="106">
        <f t="shared" si="6"/>
        <v>5.2083333333333315E-2</v>
      </c>
      <c r="I5" s="162" t="s">
        <v>135</v>
      </c>
      <c r="J5" s="16"/>
      <c r="K5" s="16"/>
      <c r="L5" s="16"/>
      <c r="M5" s="106" t="str">
        <f t="shared" si="0"/>
        <v/>
      </c>
      <c r="N5" s="16"/>
      <c r="O5" s="16"/>
      <c r="P5" s="16"/>
      <c r="Q5" s="106" t="str">
        <f t="shared" si="7"/>
        <v/>
      </c>
      <c r="R5" s="16"/>
      <c r="S5" s="16"/>
      <c r="T5" s="16"/>
      <c r="U5" s="106" t="str">
        <f t="shared" si="1"/>
        <v/>
      </c>
      <c r="V5" s="16"/>
      <c r="W5" s="16"/>
      <c r="X5" s="16"/>
      <c r="Y5" s="106" t="str">
        <f t="shared" si="2"/>
        <v/>
      </c>
      <c r="Z5" s="16"/>
      <c r="AA5" s="16"/>
      <c r="AB5" s="16"/>
      <c r="AC5" s="106" t="str">
        <f t="shared" si="3"/>
        <v/>
      </c>
    </row>
    <row r="6" spans="1:29">
      <c r="A6" s="161" t="str">
        <f t="shared" si="4"/>
        <v>janvier</v>
      </c>
      <c r="B6" s="161" t="str">
        <f t="shared" si="5"/>
        <v>2019</v>
      </c>
      <c r="C6" s="17">
        <v>43495</v>
      </c>
      <c r="D6" s="161" t="s">
        <v>102</v>
      </c>
      <c r="E6" s="16" t="s">
        <v>7</v>
      </c>
      <c r="F6" s="16" t="s">
        <v>136</v>
      </c>
      <c r="G6" s="16" t="s">
        <v>137</v>
      </c>
      <c r="H6" s="106">
        <f>IF(G6&lt;F6,G6+1-F6,G6-F6)</f>
        <v>2.083333333333337E-2</v>
      </c>
      <c r="I6" s="162" t="s">
        <v>138</v>
      </c>
      <c r="J6" s="16"/>
      <c r="K6" s="16"/>
      <c r="L6" s="16"/>
      <c r="M6" s="106" t="str">
        <f t="shared" si="0"/>
        <v/>
      </c>
      <c r="N6" s="16"/>
      <c r="O6" s="16"/>
      <c r="P6" s="16"/>
      <c r="Q6" s="106" t="str">
        <f t="shared" si="7"/>
        <v/>
      </c>
      <c r="R6" s="16"/>
      <c r="S6" s="16"/>
      <c r="T6" s="16"/>
      <c r="U6" s="106" t="str">
        <f t="shared" si="1"/>
        <v/>
      </c>
      <c r="V6" s="16"/>
      <c r="W6" s="16"/>
      <c r="X6" s="16"/>
      <c r="Y6" s="106" t="str">
        <f t="shared" si="2"/>
        <v/>
      </c>
      <c r="Z6" s="16"/>
      <c r="AA6" s="16"/>
      <c r="AB6" s="16"/>
      <c r="AC6" s="106" t="str">
        <f t="shared" si="3"/>
        <v/>
      </c>
    </row>
    <row r="7" spans="1:29">
      <c r="A7" s="161" t="str">
        <f t="shared" si="4"/>
        <v>janvier</v>
      </c>
      <c r="B7" s="161" t="str">
        <f t="shared" si="5"/>
        <v>2019</v>
      </c>
      <c r="C7" s="17">
        <v>43496</v>
      </c>
      <c r="D7" s="161" t="s">
        <v>112</v>
      </c>
      <c r="E7" s="16" t="s">
        <v>91</v>
      </c>
      <c r="F7" s="16" t="s">
        <v>131</v>
      </c>
      <c r="G7" s="16" t="s">
        <v>139</v>
      </c>
      <c r="H7" s="106">
        <f t="shared" si="6"/>
        <v>1.041666666666663E-2</v>
      </c>
      <c r="I7" s="162" t="s">
        <v>140</v>
      </c>
      <c r="J7" s="16"/>
      <c r="K7" s="16"/>
      <c r="L7" s="16"/>
      <c r="M7" s="106" t="str">
        <f t="shared" si="0"/>
        <v/>
      </c>
      <c r="N7" s="16"/>
      <c r="O7" s="16"/>
      <c r="P7" s="16"/>
      <c r="Q7" s="106" t="str">
        <f t="shared" si="7"/>
        <v/>
      </c>
      <c r="R7" s="16"/>
      <c r="S7" s="16"/>
      <c r="T7" s="16"/>
      <c r="U7" s="106" t="str">
        <f t="shared" si="1"/>
        <v/>
      </c>
      <c r="V7" s="16"/>
      <c r="W7" s="16"/>
      <c r="X7" s="16"/>
      <c r="Y7" s="106" t="str">
        <f t="shared" si="2"/>
        <v/>
      </c>
      <c r="Z7" s="16"/>
      <c r="AA7" s="16"/>
      <c r="AB7" s="16"/>
      <c r="AC7" s="106" t="str">
        <f t="shared" si="3"/>
        <v/>
      </c>
    </row>
    <row r="8" spans="1:29">
      <c r="A8" s="161" t="str">
        <f t="shared" si="4"/>
        <v>février</v>
      </c>
      <c r="B8" s="161" t="str">
        <f t="shared" si="5"/>
        <v>2019</v>
      </c>
      <c r="C8" s="17">
        <v>43497</v>
      </c>
      <c r="D8" s="161" t="s">
        <v>85</v>
      </c>
      <c r="F8" s="16" t="s">
        <v>142</v>
      </c>
      <c r="G8" s="16" t="s">
        <v>143</v>
      </c>
      <c r="H8" s="106">
        <f t="shared" si="6"/>
        <v>1.3888888888888951E-2</v>
      </c>
      <c r="I8" s="162" t="s">
        <v>144</v>
      </c>
      <c r="J8" s="16"/>
      <c r="K8" s="16"/>
      <c r="L8" s="16"/>
      <c r="M8" s="106" t="str">
        <f t="shared" si="0"/>
        <v/>
      </c>
      <c r="N8" s="16"/>
      <c r="O8" s="16"/>
      <c r="P8" s="16"/>
      <c r="Q8" s="106" t="str">
        <f t="shared" si="7"/>
        <v/>
      </c>
      <c r="R8" s="16"/>
      <c r="S8" s="16"/>
      <c r="T8" s="16"/>
      <c r="U8" s="106" t="str">
        <f t="shared" si="1"/>
        <v/>
      </c>
      <c r="V8" s="16"/>
      <c r="W8" s="16"/>
      <c r="X8" s="16"/>
      <c r="Y8" s="106" t="str">
        <f t="shared" si="2"/>
        <v/>
      </c>
      <c r="Z8" s="16"/>
      <c r="AA8" s="16"/>
      <c r="AB8" s="16"/>
      <c r="AC8" s="106" t="str">
        <f t="shared" si="3"/>
        <v/>
      </c>
    </row>
    <row r="9" spans="1:29">
      <c r="A9" s="161" t="str">
        <f t="shared" si="4"/>
        <v>février</v>
      </c>
      <c r="B9" s="161" t="str">
        <f t="shared" si="5"/>
        <v>2019</v>
      </c>
      <c r="C9" s="17">
        <v>43498</v>
      </c>
      <c r="D9" s="161" t="s">
        <v>15</v>
      </c>
      <c r="E9" s="16" t="s">
        <v>87</v>
      </c>
      <c r="F9" s="16" t="s">
        <v>146</v>
      </c>
      <c r="G9" s="16" t="s">
        <v>147</v>
      </c>
      <c r="H9" s="106">
        <f t="shared" si="6"/>
        <v>1.041666666666663E-2</v>
      </c>
      <c r="I9" s="162" t="s">
        <v>148</v>
      </c>
      <c r="J9" s="16"/>
      <c r="K9" s="16"/>
      <c r="L9" s="16"/>
      <c r="M9" s="106" t="str">
        <f t="shared" si="0"/>
        <v/>
      </c>
      <c r="N9" s="16"/>
      <c r="O9" s="16"/>
      <c r="P9" s="16"/>
      <c r="Q9" s="106" t="str">
        <f t="shared" si="7"/>
        <v/>
      </c>
      <c r="R9" s="16"/>
      <c r="S9" s="16"/>
      <c r="T9" s="16"/>
      <c r="U9" s="106" t="str">
        <f t="shared" si="1"/>
        <v/>
      </c>
      <c r="V9" s="16"/>
      <c r="W9" s="16"/>
      <c r="X9" s="16"/>
      <c r="Y9" s="106" t="str">
        <f t="shared" si="2"/>
        <v/>
      </c>
      <c r="Z9" s="16"/>
      <c r="AA9" s="16"/>
      <c r="AB9" s="16"/>
      <c r="AC9" s="106" t="str">
        <f t="shared" si="3"/>
        <v/>
      </c>
    </row>
    <row r="10" spans="1:29">
      <c r="A10" s="161" t="str">
        <f t="shared" ref="A10:A19" si="8">TEXT(C10,"mmmm")</f>
        <v>février</v>
      </c>
      <c r="B10" s="161" t="str">
        <f t="shared" ref="B10:B19" si="9">TEXT(C10,"aaaa")</f>
        <v>2019</v>
      </c>
      <c r="C10" s="17" t="s">
        <v>141</v>
      </c>
      <c r="D10" s="161" t="s">
        <v>99</v>
      </c>
      <c r="E10" s="16" t="s">
        <v>98</v>
      </c>
      <c r="F10" s="16" t="s">
        <v>149</v>
      </c>
      <c r="G10" s="16" t="s">
        <v>150</v>
      </c>
      <c r="H10" s="106">
        <f t="shared" ref="H10:H19" si="10">IF(G10&lt;F10,G10+1-F10,G10-F10)</f>
        <v>6.25E-2</v>
      </c>
      <c r="I10" s="162" t="s">
        <v>151</v>
      </c>
      <c r="J10" s="16"/>
      <c r="K10" s="16"/>
      <c r="L10" s="16"/>
      <c r="M10" s="106" t="str">
        <f t="shared" si="0"/>
        <v/>
      </c>
      <c r="N10" s="16"/>
      <c r="O10" s="16"/>
      <c r="P10" s="16"/>
      <c r="Q10" s="106" t="str">
        <f t="shared" si="7"/>
        <v/>
      </c>
      <c r="R10" s="16"/>
      <c r="S10" s="16"/>
      <c r="T10" s="16"/>
      <c r="U10" s="106" t="str">
        <f t="shared" si="1"/>
        <v/>
      </c>
      <c r="V10" s="16"/>
      <c r="W10" s="16"/>
      <c r="X10" s="16"/>
      <c r="Y10" s="106" t="str">
        <f t="shared" si="2"/>
        <v/>
      </c>
      <c r="Z10" s="16"/>
      <c r="AA10" s="16"/>
      <c r="AB10" s="16"/>
      <c r="AC10" s="106" t="str">
        <f t="shared" si="3"/>
        <v/>
      </c>
    </row>
    <row r="11" spans="1:29">
      <c r="A11" s="161" t="str">
        <f t="shared" si="8"/>
        <v>février</v>
      </c>
      <c r="B11" s="161" t="str">
        <f t="shared" si="9"/>
        <v>2019</v>
      </c>
      <c r="C11" s="17" t="s">
        <v>141</v>
      </c>
      <c r="D11" s="161" t="s">
        <v>112</v>
      </c>
      <c r="E11" s="16" t="s">
        <v>92</v>
      </c>
      <c r="F11" s="16" t="s">
        <v>152</v>
      </c>
      <c r="G11" s="16" t="s">
        <v>153</v>
      </c>
      <c r="H11" s="106">
        <f t="shared" si="10"/>
        <v>2.4305555555555469E-2</v>
      </c>
      <c r="I11" s="162" t="s">
        <v>154</v>
      </c>
      <c r="J11" s="16"/>
      <c r="K11" s="16"/>
      <c r="L11" s="16"/>
      <c r="M11" s="106" t="str">
        <f t="shared" si="0"/>
        <v/>
      </c>
      <c r="N11" s="16"/>
      <c r="O11" s="16"/>
      <c r="P11" s="16"/>
      <c r="Q11" s="106" t="str">
        <f t="shared" si="7"/>
        <v/>
      </c>
      <c r="R11" s="16"/>
      <c r="S11" s="16"/>
      <c r="T11" s="16"/>
      <c r="U11" s="106" t="str">
        <f t="shared" si="1"/>
        <v/>
      </c>
      <c r="V11" s="16"/>
      <c r="W11" s="16"/>
      <c r="X11" s="16"/>
      <c r="Y11" s="106" t="str">
        <f t="shared" si="2"/>
        <v/>
      </c>
      <c r="Z11" s="16"/>
      <c r="AA11" s="16"/>
      <c r="AB11" s="16"/>
      <c r="AC11" s="106" t="str">
        <f t="shared" si="3"/>
        <v/>
      </c>
    </row>
    <row r="12" spans="1:29">
      <c r="A12" s="161" t="str">
        <f t="shared" si="8"/>
        <v>février</v>
      </c>
      <c r="B12" s="161" t="str">
        <f t="shared" si="9"/>
        <v>2019</v>
      </c>
      <c r="C12" s="17">
        <v>43499</v>
      </c>
      <c r="D12" s="161" t="s">
        <v>85</v>
      </c>
      <c r="E12" s="16" t="s">
        <v>85</v>
      </c>
      <c r="F12" s="16" t="s">
        <v>156</v>
      </c>
      <c r="G12" s="16" t="s">
        <v>157</v>
      </c>
      <c r="H12" s="106">
        <f t="shared" si="10"/>
        <v>2.7777777777777679E-2</v>
      </c>
      <c r="I12" s="162" t="s">
        <v>158</v>
      </c>
      <c r="J12" s="16"/>
      <c r="K12" s="16"/>
      <c r="L12" s="16"/>
      <c r="M12" s="106" t="str">
        <f t="shared" si="0"/>
        <v/>
      </c>
      <c r="N12" s="16"/>
      <c r="O12" s="16"/>
      <c r="P12" s="16"/>
      <c r="Q12" s="106" t="str">
        <f t="shared" si="7"/>
        <v/>
      </c>
      <c r="R12" s="16"/>
      <c r="S12" s="16"/>
      <c r="T12" s="16"/>
      <c r="U12" s="106" t="str">
        <f t="shared" si="1"/>
        <v/>
      </c>
      <c r="V12" s="16"/>
      <c r="W12" s="16"/>
      <c r="X12" s="16"/>
      <c r="Y12" s="106" t="str">
        <f t="shared" si="2"/>
        <v/>
      </c>
      <c r="Z12" s="16"/>
      <c r="AA12" s="16"/>
      <c r="AB12" s="16"/>
      <c r="AC12" s="106" t="str">
        <f t="shared" si="3"/>
        <v/>
      </c>
    </row>
    <row r="13" spans="1:29">
      <c r="A13" s="161" t="str">
        <f t="shared" si="8"/>
        <v>février</v>
      </c>
      <c r="B13" s="161" t="str">
        <f t="shared" si="9"/>
        <v>2019</v>
      </c>
      <c r="C13" s="17" t="s">
        <v>155</v>
      </c>
      <c r="D13" s="161" t="s">
        <v>102</v>
      </c>
      <c r="E13" s="16" t="s">
        <v>100</v>
      </c>
      <c r="F13" s="16" t="s">
        <v>159</v>
      </c>
      <c r="G13" s="16" t="s">
        <v>160</v>
      </c>
      <c r="H13" s="106">
        <f t="shared" si="10"/>
        <v>2.0833333333333259E-3</v>
      </c>
      <c r="I13" s="162" t="s">
        <v>145</v>
      </c>
      <c r="J13" s="16"/>
      <c r="K13" s="16"/>
      <c r="L13" s="16"/>
      <c r="M13" s="106" t="str">
        <f t="shared" si="0"/>
        <v/>
      </c>
      <c r="N13" s="16"/>
      <c r="O13" s="16"/>
      <c r="P13" s="16"/>
      <c r="Q13" s="106" t="str">
        <f t="shared" si="7"/>
        <v/>
      </c>
      <c r="R13" s="16"/>
      <c r="S13" s="16"/>
      <c r="T13" s="16"/>
      <c r="U13" s="106" t="str">
        <f t="shared" si="1"/>
        <v/>
      </c>
      <c r="V13" s="16"/>
      <c r="W13" s="16"/>
      <c r="X13" s="16"/>
      <c r="Y13" s="106" t="str">
        <f t="shared" si="2"/>
        <v/>
      </c>
      <c r="Z13" s="16"/>
      <c r="AA13" s="16"/>
      <c r="AB13" s="16"/>
      <c r="AC13" s="106" t="str">
        <f t="shared" si="3"/>
        <v/>
      </c>
    </row>
    <row r="14" spans="1:29">
      <c r="A14" s="161" t="str">
        <f t="shared" si="8"/>
        <v>mars</v>
      </c>
      <c r="B14" s="161" t="str">
        <f t="shared" si="9"/>
        <v>2019</v>
      </c>
      <c r="C14" s="17" t="s">
        <v>181</v>
      </c>
      <c r="D14" s="161" t="s">
        <v>15</v>
      </c>
      <c r="E14" s="16" t="s">
        <v>87</v>
      </c>
      <c r="F14" s="16" t="s">
        <v>182</v>
      </c>
      <c r="G14" s="16" t="s">
        <v>183</v>
      </c>
      <c r="H14" s="106">
        <f t="shared" si="10"/>
        <v>1.736111111111116E-2</v>
      </c>
      <c r="I14" s="162" t="s">
        <v>145</v>
      </c>
      <c r="J14" s="16"/>
      <c r="K14" s="16"/>
      <c r="L14" s="16"/>
      <c r="M14" s="106" t="str">
        <f t="shared" si="0"/>
        <v/>
      </c>
      <c r="N14" s="16"/>
      <c r="O14" s="16"/>
      <c r="P14" s="16"/>
      <c r="Q14" s="106" t="str">
        <f t="shared" si="7"/>
        <v/>
      </c>
      <c r="R14" s="16"/>
      <c r="S14" s="16"/>
      <c r="T14" s="16"/>
      <c r="U14" s="106" t="str">
        <f t="shared" si="1"/>
        <v/>
      </c>
      <c r="V14" s="16"/>
      <c r="W14" s="16"/>
      <c r="X14" s="16"/>
      <c r="Y14" s="106" t="str">
        <f t="shared" si="2"/>
        <v/>
      </c>
      <c r="Z14" s="16"/>
      <c r="AA14" s="16"/>
      <c r="AB14" s="16"/>
      <c r="AC14" s="106" t="str">
        <f t="shared" si="3"/>
        <v/>
      </c>
    </row>
    <row r="15" spans="1:29" ht="25.5">
      <c r="A15" s="161" t="str">
        <f t="shared" si="8"/>
        <v>mars</v>
      </c>
      <c r="B15" s="161" t="str">
        <f t="shared" si="9"/>
        <v>2019</v>
      </c>
      <c r="C15" s="17" t="s">
        <v>181</v>
      </c>
      <c r="D15" s="161" t="s">
        <v>99</v>
      </c>
      <c r="E15" s="16" t="s">
        <v>98</v>
      </c>
      <c r="F15" s="16" t="s">
        <v>132</v>
      </c>
      <c r="G15" s="16" t="s">
        <v>134</v>
      </c>
      <c r="H15" s="106">
        <f t="shared" si="10"/>
        <v>5.2083333333333315E-2</v>
      </c>
      <c r="I15" s="162" t="s">
        <v>184</v>
      </c>
      <c r="J15" s="16"/>
      <c r="K15" s="16"/>
      <c r="L15" s="16"/>
      <c r="M15" s="106" t="str">
        <f t="shared" si="0"/>
        <v/>
      </c>
      <c r="N15" s="16"/>
      <c r="O15" s="16"/>
      <c r="P15" s="16"/>
      <c r="Q15" s="106" t="str">
        <f t="shared" si="7"/>
        <v/>
      </c>
      <c r="R15" s="16"/>
      <c r="S15" s="16"/>
      <c r="T15" s="16"/>
      <c r="U15" s="106" t="str">
        <f t="shared" si="1"/>
        <v/>
      </c>
      <c r="V15" s="16"/>
      <c r="W15" s="16"/>
      <c r="X15" s="16"/>
      <c r="Y15" s="106" t="str">
        <f t="shared" si="2"/>
        <v/>
      </c>
      <c r="Z15" s="16"/>
      <c r="AA15" s="16"/>
      <c r="AB15" s="16"/>
      <c r="AC15" s="106" t="str">
        <f t="shared" si="3"/>
        <v/>
      </c>
    </row>
    <row r="16" spans="1:29">
      <c r="A16" s="161" t="str">
        <f t="shared" si="8"/>
        <v>mars</v>
      </c>
      <c r="B16" s="161" t="str">
        <f t="shared" si="9"/>
        <v>2019</v>
      </c>
      <c r="C16" s="17" t="s">
        <v>181</v>
      </c>
      <c r="D16" s="161" t="s">
        <v>102</v>
      </c>
      <c r="E16" s="16" t="s">
        <v>7</v>
      </c>
      <c r="F16" s="16" t="s">
        <v>193</v>
      </c>
      <c r="G16" s="16" t="s">
        <v>194</v>
      </c>
      <c r="H16" s="106">
        <f t="shared" si="10"/>
        <v>1.0416666666666685E-2</v>
      </c>
      <c r="I16" s="162" t="s">
        <v>195</v>
      </c>
      <c r="J16" s="16" t="s">
        <v>196</v>
      </c>
      <c r="K16" s="16" t="s">
        <v>193</v>
      </c>
      <c r="L16" s="16" t="s">
        <v>182</v>
      </c>
      <c r="M16" s="106">
        <f t="shared" si="0"/>
        <v>3.4722222222221544E-3</v>
      </c>
      <c r="N16" s="16"/>
      <c r="O16" s="16"/>
      <c r="P16" s="16"/>
      <c r="Q16" s="106" t="str">
        <f t="shared" si="7"/>
        <v/>
      </c>
      <c r="R16" s="16"/>
      <c r="S16" s="16"/>
      <c r="T16" s="16"/>
      <c r="U16" s="106" t="str">
        <f t="shared" si="1"/>
        <v/>
      </c>
      <c r="V16" s="16"/>
      <c r="W16" s="16"/>
      <c r="X16" s="16"/>
      <c r="Y16" s="106" t="str">
        <f t="shared" si="2"/>
        <v/>
      </c>
      <c r="Z16" s="16"/>
      <c r="AA16" s="16"/>
      <c r="AB16" s="16"/>
      <c r="AC16" s="106" t="str">
        <f t="shared" si="3"/>
        <v/>
      </c>
    </row>
    <row r="17" spans="1:29">
      <c r="A17" s="161" t="str">
        <f t="shared" si="8"/>
        <v>mars</v>
      </c>
      <c r="B17" s="161" t="str">
        <f t="shared" si="9"/>
        <v>2019</v>
      </c>
      <c r="C17" s="17" t="s">
        <v>181</v>
      </c>
      <c r="D17" s="161" t="s">
        <v>16</v>
      </c>
      <c r="E17" s="16" t="s">
        <v>93</v>
      </c>
      <c r="F17" s="16" t="s">
        <v>197</v>
      </c>
      <c r="G17" s="16" t="s">
        <v>198</v>
      </c>
      <c r="H17" s="106">
        <f t="shared" si="10"/>
        <v>1.3888888888888895E-2</v>
      </c>
      <c r="I17" s="162" t="s">
        <v>199</v>
      </c>
      <c r="J17" s="16" t="s">
        <v>145</v>
      </c>
      <c r="K17" s="16" t="s">
        <v>145</v>
      </c>
      <c r="L17" s="16" t="s">
        <v>145</v>
      </c>
      <c r="M17" s="106" t="str">
        <f t="shared" si="0"/>
        <v/>
      </c>
      <c r="N17" s="16"/>
      <c r="O17" s="16"/>
      <c r="P17" s="16"/>
      <c r="Q17" s="106" t="str">
        <f t="shared" si="7"/>
        <v/>
      </c>
      <c r="R17" s="16"/>
      <c r="S17" s="16"/>
      <c r="T17" s="16"/>
      <c r="U17" s="106" t="str">
        <f t="shared" si="1"/>
        <v/>
      </c>
      <c r="V17" s="16"/>
      <c r="W17" s="16"/>
      <c r="X17" s="16"/>
      <c r="Y17" s="106" t="str">
        <f t="shared" si="2"/>
        <v/>
      </c>
      <c r="Z17" s="16"/>
      <c r="AA17" s="16"/>
      <c r="AB17" s="16"/>
      <c r="AC17" s="106" t="str">
        <f t="shared" si="3"/>
        <v/>
      </c>
    </row>
    <row r="18" spans="1:29">
      <c r="A18" s="161" t="str">
        <f t="shared" si="8"/>
        <v>mars</v>
      </c>
      <c r="B18" s="161" t="str">
        <f t="shared" si="9"/>
        <v>2019</v>
      </c>
      <c r="C18" s="17" t="s">
        <v>181</v>
      </c>
      <c r="D18" s="161" t="s">
        <v>102</v>
      </c>
      <c r="E18" s="16" t="s">
        <v>10</v>
      </c>
      <c r="F18" s="16" t="s">
        <v>200</v>
      </c>
      <c r="G18" s="16" t="s">
        <v>201</v>
      </c>
      <c r="H18" s="106">
        <f t="shared" si="10"/>
        <v>1.7361111111111105E-2</v>
      </c>
      <c r="I18" s="162" t="s">
        <v>202</v>
      </c>
      <c r="J18" s="16" t="s">
        <v>196</v>
      </c>
      <c r="K18" s="16" t="s">
        <v>200</v>
      </c>
      <c r="L18" s="16" t="s">
        <v>201</v>
      </c>
      <c r="M18" s="106">
        <f t="shared" ref="M18:M23" si="11">IF(L18="","",IF(L18&lt;K18,L18+1-K18,L18-K18))</f>
        <v>1.7361111111111105E-2</v>
      </c>
      <c r="N18" s="16" t="s">
        <v>203</v>
      </c>
      <c r="O18" s="16" t="s">
        <v>200</v>
      </c>
      <c r="P18" s="16" t="s">
        <v>201</v>
      </c>
      <c r="Q18" s="106">
        <f t="shared" si="7"/>
        <v>1.7361111111111105E-2</v>
      </c>
      <c r="R18" s="16" t="s">
        <v>204</v>
      </c>
      <c r="S18" s="16" t="s">
        <v>200</v>
      </c>
      <c r="T18" s="16" t="s">
        <v>201</v>
      </c>
      <c r="U18" s="106">
        <f t="shared" si="1"/>
        <v>1.7361111111111105E-2</v>
      </c>
      <c r="V18" s="16" t="s">
        <v>205</v>
      </c>
      <c r="W18" s="16" t="s">
        <v>200</v>
      </c>
      <c r="X18" s="16" t="s">
        <v>201</v>
      </c>
      <c r="Y18" s="106">
        <f t="shared" si="2"/>
        <v>1.7361111111111105E-2</v>
      </c>
      <c r="Z18" s="16" t="s">
        <v>206</v>
      </c>
      <c r="AA18" s="16" t="s">
        <v>200</v>
      </c>
      <c r="AB18" s="16" t="s">
        <v>201</v>
      </c>
      <c r="AC18" s="106">
        <f t="shared" si="3"/>
        <v>1.7361111111111105E-2</v>
      </c>
    </row>
    <row r="19" spans="1:29">
      <c r="A19" s="161" t="str">
        <f t="shared" si="8"/>
        <v>mars</v>
      </c>
      <c r="B19" s="161" t="str">
        <f t="shared" si="9"/>
        <v>2019</v>
      </c>
      <c r="C19" s="17" t="s">
        <v>181</v>
      </c>
      <c r="D19" s="161" t="s">
        <v>16</v>
      </c>
      <c r="E19" s="16" t="s">
        <v>94</v>
      </c>
      <c r="F19" s="16" t="s">
        <v>194</v>
      </c>
      <c r="G19" s="16" t="s">
        <v>207</v>
      </c>
      <c r="H19" s="106">
        <f t="shared" si="10"/>
        <v>2.7777777777777735E-2</v>
      </c>
      <c r="I19" s="162" t="s">
        <v>145</v>
      </c>
      <c r="J19" s="16" t="s">
        <v>208</v>
      </c>
      <c r="K19" s="16">
        <v>0.46875</v>
      </c>
      <c r="L19" s="18">
        <v>0.47222222222222227</v>
      </c>
      <c r="M19" s="106">
        <f t="shared" si="11"/>
        <v>3.4722222222222654E-3</v>
      </c>
      <c r="N19" s="16" t="s">
        <v>196</v>
      </c>
      <c r="O19" s="18">
        <v>0.47222222222222227</v>
      </c>
      <c r="P19" s="18">
        <v>0.47569444444444442</v>
      </c>
      <c r="Q19" s="106">
        <f t="shared" ref="Q19:Q24" si="12">IF(P19="","",IF(P19&lt;O19,P19+1-O19,P19-O19))</f>
        <v>3.4722222222221544E-3</v>
      </c>
      <c r="R19" s="16" t="s">
        <v>203</v>
      </c>
      <c r="S19" s="18">
        <v>0.47569444444444442</v>
      </c>
      <c r="T19" s="18">
        <v>0.47916666666666669</v>
      </c>
      <c r="U19" s="106">
        <f t="shared" ref="U19:U24" si="13">IF(T19="","",IF(T19&lt;S19,T19+1-S19,T19-S19))</f>
        <v>3.4722222222222654E-3</v>
      </c>
      <c r="V19" s="16" t="s">
        <v>204</v>
      </c>
      <c r="W19" s="18">
        <v>0.47916666666666669</v>
      </c>
      <c r="X19" s="18">
        <v>0.4826388888888889</v>
      </c>
      <c r="Y19" s="106">
        <f t="shared" ref="Y19:Y24" si="14">IF(X19="","",IF(X19&lt;W19,X19+1-W19,X19-W19))</f>
        <v>3.4722222222222099E-3</v>
      </c>
      <c r="Z19" s="16" t="s">
        <v>206</v>
      </c>
      <c r="AA19" s="18">
        <v>0.4826388888888889</v>
      </c>
      <c r="AB19" s="18">
        <v>0.4861111111111111</v>
      </c>
      <c r="AC19" s="106">
        <f t="shared" ref="AC19:AC24" si="15">IF(AB19="","",IF(AB19&lt;AA19,AB19+1-AA19,AB19-AA19))</f>
        <v>3.4722222222222099E-3</v>
      </c>
    </row>
    <row r="20" spans="1:29">
      <c r="A20" s="164" t="str">
        <f>TEXT(C20,"mmmm")</f>
        <v>mars</v>
      </c>
      <c r="B20" s="164" t="str">
        <f>TEXT(C20,"aaaa")</f>
        <v>2019</v>
      </c>
      <c r="C20" s="157" t="s">
        <v>209</v>
      </c>
      <c r="D20" s="164" t="s">
        <v>15</v>
      </c>
      <c r="E20" s="158" t="s">
        <v>18</v>
      </c>
      <c r="F20" s="158" t="s">
        <v>210</v>
      </c>
      <c r="G20" s="158" t="s">
        <v>211</v>
      </c>
      <c r="H20" s="159">
        <f>IF(G20&lt;F20,G20+1-F20,G20-F20)</f>
        <v>1.388888888888884E-2</v>
      </c>
      <c r="I20" s="165" t="s">
        <v>212</v>
      </c>
      <c r="J20" s="158" t="s">
        <v>145</v>
      </c>
      <c r="K20" s="158" t="s">
        <v>145</v>
      </c>
      <c r="L20" s="158" t="s">
        <v>145</v>
      </c>
      <c r="M20" s="159" t="str">
        <f t="shared" si="11"/>
        <v/>
      </c>
      <c r="N20" s="158" t="s">
        <v>145</v>
      </c>
      <c r="O20" s="158" t="s">
        <v>145</v>
      </c>
      <c r="P20" s="158" t="s">
        <v>145</v>
      </c>
      <c r="Q20" s="159" t="str">
        <f t="shared" si="12"/>
        <v/>
      </c>
      <c r="R20" s="158" t="s">
        <v>145</v>
      </c>
      <c r="S20" s="158" t="s">
        <v>145</v>
      </c>
      <c r="T20" s="158" t="s">
        <v>145</v>
      </c>
      <c r="U20" s="159" t="str">
        <f t="shared" si="13"/>
        <v/>
      </c>
      <c r="V20" s="158" t="s">
        <v>145</v>
      </c>
      <c r="W20" s="158" t="s">
        <v>145</v>
      </c>
      <c r="X20" s="158" t="s">
        <v>145</v>
      </c>
      <c r="Y20" s="159" t="str">
        <f t="shared" si="14"/>
        <v/>
      </c>
      <c r="Z20" s="158" t="s">
        <v>145</v>
      </c>
      <c r="AA20" s="158" t="s">
        <v>145</v>
      </c>
      <c r="AB20" s="158" t="s">
        <v>145</v>
      </c>
      <c r="AC20" s="159" t="str">
        <f t="shared" si="15"/>
        <v/>
      </c>
    </row>
    <row r="21" spans="1:29">
      <c r="A21" s="164" t="str">
        <f>TEXT(C21,"mmmm")</f>
        <v>mars</v>
      </c>
      <c r="B21" s="164" t="str">
        <f>TEXT(C21,"aaaa")</f>
        <v>2019</v>
      </c>
      <c r="C21" s="157" t="s">
        <v>209</v>
      </c>
      <c r="D21" s="164" t="s">
        <v>127</v>
      </c>
      <c r="E21" s="158" t="s">
        <v>127</v>
      </c>
      <c r="F21" s="158"/>
      <c r="G21" s="158"/>
      <c r="H21" s="159">
        <f>IF(G21&lt;F21,G21+1-F21,G21-F21)</f>
        <v>0</v>
      </c>
      <c r="I21" s="165"/>
      <c r="J21" s="158" t="s">
        <v>206</v>
      </c>
      <c r="K21" s="158"/>
      <c r="L21" s="158"/>
      <c r="M21" s="159" t="str">
        <f t="shared" si="11"/>
        <v/>
      </c>
      <c r="N21" s="158" t="s">
        <v>204</v>
      </c>
      <c r="O21" s="158"/>
      <c r="P21" s="158"/>
      <c r="Q21" s="159" t="str">
        <f t="shared" si="12"/>
        <v/>
      </c>
      <c r="R21" s="158" t="s">
        <v>203</v>
      </c>
      <c r="S21" s="158"/>
      <c r="T21" s="158" t="s">
        <v>213</v>
      </c>
      <c r="U21" s="159">
        <f t="shared" si="13"/>
        <v>0.3888888888888889</v>
      </c>
      <c r="V21" s="158" t="s">
        <v>208</v>
      </c>
      <c r="W21" s="158" t="s">
        <v>213</v>
      </c>
      <c r="X21" s="158" t="s">
        <v>214</v>
      </c>
      <c r="Y21" s="159">
        <f t="shared" si="14"/>
        <v>3.4722222222222099E-3</v>
      </c>
      <c r="Z21" s="158" t="s">
        <v>196</v>
      </c>
      <c r="AA21" s="158" t="s">
        <v>214</v>
      </c>
      <c r="AB21" s="158" t="s">
        <v>215</v>
      </c>
      <c r="AC21" s="159">
        <f t="shared" si="15"/>
        <v>3.4722222222222099E-3</v>
      </c>
    </row>
    <row r="22" spans="1:29">
      <c r="A22" s="164" t="str">
        <f>TEXT(C22,"mmmm")</f>
        <v>mars</v>
      </c>
      <c r="B22" s="164" t="str">
        <f>TEXT(C22,"aaaa")</f>
        <v>2019</v>
      </c>
      <c r="C22" s="157" t="s">
        <v>209</v>
      </c>
      <c r="D22" s="164" t="s">
        <v>85</v>
      </c>
      <c r="E22" s="158" t="s">
        <v>85</v>
      </c>
      <c r="F22" s="158" t="s">
        <v>216</v>
      </c>
      <c r="G22" s="158" t="s">
        <v>217</v>
      </c>
      <c r="H22" s="159">
        <f>IF(G22&lt;F22,G22+1-F22,G22-F22)</f>
        <v>3.4722222222222654E-3</v>
      </c>
      <c r="I22" s="165" t="s">
        <v>218</v>
      </c>
      <c r="J22" s="158" t="s">
        <v>196</v>
      </c>
      <c r="K22" s="158" t="s">
        <v>217</v>
      </c>
      <c r="L22" s="158" t="s">
        <v>219</v>
      </c>
      <c r="M22" s="159">
        <f t="shared" si="11"/>
        <v>3.4722222222221544E-3</v>
      </c>
      <c r="N22" s="158" t="s">
        <v>208</v>
      </c>
      <c r="O22" s="158" t="s">
        <v>219</v>
      </c>
      <c r="P22" s="158" t="s">
        <v>220</v>
      </c>
      <c r="Q22" s="159">
        <f t="shared" si="12"/>
        <v>3.4722222222222654E-3</v>
      </c>
      <c r="R22" s="158" t="s">
        <v>203</v>
      </c>
      <c r="S22" s="158" t="s">
        <v>220</v>
      </c>
      <c r="T22" s="158" t="s">
        <v>221</v>
      </c>
      <c r="U22" s="159">
        <f t="shared" si="13"/>
        <v>3.4722222222222654E-3</v>
      </c>
      <c r="V22" s="158" t="s">
        <v>204</v>
      </c>
      <c r="W22" s="158" t="s">
        <v>221</v>
      </c>
      <c r="X22" s="158" t="s">
        <v>222</v>
      </c>
      <c r="Y22" s="159">
        <f t="shared" si="14"/>
        <v>3.4722222222221544E-3</v>
      </c>
      <c r="Z22" s="158" t="s">
        <v>206</v>
      </c>
      <c r="AA22" s="158" t="s">
        <v>222</v>
      </c>
      <c r="AB22" s="158" t="s">
        <v>223</v>
      </c>
      <c r="AC22" s="159">
        <f t="shared" si="15"/>
        <v>3.4722222222222654E-3</v>
      </c>
    </row>
    <row r="23" spans="1:29">
      <c r="A23" s="164" t="str">
        <f>TEXT(C23,"mmmm")</f>
        <v>mars</v>
      </c>
      <c r="B23" s="164" t="str">
        <f>TEXT(C23,"aaaa")</f>
        <v>2019</v>
      </c>
      <c r="C23" s="157" t="s">
        <v>224</v>
      </c>
      <c r="D23" s="164" t="s">
        <v>99</v>
      </c>
      <c r="E23" s="158" t="s">
        <v>98</v>
      </c>
      <c r="F23" s="158" t="s">
        <v>131</v>
      </c>
      <c r="G23" s="158" t="s">
        <v>207</v>
      </c>
      <c r="H23" s="159">
        <f>IF(G23&lt;F23,G23+1-F23,G23-F23)</f>
        <v>5.2083333333333315E-2</v>
      </c>
      <c r="I23" s="165" t="s">
        <v>225</v>
      </c>
      <c r="J23" s="158" t="s">
        <v>196</v>
      </c>
      <c r="K23" s="158" t="s">
        <v>131</v>
      </c>
      <c r="L23" s="158" t="s">
        <v>207</v>
      </c>
      <c r="M23" s="159">
        <f t="shared" si="11"/>
        <v>5.2083333333333315E-2</v>
      </c>
      <c r="N23" s="158" t="s">
        <v>145</v>
      </c>
      <c r="O23" s="158" t="s">
        <v>145</v>
      </c>
      <c r="P23" s="158" t="s">
        <v>145</v>
      </c>
      <c r="Q23" s="159" t="str">
        <f t="shared" si="12"/>
        <v/>
      </c>
      <c r="R23" s="158" t="s">
        <v>145</v>
      </c>
      <c r="S23" s="158" t="s">
        <v>145</v>
      </c>
      <c r="T23" s="158" t="s">
        <v>145</v>
      </c>
      <c r="U23" s="159" t="str">
        <f t="shared" si="13"/>
        <v/>
      </c>
      <c r="V23" s="158" t="s">
        <v>145</v>
      </c>
      <c r="W23" s="158" t="s">
        <v>145</v>
      </c>
      <c r="X23" s="158" t="s">
        <v>145</v>
      </c>
      <c r="Y23" s="159" t="str">
        <f t="shared" si="14"/>
        <v/>
      </c>
      <c r="Z23" s="158" t="s">
        <v>145</v>
      </c>
      <c r="AA23" s="158" t="s">
        <v>145</v>
      </c>
      <c r="AB23" s="158" t="s">
        <v>145</v>
      </c>
      <c r="AC23" s="159" t="str">
        <f t="shared" si="15"/>
        <v/>
      </c>
    </row>
    <row r="24" spans="1:29">
      <c r="A24" s="164" t="str">
        <f>TEXT(C24,"mmmm")</f>
        <v>mars</v>
      </c>
      <c r="B24" s="164" t="str">
        <f>TEXT(C24,"aaaa")</f>
        <v>2019</v>
      </c>
      <c r="C24" s="157" t="s">
        <v>228</v>
      </c>
      <c r="D24" s="164" t="s">
        <v>15</v>
      </c>
      <c r="E24" s="158" t="s">
        <v>86</v>
      </c>
      <c r="F24" s="158" t="s">
        <v>229</v>
      </c>
      <c r="G24" s="158" t="s">
        <v>230</v>
      </c>
      <c r="H24" s="159">
        <f>IF(G24&lt;F24,G24+1-F24,G24-F24)</f>
        <v>4.1666666666666671E-2</v>
      </c>
      <c r="I24" s="165" t="s">
        <v>231</v>
      </c>
      <c r="J24" s="158" t="s">
        <v>196</v>
      </c>
      <c r="K24" s="158" t="s">
        <v>229</v>
      </c>
      <c r="L24" s="158" t="s">
        <v>230</v>
      </c>
      <c r="M24" s="159">
        <f>IF(L24="","",IF(L24&lt;K24,L24+1-K24,L24-K24))</f>
        <v>4.1666666666666671E-2</v>
      </c>
      <c r="N24" s="158" t="s">
        <v>145</v>
      </c>
      <c r="O24" s="158" t="s">
        <v>145</v>
      </c>
      <c r="P24" s="158" t="s">
        <v>145</v>
      </c>
      <c r="Q24" s="159" t="str">
        <f t="shared" si="12"/>
        <v/>
      </c>
      <c r="R24" s="158" t="s">
        <v>145</v>
      </c>
      <c r="S24" s="158" t="s">
        <v>145</v>
      </c>
      <c r="T24" s="158" t="s">
        <v>145</v>
      </c>
      <c r="U24" s="159" t="str">
        <f t="shared" si="13"/>
        <v/>
      </c>
      <c r="V24" s="158" t="s">
        <v>145</v>
      </c>
      <c r="W24" s="158" t="s">
        <v>145</v>
      </c>
      <c r="X24" s="158" t="s">
        <v>145</v>
      </c>
      <c r="Y24" s="159" t="str">
        <f t="shared" si="14"/>
        <v/>
      </c>
      <c r="Z24" s="158" t="s">
        <v>145</v>
      </c>
      <c r="AA24" s="158" t="s">
        <v>145</v>
      </c>
      <c r="AB24" s="158" t="s">
        <v>145</v>
      </c>
      <c r="AC24" s="159" t="str">
        <f t="shared" si="15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L55"/>
  <sheetViews>
    <sheetView showGridLines="0" workbookViewId="0">
      <pane ySplit="4" topLeftCell="A5" activePane="bottomLeft" state="frozen"/>
      <selection pane="bottomLeft" activeCell="AH21" sqref="AH21"/>
    </sheetView>
  </sheetViews>
  <sheetFormatPr baseColWidth="10" defaultRowHeight="12.75"/>
  <cols>
    <col min="1" max="1" width="3.28515625" style="19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>
      <c r="B1" s="181">
        <f ca="1">TODAY()</f>
        <v>43545</v>
      </c>
      <c r="C1" s="181"/>
      <c r="D1" s="181"/>
      <c r="E1" s="181"/>
      <c r="F1" s="181"/>
      <c r="G1" s="181"/>
      <c r="H1" s="181"/>
      <c r="I1" s="181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</row>
    <row r="2" spans="1:57" ht="5.0999999999999996" customHeight="1">
      <c r="A2" s="91"/>
      <c r="B2" s="92"/>
      <c r="C2" s="92"/>
      <c r="D2" s="92"/>
      <c r="E2" s="92"/>
      <c r="F2" s="92"/>
      <c r="G2" s="92"/>
      <c r="H2" s="92"/>
      <c r="I2" s="92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4"/>
    </row>
    <row r="3" spans="1:57" ht="28.5">
      <c r="A3" s="38"/>
      <c r="B3" s="98" t="s">
        <v>0</v>
      </c>
      <c r="C3" s="97">
        <v>0</v>
      </c>
      <c r="D3" s="80">
        <f t="shared" ref="D3" si="0">C3+"00:30"</f>
        <v>2.0833333333333332E-2</v>
      </c>
      <c r="E3" s="80">
        <f t="shared" ref="E3" si="1">D3+"00:30"</f>
        <v>4.1666666666666664E-2</v>
      </c>
      <c r="F3" s="80">
        <f t="shared" ref="F3" si="2">E3+"00:30"</f>
        <v>6.25E-2</v>
      </c>
      <c r="G3" s="80">
        <f t="shared" ref="G3" si="3">F3+"00:30"</f>
        <v>8.3333333333333329E-2</v>
      </c>
      <c r="H3" s="80">
        <f t="shared" ref="H3" si="4">G3+"00:30"</f>
        <v>0.10416666666666666</v>
      </c>
      <c r="I3" s="80">
        <f t="shared" ref="I3" si="5">H3+"00:30"</f>
        <v>0.12499999999999999</v>
      </c>
      <c r="J3" s="80">
        <f t="shared" ref="J3:AY3" si="6">I3+"00:30"</f>
        <v>0.14583333333333331</v>
      </c>
      <c r="K3" s="80">
        <f t="shared" si="6"/>
        <v>0.16666666666666666</v>
      </c>
      <c r="L3" s="80">
        <f t="shared" si="6"/>
        <v>0.1875</v>
      </c>
      <c r="M3" s="80">
        <f t="shared" si="6"/>
        <v>0.20833333333333334</v>
      </c>
      <c r="N3" s="80">
        <f t="shared" si="6"/>
        <v>0.22916666666666669</v>
      </c>
      <c r="O3" s="80">
        <f t="shared" si="6"/>
        <v>0.25</v>
      </c>
      <c r="P3" s="80">
        <f t="shared" si="6"/>
        <v>0.27083333333333331</v>
      </c>
      <c r="Q3" s="80">
        <f t="shared" si="6"/>
        <v>0.29166666666666663</v>
      </c>
      <c r="R3" s="80">
        <f t="shared" si="6"/>
        <v>0.31249999999999994</v>
      </c>
      <c r="S3" s="80">
        <f t="shared" si="6"/>
        <v>0.33333333333333326</v>
      </c>
      <c r="T3" s="80">
        <f t="shared" si="6"/>
        <v>0.35416666666666657</v>
      </c>
      <c r="U3" s="80">
        <f t="shared" si="6"/>
        <v>0.37499999999999989</v>
      </c>
      <c r="V3" s="80">
        <f t="shared" si="6"/>
        <v>0.3958333333333332</v>
      </c>
      <c r="W3" s="80">
        <f t="shared" si="6"/>
        <v>0.41666666666666652</v>
      </c>
      <c r="X3" s="80">
        <f t="shared" si="6"/>
        <v>0.43749999999999983</v>
      </c>
      <c r="Y3" s="80">
        <f t="shared" si="6"/>
        <v>0.45833333333333315</v>
      </c>
      <c r="Z3" s="80">
        <f t="shared" si="6"/>
        <v>0.47916666666666646</v>
      </c>
      <c r="AA3" s="80">
        <f t="shared" si="6"/>
        <v>0.49999999999999978</v>
      </c>
      <c r="AB3" s="80">
        <f t="shared" si="6"/>
        <v>0.52083333333333315</v>
      </c>
      <c r="AC3" s="80">
        <f t="shared" si="6"/>
        <v>0.54166666666666652</v>
      </c>
      <c r="AD3" s="80">
        <f t="shared" si="6"/>
        <v>0.56249999999999989</v>
      </c>
      <c r="AE3" s="80">
        <f t="shared" si="6"/>
        <v>0.58333333333333326</v>
      </c>
      <c r="AF3" s="80">
        <f t="shared" si="6"/>
        <v>0.60416666666666663</v>
      </c>
      <c r="AG3" s="80">
        <f t="shared" si="6"/>
        <v>0.625</v>
      </c>
      <c r="AH3" s="80">
        <f t="shared" si="6"/>
        <v>0.64583333333333337</v>
      </c>
      <c r="AI3" s="80">
        <f t="shared" si="6"/>
        <v>0.66666666666666674</v>
      </c>
      <c r="AJ3" s="80">
        <f t="shared" si="6"/>
        <v>0.68750000000000011</v>
      </c>
      <c r="AK3" s="80">
        <f t="shared" si="6"/>
        <v>0.70833333333333348</v>
      </c>
      <c r="AL3" s="80">
        <f t="shared" si="6"/>
        <v>0.72916666666666685</v>
      </c>
      <c r="AM3" s="80">
        <f t="shared" si="6"/>
        <v>0.75000000000000022</v>
      </c>
      <c r="AN3" s="80">
        <f t="shared" si="6"/>
        <v>0.77083333333333359</v>
      </c>
      <c r="AO3" s="80">
        <f t="shared" si="6"/>
        <v>0.79166666666666696</v>
      </c>
      <c r="AP3" s="80">
        <f t="shared" si="6"/>
        <v>0.81250000000000033</v>
      </c>
      <c r="AQ3" s="80">
        <f t="shared" si="6"/>
        <v>0.8333333333333337</v>
      </c>
      <c r="AR3" s="80">
        <f t="shared" si="6"/>
        <v>0.85416666666666707</v>
      </c>
      <c r="AS3" s="80">
        <f t="shared" si="6"/>
        <v>0.87500000000000044</v>
      </c>
      <c r="AT3" s="80">
        <f t="shared" si="6"/>
        <v>0.89583333333333381</v>
      </c>
      <c r="AU3" s="80">
        <f t="shared" si="6"/>
        <v>0.91666666666666718</v>
      </c>
      <c r="AV3" s="80">
        <f t="shared" si="6"/>
        <v>0.93750000000000056</v>
      </c>
      <c r="AW3" s="80">
        <f t="shared" si="6"/>
        <v>0.95833333333333393</v>
      </c>
      <c r="AX3" s="80">
        <f t="shared" si="6"/>
        <v>0.9791666666666673</v>
      </c>
      <c r="AY3" s="96">
        <f t="shared" si="6"/>
        <v>1.0000000000000007</v>
      </c>
      <c r="AZ3" s="39"/>
    </row>
    <row r="4" spans="1:57" ht="5.0999999999999996" customHeight="1">
      <c r="A4" s="38"/>
      <c r="B4" s="90"/>
      <c r="C4" s="90"/>
      <c r="D4" s="90"/>
      <c r="E4" s="90"/>
      <c r="F4" s="90"/>
      <c r="G4" s="90"/>
      <c r="H4" s="90"/>
      <c r="I4" s="90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39"/>
    </row>
    <row r="5" spans="1:57" ht="15.75">
      <c r="A5" s="87"/>
      <c r="B5" s="178" t="s">
        <v>1</v>
      </c>
      <c r="C5" s="178"/>
      <c r="D5" s="178"/>
      <c r="E5" s="178"/>
      <c r="F5" s="178"/>
      <c r="G5" s="178"/>
      <c r="H5" s="178"/>
      <c r="I5" s="178"/>
      <c r="J5" s="178"/>
      <c r="K5" s="178"/>
      <c r="L5" s="178"/>
      <c r="M5" s="178"/>
      <c r="N5" s="178"/>
      <c r="O5" s="178"/>
      <c r="P5" s="178"/>
      <c r="Q5" s="178"/>
      <c r="R5" s="178"/>
      <c r="S5" s="178"/>
      <c r="T5" s="178"/>
      <c r="U5" s="178"/>
      <c r="V5" s="178"/>
      <c r="W5" s="178"/>
      <c r="X5" s="178"/>
      <c r="Y5" s="178"/>
      <c r="Z5" s="178"/>
      <c r="AA5" s="178"/>
      <c r="AB5" s="178"/>
      <c r="AC5" s="178"/>
      <c r="AD5" s="178"/>
      <c r="AE5" s="178"/>
      <c r="AF5" s="178"/>
      <c r="AG5" s="178"/>
      <c r="AH5" s="178"/>
      <c r="AI5" s="178"/>
      <c r="AJ5" s="178"/>
      <c r="AK5" s="178"/>
      <c r="AL5" s="178"/>
      <c r="AM5" s="178"/>
      <c r="AN5" s="178"/>
      <c r="AO5" s="178"/>
      <c r="AP5" s="178"/>
      <c r="AQ5" s="178"/>
      <c r="AR5" s="178"/>
      <c r="AS5" s="178"/>
      <c r="AT5" s="178"/>
      <c r="AU5" s="178"/>
      <c r="AV5" s="178"/>
      <c r="AW5" s="178"/>
      <c r="AX5" s="178"/>
      <c r="AY5" s="178"/>
      <c r="AZ5" s="88"/>
    </row>
    <row r="6" spans="1:57" ht="5.0999999999999996" customHeight="1">
      <c r="A6" s="180" t="s">
        <v>109</v>
      </c>
      <c r="B6" s="31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29"/>
    </row>
    <row r="7" spans="1:57" ht="12.75" customHeight="1">
      <c r="A7" s="180"/>
      <c r="B7" s="68" t="s">
        <v>121</v>
      </c>
      <c r="C7" s="145"/>
      <c r="D7" s="144"/>
      <c r="E7" s="144"/>
      <c r="F7" s="144"/>
      <c r="G7" s="144"/>
      <c r="H7" s="144"/>
      <c r="I7" s="144"/>
      <c r="J7" s="144"/>
      <c r="K7" s="144"/>
      <c r="L7" s="144"/>
      <c r="M7" s="144">
        <v>5</v>
      </c>
      <c r="N7" s="144">
        <v>5</v>
      </c>
      <c r="O7" s="144">
        <v>7</v>
      </c>
      <c r="P7" s="144">
        <v>7</v>
      </c>
      <c r="Q7" s="144">
        <v>7</v>
      </c>
      <c r="R7" s="144">
        <v>7</v>
      </c>
      <c r="S7" s="144">
        <v>7</v>
      </c>
      <c r="T7" s="144">
        <v>7</v>
      </c>
      <c r="U7" s="144">
        <v>7</v>
      </c>
      <c r="V7" s="144">
        <v>7</v>
      </c>
      <c r="W7" s="144">
        <v>7</v>
      </c>
      <c r="X7" s="144">
        <v>7</v>
      </c>
      <c r="Y7" s="144">
        <v>7</v>
      </c>
      <c r="Z7" s="144">
        <v>7</v>
      </c>
      <c r="AA7" s="144">
        <v>7</v>
      </c>
      <c r="AB7" s="144">
        <v>7</v>
      </c>
      <c r="AC7" s="144">
        <v>7</v>
      </c>
      <c r="AD7" s="144">
        <v>7</v>
      </c>
      <c r="AE7" s="144">
        <v>7</v>
      </c>
      <c r="AF7" s="144">
        <v>7</v>
      </c>
      <c r="AG7" s="144">
        <v>7</v>
      </c>
      <c r="AH7" s="144">
        <v>7</v>
      </c>
      <c r="AI7" s="144">
        <v>7</v>
      </c>
      <c r="AJ7" s="144">
        <v>7</v>
      </c>
      <c r="AK7" s="144">
        <v>7</v>
      </c>
      <c r="AL7" s="144">
        <v>7</v>
      </c>
      <c r="AM7" s="144">
        <v>7</v>
      </c>
      <c r="AN7" s="144">
        <v>7</v>
      </c>
      <c r="AO7" s="144">
        <v>7</v>
      </c>
      <c r="AP7" s="144">
        <v>7</v>
      </c>
      <c r="AQ7" s="144">
        <v>7</v>
      </c>
      <c r="AR7" s="144">
        <v>7</v>
      </c>
      <c r="AS7" s="144">
        <v>7</v>
      </c>
      <c r="AT7" s="144">
        <v>7</v>
      </c>
      <c r="AU7" s="144">
        <v>5</v>
      </c>
      <c r="AV7" s="144">
        <v>5</v>
      </c>
      <c r="AW7" s="144">
        <v>5</v>
      </c>
      <c r="AX7" s="144"/>
      <c r="AY7" s="146"/>
      <c r="AZ7" s="29"/>
    </row>
    <row r="8" spans="1:57">
      <c r="A8" s="180"/>
      <c r="B8" s="69" t="s">
        <v>3</v>
      </c>
      <c r="C8" s="118"/>
      <c r="D8" s="119"/>
      <c r="E8" s="119"/>
      <c r="F8" s="119"/>
      <c r="G8" s="119"/>
      <c r="H8" s="119"/>
      <c r="I8" s="119"/>
      <c r="J8" s="119"/>
      <c r="K8" s="119"/>
      <c r="L8" s="119"/>
      <c r="M8" s="119"/>
      <c r="N8" s="119"/>
      <c r="O8" s="119"/>
      <c r="P8" s="119"/>
      <c r="Q8" s="119"/>
      <c r="R8" s="119"/>
      <c r="S8" s="119"/>
      <c r="T8" s="119"/>
      <c r="U8" s="119">
        <v>5</v>
      </c>
      <c r="V8" s="119">
        <v>5</v>
      </c>
      <c r="W8" s="119">
        <v>5</v>
      </c>
      <c r="X8" s="119"/>
      <c r="Y8" s="119"/>
      <c r="Z8" s="119"/>
      <c r="AA8" s="119"/>
      <c r="AB8" s="119"/>
      <c r="AC8" s="119"/>
      <c r="AD8" s="119"/>
      <c r="AE8" s="119"/>
      <c r="AF8" s="119"/>
      <c r="AG8" s="119"/>
      <c r="AH8" s="119"/>
      <c r="AI8" s="119"/>
      <c r="AJ8" s="119"/>
      <c r="AK8" s="119"/>
      <c r="AL8" s="119"/>
      <c r="AM8" s="119"/>
      <c r="AN8" s="119"/>
      <c r="AO8" s="119"/>
      <c r="AP8" s="119"/>
      <c r="AQ8" s="119"/>
      <c r="AR8" s="119"/>
      <c r="AS8" s="119"/>
      <c r="AT8" s="119"/>
      <c r="AU8" s="119"/>
      <c r="AV8" s="119"/>
      <c r="AW8" s="119"/>
      <c r="AX8" s="119"/>
      <c r="AY8" s="120"/>
      <c r="AZ8" s="29"/>
    </row>
    <row r="9" spans="1:57" ht="5.0999999999999996" customHeight="1">
      <c r="A9" s="27"/>
      <c r="B9" s="34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H9" s="121"/>
      <c r="AI9" s="121"/>
      <c r="AJ9" s="121"/>
      <c r="AK9" s="121"/>
      <c r="AL9" s="121"/>
      <c r="AM9" s="121"/>
      <c r="AN9" s="121"/>
      <c r="AO9" s="121"/>
      <c r="AP9" s="121"/>
      <c r="AQ9" s="121"/>
      <c r="AR9" s="121"/>
      <c r="AS9" s="121"/>
      <c r="AT9" s="121"/>
      <c r="AU9" s="121"/>
      <c r="AV9" s="121"/>
      <c r="AW9" s="121"/>
      <c r="AX9" s="121"/>
      <c r="AY9" s="121"/>
      <c r="AZ9" s="29"/>
    </row>
    <row r="10" spans="1:57">
      <c r="A10" s="177" t="s">
        <v>110</v>
      </c>
      <c r="B10" s="68" t="s">
        <v>119</v>
      </c>
      <c r="C10" s="145"/>
      <c r="D10" s="144"/>
      <c r="E10" s="144"/>
      <c r="F10" s="144"/>
      <c r="G10" s="144"/>
      <c r="H10" s="144"/>
      <c r="I10" s="144"/>
      <c r="J10" s="144"/>
      <c r="K10" s="144"/>
      <c r="L10" s="144"/>
      <c r="M10" s="144"/>
      <c r="N10" s="144"/>
      <c r="O10" s="144">
        <v>1</v>
      </c>
      <c r="P10" s="144">
        <v>1</v>
      </c>
      <c r="Q10" s="144">
        <v>1</v>
      </c>
      <c r="R10" s="144">
        <v>1</v>
      </c>
      <c r="S10" s="144">
        <v>1</v>
      </c>
      <c r="T10" s="144">
        <v>1</v>
      </c>
      <c r="U10" s="144">
        <v>1</v>
      </c>
      <c r="V10" s="144">
        <v>1</v>
      </c>
      <c r="W10" s="144">
        <v>1</v>
      </c>
      <c r="X10" s="144">
        <v>1</v>
      </c>
      <c r="Y10" s="144">
        <v>1</v>
      </c>
      <c r="Z10" s="144">
        <v>1</v>
      </c>
      <c r="AA10" s="144">
        <v>1</v>
      </c>
      <c r="AB10" s="144">
        <v>1</v>
      </c>
      <c r="AC10" s="144">
        <v>1</v>
      </c>
      <c r="AD10" s="144">
        <v>1</v>
      </c>
      <c r="AE10" s="144">
        <v>1</v>
      </c>
      <c r="AF10" s="144">
        <v>1</v>
      </c>
      <c r="AG10" s="144">
        <v>1</v>
      </c>
      <c r="AH10" s="144">
        <v>1</v>
      </c>
      <c r="AI10" s="144">
        <v>1</v>
      </c>
      <c r="AJ10" s="144">
        <v>1</v>
      </c>
      <c r="AK10" s="144">
        <v>1</v>
      </c>
      <c r="AL10" s="144">
        <v>1</v>
      </c>
      <c r="AM10" s="144">
        <v>1</v>
      </c>
      <c r="AN10" s="144">
        <v>1</v>
      </c>
      <c r="AO10" s="144">
        <v>1</v>
      </c>
      <c r="AP10" s="144">
        <v>1</v>
      </c>
      <c r="AQ10" s="144">
        <v>1</v>
      </c>
      <c r="AR10" s="144">
        <v>1</v>
      </c>
      <c r="AS10" s="144">
        <v>1</v>
      </c>
      <c r="AT10" s="144">
        <v>1</v>
      </c>
      <c r="AU10" s="144"/>
      <c r="AV10" s="144"/>
      <c r="AW10" s="144"/>
      <c r="AX10" s="144"/>
      <c r="AY10" s="146"/>
      <c r="AZ10" s="29"/>
    </row>
    <row r="11" spans="1:57">
      <c r="A11" s="177"/>
      <c r="B11" s="73" t="s">
        <v>120</v>
      </c>
      <c r="C11" s="147"/>
      <c r="D11" s="148"/>
      <c r="E11" s="148"/>
      <c r="F11" s="148"/>
      <c r="G11" s="148"/>
      <c r="H11" s="148"/>
      <c r="I11" s="148"/>
      <c r="J11" s="148"/>
      <c r="K11" s="148"/>
      <c r="L11" s="148"/>
      <c r="M11" s="148">
        <v>2</v>
      </c>
      <c r="N11" s="148">
        <v>2</v>
      </c>
      <c r="O11" s="148">
        <v>4</v>
      </c>
      <c r="P11" s="148">
        <v>4</v>
      </c>
      <c r="Q11" s="148">
        <v>4</v>
      </c>
      <c r="R11" s="148">
        <v>4</v>
      </c>
      <c r="S11" s="148">
        <v>4</v>
      </c>
      <c r="T11" s="148">
        <v>4</v>
      </c>
      <c r="U11" s="148">
        <v>4</v>
      </c>
      <c r="V11" s="148">
        <v>4</v>
      </c>
      <c r="W11" s="148">
        <v>4</v>
      </c>
      <c r="X11" s="148">
        <v>4</v>
      </c>
      <c r="Y11" s="148">
        <v>4</v>
      </c>
      <c r="Z11" s="148">
        <v>4</v>
      </c>
      <c r="AA11" s="148">
        <v>4</v>
      </c>
      <c r="AB11" s="148">
        <v>4</v>
      </c>
      <c r="AC11" s="148">
        <v>4</v>
      </c>
      <c r="AD11" s="148">
        <v>4</v>
      </c>
      <c r="AE11" s="148">
        <v>6</v>
      </c>
      <c r="AF11" s="148">
        <v>6</v>
      </c>
      <c r="AG11" s="148">
        <v>6</v>
      </c>
      <c r="AH11" s="148">
        <v>6</v>
      </c>
      <c r="AI11" s="148">
        <v>6</v>
      </c>
      <c r="AJ11" s="148">
        <v>6</v>
      </c>
      <c r="AK11" s="148">
        <v>6</v>
      </c>
      <c r="AL11" s="148">
        <v>6</v>
      </c>
      <c r="AM11" s="148">
        <v>6</v>
      </c>
      <c r="AN11" s="148">
        <v>4</v>
      </c>
      <c r="AO11" s="148">
        <v>4</v>
      </c>
      <c r="AP11" s="148">
        <v>4</v>
      </c>
      <c r="AQ11" s="148">
        <v>4</v>
      </c>
      <c r="AR11" s="148">
        <v>4</v>
      </c>
      <c r="AS11" s="148">
        <v>4</v>
      </c>
      <c r="AT11" s="148">
        <v>4</v>
      </c>
      <c r="AU11" s="148">
        <v>2</v>
      </c>
      <c r="AV11" s="148">
        <v>2</v>
      </c>
      <c r="AW11" s="148">
        <v>2</v>
      </c>
      <c r="AX11" s="148"/>
      <c r="AY11" s="149"/>
      <c r="AZ11" s="29"/>
    </row>
    <row r="12" spans="1:57">
      <c r="A12" s="177"/>
      <c r="B12" s="56" t="s">
        <v>6</v>
      </c>
      <c r="C12" s="150" t="str">
        <f>IF(C10&lt;&gt;"",C10+C11,IF(C11&lt;&gt;"",C11+C10,""))</f>
        <v/>
      </c>
      <c r="D12" s="150" t="str">
        <f>IF(D10&lt;&gt;"",D10+D11,IF(D11&lt;&gt;"",D11+D10,""))</f>
        <v/>
      </c>
      <c r="E12" s="150" t="str">
        <f t="shared" ref="E12:AX12" si="7">IF(E10&lt;&gt;"",E10+E11,IF(E11&lt;&gt;"",E11+E10,""))</f>
        <v/>
      </c>
      <c r="F12" s="150" t="str">
        <f t="shared" si="7"/>
        <v/>
      </c>
      <c r="G12" s="150" t="str">
        <f t="shared" si="7"/>
        <v/>
      </c>
      <c r="H12" s="150" t="str">
        <f t="shared" si="7"/>
        <v/>
      </c>
      <c r="I12" s="150" t="str">
        <f t="shared" si="7"/>
        <v/>
      </c>
      <c r="J12" s="150" t="str">
        <f t="shared" si="7"/>
        <v/>
      </c>
      <c r="K12" s="150" t="str">
        <f t="shared" si="7"/>
        <v/>
      </c>
      <c r="L12" s="150" t="str">
        <f t="shared" si="7"/>
        <v/>
      </c>
      <c r="M12" s="150">
        <f t="shared" si="7"/>
        <v>2</v>
      </c>
      <c r="N12" s="150">
        <f t="shared" si="7"/>
        <v>2</v>
      </c>
      <c r="O12" s="150">
        <f t="shared" si="7"/>
        <v>5</v>
      </c>
      <c r="P12" s="150">
        <f t="shared" si="7"/>
        <v>5</v>
      </c>
      <c r="Q12" s="150">
        <f t="shared" si="7"/>
        <v>5</v>
      </c>
      <c r="R12" s="150">
        <f t="shared" si="7"/>
        <v>5</v>
      </c>
      <c r="S12" s="150">
        <f t="shared" si="7"/>
        <v>5</v>
      </c>
      <c r="T12" s="150">
        <f t="shared" si="7"/>
        <v>5</v>
      </c>
      <c r="U12" s="150">
        <f t="shared" si="7"/>
        <v>5</v>
      </c>
      <c r="V12" s="150">
        <f t="shared" si="7"/>
        <v>5</v>
      </c>
      <c r="W12" s="150">
        <f t="shared" si="7"/>
        <v>5</v>
      </c>
      <c r="X12" s="150">
        <f t="shared" si="7"/>
        <v>5</v>
      </c>
      <c r="Y12" s="150">
        <f t="shared" si="7"/>
        <v>5</v>
      </c>
      <c r="Z12" s="150">
        <f t="shared" si="7"/>
        <v>5</v>
      </c>
      <c r="AA12" s="150">
        <f t="shared" si="7"/>
        <v>5</v>
      </c>
      <c r="AB12" s="150">
        <f t="shared" si="7"/>
        <v>5</v>
      </c>
      <c r="AC12" s="150">
        <f t="shared" si="7"/>
        <v>5</v>
      </c>
      <c r="AD12" s="150">
        <f t="shared" si="7"/>
        <v>5</v>
      </c>
      <c r="AE12" s="150">
        <f t="shared" si="7"/>
        <v>7</v>
      </c>
      <c r="AF12" s="150">
        <f t="shared" si="7"/>
        <v>7</v>
      </c>
      <c r="AG12" s="150">
        <f t="shared" si="7"/>
        <v>7</v>
      </c>
      <c r="AH12" s="150">
        <f t="shared" si="7"/>
        <v>7</v>
      </c>
      <c r="AI12" s="150">
        <f t="shared" si="7"/>
        <v>7</v>
      </c>
      <c r="AJ12" s="150">
        <f t="shared" si="7"/>
        <v>7</v>
      </c>
      <c r="AK12" s="150">
        <f t="shared" si="7"/>
        <v>7</v>
      </c>
      <c r="AL12" s="150">
        <f t="shared" si="7"/>
        <v>7</v>
      </c>
      <c r="AM12" s="150">
        <f t="shared" si="7"/>
        <v>7</v>
      </c>
      <c r="AN12" s="150">
        <f t="shared" si="7"/>
        <v>5</v>
      </c>
      <c r="AO12" s="150">
        <f t="shared" si="7"/>
        <v>5</v>
      </c>
      <c r="AP12" s="150">
        <f t="shared" si="7"/>
        <v>5</v>
      </c>
      <c r="AQ12" s="150">
        <f t="shared" si="7"/>
        <v>5</v>
      </c>
      <c r="AR12" s="150">
        <f t="shared" si="7"/>
        <v>5</v>
      </c>
      <c r="AS12" s="150">
        <f t="shared" si="7"/>
        <v>5</v>
      </c>
      <c r="AT12" s="150">
        <f t="shared" si="7"/>
        <v>5</v>
      </c>
      <c r="AU12" s="150">
        <f t="shared" si="7"/>
        <v>2</v>
      </c>
      <c r="AV12" s="150">
        <f t="shared" si="7"/>
        <v>2</v>
      </c>
      <c r="AW12" s="150">
        <f t="shared" si="7"/>
        <v>2</v>
      </c>
      <c r="AX12" s="150" t="str">
        <f t="shared" si="7"/>
        <v/>
      </c>
      <c r="AY12" s="151" t="str">
        <f>IF(AY10&lt;&gt;"",AY10+AY11,IF(AY11&lt;&gt;"",AY11+AY10,""))</f>
        <v/>
      </c>
      <c r="AZ12" s="29"/>
    </row>
    <row r="13" spans="1:57">
      <c r="A13" s="177"/>
      <c r="B13" s="69" t="s">
        <v>5</v>
      </c>
      <c r="C13" s="118"/>
      <c r="D13" s="119"/>
      <c r="E13" s="119"/>
      <c r="F13" s="119"/>
      <c r="G13" s="119"/>
      <c r="H13" s="119"/>
      <c r="I13" s="119"/>
      <c r="J13" s="119"/>
      <c r="K13" s="119"/>
      <c r="L13" s="119"/>
      <c r="M13" s="119"/>
      <c r="N13" s="119"/>
      <c r="O13" s="119"/>
      <c r="P13" s="119"/>
      <c r="Q13" s="119"/>
      <c r="R13" s="119"/>
      <c r="S13" s="119"/>
      <c r="T13" s="119"/>
      <c r="U13" s="119"/>
      <c r="V13" s="119"/>
      <c r="W13" s="119"/>
      <c r="X13" s="119"/>
      <c r="Y13" s="119"/>
      <c r="Z13" s="119"/>
      <c r="AA13" s="119"/>
      <c r="AB13" s="119"/>
      <c r="AC13" s="119"/>
      <c r="AD13" s="119"/>
      <c r="AE13" s="119"/>
      <c r="AF13" s="119">
        <v>6</v>
      </c>
      <c r="AG13" s="119">
        <v>6</v>
      </c>
      <c r="AH13" s="119">
        <v>5</v>
      </c>
      <c r="AI13" s="119">
        <v>6</v>
      </c>
      <c r="AJ13" s="119"/>
      <c r="AK13" s="119"/>
      <c r="AL13" s="119"/>
      <c r="AM13" s="119"/>
      <c r="AN13" s="119"/>
      <c r="AO13" s="119"/>
      <c r="AP13" s="119"/>
      <c r="AQ13" s="119"/>
      <c r="AR13" s="119"/>
      <c r="AS13" s="119"/>
      <c r="AT13" s="119"/>
      <c r="AU13" s="119"/>
      <c r="AV13" s="119"/>
      <c r="AW13" s="119"/>
      <c r="AX13" s="119"/>
      <c r="AY13" s="120"/>
      <c r="AZ13" s="29"/>
    </row>
    <row r="14" spans="1:57" ht="5.0999999999999996" customHeight="1">
      <c r="A14" s="27"/>
      <c r="B14" s="31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O14" s="125"/>
      <c r="P14" s="125"/>
      <c r="Q14" s="125"/>
      <c r="R14" s="125"/>
      <c r="S14" s="125"/>
      <c r="T14" s="125"/>
      <c r="U14" s="125"/>
      <c r="V14" s="125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5"/>
      <c r="AO14" s="125"/>
      <c r="AP14" s="125"/>
      <c r="AQ14" s="125"/>
      <c r="AR14" s="125"/>
      <c r="AS14" s="125"/>
      <c r="AT14" s="125"/>
      <c r="AU14" s="125"/>
      <c r="AV14" s="125"/>
      <c r="AW14" s="125"/>
      <c r="AX14" s="125"/>
      <c r="AY14" s="125"/>
      <c r="AZ14" s="29"/>
    </row>
    <row r="15" spans="1:57">
      <c r="A15" s="177" t="s">
        <v>111</v>
      </c>
      <c r="B15" s="68" t="s">
        <v>122</v>
      </c>
      <c r="C15" s="145"/>
      <c r="D15" s="144"/>
      <c r="E15" s="144"/>
      <c r="F15" s="144"/>
      <c r="G15" s="144"/>
      <c r="H15" s="144"/>
      <c r="I15" s="144"/>
      <c r="J15" s="144"/>
      <c r="K15" s="144"/>
      <c r="L15" s="144"/>
      <c r="M15" s="144">
        <v>1</v>
      </c>
      <c r="N15" s="144">
        <v>1</v>
      </c>
      <c r="O15" s="144">
        <v>2</v>
      </c>
      <c r="P15" s="144">
        <v>2</v>
      </c>
      <c r="Q15" s="144">
        <v>2</v>
      </c>
      <c r="R15" s="144">
        <v>2</v>
      </c>
      <c r="S15" s="144">
        <v>2</v>
      </c>
      <c r="T15" s="144">
        <v>2</v>
      </c>
      <c r="U15" s="144"/>
      <c r="V15" s="144"/>
      <c r="W15" s="144"/>
      <c r="X15" s="144"/>
      <c r="Y15" s="144"/>
      <c r="Z15" s="144"/>
      <c r="AA15" s="144"/>
      <c r="AB15" s="144"/>
      <c r="AC15" s="144"/>
      <c r="AD15" s="144"/>
      <c r="AE15" s="144"/>
      <c r="AF15" s="144"/>
      <c r="AG15" s="144"/>
      <c r="AH15" s="144"/>
      <c r="AI15" s="144"/>
      <c r="AJ15" s="144"/>
      <c r="AK15" s="144"/>
      <c r="AL15" s="144"/>
      <c r="AM15" s="144"/>
      <c r="AN15" s="144"/>
      <c r="AO15" s="144"/>
      <c r="AP15" s="144"/>
      <c r="AQ15" s="144"/>
      <c r="AR15" s="144"/>
      <c r="AS15" s="144"/>
      <c r="AT15" s="144"/>
      <c r="AU15" s="144"/>
      <c r="AV15" s="144"/>
      <c r="AW15" s="144"/>
      <c r="AX15" s="144"/>
      <c r="AY15" s="146"/>
      <c r="AZ15" s="29"/>
    </row>
    <row r="16" spans="1:57">
      <c r="A16" s="177"/>
      <c r="B16" s="100" t="s">
        <v>117</v>
      </c>
      <c r="C16" s="126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>
        <v>1</v>
      </c>
      <c r="P16" s="127"/>
      <c r="Q16" s="127"/>
      <c r="R16" s="127">
        <v>1</v>
      </c>
      <c r="S16" s="127"/>
      <c r="T16" s="127"/>
      <c r="U16" s="127"/>
      <c r="V16" s="127"/>
      <c r="W16" s="127"/>
      <c r="X16" s="127"/>
      <c r="Y16" s="127"/>
      <c r="Z16" s="127"/>
      <c r="AA16" s="127"/>
      <c r="AB16" s="127"/>
      <c r="AC16" s="127"/>
      <c r="AD16" s="127"/>
      <c r="AE16" s="127"/>
      <c r="AF16" s="127"/>
      <c r="AG16" s="127"/>
      <c r="AH16" s="127"/>
      <c r="AI16" s="127"/>
      <c r="AJ16" s="127"/>
      <c r="AK16" s="127"/>
      <c r="AL16" s="127"/>
      <c r="AM16" s="127"/>
      <c r="AN16" s="127"/>
      <c r="AO16" s="127"/>
      <c r="AP16" s="127"/>
      <c r="AQ16" s="127"/>
      <c r="AR16" s="127"/>
      <c r="AS16" s="127"/>
      <c r="AT16" s="127"/>
      <c r="AU16" s="127"/>
      <c r="AV16" s="127"/>
      <c r="AW16" s="127"/>
      <c r="AX16" s="127"/>
      <c r="AY16" s="128"/>
      <c r="AZ16" s="29"/>
      <c r="BD16" s="15" t="s">
        <v>114</v>
      </c>
      <c r="BE16" s="15" t="s">
        <v>115</v>
      </c>
    </row>
    <row r="17" spans="1:62">
      <c r="A17" s="177"/>
      <c r="B17" s="99" t="s">
        <v>7</v>
      </c>
      <c r="C17" s="129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>
        <v>1</v>
      </c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0"/>
      <c r="AH17" s="130"/>
      <c r="AI17" s="130"/>
      <c r="AJ17" s="130"/>
      <c r="AK17" s="130"/>
      <c r="AL17" s="130"/>
      <c r="AM17" s="130"/>
      <c r="AN17" s="130"/>
      <c r="AO17" s="130"/>
      <c r="AP17" s="130"/>
      <c r="AQ17" s="130"/>
      <c r="AR17" s="130"/>
      <c r="AS17" s="130"/>
      <c r="AT17" s="130"/>
      <c r="AU17" s="130"/>
      <c r="AV17" s="130"/>
      <c r="AW17" s="130"/>
      <c r="AX17" s="130"/>
      <c r="AY17" s="131"/>
      <c r="AZ17" s="29"/>
      <c r="BB17" s="110" t="s">
        <v>15</v>
      </c>
      <c r="BC17" s="108"/>
      <c r="BD17" s="109"/>
      <c r="BE17" s="109"/>
      <c r="BG17" s="107" t="s">
        <v>112</v>
      </c>
      <c r="BH17" s="108"/>
      <c r="BI17" s="109"/>
      <c r="BJ17" s="109"/>
    </row>
    <row r="18" spans="1:62">
      <c r="A18" s="177"/>
      <c r="B18" s="57" t="s">
        <v>11</v>
      </c>
      <c r="C18" s="129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>
        <v>1</v>
      </c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/>
      <c r="AD18" s="130"/>
      <c r="AE18" s="130"/>
      <c r="AF18" s="130"/>
      <c r="AG18" s="130"/>
      <c r="AH18" s="130"/>
      <c r="AI18" s="130"/>
      <c r="AJ18" s="130"/>
      <c r="AK18" s="130"/>
      <c r="AL18" s="130"/>
      <c r="AM18" s="130"/>
      <c r="AN18" s="130"/>
      <c r="AO18" s="130"/>
      <c r="AP18" s="130"/>
      <c r="AQ18" s="130"/>
      <c r="AR18" s="130"/>
      <c r="AS18" s="130"/>
      <c r="AT18" s="130"/>
      <c r="AU18" s="130"/>
      <c r="AV18" s="130"/>
      <c r="AW18" s="130"/>
      <c r="AX18" s="130"/>
      <c r="AY18" s="131"/>
      <c r="AZ18" s="29"/>
    </row>
    <row r="19" spans="1:62">
      <c r="A19" s="177"/>
      <c r="B19" s="57" t="s">
        <v>10</v>
      </c>
      <c r="C19" s="129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0"/>
      <c r="AE19" s="130"/>
      <c r="AF19" s="130"/>
      <c r="AG19" s="130"/>
      <c r="AH19" s="130"/>
      <c r="AI19" s="130"/>
      <c r="AJ19" s="130"/>
      <c r="AK19" s="130"/>
      <c r="AL19" s="130"/>
      <c r="AM19" s="130"/>
      <c r="AN19" s="130"/>
      <c r="AO19" s="130"/>
      <c r="AP19" s="130"/>
      <c r="AQ19" s="130"/>
      <c r="AR19" s="130"/>
      <c r="AS19" s="130"/>
      <c r="AT19" s="130"/>
      <c r="AU19" s="130"/>
      <c r="AV19" s="130"/>
      <c r="AW19" s="130"/>
      <c r="AX19" s="130"/>
      <c r="AY19" s="131"/>
      <c r="AZ19" s="29"/>
    </row>
    <row r="20" spans="1:62">
      <c r="A20" s="177"/>
      <c r="B20" s="57" t="s">
        <v>100</v>
      </c>
      <c r="C20" s="129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0"/>
      <c r="AH20" s="130"/>
      <c r="AI20" s="130"/>
      <c r="AJ20" s="130"/>
      <c r="AK20" s="130"/>
      <c r="AL20" s="130"/>
      <c r="AM20" s="130"/>
      <c r="AN20" s="130"/>
      <c r="AO20" s="130"/>
      <c r="AP20" s="130"/>
      <c r="AQ20" s="130"/>
      <c r="AR20" s="130"/>
      <c r="AS20" s="130"/>
      <c r="AT20" s="130"/>
      <c r="AU20" s="130"/>
      <c r="AV20" s="130"/>
      <c r="AW20" s="130"/>
      <c r="AX20" s="130"/>
      <c r="AY20" s="131"/>
      <c r="AZ20" s="29"/>
      <c r="BB20" s="111" t="s">
        <v>16</v>
      </c>
      <c r="BC20" s="108"/>
      <c r="BD20" s="109"/>
      <c r="BE20" s="109"/>
      <c r="BG20" s="112" t="s">
        <v>102</v>
      </c>
      <c r="BH20" s="108"/>
      <c r="BI20" s="109"/>
      <c r="BJ20" s="109"/>
    </row>
    <row r="21" spans="1:62">
      <c r="A21" s="177"/>
      <c r="B21" s="20" t="s">
        <v>101</v>
      </c>
      <c r="C21" s="132"/>
      <c r="D21" s="133"/>
      <c r="E21" s="133"/>
      <c r="F21" s="133"/>
      <c r="G21" s="133"/>
      <c r="H21" s="133"/>
      <c r="I21" s="133"/>
      <c r="J21" s="133"/>
      <c r="K21" s="133"/>
      <c r="L21" s="133"/>
      <c r="M21" s="133"/>
      <c r="N21" s="133"/>
      <c r="O21" s="133"/>
      <c r="P21" s="133"/>
      <c r="Q21" s="133"/>
      <c r="R21" s="133"/>
      <c r="S21" s="133"/>
      <c r="T21" s="133"/>
      <c r="U21" s="133"/>
      <c r="V21" s="133"/>
      <c r="W21" s="133"/>
      <c r="X21" s="133"/>
      <c r="Y21" s="133"/>
      <c r="Z21" s="133"/>
      <c r="AA21" s="133"/>
      <c r="AB21" s="133"/>
      <c r="AC21" s="133"/>
      <c r="AD21" s="133"/>
      <c r="AE21" s="133"/>
      <c r="AF21" s="133"/>
      <c r="AG21" s="133"/>
      <c r="AH21" s="133"/>
      <c r="AI21" s="133"/>
      <c r="AJ21" s="133"/>
      <c r="AK21" s="133"/>
      <c r="AL21" s="133"/>
      <c r="AM21" s="133"/>
      <c r="AN21" s="133"/>
      <c r="AO21" s="133"/>
      <c r="AP21" s="133"/>
      <c r="AQ21" s="133"/>
      <c r="AR21" s="133"/>
      <c r="AS21" s="133"/>
      <c r="AT21" s="133"/>
      <c r="AU21" s="133"/>
      <c r="AV21" s="133"/>
      <c r="AW21" s="133"/>
      <c r="AX21" s="133"/>
      <c r="AY21" s="134"/>
      <c r="AZ21" s="29"/>
    </row>
    <row r="22" spans="1:62">
      <c r="A22" s="177"/>
      <c r="B22" s="58" t="s">
        <v>86</v>
      </c>
      <c r="C22" s="135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6"/>
      <c r="AH22" s="136"/>
      <c r="AI22" s="136"/>
      <c r="AJ22" s="136"/>
      <c r="AK22" s="136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7"/>
      <c r="AZ22" s="29"/>
    </row>
    <row r="23" spans="1:62">
      <c r="A23" s="177"/>
      <c r="B23" s="58" t="s">
        <v>87</v>
      </c>
      <c r="C23" s="129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0"/>
      <c r="AE23" s="130"/>
      <c r="AF23" s="130"/>
      <c r="AG23" s="130"/>
      <c r="AH23" s="130"/>
      <c r="AI23" s="130"/>
      <c r="AJ23" s="130"/>
      <c r="AK23" s="130"/>
      <c r="AL23" s="130"/>
      <c r="AM23" s="130"/>
      <c r="AN23" s="130"/>
      <c r="AO23" s="130"/>
      <c r="AP23" s="130"/>
      <c r="AQ23" s="130"/>
      <c r="AR23" s="130"/>
      <c r="AS23" s="130"/>
      <c r="AT23" s="130"/>
      <c r="AU23" s="130"/>
      <c r="AV23" s="130"/>
      <c r="AW23" s="130"/>
      <c r="AX23" s="130"/>
      <c r="AY23" s="131"/>
      <c r="AZ23" s="29"/>
      <c r="BB23" s="113" t="s">
        <v>85</v>
      </c>
      <c r="BC23" s="108"/>
      <c r="BD23" s="109"/>
      <c r="BE23" s="109"/>
      <c r="BG23" s="114" t="s">
        <v>99</v>
      </c>
      <c r="BH23" s="108"/>
      <c r="BI23" s="109"/>
      <c r="BJ23" s="109"/>
    </row>
    <row r="24" spans="1:62">
      <c r="A24" s="177"/>
      <c r="B24" s="58" t="s">
        <v>88</v>
      </c>
      <c r="C24" s="129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0"/>
      <c r="AH24" s="130"/>
      <c r="AI24" s="130"/>
      <c r="AJ24" s="130"/>
      <c r="AK24" s="130"/>
      <c r="AL24" s="130"/>
      <c r="AM24" s="130"/>
      <c r="AN24" s="130"/>
      <c r="AO24" s="130"/>
      <c r="AP24" s="130"/>
      <c r="AQ24" s="130"/>
      <c r="AR24" s="130"/>
      <c r="AS24" s="130"/>
      <c r="AT24" s="130"/>
      <c r="AU24" s="130"/>
      <c r="AV24" s="130"/>
      <c r="AW24" s="130"/>
      <c r="AX24" s="130"/>
      <c r="AY24" s="131"/>
      <c r="AZ24" s="29"/>
    </row>
    <row r="25" spans="1:62">
      <c r="A25" s="177"/>
      <c r="B25" s="58" t="s">
        <v>89</v>
      </c>
      <c r="C25" s="129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0"/>
      <c r="AH25" s="130"/>
      <c r="AI25" s="130"/>
      <c r="AJ25" s="130"/>
      <c r="AK25" s="130"/>
      <c r="AL25" s="130"/>
      <c r="AM25" s="130"/>
      <c r="AN25" s="130"/>
      <c r="AO25" s="130"/>
      <c r="AP25" s="130"/>
      <c r="AQ25" s="130"/>
      <c r="AR25" s="130"/>
      <c r="AS25" s="130"/>
      <c r="AT25" s="130"/>
      <c r="AU25" s="130"/>
      <c r="AV25" s="130"/>
      <c r="AW25" s="130"/>
      <c r="AX25" s="130"/>
      <c r="AY25" s="131"/>
      <c r="AZ25" s="29"/>
    </row>
    <row r="26" spans="1:62">
      <c r="A26" s="177"/>
      <c r="B26" s="58" t="s">
        <v>90</v>
      </c>
      <c r="C26" s="129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0"/>
      <c r="AH26" s="130"/>
      <c r="AI26" s="130"/>
      <c r="AJ26" s="130"/>
      <c r="AK26" s="130"/>
      <c r="AL26" s="130"/>
      <c r="AM26" s="130"/>
      <c r="AN26" s="130"/>
      <c r="AO26" s="130"/>
      <c r="AP26" s="130"/>
      <c r="AQ26" s="130"/>
      <c r="AR26" s="130"/>
      <c r="AS26" s="130"/>
      <c r="AT26" s="130"/>
      <c r="AU26" s="130"/>
      <c r="AV26" s="130"/>
      <c r="AW26" s="130"/>
      <c r="AX26" s="130"/>
      <c r="AY26" s="131"/>
      <c r="AZ26" s="29"/>
      <c r="BB26" s="167" t="s">
        <v>17</v>
      </c>
      <c r="BC26" s="108"/>
      <c r="BD26" s="109"/>
      <c r="BE26" s="109"/>
    </row>
    <row r="27" spans="1:62">
      <c r="A27" s="177"/>
      <c r="B27" s="52" t="s">
        <v>18</v>
      </c>
      <c r="C27" s="132"/>
      <c r="D27" s="133"/>
      <c r="E27" s="133"/>
      <c r="F27" s="133"/>
      <c r="G27" s="133"/>
      <c r="H27" s="133"/>
      <c r="I27" s="133"/>
      <c r="J27" s="133"/>
      <c r="K27" s="133"/>
      <c r="L27" s="133"/>
      <c r="M27" s="133"/>
      <c r="N27" s="133"/>
      <c r="O27" s="133"/>
      <c r="P27" s="133"/>
      <c r="Q27" s="133"/>
      <c r="R27" s="133"/>
      <c r="S27" s="133"/>
      <c r="T27" s="133"/>
      <c r="U27" s="133"/>
      <c r="V27" s="133"/>
      <c r="W27" s="133"/>
      <c r="X27" s="133"/>
      <c r="Y27" s="133"/>
      <c r="Z27" s="133"/>
      <c r="AA27" s="133"/>
      <c r="AB27" s="133"/>
      <c r="AC27" s="133"/>
      <c r="AD27" s="133"/>
      <c r="AE27" s="133"/>
      <c r="AF27" s="133"/>
      <c r="AG27" s="133"/>
      <c r="AH27" s="133"/>
      <c r="AI27" s="133"/>
      <c r="AJ27" s="133"/>
      <c r="AK27" s="133"/>
      <c r="AL27" s="133"/>
      <c r="AM27" s="133"/>
      <c r="AN27" s="133"/>
      <c r="AO27" s="133"/>
      <c r="AP27" s="133"/>
      <c r="AQ27" s="133"/>
      <c r="AR27" s="133"/>
      <c r="AS27" s="133"/>
      <c r="AT27" s="133"/>
      <c r="AU27" s="133"/>
      <c r="AV27" s="133"/>
      <c r="AW27" s="133"/>
      <c r="AX27" s="133"/>
      <c r="AY27" s="134"/>
      <c r="AZ27" s="29"/>
      <c r="BB27" s="109" t="s">
        <v>227</v>
      </c>
      <c r="BC27" s="109"/>
    </row>
    <row r="28" spans="1:62">
      <c r="A28" s="177"/>
      <c r="B28" s="21" t="s">
        <v>85</v>
      </c>
      <c r="C28" s="138"/>
      <c r="D28" s="139"/>
      <c r="E28" s="139"/>
      <c r="F28" s="139"/>
      <c r="G28" s="139"/>
      <c r="H28" s="139"/>
      <c r="I28" s="139"/>
      <c r="J28" s="139"/>
      <c r="K28" s="139"/>
      <c r="L28" s="139"/>
      <c r="M28" s="139"/>
      <c r="N28" s="139"/>
      <c r="O28" s="139"/>
      <c r="P28" s="139"/>
      <c r="Q28" s="139"/>
      <c r="R28" s="139"/>
      <c r="S28" s="139"/>
      <c r="T28" s="139"/>
      <c r="U28" s="139"/>
      <c r="V28" s="139"/>
      <c r="W28" s="139"/>
      <c r="X28" s="139"/>
      <c r="Y28" s="139"/>
      <c r="Z28" s="139"/>
      <c r="AA28" s="139"/>
      <c r="AB28" s="139"/>
      <c r="AC28" s="139"/>
      <c r="AD28" s="139"/>
      <c r="AE28" s="139"/>
      <c r="AF28" s="139"/>
      <c r="AG28" s="139"/>
      <c r="AH28" s="139"/>
      <c r="AI28" s="139"/>
      <c r="AJ28" s="139"/>
      <c r="AK28" s="139"/>
      <c r="AL28" s="139"/>
      <c r="AM28" s="139"/>
      <c r="AN28" s="139"/>
      <c r="AO28" s="139"/>
      <c r="AP28" s="139"/>
      <c r="AQ28" s="139"/>
      <c r="AR28" s="139"/>
      <c r="AS28" s="139"/>
      <c r="AT28" s="139"/>
      <c r="AU28" s="139"/>
      <c r="AV28" s="139"/>
      <c r="AW28" s="139"/>
      <c r="AX28" s="139"/>
      <c r="AY28" s="140"/>
      <c r="AZ28" s="29"/>
      <c r="BB28" s="109" t="s">
        <v>227</v>
      </c>
      <c r="BC28" s="109"/>
    </row>
    <row r="29" spans="1:62">
      <c r="A29" s="177"/>
      <c r="B29" s="59" t="s">
        <v>91</v>
      </c>
      <c r="C29" s="135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6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7"/>
      <c r="AZ29" s="29"/>
      <c r="BB29" s="109" t="s">
        <v>227</v>
      </c>
      <c r="BC29" s="109"/>
    </row>
    <row r="30" spans="1:62">
      <c r="A30" s="177"/>
      <c r="B30" s="22" t="s">
        <v>92</v>
      </c>
      <c r="C30" s="132"/>
      <c r="D30" s="133"/>
      <c r="E30" s="133"/>
      <c r="F30" s="133"/>
      <c r="G30" s="133"/>
      <c r="H30" s="133"/>
      <c r="I30" s="133"/>
      <c r="J30" s="133"/>
      <c r="K30" s="133"/>
      <c r="L30" s="133"/>
      <c r="M30" s="133"/>
      <c r="N30" s="133"/>
      <c r="O30" s="133"/>
      <c r="P30" s="133"/>
      <c r="Q30" s="133"/>
      <c r="R30" s="133"/>
      <c r="S30" s="133"/>
      <c r="T30" s="133"/>
      <c r="U30" s="133"/>
      <c r="V30" s="133"/>
      <c r="W30" s="133"/>
      <c r="X30" s="133"/>
      <c r="Y30" s="133"/>
      <c r="Z30" s="133"/>
      <c r="AA30" s="133"/>
      <c r="AB30" s="133"/>
      <c r="AC30" s="133"/>
      <c r="AD30" s="133"/>
      <c r="AE30" s="133"/>
      <c r="AF30" s="133"/>
      <c r="AG30" s="133"/>
      <c r="AH30" s="133"/>
      <c r="AI30" s="133"/>
      <c r="AJ30" s="133"/>
      <c r="AK30" s="133"/>
      <c r="AL30" s="133"/>
      <c r="AM30" s="133"/>
      <c r="AN30" s="133"/>
      <c r="AO30" s="133"/>
      <c r="AP30" s="133"/>
      <c r="AQ30" s="133"/>
      <c r="AR30" s="133"/>
      <c r="AS30" s="133"/>
      <c r="AT30" s="133"/>
      <c r="AU30" s="133"/>
      <c r="AV30" s="133"/>
      <c r="AW30" s="133"/>
      <c r="AX30" s="133"/>
      <c r="AY30" s="134"/>
      <c r="AZ30" s="29"/>
      <c r="BB30" s="109"/>
      <c r="BC30" s="109"/>
    </row>
    <row r="31" spans="1:62">
      <c r="A31" s="177"/>
      <c r="B31" s="60" t="s">
        <v>93</v>
      </c>
      <c r="C31" s="135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6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7"/>
      <c r="AZ31" s="29"/>
      <c r="BB31" s="109"/>
      <c r="BC31" s="109"/>
    </row>
    <row r="32" spans="1:62">
      <c r="A32" s="177"/>
      <c r="B32" s="23" t="s">
        <v>94</v>
      </c>
      <c r="C32" s="132"/>
      <c r="D32" s="133"/>
      <c r="E32" s="133"/>
      <c r="F32" s="133"/>
      <c r="G32" s="133"/>
      <c r="H32" s="133"/>
      <c r="I32" s="133"/>
      <c r="J32" s="133"/>
      <c r="K32" s="133"/>
      <c r="L32" s="133"/>
      <c r="M32" s="133"/>
      <c r="N32" s="133"/>
      <c r="O32" s="133"/>
      <c r="P32" s="133"/>
      <c r="Q32" s="133"/>
      <c r="R32" s="133"/>
      <c r="S32" s="133"/>
      <c r="T32" s="133"/>
      <c r="U32" s="133"/>
      <c r="V32" s="133"/>
      <c r="W32" s="133"/>
      <c r="X32" s="133"/>
      <c r="Y32" s="133"/>
      <c r="Z32" s="133"/>
      <c r="AA32" s="133"/>
      <c r="AB32" s="133"/>
      <c r="AC32" s="133"/>
      <c r="AD32" s="133"/>
      <c r="AE32" s="133"/>
      <c r="AF32" s="133"/>
      <c r="AG32" s="133"/>
      <c r="AH32" s="133"/>
      <c r="AI32" s="133"/>
      <c r="AJ32" s="133"/>
      <c r="AK32" s="133"/>
      <c r="AL32" s="133"/>
      <c r="AM32" s="133"/>
      <c r="AN32" s="133"/>
      <c r="AO32" s="133"/>
      <c r="AP32" s="133"/>
      <c r="AQ32" s="133"/>
      <c r="AR32" s="133"/>
      <c r="AS32" s="133"/>
      <c r="AT32" s="133"/>
      <c r="AU32" s="133"/>
      <c r="AV32" s="133"/>
      <c r="AW32" s="133"/>
      <c r="AX32" s="133"/>
      <c r="AY32" s="134"/>
      <c r="AZ32" s="29"/>
    </row>
    <row r="33" spans="1:64">
      <c r="A33" s="177"/>
      <c r="B33" s="61" t="s">
        <v>97</v>
      </c>
      <c r="C33" s="135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6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7"/>
      <c r="AZ33" s="29"/>
    </row>
    <row r="34" spans="1:64">
      <c r="A34" s="177"/>
      <c r="B34" s="61" t="s">
        <v>96</v>
      </c>
      <c r="C34" s="129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0"/>
      <c r="AE34" s="130"/>
      <c r="AF34" s="130"/>
      <c r="AG34" s="130"/>
      <c r="AH34" s="130"/>
      <c r="AI34" s="130"/>
      <c r="AJ34" s="130"/>
      <c r="AK34" s="130"/>
      <c r="AL34" s="130"/>
      <c r="AM34" s="130"/>
      <c r="AN34" s="130"/>
      <c r="AO34" s="130"/>
      <c r="AP34" s="130"/>
      <c r="AQ34" s="130"/>
      <c r="AR34" s="130"/>
      <c r="AS34" s="130"/>
      <c r="AT34" s="130"/>
      <c r="AU34" s="130"/>
      <c r="AV34" s="130"/>
      <c r="AW34" s="130"/>
      <c r="AX34" s="130"/>
      <c r="AY34" s="131"/>
      <c r="AZ34" s="29"/>
    </row>
    <row r="35" spans="1:64">
      <c r="A35" s="177"/>
      <c r="B35" s="61" t="s">
        <v>95</v>
      </c>
      <c r="C35" s="129"/>
      <c r="D35" s="130"/>
      <c r="E35" s="130"/>
      <c r="F35" s="130"/>
      <c r="G35" s="130"/>
      <c r="H35" s="130"/>
      <c r="I35" s="130"/>
      <c r="J35" s="130"/>
      <c r="K35" s="130"/>
      <c r="L35" s="130"/>
      <c r="M35" s="130"/>
      <c r="N35" s="130"/>
      <c r="O35" s="130"/>
      <c r="P35" s="130"/>
      <c r="Q35" s="130"/>
      <c r="R35" s="130"/>
      <c r="S35" s="130"/>
      <c r="T35" s="130"/>
      <c r="U35" s="130"/>
      <c r="V35" s="130"/>
      <c r="W35" s="130"/>
      <c r="X35" s="130"/>
      <c r="Y35" s="130"/>
      <c r="Z35" s="130"/>
      <c r="AA35" s="130"/>
      <c r="AB35" s="130"/>
      <c r="AC35" s="130"/>
      <c r="AD35" s="130"/>
      <c r="AE35" s="130"/>
      <c r="AF35" s="130"/>
      <c r="AG35" s="130"/>
      <c r="AH35" s="130"/>
      <c r="AI35" s="130"/>
      <c r="AJ35" s="130"/>
      <c r="AK35" s="130"/>
      <c r="AL35" s="130"/>
      <c r="AM35" s="130"/>
      <c r="AN35" s="130"/>
      <c r="AO35" s="130"/>
      <c r="AP35" s="130"/>
      <c r="AQ35" s="130"/>
      <c r="AR35" s="130"/>
      <c r="AS35" s="130"/>
      <c r="AT35" s="130"/>
      <c r="AU35" s="130"/>
      <c r="AV35" s="130"/>
      <c r="AW35" s="130"/>
      <c r="AX35" s="130"/>
      <c r="AY35" s="131"/>
      <c r="AZ35" s="29"/>
    </row>
    <row r="36" spans="1:64">
      <c r="A36" s="177"/>
      <c r="B36" s="61" t="s">
        <v>98</v>
      </c>
      <c r="C36" s="129"/>
      <c r="D36" s="130"/>
      <c r="E36" s="130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130"/>
      <c r="U36" s="130"/>
      <c r="V36" s="130"/>
      <c r="W36" s="130">
        <v>1</v>
      </c>
      <c r="X36" s="130">
        <v>2</v>
      </c>
      <c r="Y36" s="130">
        <v>1</v>
      </c>
      <c r="Z36" s="130"/>
      <c r="AA36" s="130"/>
      <c r="AB36" s="130"/>
      <c r="AC36" s="130"/>
      <c r="AD36" s="130"/>
      <c r="AE36" s="130"/>
      <c r="AF36" s="130"/>
      <c r="AG36" s="130"/>
      <c r="AH36" s="130"/>
      <c r="AI36" s="130"/>
      <c r="AJ36" s="130"/>
      <c r="AK36" s="130"/>
      <c r="AL36" s="130"/>
      <c r="AM36" s="130"/>
      <c r="AN36" s="130"/>
      <c r="AO36" s="130"/>
      <c r="AP36" s="130"/>
      <c r="AQ36" s="130"/>
      <c r="AR36" s="130"/>
      <c r="AS36" s="130"/>
      <c r="AT36" s="130"/>
      <c r="AU36" s="130"/>
      <c r="AV36" s="130"/>
      <c r="AW36" s="130"/>
      <c r="AX36" s="130"/>
      <c r="AY36" s="131"/>
      <c r="AZ36" s="29"/>
    </row>
    <row r="37" spans="1:64">
      <c r="A37" s="177"/>
      <c r="B37" s="61"/>
      <c r="C37" s="129"/>
      <c r="D37" s="130"/>
      <c r="E37" s="130"/>
      <c r="F37" s="130"/>
      <c r="G37" s="130"/>
      <c r="H37" s="130"/>
      <c r="I37" s="130"/>
      <c r="J37" s="130"/>
      <c r="K37" s="130"/>
      <c r="L37" s="130"/>
      <c r="M37" s="130"/>
      <c r="N37" s="130"/>
      <c r="O37" s="130"/>
      <c r="P37" s="130"/>
      <c r="Q37" s="130"/>
      <c r="R37" s="130"/>
      <c r="S37" s="130"/>
      <c r="T37" s="130"/>
      <c r="U37" s="130"/>
      <c r="V37" s="130"/>
      <c r="W37" s="130"/>
      <c r="X37" s="130"/>
      <c r="Y37" s="130"/>
      <c r="Z37" s="130"/>
      <c r="AA37" s="130"/>
      <c r="AB37" s="130"/>
      <c r="AC37" s="130"/>
      <c r="AD37" s="130"/>
      <c r="AE37" s="130"/>
      <c r="AF37" s="130"/>
      <c r="AG37" s="130"/>
      <c r="AH37" s="130"/>
      <c r="AI37" s="130"/>
      <c r="AJ37" s="130"/>
      <c r="AK37" s="130"/>
      <c r="AL37" s="130"/>
      <c r="AM37" s="130"/>
      <c r="AN37" s="130"/>
      <c r="AO37" s="130"/>
      <c r="AP37" s="130"/>
      <c r="AQ37" s="130"/>
      <c r="AR37" s="130"/>
      <c r="AS37" s="130"/>
      <c r="AT37" s="130"/>
      <c r="AU37" s="130"/>
      <c r="AV37" s="130"/>
      <c r="AW37" s="130"/>
      <c r="AX37" s="130"/>
      <c r="AY37" s="131"/>
      <c r="AZ37" s="29"/>
    </row>
    <row r="38" spans="1:64">
      <c r="A38" s="177"/>
      <c r="B38" s="62"/>
      <c r="C38" s="129"/>
      <c r="D38" s="130"/>
      <c r="E38" s="130"/>
      <c r="F38" s="130"/>
      <c r="G38" s="130"/>
      <c r="H38" s="130"/>
      <c r="I38" s="130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0"/>
      <c r="W38" s="130"/>
      <c r="X38" s="130"/>
      <c r="Y38" s="130"/>
      <c r="Z38" s="130"/>
      <c r="AA38" s="130"/>
      <c r="AB38" s="130"/>
      <c r="AC38" s="130"/>
      <c r="AD38" s="130"/>
      <c r="AE38" s="130"/>
      <c r="AF38" s="130"/>
      <c r="AG38" s="130"/>
      <c r="AH38" s="130"/>
      <c r="AI38" s="130"/>
      <c r="AJ38" s="130"/>
      <c r="AK38" s="130"/>
      <c r="AL38" s="130"/>
      <c r="AM38" s="130"/>
      <c r="AN38" s="130"/>
      <c r="AO38" s="130"/>
      <c r="AP38" s="130"/>
      <c r="AQ38" s="130"/>
      <c r="AR38" s="130"/>
      <c r="AS38" s="130"/>
      <c r="AT38" s="130"/>
      <c r="AU38" s="130"/>
      <c r="AV38" s="130"/>
      <c r="AW38" s="130"/>
      <c r="AX38" s="130"/>
      <c r="AY38" s="131"/>
      <c r="AZ38" s="29"/>
      <c r="BB38" s="167"/>
      <c r="BC38" s="168" t="s">
        <v>113</v>
      </c>
      <c r="BD38" s="168"/>
      <c r="BE38" s="168"/>
      <c r="BF38" s="108"/>
      <c r="BG38" s="167"/>
      <c r="BH38" s="168" t="s">
        <v>20</v>
      </c>
      <c r="BI38" s="108"/>
      <c r="BJ38" s="167"/>
      <c r="BK38" s="168" t="s">
        <v>4</v>
      </c>
      <c r="BL38" s="108"/>
    </row>
    <row r="39" spans="1:64">
      <c r="A39" s="177"/>
      <c r="B39" s="59"/>
      <c r="C39" s="129"/>
      <c r="D39" s="130"/>
      <c r="E39" s="130"/>
      <c r="F39" s="130"/>
      <c r="G39" s="130"/>
      <c r="H39" s="130"/>
      <c r="I39" s="130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30"/>
      <c r="Z39" s="130"/>
      <c r="AA39" s="130"/>
      <c r="AB39" s="130"/>
      <c r="AC39" s="130"/>
      <c r="AD39" s="130"/>
      <c r="AE39" s="130"/>
      <c r="AF39" s="130"/>
      <c r="AG39" s="130"/>
      <c r="AH39" s="130"/>
      <c r="AI39" s="130"/>
      <c r="AJ39" s="130"/>
      <c r="AK39" s="130"/>
      <c r="AL39" s="130"/>
      <c r="AM39" s="130"/>
      <c r="AN39" s="130"/>
      <c r="AO39" s="130"/>
      <c r="AP39" s="130"/>
      <c r="AQ39" s="130"/>
      <c r="AR39" s="130"/>
      <c r="AS39" s="130"/>
      <c r="AT39" s="130"/>
      <c r="AU39" s="130"/>
      <c r="AV39" s="130"/>
      <c r="AW39" s="130"/>
      <c r="AX39" s="130"/>
      <c r="AY39" s="131"/>
      <c r="AZ39" s="29"/>
      <c r="BB39" s="169"/>
      <c r="BC39" s="170"/>
      <c r="BD39" s="170"/>
      <c r="BE39" s="170"/>
      <c r="BF39" s="171"/>
      <c r="BG39" s="169"/>
      <c r="BH39" s="170"/>
      <c r="BI39" s="171"/>
      <c r="BJ39" s="169"/>
      <c r="BK39" s="170"/>
      <c r="BL39" s="171"/>
    </row>
    <row r="40" spans="1:64">
      <c r="A40" s="177"/>
      <c r="B40" s="24"/>
      <c r="C40" s="141"/>
      <c r="D40" s="142"/>
      <c r="E40" s="142"/>
      <c r="F40" s="142"/>
      <c r="G40" s="142"/>
      <c r="H40" s="142"/>
      <c r="I40" s="142"/>
      <c r="J40" s="142"/>
      <c r="K40" s="142"/>
      <c r="L40" s="142"/>
      <c r="M40" s="142"/>
      <c r="N40" s="142"/>
      <c r="O40" s="142"/>
      <c r="P40" s="142"/>
      <c r="Q40" s="142"/>
      <c r="R40" s="142"/>
      <c r="S40" s="142"/>
      <c r="T40" s="142"/>
      <c r="U40" s="142"/>
      <c r="V40" s="142"/>
      <c r="W40" s="142"/>
      <c r="X40" s="142"/>
      <c r="Y40" s="142"/>
      <c r="Z40" s="142"/>
      <c r="AA40" s="142"/>
      <c r="AB40" s="142"/>
      <c r="AC40" s="142"/>
      <c r="AD40" s="142"/>
      <c r="AE40" s="142"/>
      <c r="AF40" s="142"/>
      <c r="AG40" s="142"/>
      <c r="AH40" s="142"/>
      <c r="AI40" s="142"/>
      <c r="AJ40" s="142"/>
      <c r="AK40" s="142"/>
      <c r="AL40" s="142"/>
      <c r="AM40" s="142"/>
      <c r="AN40" s="142"/>
      <c r="AO40" s="142"/>
      <c r="AP40" s="142"/>
      <c r="AQ40" s="142"/>
      <c r="AR40" s="142"/>
      <c r="AS40" s="142"/>
      <c r="AT40" s="142"/>
      <c r="AU40" s="142"/>
      <c r="AV40" s="142"/>
      <c r="AW40" s="142"/>
      <c r="AX40" s="142"/>
      <c r="AY40" s="143"/>
      <c r="AZ40" s="29"/>
      <c r="BB40" s="172"/>
      <c r="BF40" s="173"/>
      <c r="BG40" s="172"/>
      <c r="BI40" s="173"/>
      <c r="BJ40" s="172"/>
      <c r="BL40" s="173"/>
    </row>
    <row r="41" spans="1:64" ht="5.0999999999999996" customHeight="1" thickBot="1">
      <c r="A41" s="28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0"/>
      <c r="BB41" s="172"/>
      <c r="BF41" s="173"/>
      <c r="BG41" s="172"/>
      <c r="BI41" s="173"/>
      <c r="BJ41" s="172"/>
      <c r="BL41" s="173"/>
    </row>
    <row r="42" spans="1:64" ht="5.0999999999999996" customHeight="1" thickBot="1">
      <c r="A42" s="38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39"/>
      <c r="BB42" s="172"/>
      <c r="BF42" s="173"/>
      <c r="BG42" s="172"/>
      <c r="BI42" s="173"/>
      <c r="BJ42" s="172"/>
      <c r="BL42" s="173"/>
    </row>
    <row r="43" spans="1:64" ht="15.75">
      <c r="A43" s="37"/>
      <c r="B43" s="179" t="s">
        <v>2</v>
      </c>
      <c r="C43" s="179"/>
      <c r="D43" s="179"/>
      <c r="E43" s="179"/>
      <c r="F43" s="179"/>
      <c r="G43" s="179"/>
      <c r="H43" s="179"/>
      <c r="I43" s="179"/>
      <c r="J43" s="179"/>
      <c r="K43" s="179"/>
      <c r="L43" s="179"/>
      <c r="M43" s="179"/>
      <c r="N43" s="179"/>
      <c r="O43" s="179"/>
      <c r="P43" s="179"/>
      <c r="Q43" s="179"/>
      <c r="R43" s="179"/>
      <c r="S43" s="179"/>
      <c r="T43" s="179"/>
      <c r="U43" s="179"/>
      <c r="V43" s="179"/>
      <c r="W43" s="179"/>
      <c r="X43" s="179"/>
      <c r="Y43" s="179"/>
      <c r="Z43" s="179"/>
      <c r="AA43" s="179"/>
      <c r="AB43" s="179"/>
      <c r="AC43" s="179"/>
      <c r="AD43" s="179"/>
      <c r="AE43" s="179"/>
      <c r="AF43" s="179"/>
      <c r="AG43" s="179"/>
      <c r="AH43" s="179"/>
      <c r="AI43" s="179"/>
      <c r="AJ43" s="179"/>
      <c r="AK43" s="179"/>
      <c r="AL43" s="179"/>
      <c r="AM43" s="179"/>
      <c r="AN43" s="179"/>
      <c r="AO43" s="179"/>
      <c r="AP43" s="179"/>
      <c r="AQ43" s="179"/>
      <c r="AR43" s="179"/>
      <c r="AS43" s="179"/>
      <c r="AT43" s="179"/>
      <c r="AU43" s="179"/>
      <c r="AV43" s="179"/>
      <c r="AW43" s="179"/>
      <c r="AX43" s="179"/>
      <c r="AY43" s="179"/>
      <c r="AZ43" s="36"/>
      <c r="BB43" s="172"/>
      <c r="BF43" s="173"/>
      <c r="BG43" s="172"/>
      <c r="BI43" s="173"/>
      <c r="BJ43" s="172"/>
      <c r="BL43" s="173"/>
    </row>
    <row r="44" spans="1:64" ht="5.0999999999999996" customHeight="1">
      <c r="A44" s="27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89"/>
      <c r="AO44" s="89"/>
      <c r="AP44" s="89"/>
      <c r="AQ44" s="89"/>
      <c r="AR44" s="89"/>
      <c r="AS44" s="89"/>
      <c r="AT44" s="89"/>
      <c r="AU44" s="89"/>
      <c r="AV44" s="89"/>
      <c r="AW44" s="89"/>
      <c r="AX44" s="89"/>
      <c r="AY44" s="89"/>
      <c r="AZ44" s="29"/>
      <c r="BB44" s="172"/>
      <c r="BF44" s="173"/>
      <c r="BG44" s="172"/>
      <c r="BI44" s="173"/>
      <c r="BJ44" s="172"/>
      <c r="BL44" s="173"/>
    </row>
    <row r="45" spans="1:64">
      <c r="A45" s="177" t="s">
        <v>110</v>
      </c>
      <c r="B45" s="68" t="s">
        <v>123</v>
      </c>
      <c r="C45" s="115"/>
      <c r="D45" s="116"/>
      <c r="E45" s="116"/>
      <c r="F45" s="116"/>
      <c r="G45" s="116"/>
      <c r="H45" s="116"/>
      <c r="I45" s="116"/>
      <c r="J45" s="116"/>
      <c r="K45" s="116"/>
      <c r="L45" s="116"/>
      <c r="M45" s="116"/>
      <c r="N45" s="116"/>
      <c r="O45" s="116"/>
      <c r="P45" s="116"/>
      <c r="Q45" s="116"/>
      <c r="R45" s="116"/>
      <c r="S45" s="116"/>
      <c r="T45" s="116"/>
      <c r="U45" s="116"/>
      <c r="V45" s="116"/>
      <c r="W45" s="116"/>
      <c r="X45" s="116"/>
      <c r="Y45" s="116"/>
      <c r="Z45" s="116"/>
      <c r="AA45" s="116"/>
      <c r="AB45" s="116"/>
      <c r="AC45" s="116"/>
      <c r="AD45" s="116"/>
      <c r="AE45" s="116"/>
      <c r="AF45" s="116"/>
      <c r="AG45" s="116"/>
      <c r="AH45" s="116"/>
      <c r="AI45" s="116"/>
      <c r="AJ45" s="116"/>
      <c r="AK45" s="116"/>
      <c r="AL45" s="116"/>
      <c r="AM45" s="116"/>
      <c r="AN45" s="116"/>
      <c r="AO45" s="116"/>
      <c r="AP45" s="116"/>
      <c r="AQ45" s="116"/>
      <c r="AR45" s="116"/>
      <c r="AS45" s="116"/>
      <c r="AT45" s="116"/>
      <c r="AU45" s="116"/>
      <c r="AV45" s="116"/>
      <c r="AW45" s="116"/>
      <c r="AX45" s="116"/>
      <c r="AY45" s="117"/>
      <c r="AZ45" s="29"/>
      <c r="BB45" s="172"/>
      <c r="BF45" s="173"/>
      <c r="BG45" s="172"/>
      <c r="BI45" s="173"/>
      <c r="BJ45" s="172"/>
      <c r="BL45" s="173"/>
    </row>
    <row r="46" spans="1:64">
      <c r="A46" s="177"/>
      <c r="B46" s="56" t="s">
        <v>6</v>
      </c>
      <c r="C46" s="122"/>
      <c r="D46" s="123"/>
      <c r="E46" s="123"/>
      <c r="F46" s="123"/>
      <c r="G46" s="123"/>
      <c r="H46" s="123"/>
      <c r="I46" s="123"/>
      <c r="J46" s="123"/>
      <c r="K46" s="123"/>
      <c r="L46" s="123"/>
      <c r="M46" s="123"/>
      <c r="N46" s="123"/>
      <c r="O46" s="123"/>
      <c r="P46" s="123"/>
      <c r="Q46" s="123"/>
      <c r="R46" s="123"/>
      <c r="S46" s="123"/>
      <c r="T46" s="123"/>
      <c r="U46" s="123"/>
      <c r="V46" s="123"/>
      <c r="W46" s="123"/>
      <c r="X46" s="123"/>
      <c r="Y46" s="123"/>
      <c r="Z46" s="123"/>
      <c r="AA46" s="123"/>
      <c r="AB46" s="123"/>
      <c r="AC46" s="123"/>
      <c r="AD46" s="123"/>
      <c r="AE46" s="123"/>
      <c r="AF46" s="123"/>
      <c r="AG46" s="123"/>
      <c r="AH46" s="123"/>
      <c r="AI46" s="123"/>
      <c r="AJ46" s="123"/>
      <c r="AK46" s="123"/>
      <c r="AL46" s="123"/>
      <c r="AM46" s="123"/>
      <c r="AN46" s="123"/>
      <c r="AO46" s="123"/>
      <c r="AP46" s="123"/>
      <c r="AQ46" s="123"/>
      <c r="AR46" s="123"/>
      <c r="AS46" s="123"/>
      <c r="AT46" s="123"/>
      <c r="AU46" s="123"/>
      <c r="AV46" s="123"/>
      <c r="AW46" s="123"/>
      <c r="AX46" s="123"/>
      <c r="AY46" s="124"/>
      <c r="AZ46" s="29"/>
      <c r="BB46" s="174"/>
      <c r="BC46" s="175"/>
      <c r="BD46" s="175"/>
      <c r="BE46" s="175"/>
      <c r="BF46" s="176"/>
      <c r="BG46" s="174"/>
      <c r="BH46" s="175"/>
      <c r="BI46" s="176"/>
      <c r="BJ46" s="174"/>
      <c r="BK46" s="175"/>
      <c r="BL46" s="176"/>
    </row>
    <row r="47" spans="1:64">
      <c r="A47" s="177"/>
      <c r="B47" s="69" t="s">
        <v>5</v>
      </c>
      <c r="C47" s="118"/>
      <c r="D47" s="119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19"/>
      <c r="R47" s="119"/>
      <c r="S47" s="119"/>
      <c r="T47" s="119"/>
      <c r="U47" s="119"/>
      <c r="V47" s="119"/>
      <c r="W47" s="119"/>
      <c r="X47" s="119"/>
      <c r="Y47" s="119"/>
      <c r="Z47" s="119"/>
      <c r="AA47" s="119"/>
      <c r="AB47" s="119"/>
      <c r="AC47" s="119"/>
      <c r="AD47" s="119"/>
      <c r="AE47" s="119"/>
      <c r="AF47" s="119"/>
      <c r="AG47" s="119"/>
      <c r="AH47" s="119"/>
      <c r="AI47" s="119"/>
      <c r="AJ47" s="119"/>
      <c r="AK47" s="119"/>
      <c r="AL47" s="119"/>
      <c r="AM47" s="119"/>
      <c r="AN47" s="119"/>
      <c r="AO47" s="119"/>
      <c r="AP47" s="119"/>
      <c r="AQ47" s="119"/>
      <c r="AR47" s="119"/>
      <c r="AS47" s="119"/>
      <c r="AT47" s="119"/>
      <c r="AU47" s="119"/>
      <c r="AV47" s="119"/>
      <c r="AW47" s="119"/>
      <c r="AX47" s="119"/>
      <c r="AY47" s="120"/>
      <c r="AZ47" s="29"/>
    </row>
    <row r="48" spans="1:64" ht="5.0999999999999996" customHeight="1">
      <c r="A48" s="27"/>
      <c r="B48" s="35"/>
      <c r="C48" s="125"/>
      <c r="D48" s="125"/>
      <c r="E48" s="125"/>
      <c r="F48" s="125"/>
      <c r="G48" s="125"/>
      <c r="H48" s="125"/>
      <c r="I48" s="125"/>
      <c r="J48" s="125"/>
      <c r="K48" s="125"/>
      <c r="L48" s="125"/>
      <c r="M48" s="125"/>
      <c r="N48" s="125"/>
      <c r="O48" s="125"/>
      <c r="P48" s="125"/>
      <c r="Q48" s="125"/>
      <c r="R48" s="125"/>
      <c r="S48" s="125"/>
      <c r="T48" s="125"/>
      <c r="U48" s="125"/>
      <c r="V48" s="125"/>
      <c r="W48" s="125"/>
      <c r="X48" s="125"/>
      <c r="Y48" s="125"/>
      <c r="Z48" s="125"/>
      <c r="AA48" s="125"/>
      <c r="AB48" s="125"/>
      <c r="AC48" s="125"/>
      <c r="AD48" s="125"/>
      <c r="AE48" s="125"/>
      <c r="AF48" s="125"/>
      <c r="AG48" s="125"/>
      <c r="AH48" s="125"/>
      <c r="AI48" s="125"/>
      <c r="AJ48" s="125"/>
      <c r="AK48" s="125"/>
      <c r="AL48" s="125"/>
      <c r="AM48" s="125"/>
      <c r="AN48" s="125"/>
      <c r="AO48" s="125"/>
      <c r="AP48" s="125"/>
      <c r="AQ48" s="125"/>
      <c r="AR48" s="125"/>
      <c r="AS48" s="125"/>
      <c r="AT48" s="125"/>
      <c r="AU48" s="125"/>
      <c r="AV48" s="125"/>
      <c r="AW48" s="125"/>
      <c r="AX48" s="125"/>
      <c r="AY48" s="125"/>
      <c r="AZ48" s="29"/>
    </row>
    <row r="49" spans="1:52">
      <c r="A49" s="177" t="s">
        <v>111</v>
      </c>
      <c r="B49" s="68" t="s">
        <v>124</v>
      </c>
      <c r="C49" s="115"/>
      <c r="D49" s="116"/>
      <c r="E49" s="116"/>
      <c r="F49" s="116"/>
      <c r="G49" s="116"/>
      <c r="H49" s="116"/>
      <c r="I49" s="116"/>
      <c r="J49" s="116"/>
      <c r="K49" s="116"/>
      <c r="L49" s="116"/>
      <c r="M49" s="116"/>
      <c r="N49" s="116"/>
      <c r="O49" s="116"/>
      <c r="P49" s="116"/>
      <c r="Q49" s="116"/>
      <c r="R49" s="116"/>
      <c r="S49" s="116"/>
      <c r="T49" s="116"/>
      <c r="U49" s="116"/>
      <c r="V49" s="116"/>
      <c r="W49" s="116"/>
      <c r="X49" s="116"/>
      <c r="Y49" s="116"/>
      <c r="Z49" s="116"/>
      <c r="AA49" s="116"/>
      <c r="AB49" s="116"/>
      <c r="AC49" s="116"/>
      <c r="AD49" s="116"/>
      <c r="AE49" s="116"/>
      <c r="AF49" s="116"/>
      <c r="AG49" s="116"/>
      <c r="AH49" s="116"/>
      <c r="AI49" s="116"/>
      <c r="AJ49" s="116"/>
      <c r="AK49" s="116"/>
      <c r="AL49" s="116"/>
      <c r="AM49" s="116"/>
      <c r="AN49" s="116"/>
      <c r="AO49" s="116"/>
      <c r="AP49" s="116"/>
      <c r="AQ49" s="116"/>
      <c r="AR49" s="116"/>
      <c r="AS49" s="116"/>
      <c r="AT49" s="116"/>
      <c r="AU49" s="116"/>
      <c r="AV49" s="116"/>
      <c r="AW49" s="116"/>
      <c r="AX49" s="116"/>
      <c r="AY49" s="117"/>
      <c r="AZ49" s="29"/>
    </row>
    <row r="50" spans="1:52">
      <c r="A50" s="177"/>
      <c r="B50" s="100" t="s">
        <v>118</v>
      </c>
      <c r="C50" s="126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  <c r="O50" s="127"/>
      <c r="P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  <c r="AB50" s="127"/>
      <c r="AC50" s="127"/>
      <c r="AD50" s="127"/>
      <c r="AE50" s="127"/>
      <c r="AF50" s="127"/>
      <c r="AG50" s="127"/>
      <c r="AH50" s="127"/>
      <c r="AI50" s="127"/>
      <c r="AJ50" s="127"/>
      <c r="AK50" s="127"/>
      <c r="AL50" s="127"/>
      <c r="AM50" s="127"/>
      <c r="AN50" s="127"/>
      <c r="AO50" s="127"/>
      <c r="AP50" s="127"/>
      <c r="AQ50" s="127"/>
      <c r="AR50" s="127"/>
      <c r="AS50" s="127"/>
      <c r="AT50" s="127"/>
      <c r="AU50" s="127"/>
      <c r="AV50" s="127"/>
      <c r="AW50" s="127"/>
      <c r="AX50" s="127"/>
      <c r="AY50" s="128"/>
      <c r="AZ50" s="29"/>
    </row>
    <row r="51" spans="1:52">
      <c r="A51" s="177"/>
      <c r="B51" s="63" t="s">
        <v>8</v>
      </c>
      <c r="C51" s="129"/>
      <c r="D51" s="130"/>
      <c r="E51" s="130"/>
      <c r="F51" s="130"/>
      <c r="G51" s="130"/>
      <c r="H51" s="130"/>
      <c r="I51" s="130"/>
      <c r="J51" s="130"/>
      <c r="K51" s="130"/>
      <c r="L51" s="130"/>
      <c r="M51" s="130"/>
      <c r="N51" s="130"/>
      <c r="O51" s="130"/>
      <c r="P51" s="130"/>
      <c r="Q51" s="130"/>
      <c r="R51" s="130"/>
      <c r="S51" s="130"/>
      <c r="T51" s="130"/>
      <c r="U51" s="130"/>
      <c r="V51" s="130"/>
      <c r="W51" s="130"/>
      <c r="X51" s="130"/>
      <c r="Y51" s="130"/>
      <c r="Z51" s="130"/>
      <c r="AA51" s="130"/>
      <c r="AB51" s="130"/>
      <c r="AC51" s="130"/>
      <c r="AD51" s="130"/>
      <c r="AE51" s="130"/>
      <c r="AF51" s="130"/>
      <c r="AG51" s="130"/>
      <c r="AH51" s="130"/>
      <c r="AI51" s="130"/>
      <c r="AJ51" s="130"/>
      <c r="AK51" s="130"/>
      <c r="AL51" s="130"/>
      <c r="AM51" s="130"/>
      <c r="AN51" s="130"/>
      <c r="AO51" s="130"/>
      <c r="AP51" s="130"/>
      <c r="AQ51" s="130"/>
      <c r="AR51" s="130"/>
      <c r="AS51" s="130"/>
      <c r="AT51" s="130"/>
      <c r="AU51" s="130"/>
      <c r="AV51" s="130"/>
      <c r="AW51" s="130"/>
      <c r="AX51" s="130"/>
      <c r="AY51" s="131"/>
      <c r="AZ51" s="29"/>
    </row>
    <row r="52" spans="1:52">
      <c r="A52" s="177"/>
      <c r="B52" s="63" t="s">
        <v>9</v>
      </c>
      <c r="C52" s="129"/>
      <c r="D52" s="130"/>
      <c r="E52" s="130"/>
      <c r="F52" s="130"/>
      <c r="G52" s="130"/>
      <c r="H52" s="130"/>
      <c r="I52" s="130"/>
      <c r="J52" s="130"/>
      <c r="K52" s="130"/>
      <c r="L52" s="130"/>
      <c r="M52" s="130"/>
      <c r="N52" s="130"/>
      <c r="O52" s="130"/>
      <c r="P52" s="130"/>
      <c r="Q52" s="130"/>
      <c r="R52" s="130"/>
      <c r="S52" s="130"/>
      <c r="T52" s="130"/>
      <c r="U52" s="130"/>
      <c r="V52" s="130"/>
      <c r="W52" s="130"/>
      <c r="X52" s="130"/>
      <c r="Y52" s="130"/>
      <c r="Z52" s="130"/>
      <c r="AA52" s="130"/>
      <c r="AB52" s="130"/>
      <c r="AC52" s="130"/>
      <c r="AD52" s="130"/>
      <c r="AE52" s="130"/>
      <c r="AF52" s="130"/>
      <c r="AG52" s="130"/>
      <c r="AH52" s="130"/>
      <c r="AI52" s="130"/>
      <c r="AJ52" s="130"/>
      <c r="AK52" s="130"/>
      <c r="AL52" s="130"/>
      <c r="AM52" s="130"/>
      <c r="AN52" s="130"/>
      <c r="AO52" s="130"/>
      <c r="AP52" s="130"/>
      <c r="AQ52" s="130"/>
      <c r="AR52" s="130"/>
      <c r="AS52" s="130"/>
      <c r="AT52" s="130"/>
      <c r="AU52" s="130"/>
      <c r="AV52" s="130"/>
      <c r="AW52" s="130"/>
      <c r="AX52" s="130"/>
      <c r="AY52" s="131"/>
      <c r="AZ52" s="29"/>
    </row>
    <row r="53" spans="1:52">
      <c r="A53" s="177"/>
      <c r="B53" s="63" t="s">
        <v>12</v>
      </c>
      <c r="C53" s="129"/>
      <c r="D53" s="130"/>
      <c r="E53" s="130"/>
      <c r="F53" s="130"/>
      <c r="G53" s="130"/>
      <c r="H53" s="130"/>
      <c r="I53" s="130"/>
      <c r="J53" s="130"/>
      <c r="K53" s="130"/>
      <c r="L53" s="130"/>
      <c r="M53" s="130"/>
      <c r="N53" s="130"/>
      <c r="O53" s="130"/>
      <c r="P53" s="130"/>
      <c r="Q53" s="130"/>
      <c r="R53" s="130"/>
      <c r="S53" s="130"/>
      <c r="T53" s="130"/>
      <c r="U53" s="130"/>
      <c r="V53" s="130"/>
      <c r="W53" s="130"/>
      <c r="X53" s="130"/>
      <c r="Y53" s="130"/>
      <c r="Z53" s="130"/>
      <c r="AA53" s="130"/>
      <c r="AB53" s="130"/>
      <c r="AC53" s="130"/>
      <c r="AD53" s="130"/>
      <c r="AE53" s="130"/>
      <c r="AF53" s="130"/>
      <c r="AG53" s="130"/>
      <c r="AH53" s="130"/>
      <c r="AI53" s="130"/>
      <c r="AJ53" s="130"/>
      <c r="AK53" s="130"/>
      <c r="AL53" s="130"/>
      <c r="AM53" s="130"/>
      <c r="AN53" s="130"/>
      <c r="AO53" s="130"/>
      <c r="AP53" s="130"/>
      <c r="AQ53" s="130"/>
      <c r="AR53" s="130"/>
      <c r="AS53" s="130"/>
      <c r="AT53" s="130"/>
      <c r="AU53" s="130"/>
      <c r="AV53" s="130"/>
      <c r="AW53" s="130"/>
      <c r="AX53" s="130"/>
      <c r="AY53" s="131"/>
      <c r="AZ53" s="29"/>
    </row>
    <row r="54" spans="1:52">
      <c r="A54" s="177"/>
      <c r="B54" s="25" t="s">
        <v>13</v>
      </c>
      <c r="C54" s="141"/>
      <c r="D54" s="142"/>
      <c r="E54" s="142"/>
      <c r="F54" s="142"/>
      <c r="G54" s="142"/>
      <c r="H54" s="142"/>
      <c r="I54" s="142"/>
      <c r="J54" s="142"/>
      <c r="K54" s="142"/>
      <c r="L54" s="142"/>
      <c r="M54" s="142"/>
      <c r="N54" s="142"/>
      <c r="O54" s="142"/>
      <c r="P54" s="142"/>
      <c r="Q54" s="142"/>
      <c r="R54" s="142"/>
      <c r="S54" s="142"/>
      <c r="T54" s="142"/>
      <c r="U54" s="142"/>
      <c r="V54" s="142"/>
      <c r="W54" s="142"/>
      <c r="X54" s="142"/>
      <c r="Y54" s="142"/>
      <c r="Z54" s="142"/>
      <c r="AA54" s="142"/>
      <c r="AB54" s="142"/>
      <c r="AC54" s="142"/>
      <c r="AD54" s="142"/>
      <c r="AE54" s="142"/>
      <c r="AF54" s="142"/>
      <c r="AG54" s="142"/>
      <c r="AH54" s="142"/>
      <c r="AI54" s="142"/>
      <c r="AJ54" s="142"/>
      <c r="AK54" s="142"/>
      <c r="AL54" s="142"/>
      <c r="AM54" s="142"/>
      <c r="AN54" s="142"/>
      <c r="AO54" s="142"/>
      <c r="AP54" s="142"/>
      <c r="AQ54" s="142"/>
      <c r="AR54" s="142"/>
      <c r="AS54" s="142"/>
      <c r="AT54" s="142"/>
      <c r="AU54" s="142"/>
      <c r="AV54" s="142"/>
      <c r="AW54" s="142"/>
      <c r="AX54" s="142"/>
      <c r="AY54" s="143"/>
      <c r="AZ54" s="29"/>
    </row>
    <row r="55" spans="1:52" ht="5.0999999999999996" customHeight="1" thickBot="1">
      <c r="A55" s="28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0"/>
    </row>
  </sheetData>
  <mergeCells count="8">
    <mergeCell ref="A49:A54"/>
    <mergeCell ref="B5:AY5"/>
    <mergeCell ref="B43:AY43"/>
    <mergeCell ref="A6:A8"/>
    <mergeCell ref="B1:I1"/>
    <mergeCell ref="A10:A13"/>
    <mergeCell ref="A15:A40"/>
    <mergeCell ref="A45:A47"/>
  </mergeCells>
  <printOptions horizontalCentered="1"/>
  <pageMargins left="0.11811023622047245" right="0.11811023622047245" top="0.47244094488188981" bottom="0.15748031496062992" header="0.19685039370078741" footer="0.31496062992125984"/>
  <pageSetup paperSize="9" scale="87" fitToHeight="2" orientation="landscape" r:id="rId1"/>
  <headerFooter>
    <oddHeader>&amp;C&amp;"Times New Roman,Gras"&amp;14COMPTE-RENDU JOURNALIER</oddHead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J55"/>
  <sheetViews>
    <sheetView showGridLines="0" zoomScaleNormal="100" workbookViewId="0"/>
  </sheetViews>
  <sheetFormatPr baseColWidth="10" defaultRowHeight="12.75"/>
  <cols>
    <col min="1" max="1" width="3.28515625" style="19" customWidth="1"/>
    <col min="2" max="2" width="25.7109375" style="15" customWidth="1"/>
    <col min="3" max="51" width="2.7109375" style="15" customWidth="1"/>
    <col min="52" max="52" width="1.7109375" style="15" customWidth="1"/>
    <col min="53" max="16384" width="11.42578125" style="15"/>
  </cols>
  <sheetData>
    <row r="1" spans="1:62" ht="19.5" thickBot="1">
      <c r="B1" s="181">
        <v>43499</v>
      </c>
      <c r="C1" s="181"/>
      <c r="D1" s="181"/>
      <c r="E1" s="181"/>
      <c r="F1" s="181"/>
      <c r="G1" s="181"/>
      <c r="H1" s="181"/>
      <c r="I1" s="181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</row>
    <row r="2" spans="1:62" ht="5.0999999999999996" customHeight="1">
      <c r="A2" s="91"/>
      <c r="B2" s="92"/>
      <c r="C2" s="92"/>
      <c r="D2" s="92"/>
      <c r="E2" s="92"/>
      <c r="F2" s="92"/>
      <c r="G2" s="92"/>
      <c r="H2" s="92"/>
      <c r="I2" s="92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4"/>
    </row>
    <row r="3" spans="1:62" ht="28.5">
      <c r="A3" s="38"/>
      <c r="B3" s="98" t="s">
        <v>0</v>
      </c>
      <c r="C3" s="97">
        <v>0</v>
      </c>
      <c r="D3" s="80">
        <f t="shared" ref="D3:AY3" si="0">C3+"00:30"</f>
        <v>2.0833333333333332E-2</v>
      </c>
      <c r="E3" s="80">
        <f t="shared" si="0"/>
        <v>4.1666666666666664E-2</v>
      </c>
      <c r="F3" s="80">
        <f t="shared" si="0"/>
        <v>6.25E-2</v>
      </c>
      <c r="G3" s="80">
        <f t="shared" si="0"/>
        <v>8.3333333333333329E-2</v>
      </c>
      <c r="H3" s="80">
        <f t="shared" si="0"/>
        <v>0.10416666666666666</v>
      </c>
      <c r="I3" s="80">
        <f t="shared" si="0"/>
        <v>0.12499999999999999</v>
      </c>
      <c r="J3" s="80">
        <f t="shared" si="0"/>
        <v>0.14583333333333331</v>
      </c>
      <c r="K3" s="80">
        <f t="shared" si="0"/>
        <v>0.16666666666666666</v>
      </c>
      <c r="L3" s="80">
        <f t="shared" si="0"/>
        <v>0.1875</v>
      </c>
      <c r="M3" s="80">
        <f t="shared" si="0"/>
        <v>0.20833333333333334</v>
      </c>
      <c r="N3" s="80">
        <f t="shared" si="0"/>
        <v>0.22916666666666669</v>
      </c>
      <c r="O3" s="80">
        <f t="shared" si="0"/>
        <v>0.25</v>
      </c>
      <c r="P3" s="80">
        <f t="shared" si="0"/>
        <v>0.27083333333333331</v>
      </c>
      <c r="Q3" s="80">
        <f t="shared" si="0"/>
        <v>0.29166666666666663</v>
      </c>
      <c r="R3" s="80">
        <f t="shared" si="0"/>
        <v>0.31249999999999994</v>
      </c>
      <c r="S3" s="80">
        <f t="shared" si="0"/>
        <v>0.33333333333333326</v>
      </c>
      <c r="T3" s="80">
        <f t="shared" si="0"/>
        <v>0.35416666666666657</v>
      </c>
      <c r="U3" s="80">
        <f t="shared" si="0"/>
        <v>0.37499999999999989</v>
      </c>
      <c r="V3" s="80">
        <f t="shared" si="0"/>
        <v>0.3958333333333332</v>
      </c>
      <c r="W3" s="80">
        <f t="shared" si="0"/>
        <v>0.41666666666666652</v>
      </c>
      <c r="X3" s="80">
        <f t="shared" si="0"/>
        <v>0.43749999999999983</v>
      </c>
      <c r="Y3" s="80">
        <f t="shared" si="0"/>
        <v>0.45833333333333315</v>
      </c>
      <c r="Z3" s="80">
        <f t="shared" si="0"/>
        <v>0.47916666666666646</v>
      </c>
      <c r="AA3" s="80">
        <f t="shared" si="0"/>
        <v>0.49999999999999978</v>
      </c>
      <c r="AB3" s="80">
        <f t="shared" si="0"/>
        <v>0.52083333333333315</v>
      </c>
      <c r="AC3" s="80">
        <f t="shared" si="0"/>
        <v>0.54166666666666652</v>
      </c>
      <c r="AD3" s="80">
        <f t="shared" si="0"/>
        <v>0.56249999999999989</v>
      </c>
      <c r="AE3" s="80">
        <f t="shared" si="0"/>
        <v>0.58333333333333326</v>
      </c>
      <c r="AF3" s="80">
        <f t="shared" si="0"/>
        <v>0.60416666666666663</v>
      </c>
      <c r="AG3" s="80">
        <f t="shared" si="0"/>
        <v>0.625</v>
      </c>
      <c r="AH3" s="80">
        <f t="shared" si="0"/>
        <v>0.64583333333333337</v>
      </c>
      <c r="AI3" s="80">
        <f t="shared" si="0"/>
        <v>0.66666666666666674</v>
      </c>
      <c r="AJ3" s="80">
        <f t="shared" si="0"/>
        <v>0.68750000000000011</v>
      </c>
      <c r="AK3" s="80">
        <f t="shared" si="0"/>
        <v>0.70833333333333348</v>
      </c>
      <c r="AL3" s="80">
        <f t="shared" si="0"/>
        <v>0.72916666666666685</v>
      </c>
      <c r="AM3" s="80">
        <f t="shared" si="0"/>
        <v>0.75000000000000022</v>
      </c>
      <c r="AN3" s="80">
        <f t="shared" si="0"/>
        <v>0.77083333333333359</v>
      </c>
      <c r="AO3" s="80">
        <f t="shared" si="0"/>
        <v>0.79166666666666696</v>
      </c>
      <c r="AP3" s="80">
        <f t="shared" si="0"/>
        <v>0.81250000000000033</v>
      </c>
      <c r="AQ3" s="80">
        <f t="shared" si="0"/>
        <v>0.8333333333333337</v>
      </c>
      <c r="AR3" s="80">
        <f t="shared" si="0"/>
        <v>0.85416666666666707</v>
      </c>
      <c r="AS3" s="80">
        <f t="shared" si="0"/>
        <v>0.87500000000000044</v>
      </c>
      <c r="AT3" s="80">
        <f t="shared" si="0"/>
        <v>0.89583333333333381</v>
      </c>
      <c r="AU3" s="80">
        <f t="shared" si="0"/>
        <v>0.91666666666666718</v>
      </c>
      <c r="AV3" s="80">
        <f t="shared" si="0"/>
        <v>0.93750000000000056</v>
      </c>
      <c r="AW3" s="80">
        <f t="shared" si="0"/>
        <v>0.95833333333333393</v>
      </c>
      <c r="AX3" s="80">
        <f t="shared" si="0"/>
        <v>0.9791666666666673</v>
      </c>
      <c r="AY3" s="96">
        <f t="shared" si="0"/>
        <v>1.0000000000000007</v>
      </c>
      <c r="AZ3" s="39"/>
    </row>
    <row r="4" spans="1:62" ht="5.0999999999999996" customHeight="1">
      <c r="A4" s="38"/>
      <c r="B4" s="90"/>
      <c r="C4" s="90"/>
      <c r="D4" s="90"/>
      <c r="E4" s="90"/>
      <c r="F4" s="90"/>
      <c r="G4" s="90"/>
      <c r="H4" s="90"/>
      <c r="I4" s="90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39"/>
    </row>
    <row r="5" spans="1:62" ht="15.75">
      <c r="A5" s="87"/>
      <c r="B5" s="178" t="s">
        <v>1</v>
      </c>
      <c r="C5" s="178"/>
      <c r="D5" s="178"/>
      <c r="E5" s="178"/>
      <c r="F5" s="178"/>
      <c r="G5" s="178"/>
      <c r="H5" s="178"/>
      <c r="I5" s="178"/>
      <c r="J5" s="178"/>
      <c r="K5" s="178"/>
      <c r="L5" s="178"/>
      <c r="M5" s="178"/>
      <c r="N5" s="178"/>
      <c r="O5" s="178"/>
      <c r="P5" s="178"/>
      <c r="Q5" s="178"/>
      <c r="R5" s="178"/>
      <c r="S5" s="178"/>
      <c r="T5" s="178"/>
      <c r="U5" s="178"/>
      <c r="V5" s="178"/>
      <c r="W5" s="178"/>
      <c r="X5" s="178"/>
      <c r="Y5" s="178"/>
      <c r="Z5" s="178"/>
      <c r="AA5" s="178"/>
      <c r="AB5" s="178"/>
      <c r="AC5" s="178"/>
      <c r="AD5" s="178"/>
      <c r="AE5" s="178"/>
      <c r="AF5" s="178"/>
      <c r="AG5" s="178"/>
      <c r="AH5" s="178"/>
      <c r="AI5" s="178"/>
      <c r="AJ5" s="178"/>
      <c r="AK5" s="178"/>
      <c r="AL5" s="178"/>
      <c r="AM5" s="178"/>
      <c r="AN5" s="178"/>
      <c r="AO5" s="178"/>
      <c r="AP5" s="178"/>
      <c r="AQ5" s="178"/>
      <c r="AR5" s="178"/>
      <c r="AS5" s="178"/>
      <c r="AT5" s="178"/>
      <c r="AU5" s="178"/>
      <c r="AV5" s="178"/>
      <c r="AW5" s="178"/>
      <c r="AX5" s="178"/>
      <c r="AY5" s="178"/>
      <c r="AZ5" s="88"/>
    </row>
    <row r="6" spans="1:62" ht="5.0999999999999996" customHeight="1">
      <c r="A6" s="180" t="s">
        <v>109</v>
      </c>
      <c r="B6" s="31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29"/>
    </row>
    <row r="7" spans="1:62" ht="12.75" customHeight="1">
      <c r="A7" s="180"/>
      <c r="B7" s="68" t="s">
        <v>121</v>
      </c>
      <c r="C7" s="70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2"/>
      <c r="AZ7" s="29"/>
    </row>
    <row r="8" spans="1:62">
      <c r="A8" s="180"/>
      <c r="B8" s="69" t="s">
        <v>3</v>
      </c>
      <c r="C8" s="77"/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9"/>
      <c r="AZ8" s="29"/>
    </row>
    <row r="9" spans="1:62" ht="5.0999999999999996" customHeight="1">
      <c r="A9" s="27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29"/>
    </row>
    <row r="10" spans="1:62">
      <c r="A10" s="177" t="s">
        <v>110</v>
      </c>
      <c r="B10" s="68" t="s">
        <v>119</v>
      </c>
      <c r="C10" s="70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2"/>
      <c r="AZ10" s="29"/>
    </row>
    <row r="11" spans="1:62">
      <c r="A11" s="177"/>
      <c r="B11" s="73" t="s">
        <v>120</v>
      </c>
      <c r="C11" s="74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75"/>
      <c r="AI11" s="75"/>
      <c r="AJ11" s="75"/>
      <c r="AK11" s="75"/>
      <c r="AL11" s="75"/>
      <c r="AM11" s="75"/>
      <c r="AN11" s="75"/>
      <c r="AO11" s="75"/>
      <c r="AP11" s="75"/>
      <c r="AQ11" s="75"/>
      <c r="AR11" s="75"/>
      <c r="AS11" s="75"/>
      <c r="AT11" s="75"/>
      <c r="AU11" s="75"/>
      <c r="AV11" s="75"/>
      <c r="AW11" s="75"/>
      <c r="AX11" s="75"/>
      <c r="AY11" s="76"/>
      <c r="AZ11" s="29"/>
    </row>
    <row r="12" spans="1:62">
      <c r="A12" s="177"/>
      <c r="B12" s="56" t="s">
        <v>6</v>
      </c>
      <c r="C12" s="65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6"/>
      <c r="AL12" s="66"/>
      <c r="AM12" s="66"/>
      <c r="AN12" s="66"/>
      <c r="AO12" s="66"/>
      <c r="AP12" s="66"/>
      <c r="AQ12" s="66"/>
      <c r="AR12" s="66"/>
      <c r="AS12" s="66"/>
      <c r="AT12" s="66"/>
      <c r="AU12" s="66"/>
      <c r="AV12" s="66"/>
      <c r="AW12" s="66"/>
      <c r="AX12" s="66"/>
      <c r="AY12" s="67"/>
      <c r="AZ12" s="29"/>
    </row>
    <row r="13" spans="1:62">
      <c r="A13" s="177"/>
      <c r="B13" s="69" t="s">
        <v>5</v>
      </c>
      <c r="C13" s="77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9"/>
      <c r="AZ13" s="29"/>
      <c r="BF13" s="15" t="s">
        <v>114</v>
      </c>
      <c r="BG13" s="15" t="s">
        <v>115</v>
      </c>
      <c r="BI13" s="15" t="s">
        <v>17</v>
      </c>
      <c r="BJ13" s="15" t="s">
        <v>116</v>
      </c>
    </row>
    <row r="14" spans="1:62" ht="5.0999999999999996" customHeight="1">
      <c r="A14" s="27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29"/>
    </row>
    <row r="15" spans="1:62">
      <c r="A15" s="177" t="s">
        <v>111</v>
      </c>
      <c r="B15" s="68" t="s">
        <v>122</v>
      </c>
      <c r="C15" s="70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2"/>
      <c r="AZ15" s="29"/>
      <c r="BC15" s="81" t="s">
        <v>112</v>
      </c>
    </row>
    <row r="16" spans="1:62">
      <c r="A16" s="177"/>
      <c r="B16" s="100" t="s">
        <v>117</v>
      </c>
      <c r="C16" s="101"/>
      <c r="D16" s="102"/>
      <c r="E16" s="102"/>
      <c r="F16" s="102"/>
      <c r="G16" s="102"/>
      <c r="H16" s="102"/>
      <c r="I16" s="102"/>
      <c r="J16" s="102"/>
      <c r="K16" s="102"/>
      <c r="L16" s="102"/>
      <c r="M16" s="102"/>
      <c r="N16" s="102"/>
      <c r="O16" s="102"/>
      <c r="P16" s="102"/>
      <c r="Q16" s="102"/>
      <c r="R16" s="102"/>
      <c r="S16" s="102"/>
      <c r="T16" s="102"/>
      <c r="U16" s="102"/>
      <c r="V16" s="102"/>
      <c r="W16" s="102"/>
      <c r="X16" s="102"/>
      <c r="Y16" s="102"/>
      <c r="Z16" s="102"/>
      <c r="AA16" s="102"/>
      <c r="AB16" s="102"/>
      <c r="AC16" s="102"/>
      <c r="AD16" s="102"/>
      <c r="AE16" s="102"/>
      <c r="AF16" s="102"/>
      <c r="AG16" s="102"/>
      <c r="AH16" s="102"/>
      <c r="AI16" s="102"/>
      <c r="AJ16" s="102"/>
      <c r="AK16" s="102"/>
      <c r="AL16" s="102"/>
      <c r="AM16" s="102"/>
      <c r="AN16" s="102"/>
      <c r="AO16" s="102"/>
      <c r="AP16" s="102"/>
      <c r="AQ16" s="102"/>
      <c r="AR16" s="102"/>
      <c r="AS16" s="102"/>
      <c r="AT16" s="102"/>
      <c r="AU16" s="102"/>
      <c r="AV16" s="102"/>
      <c r="AW16" s="102"/>
      <c r="AX16" s="102"/>
      <c r="AY16" s="103"/>
      <c r="AZ16" s="29"/>
      <c r="BC16" s="81"/>
    </row>
    <row r="17" spans="1:61">
      <c r="A17" s="177"/>
      <c r="B17" s="99" t="s">
        <v>7</v>
      </c>
      <c r="C17" s="40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2"/>
      <c r="AZ17" s="29"/>
    </row>
    <row r="18" spans="1:61">
      <c r="A18" s="177"/>
      <c r="B18" s="57" t="s">
        <v>11</v>
      </c>
      <c r="C18" s="40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2"/>
      <c r="AZ18" s="29"/>
      <c r="BC18" s="82" t="s">
        <v>15</v>
      </c>
    </row>
    <row r="19" spans="1:61">
      <c r="A19" s="177"/>
      <c r="B19" s="57" t="s">
        <v>10</v>
      </c>
      <c r="C19" s="40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2"/>
      <c r="AZ19" s="29"/>
    </row>
    <row r="20" spans="1:61">
      <c r="A20" s="177"/>
      <c r="B20" s="57" t="s">
        <v>100</v>
      </c>
      <c r="C20" s="40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2"/>
      <c r="AZ20" s="29"/>
      <c r="BC20" s="86" t="s">
        <v>16</v>
      </c>
    </row>
    <row r="21" spans="1:61">
      <c r="A21" s="177"/>
      <c r="B21" s="20" t="s">
        <v>101</v>
      </c>
      <c r="C21" s="49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1"/>
      <c r="AZ21" s="29"/>
    </row>
    <row r="22" spans="1:61">
      <c r="A22" s="177"/>
      <c r="B22" s="58" t="s">
        <v>86</v>
      </c>
      <c r="C22" s="46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8"/>
      <c r="AZ22" s="29"/>
      <c r="BC22" s="85" t="s">
        <v>102</v>
      </c>
    </row>
    <row r="23" spans="1:61">
      <c r="A23" s="177"/>
      <c r="B23" s="58" t="s">
        <v>87</v>
      </c>
      <c r="C23" s="40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2"/>
      <c r="AZ23" s="29"/>
    </row>
    <row r="24" spans="1:61">
      <c r="A24" s="177"/>
      <c r="B24" s="58" t="s">
        <v>88</v>
      </c>
      <c r="C24" s="40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2"/>
      <c r="AZ24" s="29"/>
      <c r="BC24" s="83" t="s">
        <v>85</v>
      </c>
    </row>
    <row r="25" spans="1:61">
      <c r="A25" s="177"/>
      <c r="B25" s="58" t="s">
        <v>89</v>
      </c>
      <c r="C25" s="40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2"/>
      <c r="AZ25" s="29"/>
    </row>
    <row r="26" spans="1:61">
      <c r="A26" s="177"/>
      <c r="B26" s="58" t="s">
        <v>90</v>
      </c>
      <c r="C26" s="40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2"/>
      <c r="AZ26" s="29"/>
      <c r="BC26" s="84" t="s">
        <v>99</v>
      </c>
    </row>
    <row r="27" spans="1:61">
      <c r="A27" s="177"/>
      <c r="B27" s="52" t="s">
        <v>18</v>
      </c>
      <c r="C27" s="49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1"/>
      <c r="AZ27" s="29"/>
    </row>
    <row r="28" spans="1:61">
      <c r="A28" s="177"/>
      <c r="B28" s="21" t="s">
        <v>85</v>
      </c>
      <c r="C28" s="53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5"/>
      <c r="AZ28" s="29"/>
    </row>
    <row r="29" spans="1:61">
      <c r="A29" s="177"/>
      <c r="B29" s="59" t="s">
        <v>91</v>
      </c>
      <c r="C29" s="46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8"/>
      <c r="AZ29" s="29"/>
      <c r="BC29" s="15" t="s">
        <v>113</v>
      </c>
      <c r="BG29" s="15" t="s">
        <v>20</v>
      </c>
      <c r="BI29" s="15" t="s">
        <v>4</v>
      </c>
    </row>
    <row r="30" spans="1:61">
      <c r="A30" s="177"/>
      <c r="B30" s="22" t="s">
        <v>92</v>
      </c>
      <c r="C30" s="49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1"/>
      <c r="AZ30" s="29"/>
    </row>
    <row r="31" spans="1:61">
      <c r="A31" s="177"/>
      <c r="B31" s="60" t="s">
        <v>93</v>
      </c>
      <c r="C31" s="46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8"/>
      <c r="AZ31" s="29"/>
    </row>
    <row r="32" spans="1:61">
      <c r="A32" s="177"/>
      <c r="B32" s="23" t="s">
        <v>94</v>
      </c>
      <c r="C32" s="49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1"/>
      <c r="AZ32" s="29"/>
    </row>
    <row r="33" spans="1:52">
      <c r="A33" s="177"/>
      <c r="B33" s="61" t="s">
        <v>97</v>
      </c>
      <c r="C33" s="46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8"/>
      <c r="AZ33" s="29"/>
    </row>
    <row r="34" spans="1:52">
      <c r="A34" s="177"/>
      <c r="B34" s="61" t="s">
        <v>96</v>
      </c>
      <c r="C34" s="40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2"/>
      <c r="AZ34" s="29"/>
    </row>
    <row r="35" spans="1:52">
      <c r="A35" s="177"/>
      <c r="B35" s="61" t="s">
        <v>95</v>
      </c>
      <c r="C35" s="40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42"/>
      <c r="AZ35" s="29"/>
    </row>
    <row r="36" spans="1:52">
      <c r="A36" s="177"/>
      <c r="B36" s="61" t="s">
        <v>98</v>
      </c>
      <c r="C36" s="40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2"/>
      <c r="AZ36" s="29"/>
    </row>
    <row r="37" spans="1:52">
      <c r="A37" s="177"/>
      <c r="B37" s="61"/>
      <c r="C37" s="40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2"/>
      <c r="AZ37" s="29"/>
    </row>
    <row r="38" spans="1:52">
      <c r="A38" s="177"/>
      <c r="B38" s="62"/>
      <c r="C38" s="40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2"/>
      <c r="AZ38" s="29"/>
    </row>
    <row r="39" spans="1:52">
      <c r="A39" s="177"/>
      <c r="B39" s="59"/>
      <c r="C39" s="40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2"/>
      <c r="AZ39" s="29"/>
    </row>
    <row r="40" spans="1:52">
      <c r="A40" s="177"/>
      <c r="B40" s="24"/>
      <c r="C40" s="43"/>
      <c r="D40" s="44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44"/>
      <c r="AS40" s="44"/>
      <c r="AT40" s="44"/>
      <c r="AU40" s="44"/>
      <c r="AV40" s="44"/>
      <c r="AW40" s="44"/>
      <c r="AX40" s="44"/>
      <c r="AY40" s="45"/>
      <c r="AZ40" s="29"/>
    </row>
    <row r="41" spans="1:52" ht="5.0999999999999996" customHeight="1" thickBot="1">
      <c r="A41" s="28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0"/>
    </row>
    <row r="42" spans="1:52" ht="5.0999999999999996" customHeight="1" thickBot="1">
      <c r="A42" s="38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39"/>
    </row>
    <row r="43" spans="1:52" ht="15.75">
      <c r="A43" s="37"/>
      <c r="B43" s="179" t="s">
        <v>2</v>
      </c>
      <c r="C43" s="179"/>
      <c r="D43" s="179"/>
      <c r="E43" s="179"/>
      <c r="F43" s="179"/>
      <c r="G43" s="179"/>
      <c r="H43" s="179"/>
      <c r="I43" s="179"/>
      <c r="J43" s="179"/>
      <c r="K43" s="179"/>
      <c r="L43" s="179"/>
      <c r="M43" s="179"/>
      <c r="N43" s="179"/>
      <c r="O43" s="179"/>
      <c r="P43" s="179"/>
      <c r="Q43" s="179"/>
      <c r="R43" s="179"/>
      <c r="S43" s="179"/>
      <c r="T43" s="179"/>
      <c r="U43" s="179"/>
      <c r="V43" s="179"/>
      <c r="W43" s="179"/>
      <c r="X43" s="179"/>
      <c r="Y43" s="179"/>
      <c r="Z43" s="179"/>
      <c r="AA43" s="179"/>
      <c r="AB43" s="179"/>
      <c r="AC43" s="179"/>
      <c r="AD43" s="179"/>
      <c r="AE43" s="179"/>
      <c r="AF43" s="179"/>
      <c r="AG43" s="179"/>
      <c r="AH43" s="179"/>
      <c r="AI43" s="179"/>
      <c r="AJ43" s="179"/>
      <c r="AK43" s="179"/>
      <c r="AL43" s="179"/>
      <c r="AM43" s="179"/>
      <c r="AN43" s="179"/>
      <c r="AO43" s="179"/>
      <c r="AP43" s="179"/>
      <c r="AQ43" s="179"/>
      <c r="AR43" s="179"/>
      <c r="AS43" s="179"/>
      <c r="AT43" s="179"/>
      <c r="AU43" s="179"/>
      <c r="AV43" s="179"/>
      <c r="AW43" s="179"/>
      <c r="AX43" s="179"/>
      <c r="AY43" s="179"/>
      <c r="AZ43" s="36"/>
    </row>
    <row r="44" spans="1:52" ht="5.0999999999999996" customHeight="1">
      <c r="A44" s="27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89"/>
      <c r="AO44" s="89"/>
      <c r="AP44" s="89"/>
      <c r="AQ44" s="89"/>
      <c r="AR44" s="89"/>
      <c r="AS44" s="89"/>
      <c r="AT44" s="89"/>
      <c r="AU44" s="89"/>
      <c r="AV44" s="89"/>
      <c r="AW44" s="89"/>
      <c r="AX44" s="89"/>
      <c r="AY44" s="89"/>
      <c r="AZ44" s="29"/>
    </row>
    <row r="45" spans="1:52">
      <c r="A45" s="177" t="s">
        <v>110</v>
      </c>
      <c r="B45" s="68" t="s">
        <v>123</v>
      </c>
      <c r="C45" s="70"/>
      <c r="D45" s="71"/>
      <c r="E45" s="71"/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2"/>
      <c r="AZ45" s="29"/>
    </row>
    <row r="46" spans="1:52">
      <c r="A46" s="177"/>
      <c r="B46" s="56" t="s">
        <v>6</v>
      </c>
      <c r="C46" s="65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7"/>
      <c r="AZ46" s="29"/>
    </row>
    <row r="47" spans="1:52">
      <c r="A47" s="177"/>
      <c r="B47" s="69" t="s">
        <v>5</v>
      </c>
      <c r="C47" s="77"/>
      <c r="D47" s="78"/>
      <c r="E47" s="78"/>
      <c r="F47" s="78"/>
      <c r="G47" s="78"/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9"/>
      <c r="AZ47" s="29"/>
    </row>
    <row r="48" spans="1:52" ht="5.0999999999999996" customHeight="1">
      <c r="A48" s="27"/>
      <c r="B48" s="35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29"/>
    </row>
    <row r="49" spans="1:52">
      <c r="A49" s="177" t="s">
        <v>111</v>
      </c>
      <c r="B49" s="68" t="s">
        <v>124</v>
      </c>
      <c r="C49" s="70"/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  <c r="AG49" s="71"/>
      <c r="AH49" s="71"/>
      <c r="AI49" s="71"/>
      <c r="AJ49" s="71"/>
      <c r="AK49" s="71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2"/>
      <c r="AZ49" s="29"/>
    </row>
    <row r="50" spans="1:52">
      <c r="A50" s="177"/>
      <c r="B50" s="100" t="s">
        <v>118</v>
      </c>
      <c r="C50" s="101"/>
      <c r="D50" s="102"/>
      <c r="E50" s="102"/>
      <c r="F50" s="102"/>
      <c r="G50" s="102"/>
      <c r="H50" s="102"/>
      <c r="I50" s="102"/>
      <c r="J50" s="102"/>
      <c r="K50" s="102"/>
      <c r="L50" s="102"/>
      <c r="M50" s="102"/>
      <c r="N50" s="102"/>
      <c r="O50" s="102"/>
      <c r="P50" s="102"/>
      <c r="Q50" s="102"/>
      <c r="R50" s="102"/>
      <c r="S50" s="102"/>
      <c r="T50" s="102"/>
      <c r="U50" s="102"/>
      <c r="V50" s="102"/>
      <c r="W50" s="102"/>
      <c r="X50" s="102"/>
      <c r="Y50" s="102"/>
      <c r="Z50" s="102"/>
      <c r="AA50" s="102"/>
      <c r="AB50" s="102"/>
      <c r="AC50" s="102"/>
      <c r="AD50" s="102"/>
      <c r="AE50" s="102"/>
      <c r="AF50" s="102"/>
      <c r="AG50" s="102"/>
      <c r="AH50" s="102"/>
      <c r="AI50" s="102"/>
      <c r="AJ50" s="102"/>
      <c r="AK50" s="102"/>
      <c r="AL50" s="102"/>
      <c r="AM50" s="102"/>
      <c r="AN50" s="102"/>
      <c r="AO50" s="102"/>
      <c r="AP50" s="102"/>
      <c r="AQ50" s="102"/>
      <c r="AR50" s="102"/>
      <c r="AS50" s="102"/>
      <c r="AT50" s="102"/>
      <c r="AU50" s="102"/>
      <c r="AV50" s="102"/>
      <c r="AW50" s="102"/>
      <c r="AX50" s="102"/>
      <c r="AY50" s="103"/>
      <c r="AZ50" s="29"/>
    </row>
    <row r="51" spans="1:52">
      <c r="A51" s="177"/>
      <c r="B51" s="63" t="s">
        <v>8</v>
      </c>
      <c r="C51" s="40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1"/>
      <c r="AV51" s="41"/>
      <c r="AW51" s="41"/>
      <c r="AX51" s="41"/>
      <c r="AY51" s="42"/>
      <c r="AZ51" s="29"/>
    </row>
    <row r="52" spans="1:52">
      <c r="A52" s="177"/>
      <c r="B52" s="63" t="s">
        <v>9</v>
      </c>
      <c r="C52" s="40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1"/>
      <c r="AV52" s="41"/>
      <c r="AW52" s="41"/>
      <c r="AX52" s="41"/>
      <c r="AY52" s="42"/>
      <c r="AZ52" s="29"/>
    </row>
    <row r="53" spans="1:52">
      <c r="A53" s="177"/>
      <c r="B53" s="63" t="s">
        <v>12</v>
      </c>
      <c r="C53" s="40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/>
      <c r="AO53" s="41"/>
      <c r="AP53" s="41"/>
      <c r="AQ53" s="41"/>
      <c r="AR53" s="41"/>
      <c r="AS53" s="41"/>
      <c r="AT53" s="41"/>
      <c r="AU53" s="41"/>
      <c r="AV53" s="41"/>
      <c r="AW53" s="41"/>
      <c r="AX53" s="41"/>
      <c r="AY53" s="42"/>
      <c r="AZ53" s="29"/>
    </row>
    <row r="54" spans="1:52">
      <c r="A54" s="177"/>
      <c r="B54" s="25" t="s">
        <v>13</v>
      </c>
      <c r="C54" s="43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44"/>
      <c r="AS54" s="44"/>
      <c r="AT54" s="44"/>
      <c r="AU54" s="44"/>
      <c r="AV54" s="44"/>
      <c r="AW54" s="44"/>
      <c r="AX54" s="44"/>
      <c r="AY54" s="45"/>
      <c r="AZ54" s="29"/>
    </row>
    <row r="55" spans="1:52" ht="5.0999999999999996" customHeight="1" thickBot="1">
      <c r="A55" s="28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0"/>
    </row>
  </sheetData>
  <mergeCells count="8">
    <mergeCell ref="B43:AY43"/>
    <mergeCell ref="A45:A47"/>
    <mergeCell ref="A49:A54"/>
    <mergeCell ref="B1:I1"/>
    <mergeCell ref="B5:AY5"/>
    <mergeCell ref="A6:A8"/>
    <mergeCell ref="A10:A13"/>
    <mergeCell ref="A15:A40"/>
  </mergeCells>
  <conditionalFormatting sqref="D45:AZ48">
    <cfRule type="containsText" dxfId="32" priority="41" operator="containsText" text="X">
      <formula>NOT(ISERROR(SEARCH("X",D45)))</formula>
    </cfRule>
  </conditionalFormatting>
  <conditionalFormatting sqref="D42:O42 AW42:AZ42 R42:AT42">
    <cfRule type="cellIs" dxfId="31" priority="40" operator="equal">
      <formula>1</formula>
    </cfRule>
  </conditionalFormatting>
  <conditionalFormatting sqref="D43:O43 AW43:AZ43 R43:AT43">
    <cfRule type="containsText" dxfId="30" priority="39" operator="containsText" text="X">
      <formula>NOT(ISERROR(SEARCH("X",D43)))</formula>
    </cfRule>
  </conditionalFormatting>
  <conditionalFormatting sqref="D49:AZ49">
    <cfRule type="containsText" dxfId="29" priority="38" operator="containsText" text="X">
      <formula>NOT(ISERROR(SEARCH("X",D49)))</formula>
    </cfRule>
  </conditionalFormatting>
  <conditionalFormatting sqref="AV42">
    <cfRule type="cellIs" dxfId="28" priority="37" operator="equal">
      <formula>1</formula>
    </cfRule>
  </conditionalFormatting>
  <conditionalFormatting sqref="AV43">
    <cfRule type="containsText" dxfId="27" priority="36" operator="containsText" text="X">
      <formula>NOT(ISERROR(SEARCH("X",AV43)))</formula>
    </cfRule>
  </conditionalFormatting>
  <conditionalFormatting sqref="AU42">
    <cfRule type="cellIs" dxfId="26" priority="35" operator="equal">
      <formula>1</formula>
    </cfRule>
  </conditionalFormatting>
  <conditionalFormatting sqref="AU43">
    <cfRule type="containsText" dxfId="25" priority="34" operator="containsText" text="X">
      <formula>NOT(ISERROR(SEARCH("X",AU43)))</formula>
    </cfRule>
  </conditionalFormatting>
  <conditionalFormatting sqref="P42">
    <cfRule type="cellIs" dxfId="24" priority="33" operator="equal">
      <formula>1</formula>
    </cfRule>
  </conditionalFormatting>
  <conditionalFormatting sqref="P43">
    <cfRule type="containsText" dxfId="23" priority="32" operator="containsText" text="X">
      <formula>NOT(ISERROR(SEARCH("X",P43)))</formula>
    </cfRule>
  </conditionalFormatting>
  <conditionalFormatting sqref="Q42">
    <cfRule type="cellIs" dxfId="22" priority="31" operator="equal">
      <formula>1</formula>
    </cfRule>
  </conditionalFormatting>
  <conditionalFormatting sqref="Q43">
    <cfRule type="containsText" dxfId="21" priority="30" operator="containsText" text="X">
      <formula>NOT(ISERROR(SEARCH("X",Q43)))</formula>
    </cfRule>
  </conditionalFormatting>
  <conditionalFormatting sqref="D20:AG20 AI20:AZ20">
    <cfRule type="containsText" dxfId="20" priority="29" operator="containsText" text="X">
      <formula>NOT(ISERROR(SEARCH("X",D20)))</formula>
    </cfRule>
  </conditionalFormatting>
  <conditionalFormatting sqref="AZ6">
    <cfRule type="cellIs" dxfId="19" priority="23" operator="equal">
      <formula>7</formula>
    </cfRule>
    <cfRule type="cellIs" dxfId="18" priority="24" operator="between">
      <formula>1</formula>
      <formula>5</formula>
    </cfRule>
  </conditionalFormatting>
  <conditionalFormatting sqref="D11:O11">
    <cfRule type="cellIs" dxfId="17" priority="20" operator="equal">
      <formula>5</formula>
    </cfRule>
    <cfRule type="cellIs" dxfId="16" priority="22" operator="between">
      <formula>1</formula>
      <formula>4</formula>
    </cfRule>
  </conditionalFormatting>
  <conditionalFormatting sqref="R11:U11 AJ11:AQ11">
    <cfRule type="cellIs" dxfId="15" priority="19" operator="equal">
      <formula>7</formula>
    </cfRule>
    <cfRule type="cellIs" dxfId="14" priority="21" operator="between">
      <formula>1</formula>
      <formula>6</formula>
    </cfRule>
  </conditionalFormatting>
  <conditionalFormatting sqref="V11:AF11">
    <cfRule type="cellIs" dxfId="13" priority="17" operator="equal">
      <formula>5</formula>
    </cfRule>
    <cfRule type="cellIs" dxfId="12" priority="18" operator="between">
      <formula>1</formula>
      <formula>4</formula>
    </cfRule>
  </conditionalFormatting>
  <conditionalFormatting sqref="AG11:AI11">
    <cfRule type="cellIs" dxfId="11" priority="15" operator="equal">
      <formula>5</formula>
    </cfRule>
    <cfRule type="cellIs" dxfId="10" priority="16" operator="between">
      <formula>1</formula>
      <formula>4</formula>
    </cfRule>
  </conditionalFormatting>
  <conditionalFormatting sqref="AT11">
    <cfRule type="cellIs" dxfId="9" priority="13" operator="equal">
      <formula>5</formula>
    </cfRule>
    <cfRule type="cellIs" dxfId="8" priority="14" operator="between">
      <formula>1</formula>
      <formula>4</formula>
    </cfRule>
  </conditionalFormatting>
  <conditionalFormatting sqref="AU11:AW11">
    <cfRule type="cellIs" dxfId="7" priority="11" operator="equal">
      <formula>5</formula>
    </cfRule>
    <cfRule type="cellIs" dxfId="6" priority="12" operator="between">
      <formula>1</formula>
      <formula>4</formula>
    </cfRule>
  </conditionalFormatting>
  <conditionalFormatting sqref="AX11:AZ11">
    <cfRule type="cellIs" dxfId="5" priority="9" operator="equal">
      <formula>5</formula>
    </cfRule>
    <cfRule type="cellIs" dxfId="4" priority="10" operator="between">
      <formula>1</formula>
      <formula>4</formula>
    </cfRule>
  </conditionalFormatting>
  <conditionalFormatting sqref="AR11:AS11">
    <cfRule type="cellIs" dxfId="3" priority="7" operator="equal">
      <formula>7</formula>
    </cfRule>
    <cfRule type="cellIs" dxfId="2" priority="8" operator="between">
      <formula>1</formula>
      <formula>6</formula>
    </cfRule>
  </conditionalFormatting>
  <conditionalFormatting sqref="P11:Q11">
    <cfRule type="cellIs" dxfId="1" priority="5" operator="equal">
      <formula>5</formula>
    </cfRule>
    <cfRule type="cellIs" dxfId="0" priority="6" operator="between">
      <formula>1</formula>
      <formula>4</formula>
    </cfRule>
  </conditionalFormatting>
  <printOptions horizontalCentered="1" verticalCentered="1"/>
  <pageMargins left="0.59055118110236227" right="0.59055118110236227" top="0.39370078740157483" bottom="0.39370078740157483" header="0" footer="0"/>
  <pageSetup paperSize="9" scale="61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B2:J53"/>
  <sheetViews>
    <sheetView workbookViewId="0">
      <selection activeCell="B2" sqref="B2"/>
    </sheetView>
  </sheetViews>
  <sheetFormatPr baseColWidth="10" defaultColWidth="10.85546875" defaultRowHeight="15"/>
  <cols>
    <col min="1" max="1" width="5.7109375" customWidth="1"/>
    <col min="2" max="2" width="39.42578125" customWidth="1"/>
    <col min="8" max="8" width="13" customWidth="1"/>
    <col min="9" max="9" width="47.28515625" bestFit="1" customWidth="1"/>
    <col min="10" max="10" width="25.42578125" customWidth="1"/>
  </cols>
  <sheetData>
    <row r="2" spans="2:10" ht="26.25">
      <c r="C2" s="1" t="s">
        <v>21</v>
      </c>
      <c r="E2" s="2"/>
    </row>
    <row r="4" spans="2:10" ht="18.75">
      <c r="E4" s="3" t="s">
        <v>22</v>
      </c>
      <c r="F4" s="3">
        <v>2018</v>
      </c>
    </row>
    <row r="6" spans="2:10">
      <c r="B6" s="182" t="s">
        <v>23</v>
      </c>
      <c r="C6" s="184" t="s">
        <v>24</v>
      </c>
      <c r="D6" s="184"/>
      <c r="E6" s="184"/>
      <c r="F6" s="182" t="s">
        <v>25</v>
      </c>
      <c r="G6" s="182" t="s">
        <v>26</v>
      </c>
      <c r="H6" s="185" t="s">
        <v>27</v>
      </c>
      <c r="I6" s="182" t="s">
        <v>28</v>
      </c>
      <c r="J6" s="182" t="s">
        <v>14</v>
      </c>
    </row>
    <row r="7" spans="2:10">
      <c r="B7" s="183"/>
      <c r="C7" s="4" t="s">
        <v>29</v>
      </c>
      <c r="D7" s="4" t="s">
        <v>30</v>
      </c>
      <c r="E7" s="4" t="s">
        <v>31</v>
      </c>
      <c r="F7" s="183"/>
      <c r="G7" s="183"/>
      <c r="H7" s="186"/>
      <c r="I7" s="183"/>
      <c r="J7" s="183"/>
    </row>
    <row r="8" spans="2:10">
      <c r="B8" s="4" t="s">
        <v>32</v>
      </c>
      <c r="C8" s="5" t="s">
        <v>19</v>
      </c>
      <c r="D8" s="5"/>
      <c r="E8" s="5"/>
      <c r="F8" s="6">
        <v>27</v>
      </c>
      <c r="G8" s="5">
        <v>31</v>
      </c>
      <c r="H8" s="7">
        <f>(F8/G8)</f>
        <v>0.87096774193548387</v>
      </c>
      <c r="I8" s="5" t="s">
        <v>33</v>
      </c>
      <c r="J8" s="8"/>
    </row>
    <row r="9" spans="2:10">
      <c r="B9" s="4" t="s">
        <v>34</v>
      </c>
      <c r="C9" s="5" t="s">
        <v>19</v>
      </c>
      <c r="D9" s="5"/>
      <c r="E9" s="5"/>
      <c r="F9" s="6">
        <v>3</v>
      </c>
      <c r="G9" s="5"/>
      <c r="H9" s="7"/>
      <c r="I9" s="5" t="s">
        <v>33</v>
      </c>
      <c r="J9" s="8"/>
    </row>
    <row r="10" spans="2:10">
      <c r="B10" s="4" t="s">
        <v>35</v>
      </c>
      <c r="C10" s="5" t="s">
        <v>19</v>
      </c>
      <c r="D10" s="5"/>
      <c r="E10" s="5"/>
      <c r="F10" s="9">
        <v>0</v>
      </c>
      <c r="G10" s="5">
        <v>0</v>
      </c>
      <c r="H10" s="7" t="e">
        <f t="shared" ref="H10:H50" si="0">(F10/G10)</f>
        <v>#DIV/0!</v>
      </c>
      <c r="I10" s="5" t="s">
        <v>36</v>
      </c>
      <c r="J10" s="8"/>
    </row>
    <row r="11" spans="2:10">
      <c r="B11" s="4" t="s">
        <v>37</v>
      </c>
      <c r="C11" s="5" t="s">
        <v>19</v>
      </c>
      <c r="D11" s="5"/>
      <c r="E11" s="5"/>
      <c r="F11" s="9">
        <v>0</v>
      </c>
      <c r="G11" s="5">
        <v>0</v>
      </c>
      <c r="H11" s="7" t="e">
        <f t="shared" si="0"/>
        <v>#DIV/0!</v>
      </c>
      <c r="I11" s="5" t="s">
        <v>36</v>
      </c>
      <c r="J11" s="8"/>
    </row>
    <row r="12" spans="2:10">
      <c r="B12" s="4" t="s">
        <v>38</v>
      </c>
      <c r="C12" s="5" t="s">
        <v>19</v>
      </c>
      <c r="D12" s="5"/>
      <c r="E12" s="5"/>
      <c r="F12" s="6">
        <v>30</v>
      </c>
      <c r="G12" s="5">
        <v>31</v>
      </c>
      <c r="H12" s="7">
        <f t="shared" si="0"/>
        <v>0.967741935483871</v>
      </c>
      <c r="I12" s="5" t="s">
        <v>39</v>
      </c>
      <c r="J12" s="8"/>
    </row>
    <row r="13" spans="2:10">
      <c r="B13" s="4" t="s">
        <v>40</v>
      </c>
      <c r="C13" s="5" t="s">
        <v>19</v>
      </c>
      <c r="D13" s="5"/>
      <c r="E13" s="5"/>
      <c r="F13" s="9">
        <v>0</v>
      </c>
      <c r="G13" s="5">
        <v>0</v>
      </c>
      <c r="H13" s="7" t="e">
        <f t="shared" si="0"/>
        <v>#DIV/0!</v>
      </c>
      <c r="I13" s="5" t="s">
        <v>36</v>
      </c>
      <c r="J13" s="8"/>
    </row>
    <row r="14" spans="2:10">
      <c r="B14" s="4" t="s">
        <v>41</v>
      </c>
      <c r="C14" s="5" t="s">
        <v>19</v>
      </c>
      <c r="D14" s="5"/>
      <c r="E14" s="5"/>
      <c r="F14" s="9">
        <v>0.5</v>
      </c>
      <c r="G14" s="5">
        <v>0</v>
      </c>
      <c r="H14" s="7" t="e">
        <f t="shared" si="0"/>
        <v>#DIV/0!</v>
      </c>
      <c r="I14" s="5" t="s">
        <v>36</v>
      </c>
      <c r="J14" s="8"/>
    </row>
    <row r="15" spans="2:10">
      <c r="B15" s="4"/>
      <c r="C15" s="5"/>
      <c r="D15" s="5"/>
      <c r="E15" s="5"/>
      <c r="F15" s="5"/>
      <c r="G15" s="5"/>
      <c r="H15" s="7"/>
      <c r="I15" s="5"/>
      <c r="J15" s="8"/>
    </row>
    <row r="16" spans="2:10">
      <c r="B16" s="4" t="s">
        <v>42</v>
      </c>
      <c r="C16" s="5" t="s">
        <v>19</v>
      </c>
      <c r="D16" s="5"/>
      <c r="E16" s="5"/>
      <c r="F16" s="5">
        <v>79</v>
      </c>
      <c r="G16" s="5">
        <v>62</v>
      </c>
      <c r="H16" s="7">
        <f t="shared" si="0"/>
        <v>1.2741935483870968</v>
      </c>
      <c r="I16" s="5" t="s">
        <v>43</v>
      </c>
      <c r="J16" s="8"/>
    </row>
    <row r="17" spans="2:10">
      <c r="B17" s="4" t="s">
        <v>44</v>
      </c>
      <c r="C17" s="5"/>
      <c r="D17" s="5"/>
      <c r="E17" s="5" t="s">
        <v>19</v>
      </c>
      <c r="F17" s="5"/>
      <c r="G17" s="5">
        <v>28</v>
      </c>
      <c r="H17" s="7">
        <f t="shared" si="0"/>
        <v>0</v>
      </c>
      <c r="I17" s="5" t="s">
        <v>45</v>
      </c>
      <c r="J17" s="8"/>
    </row>
    <row r="18" spans="2:10">
      <c r="B18" s="4" t="s">
        <v>46</v>
      </c>
      <c r="C18" s="5"/>
      <c r="D18" s="5"/>
      <c r="E18" s="5" t="s">
        <v>19</v>
      </c>
      <c r="F18" s="5"/>
      <c r="G18" s="5">
        <v>28</v>
      </c>
      <c r="H18" s="7">
        <f t="shared" si="0"/>
        <v>0</v>
      </c>
      <c r="I18" s="5" t="s">
        <v>45</v>
      </c>
      <c r="J18" s="8"/>
    </row>
    <row r="19" spans="2:10">
      <c r="B19" s="4"/>
      <c r="C19" s="5"/>
      <c r="D19" s="5"/>
      <c r="E19" s="5"/>
      <c r="F19" s="5"/>
      <c r="G19" s="5"/>
      <c r="H19" s="7"/>
      <c r="I19" s="5"/>
      <c r="J19" s="8"/>
    </row>
    <row r="20" spans="2:10">
      <c r="B20" s="4" t="s">
        <v>47</v>
      </c>
      <c r="C20" s="5" t="s">
        <v>19</v>
      </c>
      <c r="D20" s="5" t="s">
        <v>19</v>
      </c>
      <c r="E20" s="5" t="s">
        <v>19</v>
      </c>
      <c r="F20" s="5">
        <v>0</v>
      </c>
      <c r="G20" s="5">
        <v>75</v>
      </c>
      <c r="H20" s="7">
        <f t="shared" si="0"/>
        <v>0</v>
      </c>
      <c r="I20" s="5" t="s">
        <v>48</v>
      </c>
      <c r="J20" s="8"/>
    </row>
    <row r="21" spans="2:10">
      <c r="B21" s="4" t="s">
        <v>49</v>
      </c>
      <c r="C21" s="5" t="s">
        <v>19</v>
      </c>
      <c r="D21" s="5" t="s">
        <v>19</v>
      </c>
      <c r="E21" s="5" t="s">
        <v>19</v>
      </c>
      <c r="F21" s="5">
        <v>1</v>
      </c>
      <c r="G21" s="5">
        <v>44</v>
      </c>
      <c r="H21" s="7">
        <f t="shared" si="0"/>
        <v>2.2727272727272728E-2</v>
      </c>
      <c r="I21" s="5" t="s">
        <v>48</v>
      </c>
      <c r="J21" s="8"/>
    </row>
    <row r="22" spans="2:10">
      <c r="B22" s="4" t="s">
        <v>50</v>
      </c>
      <c r="C22" s="5"/>
      <c r="D22" s="5"/>
      <c r="E22" s="5" t="s">
        <v>19</v>
      </c>
      <c r="F22" s="5"/>
      <c r="G22" s="5">
        <v>28</v>
      </c>
      <c r="H22" s="7">
        <f t="shared" si="0"/>
        <v>0</v>
      </c>
      <c r="I22" s="5" t="s">
        <v>45</v>
      </c>
      <c r="J22" s="8"/>
    </row>
    <row r="23" spans="2:10">
      <c r="B23" s="4" t="s">
        <v>51</v>
      </c>
      <c r="C23" s="5" t="s">
        <v>19</v>
      </c>
      <c r="D23" s="5" t="s">
        <v>19</v>
      </c>
      <c r="E23" s="5"/>
      <c r="F23" s="5">
        <v>0</v>
      </c>
      <c r="G23" s="5">
        <v>28</v>
      </c>
      <c r="H23" s="7">
        <f t="shared" si="0"/>
        <v>0</v>
      </c>
      <c r="I23" s="5" t="s">
        <v>45</v>
      </c>
      <c r="J23" s="10"/>
    </row>
    <row r="24" spans="2:10">
      <c r="B24" s="4" t="s">
        <v>52</v>
      </c>
      <c r="C24" s="5" t="s">
        <v>19</v>
      </c>
      <c r="D24" s="5"/>
      <c r="E24" s="5" t="s">
        <v>19</v>
      </c>
      <c r="F24" s="5">
        <v>3.57</v>
      </c>
      <c r="G24" s="5">
        <v>94</v>
      </c>
      <c r="H24" s="7">
        <f t="shared" si="0"/>
        <v>3.7978723404255316E-2</v>
      </c>
      <c r="I24" s="5" t="s">
        <v>53</v>
      </c>
      <c r="J24" s="8"/>
    </row>
    <row r="25" spans="2:10">
      <c r="B25" s="4" t="s">
        <v>54</v>
      </c>
      <c r="C25" s="5"/>
      <c r="D25" s="5"/>
      <c r="E25" s="5" t="s">
        <v>19</v>
      </c>
      <c r="F25" s="5"/>
      <c r="G25" s="5">
        <v>28</v>
      </c>
      <c r="H25" s="7">
        <f t="shared" si="0"/>
        <v>0</v>
      </c>
      <c r="I25" s="5" t="s">
        <v>45</v>
      </c>
      <c r="J25" s="8"/>
    </row>
    <row r="26" spans="2:10">
      <c r="B26" s="4"/>
      <c r="C26" s="5"/>
      <c r="D26" s="5"/>
      <c r="E26" s="5"/>
      <c r="F26" s="5"/>
      <c r="G26" s="5"/>
      <c r="H26" s="7"/>
      <c r="I26" s="5"/>
      <c r="J26" s="8"/>
    </row>
    <row r="27" spans="2:10">
      <c r="B27" s="4" t="s">
        <v>55</v>
      </c>
      <c r="C27" s="5"/>
      <c r="D27" s="5"/>
      <c r="E27" s="5" t="s">
        <v>19</v>
      </c>
      <c r="F27" s="5"/>
      <c r="G27" s="5">
        <v>3</v>
      </c>
      <c r="H27" s="7">
        <f t="shared" si="0"/>
        <v>0</v>
      </c>
      <c r="I27" s="5" t="s">
        <v>56</v>
      </c>
      <c r="J27" s="8"/>
    </row>
    <row r="28" spans="2:10">
      <c r="B28" s="4" t="s">
        <v>57</v>
      </c>
      <c r="C28" s="5" t="s">
        <v>19</v>
      </c>
      <c r="D28" s="5"/>
      <c r="E28" s="5" t="s">
        <v>19</v>
      </c>
      <c r="F28" s="5">
        <v>5</v>
      </c>
      <c r="G28" s="5">
        <v>3</v>
      </c>
      <c r="H28" s="7">
        <f t="shared" si="0"/>
        <v>1.6666666666666667</v>
      </c>
      <c r="I28" s="5" t="s">
        <v>56</v>
      </c>
      <c r="J28" s="8"/>
    </row>
    <row r="29" spans="2:10">
      <c r="B29" s="4" t="s">
        <v>58</v>
      </c>
      <c r="C29" s="5"/>
      <c r="D29" s="5"/>
      <c r="E29" s="5" t="s">
        <v>19</v>
      </c>
      <c r="F29" s="5"/>
      <c r="G29" s="5">
        <v>4</v>
      </c>
      <c r="H29" s="7">
        <f t="shared" si="0"/>
        <v>0</v>
      </c>
      <c r="I29" s="5" t="s">
        <v>59</v>
      </c>
      <c r="J29" s="8"/>
    </row>
    <row r="30" spans="2:10">
      <c r="B30" s="4"/>
      <c r="C30" s="5"/>
      <c r="D30" s="5"/>
      <c r="E30" s="5"/>
      <c r="F30" s="5"/>
      <c r="G30" s="5"/>
      <c r="H30" s="7"/>
      <c r="I30" s="5"/>
      <c r="J30" s="8"/>
    </row>
    <row r="31" spans="2:10">
      <c r="B31" s="4" t="s">
        <v>60</v>
      </c>
      <c r="C31" s="5"/>
      <c r="D31" s="5"/>
      <c r="E31" s="5" t="s">
        <v>19</v>
      </c>
      <c r="F31" s="5"/>
      <c r="G31" s="5">
        <v>28</v>
      </c>
      <c r="H31" s="7">
        <f t="shared" si="0"/>
        <v>0</v>
      </c>
      <c r="I31" s="5" t="s">
        <v>61</v>
      </c>
      <c r="J31" s="8"/>
    </row>
    <row r="32" spans="2:10">
      <c r="B32" s="4" t="s">
        <v>62</v>
      </c>
      <c r="C32" s="5" t="s">
        <v>19</v>
      </c>
      <c r="D32" s="5"/>
      <c r="E32" s="5"/>
      <c r="F32" s="5">
        <v>1</v>
      </c>
      <c r="G32" s="5">
        <v>1</v>
      </c>
      <c r="H32" s="7">
        <f t="shared" si="0"/>
        <v>1</v>
      </c>
      <c r="I32" s="5"/>
      <c r="J32" s="8"/>
    </row>
    <row r="33" spans="2:10">
      <c r="B33" s="4" t="s">
        <v>63</v>
      </c>
      <c r="C33" s="5"/>
      <c r="D33" s="5"/>
      <c r="E33" s="5" t="s">
        <v>19</v>
      </c>
      <c r="F33" s="5"/>
      <c r="G33" s="5">
        <v>1</v>
      </c>
      <c r="H33" s="7">
        <f t="shared" si="0"/>
        <v>0</v>
      </c>
      <c r="I33" s="5"/>
      <c r="J33" s="8"/>
    </row>
    <row r="34" spans="2:10">
      <c r="B34" s="4" t="s">
        <v>64</v>
      </c>
      <c r="C34" s="5" t="s">
        <v>19</v>
      </c>
      <c r="D34" s="5"/>
      <c r="E34" s="5"/>
      <c r="F34" s="5">
        <v>31</v>
      </c>
      <c r="G34" s="5">
        <v>31</v>
      </c>
      <c r="H34" s="7">
        <f t="shared" si="0"/>
        <v>1</v>
      </c>
      <c r="I34" s="5" t="s">
        <v>65</v>
      </c>
      <c r="J34" s="8"/>
    </row>
    <row r="35" spans="2:10">
      <c r="B35" s="4" t="s">
        <v>66</v>
      </c>
      <c r="C35" s="5" t="s">
        <v>19</v>
      </c>
      <c r="D35" s="5"/>
      <c r="E35" s="5" t="s">
        <v>19</v>
      </c>
      <c r="F35" s="5">
        <v>1</v>
      </c>
      <c r="G35" s="5">
        <v>1</v>
      </c>
      <c r="H35" s="7">
        <f t="shared" si="0"/>
        <v>1</v>
      </c>
      <c r="I35" s="5"/>
      <c r="J35" s="8"/>
    </row>
    <row r="36" spans="2:10">
      <c r="B36" s="4" t="s">
        <v>67</v>
      </c>
      <c r="C36" s="5" t="s">
        <v>19</v>
      </c>
      <c r="D36" s="5"/>
      <c r="E36" s="5"/>
      <c r="F36" s="5"/>
      <c r="G36" s="5">
        <v>657</v>
      </c>
      <c r="H36" s="7">
        <f t="shared" si="0"/>
        <v>0</v>
      </c>
      <c r="I36" s="5" t="s">
        <v>68</v>
      </c>
      <c r="J36" s="8"/>
    </row>
    <row r="37" spans="2:10">
      <c r="B37" s="4" t="s">
        <v>69</v>
      </c>
      <c r="C37" s="5" t="s">
        <v>19</v>
      </c>
      <c r="D37" s="5"/>
      <c r="E37" s="5"/>
      <c r="F37" s="5">
        <v>250</v>
      </c>
      <c r="G37" s="5">
        <v>500</v>
      </c>
      <c r="H37" s="7">
        <f t="shared" si="0"/>
        <v>0.5</v>
      </c>
      <c r="I37" s="5" t="s">
        <v>70</v>
      </c>
      <c r="J37" s="8"/>
    </row>
    <row r="38" spans="2:10">
      <c r="B38" s="4" t="s">
        <v>71</v>
      </c>
      <c r="C38" s="5"/>
      <c r="D38" s="5"/>
      <c r="E38" s="5" t="s">
        <v>19</v>
      </c>
      <c r="F38" s="5"/>
      <c r="G38" s="5">
        <v>28</v>
      </c>
      <c r="H38" s="7">
        <f t="shared" ref="H38" si="1">(F38/G38)*100</f>
        <v>0</v>
      </c>
      <c r="I38" s="5" t="s">
        <v>45</v>
      </c>
      <c r="J38" s="8"/>
    </row>
    <row r="39" spans="2:10">
      <c r="B39" s="4" t="s">
        <v>72</v>
      </c>
      <c r="C39" s="5" t="s">
        <v>19</v>
      </c>
      <c r="D39" s="5"/>
      <c r="E39" s="5" t="s">
        <v>19</v>
      </c>
      <c r="F39" s="5">
        <v>1</v>
      </c>
      <c r="G39" s="5">
        <v>1</v>
      </c>
      <c r="H39" s="7">
        <f t="shared" si="0"/>
        <v>1</v>
      </c>
      <c r="I39" s="5"/>
      <c r="J39" s="8"/>
    </row>
    <row r="40" spans="2:10">
      <c r="B40" s="4" t="s">
        <v>73</v>
      </c>
      <c r="C40" s="5" t="s">
        <v>19</v>
      </c>
      <c r="D40" s="5"/>
      <c r="E40" s="5" t="s">
        <v>19</v>
      </c>
      <c r="F40" s="5">
        <v>0</v>
      </c>
      <c r="G40" s="5">
        <v>1</v>
      </c>
      <c r="H40" s="7">
        <f t="shared" si="0"/>
        <v>0</v>
      </c>
      <c r="I40" s="5"/>
      <c r="J40" s="8"/>
    </row>
    <row r="41" spans="2:10">
      <c r="B41" s="4" t="s">
        <v>74</v>
      </c>
      <c r="C41" s="5" t="s">
        <v>19</v>
      </c>
      <c r="D41" s="5"/>
      <c r="E41" s="5" t="s">
        <v>19</v>
      </c>
      <c r="F41" s="5"/>
      <c r="G41" s="5">
        <v>100</v>
      </c>
      <c r="H41" s="7">
        <f t="shared" si="0"/>
        <v>0</v>
      </c>
      <c r="I41" s="5">
        <v>100</v>
      </c>
      <c r="J41" s="8"/>
    </row>
    <row r="42" spans="2:10">
      <c r="B42" s="4" t="s">
        <v>75</v>
      </c>
      <c r="C42" s="5" t="s">
        <v>19</v>
      </c>
      <c r="D42" s="5"/>
      <c r="E42" s="5" t="s">
        <v>19</v>
      </c>
      <c r="F42" s="5"/>
      <c r="G42" s="5">
        <v>500</v>
      </c>
      <c r="H42" s="7">
        <f t="shared" si="0"/>
        <v>0</v>
      </c>
      <c r="I42" s="5">
        <v>500</v>
      </c>
      <c r="J42" s="8"/>
    </row>
    <row r="43" spans="2:10">
      <c r="B43" s="4" t="s">
        <v>76</v>
      </c>
      <c r="C43" s="5" t="s">
        <v>19</v>
      </c>
      <c r="D43" s="5"/>
      <c r="E43" s="5" t="s">
        <v>19</v>
      </c>
      <c r="F43" s="5"/>
      <c r="G43" s="5">
        <v>500</v>
      </c>
      <c r="H43" s="7">
        <f t="shared" si="0"/>
        <v>0</v>
      </c>
      <c r="I43" s="5">
        <v>500</v>
      </c>
      <c r="J43" s="11"/>
    </row>
    <row r="44" spans="2:10">
      <c r="B44" s="4" t="s">
        <v>77</v>
      </c>
      <c r="C44" s="5" t="s">
        <v>19</v>
      </c>
      <c r="D44" s="5"/>
      <c r="E44" s="5" t="s">
        <v>19</v>
      </c>
      <c r="F44" s="5"/>
      <c r="G44" s="5">
        <v>2000</v>
      </c>
      <c r="H44" s="7">
        <f t="shared" si="0"/>
        <v>0</v>
      </c>
      <c r="I44" s="12">
        <v>2000</v>
      </c>
      <c r="J44" s="8"/>
    </row>
    <row r="45" spans="2:10">
      <c r="B45" s="4" t="s">
        <v>78</v>
      </c>
      <c r="C45" s="5" t="s">
        <v>19</v>
      </c>
      <c r="D45" s="5"/>
      <c r="E45" s="5" t="s">
        <v>19</v>
      </c>
      <c r="F45" s="5"/>
      <c r="G45" s="5" t="s">
        <v>79</v>
      </c>
      <c r="H45" s="7" t="e">
        <f t="shared" si="0"/>
        <v>#VALUE!</v>
      </c>
      <c r="I45" s="5" t="s">
        <v>80</v>
      </c>
      <c r="J45" s="8"/>
    </row>
    <row r="46" spans="2:10">
      <c r="B46" s="4"/>
      <c r="C46" s="5"/>
      <c r="D46" s="5"/>
      <c r="E46" s="5"/>
      <c r="F46" s="5"/>
      <c r="G46" s="5"/>
      <c r="H46" s="7"/>
      <c r="I46" s="5"/>
      <c r="J46" s="13"/>
    </row>
    <row r="47" spans="2:10">
      <c r="B47" s="4" t="s">
        <v>81</v>
      </c>
      <c r="C47" s="5" t="s">
        <v>19</v>
      </c>
      <c r="D47" s="5"/>
      <c r="E47" s="5"/>
      <c r="F47" s="5">
        <v>2</v>
      </c>
      <c r="G47" s="7">
        <v>1</v>
      </c>
      <c r="H47" s="7">
        <f>(F47/G47)</f>
        <v>2</v>
      </c>
      <c r="I47" s="5"/>
      <c r="J47" s="14"/>
    </row>
    <row r="48" spans="2:10">
      <c r="B48" s="4" t="s">
        <v>82</v>
      </c>
      <c r="C48" s="5" t="s">
        <v>19</v>
      </c>
      <c r="D48" s="5"/>
      <c r="E48" s="5"/>
      <c r="F48" s="5">
        <v>31</v>
      </c>
      <c r="G48" s="7">
        <v>1</v>
      </c>
      <c r="H48" s="7">
        <f t="shared" si="0"/>
        <v>31</v>
      </c>
      <c r="I48" s="5"/>
      <c r="J48" s="14"/>
    </row>
    <row r="49" spans="2:10">
      <c r="B49" s="4" t="s">
        <v>83</v>
      </c>
      <c r="C49" s="5" t="s">
        <v>19</v>
      </c>
      <c r="D49" s="5"/>
      <c r="E49" s="5"/>
      <c r="F49" s="5">
        <v>31</v>
      </c>
      <c r="G49" s="7">
        <v>1</v>
      </c>
      <c r="H49" s="7">
        <f t="shared" si="0"/>
        <v>31</v>
      </c>
      <c r="I49" s="5"/>
      <c r="J49" s="14"/>
    </row>
    <row r="50" spans="2:10">
      <c r="B50" s="4" t="s">
        <v>84</v>
      </c>
      <c r="C50" s="5" t="s">
        <v>19</v>
      </c>
      <c r="D50" s="5"/>
      <c r="E50" s="5"/>
      <c r="F50" s="5">
        <v>31</v>
      </c>
      <c r="G50" s="7">
        <v>1</v>
      </c>
      <c r="H50" s="7">
        <f t="shared" si="0"/>
        <v>31</v>
      </c>
      <c r="I50" s="5"/>
      <c r="J50" s="14"/>
    </row>
    <row r="51" spans="2:10">
      <c r="B51" s="4"/>
      <c r="C51" s="5"/>
      <c r="D51" s="5"/>
      <c r="E51" s="5"/>
      <c r="F51" s="5"/>
      <c r="G51" s="5"/>
      <c r="H51" s="7"/>
      <c r="I51" s="5"/>
      <c r="J51" s="13"/>
    </row>
    <row r="52" spans="2:10">
      <c r="B52" s="4"/>
      <c r="C52" s="5"/>
      <c r="D52" s="5"/>
      <c r="E52" s="5"/>
      <c r="F52" s="5"/>
      <c r="G52" s="5"/>
      <c r="H52" s="7"/>
      <c r="I52" s="5"/>
      <c r="J52" s="13"/>
    </row>
    <row r="53" spans="2:10">
      <c r="B53" s="4"/>
      <c r="C53" s="5"/>
      <c r="D53" s="5"/>
      <c r="E53" s="5"/>
      <c r="F53" s="5"/>
      <c r="G53" s="5"/>
      <c r="H53" s="7"/>
      <c r="I53" s="5"/>
      <c r="J53" s="13"/>
    </row>
  </sheetData>
  <mergeCells count="7">
    <mergeCell ref="J6:J7"/>
    <mergeCell ref="B6:B7"/>
    <mergeCell ref="C6:E6"/>
    <mergeCell ref="F6:F7"/>
    <mergeCell ref="G6:G7"/>
    <mergeCell ref="H6:H7"/>
    <mergeCell ref="I6:I7"/>
  </mergeCells>
  <pageMargins left="0.7" right="0.7" top="0.75" bottom="0.75" header="0.3" footer="0.3"/>
  <pageSetup paperSize="9" scale="62" orientation="landscape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Action prevu</vt:lpstr>
      <vt:lpstr>Liste items</vt:lpstr>
      <vt:lpstr>Base de donnée</vt:lpstr>
      <vt:lpstr>Aujourd'hui</vt:lpstr>
      <vt:lpstr>Recherche</vt:lpstr>
      <vt:lpstr>Stat</vt:lpstr>
      <vt:lpstr>Recherche!Zone_d_impression</vt:lpstr>
    </vt:vector>
  </TitlesOfParts>
  <Company>GIP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ROBERT</dc:creator>
  <cp:lastModifiedBy>Pascal Richard</cp:lastModifiedBy>
  <cp:lastPrinted>2019-03-16T21:48:07Z</cp:lastPrinted>
  <dcterms:created xsi:type="dcterms:W3CDTF">2014-09-18T14:24:56Z</dcterms:created>
  <dcterms:modified xsi:type="dcterms:W3CDTF">2019-03-21T07:59:05Z</dcterms:modified>
</cp:coreProperties>
</file>