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harts/chart1.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5.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drawings/drawing6.xml" ContentType="application/vnd.openxmlformats-officedocument.drawing+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style1.xml" ContentType="application/vnd.ms-office.chartstyle+xml"/>
  <Override PartName="/xl/charts/colors1.xml" ContentType="application/vnd.ms-office.chartcolorstyle+xml"/>
  <Override PartName="/xl/charts/style2.xml" ContentType="application/vnd.ms-office.chartstyle+xml"/>
  <Override PartName="/xl/charts/colors2.xml" ContentType="application/vnd.ms-office.chartcolor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18870" windowHeight="9675" firstSheet="1" activeTab="4"/>
  </bookViews>
  <sheets>
    <sheet name="Régl Graph" sheetId="30" r:id="rId1"/>
    <sheet name="Salaire" sheetId="28" r:id="rId2"/>
    <sheet name="Liste" sheetId="26" r:id="rId3"/>
    <sheet name="Compte Commun" sheetId="25" r:id="rId4"/>
    <sheet name="Donneés" sheetId="21" r:id="rId5"/>
    <sheet name="Ex Mois" sheetId="3" state="veryHidden" r:id="rId6"/>
    <sheet name="Résultat" sheetId="23" r:id="rId7"/>
    <sheet name="Annuelles" sheetId="27" r:id="rId8"/>
    <sheet name="Jan" sheetId="31" r:id="rId9"/>
  </sheets>
  <externalReferences>
    <externalReference r:id="rId10"/>
    <externalReference r:id="rId11"/>
    <externalReference r:id="rId12"/>
    <externalReference r:id="rId13"/>
    <externalReference r:id="rId14"/>
  </externalReferences>
  <definedNames>
    <definedName name="_21">Donneés!$C$4:$C$1495</definedName>
    <definedName name="_22">Donneés!$D$4:$D$1495</definedName>
    <definedName name="_25">Donneés!$G$4:$G$1495</definedName>
    <definedName name="_30">Donneés!$A$4:$A$1495</definedName>
    <definedName name="a" localSheetId="7">Annuelles!#REF!</definedName>
    <definedName name="a" localSheetId="3">'[1]Donnée Cyril'!#REF!</definedName>
    <definedName name="a" localSheetId="8">'[1]Donnée Cyril'!#REF!</definedName>
    <definedName name="a" localSheetId="2">'[1]Donnée Cyril'!#REF!</definedName>
    <definedName name="a" localSheetId="0">'[1]Donnée Cyril'!#REF!</definedName>
    <definedName name="a" localSheetId="1">'[1]Donnée Cyril'!#REF!</definedName>
    <definedName name="a">#REF!</definedName>
    <definedName name="Animaux" localSheetId="2">Liste!$S$1:$S$20</definedName>
    <definedName name="Animaux">#REF!</definedName>
    <definedName name="Année" localSheetId="3">[2]Donnée!$A$100:$A$150</definedName>
    <definedName name="Année" localSheetId="2">Liste!$B$1:$B$100</definedName>
    <definedName name="Année">#REF!</definedName>
    <definedName name="Assurances" localSheetId="2">Liste!$K$1:$K$13</definedName>
    <definedName name="Assurances">#REF!</definedName>
    <definedName name="Banques" localSheetId="2">Liste!$J$1:$J$13</definedName>
    <definedName name="Banques">#REF!</definedName>
    <definedName name="Catégories" localSheetId="2">Liste!$F$1:$F$99</definedName>
    <definedName name="Catégories">#REF!</definedName>
    <definedName name="Compte" localSheetId="2">Liste!$D$1:$D$13</definedName>
    <definedName name="Compte">#REF!</definedName>
    <definedName name="Crédits" localSheetId="2">Liste!$O$1:$O$20</definedName>
    <definedName name="Crédits">#REF!</definedName>
    <definedName name="DépensesMensuellesTotales" localSheetId="7">SUM([3]!tblDépenses[Montant])</definedName>
    <definedName name="DépensesMensuellesTotales" localSheetId="3">SUM([3]!tblDépenses[Montant])</definedName>
    <definedName name="DépensesMensuellesTotales" localSheetId="5">SUM(tblDépenses5515355575961636669959111417202326[Montant Théorique])</definedName>
    <definedName name="DépensesMensuellesTotales" localSheetId="8">SUM(tblDépenses55153555759616366699591114172023266[Montant Théorique])</definedName>
    <definedName name="DépensesMensuellesTotales" localSheetId="2">SUM([3]!tblDépenses[Montant])</definedName>
    <definedName name="DépensesMensuellesTotales" localSheetId="0">SUM([3]!tblDépenses[Montant])</definedName>
    <definedName name="DépensesMensuellesTotales" localSheetId="1">SUM([3]!tblDépenses[Montant])</definedName>
    <definedName name="DépensesMensuellesTotales">SUM([3]!tblDépenses[Montant])</definedName>
    <definedName name="DépensesMensuellesTotalesRéel" localSheetId="7">[4]!tblDépenses551535557596163666995[Montant Réel]</definedName>
    <definedName name="DépensesMensuellesTotalesRéel" localSheetId="3">[4]!tblDépenses551535557596163666995[Montant Réel]</definedName>
    <definedName name="DépensesMensuellesTotalesRéel" localSheetId="5">tblDépenses5515355575961636669959111417202326[Montant Réel]</definedName>
    <definedName name="DépensesMensuellesTotalesRéel" localSheetId="8">tblDépenses55153555759616366699591114172023266[Montant Réel]</definedName>
    <definedName name="DépensesMensuellesTotalesRéel" localSheetId="2">[4]!tblDépenses551535557596163666995[Montant Réel]</definedName>
    <definedName name="DépensesMensuellesTotalesRéel" localSheetId="0">[4]!tblDépenses551535557596163666995[Montant Réel]</definedName>
    <definedName name="DépensesMensuellesTotalesRéel" localSheetId="1">[4]!tblDépenses551535557596163666995[Montant Réel]</definedName>
    <definedName name="DépensesMensuellesTotalesRéel">[5]!tblDépenses551535557596163666995[Montant Réel]</definedName>
    <definedName name="Impôts" localSheetId="2">Liste!$I$1:$I$13</definedName>
    <definedName name="Impôts">#REF!</definedName>
    <definedName name="janvier">Donneés!#REF!</definedName>
    <definedName name="Logement" localSheetId="2">Liste!$H$1:$H$13</definedName>
    <definedName name="Logement">#REF!</definedName>
    <definedName name="Loisirs" localSheetId="2">Liste!$R$1:$R$20</definedName>
    <definedName name="Loisirs">#REF!</definedName>
    <definedName name="Mois" localSheetId="3">[2]Donnée!$A$2:$A$13</definedName>
    <definedName name="Mois" localSheetId="2">Liste!$C$1:$C$13</definedName>
    <definedName name="Mois">#REF!</definedName>
    <definedName name="Paiements" localSheetId="2">Liste!$G$1:$G$13</definedName>
    <definedName name="Paiements">#REF!</definedName>
    <definedName name="Personnel" localSheetId="2">Liste!$Q$1:$Q$20</definedName>
    <definedName name="Personnel">#REF!</definedName>
    <definedName name="Placement" localSheetId="2">Liste!$L$1:$L$13</definedName>
    <definedName name="Placement">#REF!</definedName>
    <definedName name="Quotidien" localSheetId="2">Liste!$P$1:$P$20</definedName>
    <definedName name="Quotidien">#REF!</definedName>
    <definedName name="RevenuMensuelTotal" localSheetId="7">SUM([3]!tblRevenus[Montant])</definedName>
    <definedName name="RevenuMensuelTotal" localSheetId="3">SUM([3]!tblRevenus[Montant])</definedName>
    <definedName name="RevenuMensuelTotal" localSheetId="5">SUM(tblRevenus450525456586062656884861316192225[Montant Théorique])</definedName>
    <definedName name="RevenuMensuelTotal" localSheetId="8">SUM(tblRevenus4505254565860626568848613161922255[Montant Théorique])</definedName>
    <definedName name="RevenuMensuelTotal" localSheetId="2">SUM([3]!tblRevenus[Montant])</definedName>
    <definedName name="RevenuMensuelTotal" localSheetId="0">SUM([3]!tblRevenus[Montant])</definedName>
    <definedName name="RevenuMensuelTotal" localSheetId="1">SUM([3]!tblRevenus[Montant])</definedName>
    <definedName name="RevenuMensuelTotal">SUM([3]!tblRevenus[Montant])</definedName>
    <definedName name="Salaire" localSheetId="2">Liste!$E$1:$E$13</definedName>
    <definedName name="Salaire">#REF!</definedName>
    <definedName name="Soins" localSheetId="2">Liste!$N$1:$N$13</definedName>
    <definedName name="Soins">#REF!</definedName>
    <definedName name="Tableau_Données" localSheetId="4">Donneés!$A$4:$G$1495</definedName>
    <definedName name="Transport" localSheetId="2">Liste!$M$1:$M$13</definedName>
    <definedName name="Transport">#REF!</definedName>
  </definedNames>
  <calcPr calcId="145621"/>
  <pivotCaches>
    <pivotCache cacheId="0" r:id="rId15"/>
    <pivotCache cacheId="1" r:id="rId16"/>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7" i="27" l="1"/>
  <c r="H198" i="27"/>
  <c r="H199" i="27"/>
  <c r="H200" i="27"/>
  <c r="H201" i="27"/>
  <c r="H202" i="27"/>
  <c r="H203" i="27"/>
  <c r="H204" i="27"/>
  <c r="H205" i="27"/>
  <c r="H196" i="27"/>
  <c r="H108" i="27"/>
  <c r="H109" i="27"/>
  <c r="H110" i="27"/>
  <c r="H111" i="27"/>
  <c r="H112" i="27"/>
  <c r="H113" i="27"/>
  <c r="H114" i="27"/>
  <c r="H115" i="27"/>
  <c r="H107" i="27"/>
  <c r="H28" i="27"/>
  <c r="H29" i="27"/>
  <c r="H30" i="27"/>
  <c r="H31" i="27"/>
  <c r="H32" i="27"/>
  <c r="H33" i="27"/>
  <c r="H34" i="27"/>
  <c r="H35" i="27"/>
  <c r="H36" i="27"/>
  <c r="H37" i="27"/>
  <c r="H38" i="27"/>
  <c r="H39" i="27"/>
  <c r="H40" i="27"/>
  <c r="H41" i="27"/>
  <c r="H42" i="27"/>
  <c r="H43" i="27"/>
  <c r="H44" i="27"/>
  <c r="H45" i="27"/>
  <c r="H46" i="27"/>
  <c r="H27" i="27"/>
  <c r="D8" i="31" l="1"/>
  <c r="C8" i="31"/>
  <c r="B190" i="31"/>
  <c r="C190" i="31"/>
  <c r="B191" i="31"/>
  <c r="C191" i="31"/>
  <c r="B192" i="31"/>
  <c r="C192" i="31"/>
  <c r="B193" i="31"/>
  <c r="C193" i="31"/>
  <c r="B194" i="31"/>
  <c r="C194" i="31"/>
  <c r="B195" i="31"/>
  <c r="C195" i="31"/>
  <c r="B196" i="31"/>
  <c r="C196" i="31"/>
  <c r="B197" i="31"/>
  <c r="C197" i="31"/>
  <c r="B198" i="31"/>
  <c r="C198" i="31"/>
  <c r="B199" i="31"/>
  <c r="C199" i="31"/>
  <c r="B200" i="31"/>
  <c r="C200" i="31"/>
  <c r="B201" i="31"/>
  <c r="C201" i="31"/>
  <c r="B202" i="31"/>
  <c r="C202" i="31"/>
  <c r="B203" i="31"/>
  <c r="C203" i="31"/>
  <c r="B204" i="31"/>
  <c r="C204" i="31"/>
  <c r="B205" i="31"/>
  <c r="C205" i="31"/>
  <c r="B206" i="31"/>
  <c r="C206" i="31"/>
  <c r="B207" i="31"/>
  <c r="C207" i="31"/>
  <c r="B208" i="31"/>
  <c r="C208" i="31"/>
  <c r="C189" i="31"/>
  <c r="B189" i="31"/>
  <c r="B148" i="31"/>
  <c r="C148" i="31"/>
  <c r="B149" i="31"/>
  <c r="C149" i="31"/>
  <c r="B150" i="31"/>
  <c r="C150" i="31"/>
  <c r="B151" i="31"/>
  <c r="C151" i="31"/>
  <c r="B152" i="31"/>
  <c r="C152" i="31"/>
  <c r="B153" i="31"/>
  <c r="C153" i="31"/>
  <c r="B154" i="31"/>
  <c r="C154" i="31"/>
  <c r="B155" i="31"/>
  <c r="C155" i="31"/>
  <c r="B156" i="31"/>
  <c r="C156" i="31"/>
  <c r="B157" i="31"/>
  <c r="C157" i="31"/>
  <c r="B158" i="31"/>
  <c r="C158" i="31"/>
  <c r="B159" i="31"/>
  <c r="C159" i="31"/>
  <c r="B160" i="31"/>
  <c r="C160" i="31"/>
  <c r="B161" i="31"/>
  <c r="C161" i="31"/>
  <c r="B162" i="31"/>
  <c r="C162" i="31"/>
  <c r="B163" i="31"/>
  <c r="C163" i="31"/>
  <c r="B164" i="31"/>
  <c r="C164" i="31"/>
  <c r="B165" i="31"/>
  <c r="C165" i="31"/>
  <c r="B166" i="31"/>
  <c r="C166" i="31"/>
  <c r="B167" i="31"/>
  <c r="C167" i="31"/>
  <c r="B168" i="31"/>
  <c r="C168" i="31"/>
  <c r="B169" i="31"/>
  <c r="C169" i="31"/>
  <c r="B170" i="31"/>
  <c r="C170" i="31"/>
  <c r="B171" i="31"/>
  <c r="C171" i="31"/>
  <c r="B172" i="31"/>
  <c r="C172" i="31"/>
  <c r="B173" i="31"/>
  <c r="C173" i="31"/>
  <c r="B174" i="31"/>
  <c r="C174" i="31"/>
  <c r="B175" i="31"/>
  <c r="C175" i="31"/>
  <c r="B176" i="31"/>
  <c r="C176" i="31"/>
  <c r="B177" i="31"/>
  <c r="C177" i="31"/>
  <c r="B178" i="31"/>
  <c r="B179" i="31"/>
  <c r="B180" i="31"/>
  <c r="B181" i="31"/>
  <c r="B182" i="31"/>
  <c r="B183" i="31"/>
  <c r="B184" i="31"/>
  <c r="B185" i="31"/>
  <c r="B186" i="31"/>
  <c r="B187" i="31"/>
  <c r="C147" i="31"/>
  <c r="B147" i="31"/>
  <c r="B127" i="31"/>
  <c r="C127" i="31"/>
  <c r="B128" i="31"/>
  <c r="C128" i="31"/>
  <c r="B129" i="31"/>
  <c r="C129" i="31"/>
  <c r="B130" i="31"/>
  <c r="C130" i="31"/>
  <c r="B131" i="31"/>
  <c r="C131" i="31"/>
  <c r="B132" i="31"/>
  <c r="C132" i="31"/>
  <c r="B133" i="31"/>
  <c r="C133" i="31"/>
  <c r="B134" i="31"/>
  <c r="C134" i="31"/>
  <c r="B135" i="31"/>
  <c r="C135" i="31"/>
  <c r="B136" i="31"/>
  <c r="C136" i="31"/>
  <c r="B137" i="31"/>
  <c r="C137" i="31"/>
  <c r="B138" i="31"/>
  <c r="C138" i="31"/>
  <c r="B139" i="31"/>
  <c r="C139" i="31"/>
  <c r="B140" i="31"/>
  <c r="C140" i="31"/>
  <c r="B141" i="31"/>
  <c r="C141" i="31"/>
  <c r="B142" i="31"/>
  <c r="C142" i="31"/>
  <c r="B143" i="31"/>
  <c r="C143" i="31"/>
  <c r="B144" i="31"/>
  <c r="C144" i="31"/>
  <c r="B145" i="31"/>
  <c r="C145" i="31"/>
  <c r="C126" i="31"/>
  <c r="B126" i="31"/>
  <c r="B106" i="31"/>
  <c r="C106" i="31"/>
  <c r="B107" i="31"/>
  <c r="C107" i="31"/>
  <c r="B108" i="31"/>
  <c r="C108" i="31"/>
  <c r="B109" i="31"/>
  <c r="C109" i="31"/>
  <c r="B110" i="31"/>
  <c r="C110" i="31"/>
  <c r="B111" i="31"/>
  <c r="C111" i="31"/>
  <c r="B112" i="31"/>
  <c r="C112" i="31"/>
  <c r="B113" i="31"/>
  <c r="C113" i="31"/>
  <c r="B114" i="31"/>
  <c r="C114" i="31"/>
  <c r="B115" i="31"/>
  <c r="C115" i="31"/>
  <c r="B116" i="31"/>
  <c r="C116" i="31"/>
  <c r="B117" i="31"/>
  <c r="C117" i="31"/>
  <c r="B118" i="31"/>
  <c r="C118" i="31"/>
  <c r="B119" i="31"/>
  <c r="C119" i="31"/>
  <c r="B120" i="31"/>
  <c r="C120" i="31"/>
  <c r="B121" i="31"/>
  <c r="C121" i="31"/>
  <c r="B122" i="31"/>
  <c r="C122" i="31"/>
  <c r="B123" i="31"/>
  <c r="C123" i="31"/>
  <c r="B124" i="31"/>
  <c r="C124" i="31"/>
  <c r="C105" i="31"/>
  <c r="B105" i="31"/>
  <c r="B85" i="31"/>
  <c r="C85" i="31"/>
  <c r="B86" i="31"/>
  <c r="C86" i="31"/>
  <c r="B87" i="31"/>
  <c r="C87" i="31"/>
  <c r="B88" i="31"/>
  <c r="C88" i="31"/>
  <c r="B89" i="31"/>
  <c r="C89" i="31"/>
  <c r="B90" i="31"/>
  <c r="C90" i="31"/>
  <c r="B91" i="31"/>
  <c r="C91" i="31"/>
  <c r="B92" i="31"/>
  <c r="C92" i="31"/>
  <c r="B93" i="31"/>
  <c r="C93" i="31"/>
  <c r="B94" i="31"/>
  <c r="B95" i="31"/>
  <c r="B96" i="31"/>
  <c r="B97" i="31"/>
  <c r="B98" i="31"/>
  <c r="B99" i="31"/>
  <c r="B100" i="31"/>
  <c r="B101" i="31"/>
  <c r="B102" i="31"/>
  <c r="B103" i="31"/>
  <c r="C84" i="31"/>
  <c r="B84" i="31"/>
  <c r="B64" i="31"/>
  <c r="C64" i="31"/>
  <c r="B65" i="31"/>
  <c r="C65" i="31"/>
  <c r="B66" i="31"/>
  <c r="C66" i="31"/>
  <c r="B67" i="31"/>
  <c r="C67" i="31"/>
  <c r="B68" i="31"/>
  <c r="C68" i="31"/>
  <c r="B69" i="31"/>
  <c r="C69" i="31"/>
  <c r="B70" i="31"/>
  <c r="C70" i="31"/>
  <c r="B71" i="31"/>
  <c r="C71" i="31"/>
  <c r="B72" i="31"/>
  <c r="C72" i="31"/>
  <c r="B73" i="31"/>
  <c r="C73" i="31"/>
  <c r="B74" i="31"/>
  <c r="C74" i="31"/>
  <c r="B75" i="31"/>
  <c r="C75" i="31"/>
  <c r="B76" i="31"/>
  <c r="C76" i="31"/>
  <c r="B77" i="31"/>
  <c r="C77" i="31"/>
  <c r="B78" i="31"/>
  <c r="C78" i="31"/>
  <c r="B79" i="31"/>
  <c r="C79" i="31"/>
  <c r="B80" i="31"/>
  <c r="C80" i="31"/>
  <c r="B81" i="31"/>
  <c r="C81" i="31"/>
  <c r="B82" i="31"/>
  <c r="C82" i="31"/>
  <c r="B63" i="31"/>
  <c r="C63" i="31"/>
  <c r="B43" i="31"/>
  <c r="C43" i="31"/>
  <c r="B44" i="31"/>
  <c r="C44" i="31"/>
  <c r="B45" i="31"/>
  <c r="C45" i="31"/>
  <c r="B46" i="31"/>
  <c r="C46" i="31"/>
  <c r="B47" i="31"/>
  <c r="C47" i="31"/>
  <c r="B48" i="31"/>
  <c r="C48" i="31"/>
  <c r="B49" i="31"/>
  <c r="C49" i="31"/>
  <c r="B50" i="31"/>
  <c r="C50" i="31"/>
  <c r="B51" i="31"/>
  <c r="C51" i="31"/>
  <c r="B52" i="31"/>
  <c r="C52" i="31"/>
  <c r="B53" i="31"/>
  <c r="C53" i="31"/>
  <c r="B54" i="31"/>
  <c r="C54" i="31"/>
  <c r="B55" i="31"/>
  <c r="C55" i="31"/>
  <c r="B56" i="31"/>
  <c r="C56" i="31"/>
  <c r="B57" i="31"/>
  <c r="C57" i="31"/>
  <c r="B58" i="31"/>
  <c r="C58" i="31"/>
  <c r="B59" i="31"/>
  <c r="C59" i="31"/>
  <c r="B60" i="31"/>
  <c r="C60" i="31"/>
  <c r="B61" i="31"/>
  <c r="C61" i="31"/>
  <c r="B42" i="31"/>
  <c r="C42" i="31"/>
  <c r="B22" i="31"/>
  <c r="B23" i="31"/>
  <c r="B24" i="31"/>
  <c r="B25" i="31"/>
  <c r="B26" i="31"/>
  <c r="B27" i="31"/>
  <c r="B28" i="31"/>
  <c r="B29" i="31"/>
  <c r="B30" i="31"/>
  <c r="B31" i="31"/>
  <c r="B32" i="31"/>
  <c r="B33" i="31"/>
  <c r="B34" i="31"/>
  <c r="B35" i="31"/>
  <c r="B36" i="31"/>
  <c r="B37" i="31"/>
  <c r="B38" i="31"/>
  <c r="B39" i="31"/>
  <c r="B40" i="31"/>
  <c r="H19" i="31"/>
  <c r="H20" i="31"/>
  <c r="K232" i="27" l="1"/>
  <c r="K231" i="27"/>
  <c r="K195" i="27"/>
  <c r="D208" i="31"/>
  <c r="K228" i="27" s="1"/>
  <c r="D207" i="31"/>
  <c r="K227" i="27" s="1"/>
  <c r="D206" i="31"/>
  <c r="K226" i="27" s="1"/>
  <c r="D205" i="31"/>
  <c r="K225" i="27" s="1"/>
  <c r="D204" i="31"/>
  <c r="K224" i="27" s="1"/>
  <c r="D203" i="31"/>
  <c r="K223" i="27" s="1"/>
  <c r="D202" i="31"/>
  <c r="K222" i="27" s="1"/>
  <c r="D201" i="31"/>
  <c r="K221" i="27" s="1"/>
  <c r="D200" i="31"/>
  <c r="K220" i="27" s="1"/>
  <c r="D199" i="31"/>
  <c r="K219" i="27" s="1"/>
  <c r="D198" i="31"/>
  <c r="K218" i="27" s="1"/>
  <c r="D197" i="31"/>
  <c r="K217" i="27" s="1"/>
  <c r="D196" i="31"/>
  <c r="K216" i="27" s="1"/>
  <c r="D195" i="31"/>
  <c r="K215" i="27" s="1"/>
  <c r="D194" i="31"/>
  <c r="K214" i="27" s="1"/>
  <c r="D193" i="31"/>
  <c r="K213" i="27" s="1"/>
  <c r="D192" i="31"/>
  <c r="K212" i="27" s="1"/>
  <c r="D191" i="31"/>
  <c r="K211" i="27" s="1"/>
  <c r="D190" i="31"/>
  <c r="K210" i="27" s="1"/>
  <c r="D189" i="31"/>
  <c r="M8" i="31" s="1"/>
  <c r="D176" i="31"/>
  <c r="K194" i="27" s="1"/>
  <c r="D175" i="31"/>
  <c r="K193" i="27" s="1"/>
  <c r="D174" i="31"/>
  <c r="K192" i="27" s="1"/>
  <c r="D173" i="31"/>
  <c r="K191" i="27" s="1"/>
  <c r="D172" i="31"/>
  <c r="K190" i="27" s="1"/>
  <c r="D171" i="31"/>
  <c r="K189" i="27" s="1"/>
  <c r="D170" i="31"/>
  <c r="K188" i="27" s="1"/>
  <c r="D169" i="31"/>
  <c r="K187" i="27" s="1"/>
  <c r="D168" i="31"/>
  <c r="K186" i="27" s="1"/>
  <c r="D167" i="31"/>
  <c r="K185" i="27" s="1"/>
  <c r="D166" i="31"/>
  <c r="K184" i="27" s="1"/>
  <c r="D165" i="31"/>
  <c r="K183" i="27" s="1"/>
  <c r="D164" i="31"/>
  <c r="K182" i="27" s="1"/>
  <c r="D163" i="31"/>
  <c r="K181" i="27" s="1"/>
  <c r="D162" i="31"/>
  <c r="K180" i="27" s="1"/>
  <c r="D161" i="31"/>
  <c r="K179" i="27" s="1"/>
  <c r="D160" i="31"/>
  <c r="K178" i="27" s="1"/>
  <c r="D159" i="31"/>
  <c r="K177" i="27" s="1"/>
  <c r="D158" i="31"/>
  <c r="K176" i="27" s="1"/>
  <c r="D157" i="31"/>
  <c r="K175" i="27" s="1"/>
  <c r="D156" i="31"/>
  <c r="K174" i="27" s="1"/>
  <c r="D155" i="31"/>
  <c r="K173" i="27" s="1"/>
  <c r="D154" i="31"/>
  <c r="K172" i="27" s="1"/>
  <c r="D153" i="31"/>
  <c r="K171" i="27" s="1"/>
  <c r="D152" i="31"/>
  <c r="K170" i="27" s="1"/>
  <c r="D151" i="31"/>
  <c r="K169" i="27" s="1"/>
  <c r="D150" i="31"/>
  <c r="K168" i="27" s="1"/>
  <c r="D149" i="31"/>
  <c r="K167" i="27" s="1"/>
  <c r="D148" i="31"/>
  <c r="K166" i="27" s="1"/>
  <c r="D147" i="31"/>
  <c r="K165" i="27" s="1"/>
  <c r="D145" i="31"/>
  <c r="K161" i="27" s="1"/>
  <c r="D144" i="31"/>
  <c r="K160" i="27" s="1"/>
  <c r="D143" i="31"/>
  <c r="K159" i="27" s="1"/>
  <c r="D142" i="31"/>
  <c r="K158" i="27" s="1"/>
  <c r="D141" i="31"/>
  <c r="K157" i="27" s="1"/>
  <c r="D140" i="31"/>
  <c r="K156" i="27" s="1"/>
  <c r="D139" i="31"/>
  <c r="K155" i="27" s="1"/>
  <c r="D138" i="31"/>
  <c r="K154" i="27" s="1"/>
  <c r="D137" i="31"/>
  <c r="K153" i="27" s="1"/>
  <c r="D136" i="31"/>
  <c r="K152" i="27" s="1"/>
  <c r="D135" i="31"/>
  <c r="K151" i="27" s="1"/>
  <c r="D134" i="31"/>
  <c r="K150" i="27" s="1"/>
  <c r="D133" i="31"/>
  <c r="K149" i="27" s="1"/>
  <c r="D132" i="31"/>
  <c r="K148" i="27" s="1"/>
  <c r="D131" i="31"/>
  <c r="K147" i="27" s="1"/>
  <c r="D130" i="31"/>
  <c r="K146" i="27" s="1"/>
  <c r="D129" i="31"/>
  <c r="K145" i="27" s="1"/>
  <c r="D128" i="31"/>
  <c r="K144" i="27" s="1"/>
  <c r="D127" i="31"/>
  <c r="K143" i="27" s="1"/>
  <c r="D126" i="31"/>
  <c r="K142" i="27" s="1"/>
  <c r="D124" i="31"/>
  <c r="K138" i="27" s="1"/>
  <c r="D123" i="31"/>
  <c r="K137" i="27" s="1"/>
  <c r="D122" i="31"/>
  <c r="K136" i="27" s="1"/>
  <c r="D121" i="31"/>
  <c r="K135" i="27" s="1"/>
  <c r="D120" i="31"/>
  <c r="K134" i="27" s="1"/>
  <c r="D119" i="31"/>
  <c r="K133" i="27" s="1"/>
  <c r="D118" i="31"/>
  <c r="K132" i="27" s="1"/>
  <c r="D117" i="31"/>
  <c r="K131" i="27" s="1"/>
  <c r="D116" i="31"/>
  <c r="K130" i="27" s="1"/>
  <c r="D115" i="31"/>
  <c r="K129" i="27" s="1"/>
  <c r="D114" i="31"/>
  <c r="K128" i="27" s="1"/>
  <c r="D113" i="31"/>
  <c r="K127" i="27" s="1"/>
  <c r="D112" i="31"/>
  <c r="K126" i="27" s="1"/>
  <c r="D111" i="31"/>
  <c r="K125" i="27" s="1"/>
  <c r="D110" i="31"/>
  <c r="K124" i="27" s="1"/>
  <c r="D109" i="31"/>
  <c r="K123" i="27" s="1"/>
  <c r="D108" i="31"/>
  <c r="K122" i="27" s="1"/>
  <c r="D107" i="31"/>
  <c r="K121" i="27" s="1"/>
  <c r="D106" i="31"/>
  <c r="K120" i="27" s="1"/>
  <c r="D105" i="31"/>
  <c r="K119" i="27" s="1"/>
  <c r="D93" i="31"/>
  <c r="K105" i="27" s="1"/>
  <c r="D92" i="31"/>
  <c r="K104" i="27" s="1"/>
  <c r="D91" i="31"/>
  <c r="K103" i="27" s="1"/>
  <c r="D90" i="31"/>
  <c r="K102" i="27" s="1"/>
  <c r="D89" i="31"/>
  <c r="K101" i="27" s="1"/>
  <c r="D88" i="31"/>
  <c r="K100" i="27" s="1"/>
  <c r="D87" i="31"/>
  <c r="K99" i="27" s="1"/>
  <c r="D86" i="31"/>
  <c r="K98" i="27" s="1"/>
  <c r="D85" i="31"/>
  <c r="K97" i="27" s="1"/>
  <c r="D84" i="31"/>
  <c r="K96" i="27" s="1"/>
  <c r="D82" i="31"/>
  <c r="K92" i="27" s="1"/>
  <c r="D81" i="31"/>
  <c r="K91" i="27" s="1"/>
  <c r="D80" i="31"/>
  <c r="K90" i="27" s="1"/>
  <c r="D79" i="31"/>
  <c r="K89" i="27" s="1"/>
  <c r="D78" i="31"/>
  <c r="K88" i="27" s="1"/>
  <c r="D77" i="31"/>
  <c r="K87" i="27" s="1"/>
  <c r="D76" i="31"/>
  <c r="K86" i="27" s="1"/>
  <c r="D75" i="31"/>
  <c r="K85" i="27" s="1"/>
  <c r="D74" i="31"/>
  <c r="K84" i="27" s="1"/>
  <c r="D73" i="31"/>
  <c r="K83" i="27" s="1"/>
  <c r="D72" i="31"/>
  <c r="K82" i="27" s="1"/>
  <c r="D71" i="31"/>
  <c r="K81" i="27" s="1"/>
  <c r="D70" i="31"/>
  <c r="K80" i="27" s="1"/>
  <c r="D69" i="31"/>
  <c r="K79" i="27" s="1"/>
  <c r="D68" i="31"/>
  <c r="K78" i="27" s="1"/>
  <c r="D67" i="31"/>
  <c r="K77" i="27" s="1"/>
  <c r="D66" i="31"/>
  <c r="K76" i="27" s="1"/>
  <c r="D65" i="31"/>
  <c r="K75" i="27" s="1"/>
  <c r="D64" i="31"/>
  <c r="K74" i="27" s="1"/>
  <c r="D63" i="31"/>
  <c r="K73" i="27" s="1"/>
  <c r="D61" i="31"/>
  <c r="K69" i="27" s="1"/>
  <c r="D60" i="31"/>
  <c r="K68" i="27" s="1"/>
  <c r="D59" i="31"/>
  <c r="K67" i="27" s="1"/>
  <c r="D58" i="31"/>
  <c r="K66" i="27" s="1"/>
  <c r="D57" i="31"/>
  <c r="K65" i="27" s="1"/>
  <c r="D56" i="31"/>
  <c r="K64" i="27" s="1"/>
  <c r="D55" i="31"/>
  <c r="K63" i="27" s="1"/>
  <c r="D54" i="31"/>
  <c r="K62" i="27" s="1"/>
  <c r="D53" i="31"/>
  <c r="K61" i="27" s="1"/>
  <c r="D52" i="31"/>
  <c r="K60" i="27" s="1"/>
  <c r="D51" i="31"/>
  <c r="K59" i="27" s="1"/>
  <c r="D50" i="31"/>
  <c r="K58" i="27" s="1"/>
  <c r="D49" i="31"/>
  <c r="K57" i="27" s="1"/>
  <c r="D48" i="31"/>
  <c r="K56" i="27" s="1"/>
  <c r="D47" i="31"/>
  <c r="K55" i="27" s="1"/>
  <c r="D46" i="31"/>
  <c r="K54" i="27" s="1"/>
  <c r="D45" i="31"/>
  <c r="K53" i="27" s="1"/>
  <c r="D44" i="31"/>
  <c r="K52" i="27" s="1"/>
  <c r="D43" i="31"/>
  <c r="D42" i="31"/>
  <c r="K50" i="27" s="1"/>
  <c r="I21" i="31"/>
  <c r="L8" i="31"/>
  <c r="L26" i="31" s="1"/>
  <c r="I19" i="31"/>
  <c r="G19" i="31"/>
  <c r="O51" i="30"/>
  <c r="O46" i="30"/>
  <c r="O19" i="30"/>
  <c r="O23" i="30" s="1"/>
  <c r="O27" i="30" s="1"/>
  <c r="O31" i="30" s="1"/>
  <c r="O35" i="30" s="1"/>
  <c r="O15" i="30"/>
  <c r="O14" i="30"/>
  <c r="O18" i="30" s="1"/>
  <c r="O10" i="30"/>
  <c r="K31" i="28"/>
  <c r="I18" i="28" s="1"/>
  <c r="E31" i="28"/>
  <c r="C18" i="28" s="1"/>
  <c r="AS237" i="27"/>
  <c r="AP237" i="27"/>
  <c r="AM237" i="27"/>
  <c r="AJ237" i="27"/>
  <c r="AG237" i="27"/>
  <c r="AD237" i="27"/>
  <c r="AA237" i="27"/>
  <c r="X237" i="27"/>
  <c r="U237" i="27"/>
  <c r="R237" i="27"/>
  <c r="O237" i="27"/>
  <c r="L237" i="27"/>
  <c r="AS232" i="27"/>
  <c r="AM232" i="27"/>
  <c r="AG232" i="27"/>
  <c r="AA232" i="27"/>
  <c r="U232" i="27"/>
  <c r="O232" i="27"/>
  <c r="L232" i="27"/>
  <c r="AR233" i="27"/>
  <c r="AQ233" i="27"/>
  <c r="AN233" i="27"/>
  <c r="AH233" i="27"/>
  <c r="AB233" i="27"/>
  <c r="P233" i="27"/>
  <c r="AQ228" i="27"/>
  <c r="AK228" i="27"/>
  <c r="AM228" i="27" s="1"/>
  <c r="AE228" i="27"/>
  <c r="Y228" i="27"/>
  <c r="AA228" i="27" s="1"/>
  <c r="S228" i="27"/>
  <c r="M228" i="27"/>
  <c r="O228" i="27" s="1"/>
  <c r="H228" i="27"/>
  <c r="AN228" i="27" s="1"/>
  <c r="AQ227" i="27"/>
  <c r="AK227" i="27"/>
  <c r="AM227" i="27" s="1"/>
  <c r="AE227" i="27"/>
  <c r="Y227" i="27"/>
  <c r="AA227" i="27" s="1"/>
  <c r="S227" i="27"/>
  <c r="M227" i="27"/>
  <c r="O227" i="27" s="1"/>
  <c r="H227" i="27"/>
  <c r="AN227" i="27" s="1"/>
  <c r="AQ226" i="27"/>
  <c r="AK226" i="27"/>
  <c r="AM226" i="27" s="1"/>
  <c r="AE226" i="27"/>
  <c r="Y226" i="27"/>
  <c r="AA226" i="27" s="1"/>
  <c r="S226" i="27"/>
  <c r="M226" i="27"/>
  <c r="O226" i="27" s="1"/>
  <c r="H226" i="27"/>
  <c r="AN226" i="27" s="1"/>
  <c r="AQ225" i="27"/>
  <c r="AK225" i="27"/>
  <c r="AM225" i="27" s="1"/>
  <c r="AE225" i="27"/>
  <c r="Y225" i="27"/>
  <c r="AA225" i="27" s="1"/>
  <c r="S225" i="27"/>
  <c r="M225" i="27"/>
  <c r="O225" i="27" s="1"/>
  <c r="H225" i="27"/>
  <c r="AN225" i="27" s="1"/>
  <c r="AQ224" i="27"/>
  <c r="AK224" i="27"/>
  <c r="AM224" i="27" s="1"/>
  <c r="AE224" i="27"/>
  <c r="Y224" i="27"/>
  <c r="AA224" i="27" s="1"/>
  <c r="S224" i="27"/>
  <c r="M224" i="27"/>
  <c r="O224" i="27" s="1"/>
  <c r="H224" i="27"/>
  <c r="AN224" i="27" s="1"/>
  <c r="AQ223" i="27"/>
  <c r="AK223" i="27"/>
  <c r="AM223" i="27" s="1"/>
  <c r="AE223" i="27"/>
  <c r="Y223" i="27"/>
  <c r="AA223" i="27" s="1"/>
  <c r="S223" i="27"/>
  <c r="M223" i="27"/>
  <c r="O223" i="27" s="1"/>
  <c r="H223" i="27"/>
  <c r="AN223" i="27" s="1"/>
  <c r="AQ222" i="27"/>
  <c r="AK222" i="27"/>
  <c r="AM222" i="27" s="1"/>
  <c r="AE222" i="27"/>
  <c r="Y222" i="27"/>
  <c r="AA222" i="27" s="1"/>
  <c r="S222" i="27"/>
  <c r="M222" i="27"/>
  <c r="O222" i="27" s="1"/>
  <c r="H222" i="27"/>
  <c r="AN222" i="27" s="1"/>
  <c r="AQ221" i="27"/>
  <c r="AK221" i="27"/>
  <c r="AM221" i="27" s="1"/>
  <c r="AE221" i="27"/>
  <c r="Y221" i="27"/>
  <c r="AA221" i="27" s="1"/>
  <c r="S221" i="27"/>
  <c r="M221" i="27"/>
  <c r="O221" i="27" s="1"/>
  <c r="H221" i="27"/>
  <c r="AN221" i="27" s="1"/>
  <c r="AQ220" i="27"/>
  <c r="AK220" i="27"/>
  <c r="AM220" i="27" s="1"/>
  <c r="AE220" i="27"/>
  <c r="Y220" i="27"/>
  <c r="AA220" i="27" s="1"/>
  <c r="S220" i="27"/>
  <c r="M220" i="27"/>
  <c r="O220" i="27" s="1"/>
  <c r="H220" i="27"/>
  <c r="AN220" i="27" s="1"/>
  <c r="AQ219" i="27"/>
  <c r="AK219" i="27"/>
  <c r="AM219" i="27" s="1"/>
  <c r="AE219" i="27"/>
  <c r="Y219" i="27"/>
  <c r="AA219" i="27" s="1"/>
  <c r="S219" i="27"/>
  <c r="M219" i="27"/>
  <c r="O219" i="27" s="1"/>
  <c r="H219" i="27"/>
  <c r="AN219" i="27" s="1"/>
  <c r="AQ218" i="27"/>
  <c r="AK218" i="27"/>
  <c r="AM218" i="27" s="1"/>
  <c r="AE218" i="27"/>
  <c r="Y218" i="27"/>
  <c r="AA218" i="27" s="1"/>
  <c r="S218" i="27"/>
  <c r="M218" i="27"/>
  <c r="O218" i="27" s="1"/>
  <c r="H218" i="27"/>
  <c r="AN218" i="27" s="1"/>
  <c r="AQ217" i="27"/>
  <c r="AK217" i="27"/>
  <c r="AM217" i="27" s="1"/>
  <c r="AE217" i="27"/>
  <c r="Y217" i="27"/>
  <c r="AA217" i="27" s="1"/>
  <c r="S217" i="27"/>
  <c r="M217" i="27"/>
  <c r="O217" i="27" s="1"/>
  <c r="H217" i="27"/>
  <c r="AN217" i="27" s="1"/>
  <c r="AQ216" i="27"/>
  <c r="AK216" i="27"/>
  <c r="AM216" i="27" s="1"/>
  <c r="AE216" i="27"/>
  <c r="Y216" i="27"/>
  <c r="AA216" i="27" s="1"/>
  <c r="S216" i="27"/>
  <c r="M216" i="27"/>
  <c r="O216" i="27" s="1"/>
  <c r="H216" i="27"/>
  <c r="AN216" i="27" s="1"/>
  <c r="AQ215" i="27"/>
  <c r="AK215" i="27"/>
  <c r="AM215" i="27" s="1"/>
  <c r="AE215" i="27"/>
  <c r="Y215" i="27"/>
  <c r="AA215" i="27" s="1"/>
  <c r="S215" i="27"/>
  <c r="M215" i="27"/>
  <c r="O215" i="27" s="1"/>
  <c r="H215" i="27"/>
  <c r="AN215" i="27" s="1"/>
  <c r="AQ214" i="27"/>
  <c r="AK214" i="27"/>
  <c r="AM214" i="27" s="1"/>
  <c r="AE214" i="27"/>
  <c r="Y214" i="27"/>
  <c r="AA214" i="27" s="1"/>
  <c r="S214" i="27"/>
  <c r="M214" i="27"/>
  <c r="O214" i="27" s="1"/>
  <c r="H214" i="27"/>
  <c r="AN214" i="27" s="1"/>
  <c r="AQ213" i="27"/>
  <c r="AK213" i="27"/>
  <c r="AM213" i="27" s="1"/>
  <c r="AE213" i="27"/>
  <c r="Y213" i="27"/>
  <c r="AA213" i="27" s="1"/>
  <c r="S213" i="27"/>
  <c r="M213" i="27"/>
  <c r="O213" i="27" s="1"/>
  <c r="H213" i="27"/>
  <c r="AN213" i="27" s="1"/>
  <c r="AQ212" i="27"/>
  <c r="AK212" i="27"/>
  <c r="AM212" i="27" s="1"/>
  <c r="AE212" i="27"/>
  <c r="Y212" i="27"/>
  <c r="AA212" i="27" s="1"/>
  <c r="S212" i="27"/>
  <c r="M212" i="27"/>
  <c r="O212" i="27" s="1"/>
  <c r="H212" i="27"/>
  <c r="AN212" i="27" s="1"/>
  <c r="AQ211" i="27"/>
  <c r="AK211" i="27"/>
  <c r="AM211" i="27" s="1"/>
  <c r="AE211" i="27"/>
  <c r="Y211" i="27"/>
  <c r="AA211" i="27" s="1"/>
  <c r="S211" i="27"/>
  <c r="M211" i="27"/>
  <c r="O211" i="27" s="1"/>
  <c r="H211" i="27"/>
  <c r="AN211" i="27" s="1"/>
  <c r="AQ210" i="27"/>
  <c r="AK210" i="27"/>
  <c r="AM210" i="27" s="1"/>
  <c r="AE210" i="27"/>
  <c r="Y210" i="27"/>
  <c r="AA210" i="27" s="1"/>
  <c r="S210" i="27"/>
  <c r="M210" i="27"/>
  <c r="O210" i="27" s="1"/>
  <c r="H210" i="27"/>
  <c r="AN210" i="27" s="1"/>
  <c r="AQ209" i="27"/>
  <c r="AQ241" i="27" s="1"/>
  <c r="AK209" i="27"/>
  <c r="AK241" i="27" s="1"/>
  <c r="AE209" i="27"/>
  <c r="AE241" i="27" s="1"/>
  <c r="Y209" i="27"/>
  <c r="Y241" i="27" s="1"/>
  <c r="S209" i="27"/>
  <c r="S241" i="27" s="1"/>
  <c r="M209" i="27"/>
  <c r="M241" i="27" s="1"/>
  <c r="H209" i="27"/>
  <c r="H229" i="27" s="1"/>
  <c r="G241" i="27" s="1"/>
  <c r="O208" i="27"/>
  <c r="O207" i="27"/>
  <c r="O206" i="27"/>
  <c r="AS195" i="27"/>
  <c r="AP195" i="27"/>
  <c r="AM195" i="27"/>
  <c r="AJ195" i="27"/>
  <c r="AG195" i="27"/>
  <c r="AD195" i="27"/>
  <c r="AA195" i="27"/>
  <c r="X195" i="27"/>
  <c r="U195" i="27"/>
  <c r="R195" i="27"/>
  <c r="O195" i="27"/>
  <c r="AQ194" i="27"/>
  <c r="AK194" i="27"/>
  <c r="AE194" i="27"/>
  <c r="Y194" i="27"/>
  <c r="S194" i="27"/>
  <c r="M194" i="27"/>
  <c r="H194" i="27"/>
  <c r="AN194" i="27" s="1"/>
  <c r="AQ193" i="27"/>
  <c r="AK193" i="27"/>
  <c r="AE193" i="27"/>
  <c r="Y193" i="27"/>
  <c r="AA193" i="27" s="1"/>
  <c r="S193" i="27"/>
  <c r="M193" i="27"/>
  <c r="H193" i="27"/>
  <c r="AN193" i="27" s="1"/>
  <c r="AQ192" i="27"/>
  <c r="AK192" i="27"/>
  <c r="AE192" i="27"/>
  <c r="Y192" i="27"/>
  <c r="S192" i="27"/>
  <c r="M192" i="27"/>
  <c r="H192" i="27"/>
  <c r="AN192" i="27" s="1"/>
  <c r="AQ191" i="27"/>
  <c r="AK191" i="27"/>
  <c r="AE191" i="27"/>
  <c r="Y191" i="27"/>
  <c r="AA191" i="27" s="1"/>
  <c r="S191" i="27"/>
  <c r="M191" i="27"/>
  <c r="H191" i="27"/>
  <c r="AN191" i="27" s="1"/>
  <c r="AQ190" i="27"/>
  <c r="AK190" i="27"/>
  <c r="AE190" i="27"/>
  <c r="Y190" i="27"/>
  <c r="S190" i="27"/>
  <c r="M190" i="27"/>
  <c r="H190" i="27"/>
  <c r="AN190" i="27" s="1"/>
  <c r="AQ189" i="27"/>
  <c r="AK189" i="27"/>
  <c r="AE189" i="27"/>
  <c r="Y189" i="27"/>
  <c r="AA189" i="27" s="1"/>
  <c r="S189" i="27"/>
  <c r="M189" i="27"/>
  <c r="H189" i="27"/>
  <c r="AN189" i="27" s="1"/>
  <c r="AQ188" i="27"/>
  <c r="AK188" i="27"/>
  <c r="AE188" i="27"/>
  <c r="Y188" i="27"/>
  <c r="S188" i="27"/>
  <c r="M188" i="27"/>
  <c r="H188" i="27"/>
  <c r="AN188" i="27" s="1"/>
  <c r="AQ187" i="27"/>
  <c r="AK187" i="27"/>
  <c r="AE187" i="27"/>
  <c r="Y187" i="27"/>
  <c r="AA187" i="27" s="1"/>
  <c r="S187" i="27"/>
  <c r="M187" i="27"/>
  <c r="H187" i="27"/>
  <c r="AN187" i="27" s="1"/>
  <c r="AQ186" i="27"/>
  <c r="AK186" i="27"/>
  <c r="AE186" i="27"/>
  <c r="Y186" i="27"/>
  <c r="S186" i="27"/>
  <c r="M186" i="27"/>
  <c r="H186" i="27"/>
  <c r="AN186" i="27" s="1"/>
  <c r="AQ185" i="27"/>
  <c r="AK185" i="27"/>
  <c r="AE185" i="27"/>
  <c r="Y185" i="27"/>
  <c r="AA185" i="27" s="1"/>
  <c r="S185" i="27"/>
  <c r="M185" i="27"/>
  <c r="H185" i="27"/>
  <c r="AN185" i="27" s="1"/>
  <c r="AQ184" i="27"/>
  <c r="AK184" i="27"/>
  <c r="AE184" i="27"/>
  <c r="Y184" i="27"/>
  <c r="S184" i="27"/>
  <c r="M184" i="27"/>
  <c r="H184" i="27"/>
  <c r="AN184" i="27" s="1"/>
  <c r="AQ183" i="27"/>
  <c r="AK183" i="27"/>
  <c r="AE183" i="27"/>
  <c r="Y183" i="27"/>
  <c r="S183" i="27"/>
  <c r="M183" i="27"/>
  <c r="H183" i="27"/>
  <c r="AN183" i="27" s="1"/>
  <c r="AQ182" i="27"/>
  <c r="AK182" i="27"/>
  <c r="AE182" i="27"/>
  <c r="Y182" i="27"/>
  <c r="AA182" i="27" s="1"/>
  <c r="S182" i="27"/>
  <c r="M182" i="27"/>
  <c r="O182" i="27" s="1"/>
  <c r="H182" i="27"/>
  <c r="AN182" i="27" s="1"/>
  <c r="AQ181" i="27"/>
  <c r="AK181" i="27"/>
  <c r="AE181" i="27"/>
  <c r="Y181" i="27"/>
  <c r="S181" i="27"/>
  <c r="M181" i="27"/>
  <c r="H181" i="27"/>
  <c r="AN181" i="27" s="1"/>
  <c r="AQ180" i="27"/>
  <c r="AK180" i="27"/>
  <c r="AM180" i="27" s="1"/>
  <c r="AE180" i="27"/>
  <c r="Y180" i="27"/>
  <c r="AA180" i="27" s="1"/>
  <c r="S180" i="27"/>
  <c r="M180" i="27"/>
  <c r="O180" i="27" s="1"/>
  <c r="H180" i="27"/>
  <c r="AN180" i="27" s="1"/>
  <c r="AQ179" i="27"/>
  <c r="AK179" i="27"/>
  <c r="AE179" i="27"/>
  <c r="Y179" i="27"/>
  <c r="S179" i="27"/>
  <c r="M179" i="27"/>
  <c r="H179" i="27"/>
  <c r="AN179" i="27" s="1"/>
  <c r="AQ178" i="27"/>
  <c r="AK178" i="27"/>
  <c r="AM178" i="27" s="1"/>
  <c r="AE178" i="27"/>
  <c r="Y178" i="27"/>
  <c r="AA178" i="27" s="1"/>
  <c r="S178" i="27"/>
  <c r="M178" i="27"/>
  <c r="O178" i="27" s="1"/>
  <c r="H178" i="27"/>
  <c r="AN178" i="27" s="1"/>
  <c r="AQ177" i="27"/>
  <c r="AK177" i="27"/>
  <c r="AE177" i="27"/>
  <c r="Y177" i="27"/>
  <c r="S177" i="27"/>
  <c r="M177" i="27"/>
  <c r="H177" i="27"/>
  <c r="AN177" i="27" s="1"/>
  <c r="AQ176" i="27"/>
  <c r="AK176" i="27"/>
  <c r="AM176" i="27" s="1"/>
  <c r="AE176" i="27"/>
  <c r="Y176" i="27"/>
  <c r="AA176" i="27" s="1"/>
  <c r="S176" i="27"/>
  <c r="M176" i="27"/>
  <c r="O176" i="27" s="1"/>
  <c r="H176" i="27"/>
  <c r="AN176" i="27" s="1"/>
  <c r="AQ175" i="27"/>
  <c r="AK175" i="27"/>
  <c r="AE175" i="27"/>
  <c r="Y175" i="27"/>
  <c r="S175" i="27"/>
  <c r="M175" i="27"/>
  <c r="H175" i="27"/>
  <c r="AN175" i="27" s="1"/>
  <c r="AS174" i="27"/>
  <c r="AQ174" i="27"/>
  <c r="AK174" i="27"/>
  <c r="AE174" i="27"/>
  <c r="AG174" i="27" s="1"/>
  <c r="Y174" i="27"/>
  <c r="S174" i="27"/>
  <c r="U174" i="27" s="1"/>
  <c r="M174" i="27"/>
  <c r="H174" i="27"/>
  <c r="AN174" i="27" s="1"/>
  <c r="AQ173" i="27"/>
  <c r="AM173" i="27"/>
  <c r="AK173" i="27"/>
  <c r="AE173" i="27"/>
  <c r="AG173" i="27" s="1"/>
  <c r="AA173" i="27"/>
  <c r="Y173" i="27"/>
  <c r="S173" i="27"/>
  <c r="O173" i="27"/>
  <c r="M173" i="27"/>
  <c r="H173" i="27"/>
  <c r="AN173" i="27" s="1"/>
  <c r="AQ172" i="27"/>
  <c r="AM172" i="27"/>
  <c r="AK172" i="27"/>
  <c r="AE172" i="27"/>
  <c r="Y172" i="27"/>
  <c r="S172" i="27"/>
  <c r="M172" i="27"/>
  <c r="H172" i="27"/>
  <c r="AN172" i="27" s="1"/>
  <c r="AQ171" i="27"/>
  <c r="AK171" i="27"/>
  <c r="AM171" i="27" s="1"/>
  <c r="AE171" i="27"/>
  <c r="Y171" i="27"/>
  <c r="AA171" i="27" s="1"/>
  <c r="S171" i="27"/>
  <c r="O171" i="27"/>
  <c r="M171" i="27"/>
  <c r="H171" i="27"/>
  <c r="AN171" i="27" s="1"/>
  <c r="AQ170" i="27"/>
  <c r="AK170" i="27"/>
  <c r="AM170" i="27" s="1"/>
  <c r="AG170" i="27"/>
  <c r="AE170" i="27"/>
  <c r="Y170" i="27"/>
  <c r="S170" i="27"/>
  <c r="U170" i="27" s="1"/>
  <c r="O170" i="27"/>
  <c r="M170" i="27"/>
  <c r="H170" i="27"/>
  <c r="AN170" i="27" s="1"/>
  <c r="AQ169" i="27"/>
  <c r="AK169" i="27"/>
  <c r="AG169" i="27"/>
  <c r="AE169" i="27"/>
  <c r="Y169" i="27"/>
  <c r="AA169" i="27" s="1"/>
  <c r="U169" i="27"/>
  <c r="S169" i="27"/>
  <c r="M169" i="27"/>
  <c r="H169" i="27"/>
  <c r="AN169" i="27" s="1"/>
  <c r="AQ168" i="27"/>
  <c r="AK168" i="27"/>
  <c r="AE168" i="27"/>
  <c r="AA168" i="27"/>
  <c r="Y168" i="27"/>
  <c r="S168" i="27"/>
  <c r="U168" i="27" s="1"/>
  <c r="M168" i="27"/>
  <c r="H168" i="27"/>
  <c r="AN168" i="27" s="1"/>
  <c r="AQ167" i="27"/>
  <c r="AK167" i="27"/>
  <c r="AE167" i="27"/>
  <c r="Y167" i="27"/>
  <c r="U167" i="27"/>
  <c r="S167" i="27"/>
  <c r="M167" i="27"/>
  <c r="H167" i="27"/>
  <c r="AN167" i="27" s="1"/>
  <c r="AQ166" i="27"/>
  <c r="AM166" i="27"/>
  <c r="AK166" i="27"/>
  <c r="AE166" i="27"/>
  <c r="Y166" i="27"/>
  <c r="S166" i="27"/>
  <c r="M166" i="27"/>
  <c r="H166" i="27"/>
  <c r="AN166" i="27" s="1"/>
  <c r="AQ165" i="27"/>
  <c r="AK165" i="27"/>
  <c r="AM165" i="27" s="1"/>
  <c r="AE165" i="27"/>
  <c r="Y165" i="27"/>
  <c r="AA165" i="27" s="1"/>
  <c r="S165" i="27"/>
  <c r="M165" i="27"/>
  <c r="O165" i="27" s="1"/>
  <c r="H165" i="27"/>
  <c r="AQ161" i="27"/>
  <c r="AK161" i="27"/>
  <c r="AE161" i="27"/>
  <c r="Y161" i="27"/>
  <c r="S161" i="27"/>
  <c r="M161" i="27"/>
  <c r="H161" i="27"/>
  <c r="AN161" i="27" s="1"/>
  <c r="AQ160" i="27"/>
  <c r="AK160" i="27"/>
  <c r="AM160" i="27" s="1"/>
  <c r="AE160" i="27"/>
  <c r="Y160" i="27"/>
  <c r="AA160" i="27" s="1"/>
  <c r="S160" i="27"/>
  <c r="M160" i="27"/>
  <c r="O160" i="27" s="1"/>
  <c r="H160" i="27"/>
  <c r="AN160" i="27" s="1"/>
  <c r="S159" i="27"/>
  <c r="M159" i="27"/>
  <c r="H159" i="27"/>
  <c r="AQ158" i="27"/>
  <c r="AK158" i="27"/>
  <c r="AM158" i="27" s="1"/>
  <c r="AE158" i="27"/>
  <c r="Y158" i="27"/>
  <c r="AA158" i="27" s="1"/>
  <c r="S158" i="27"/>
  <c r="M158" i="27"/>
  <c r="O158" i="27" s="1"/>
  <c r="H158" i="27"/>
  <c r="AN158" i="27" s="1"/>
  <c r="AQ157" i="27"/>
  <c r="AK157" i="27"/>
  <c r="AE157" i="27"/>
  <c r="Y157" i="27"/>
  <c r="AA157" i="27" s="1"/>
  <c r="S157" i="27"/>
  <c r="M157" i="27"/>
  <c r="O157" i="27" s="1"/>
  <c r="H157" i="27"/>
  <c r="AN157" i="27" s="1"/>
  <c r="AQ156" i="27"/>
  <c r="AK156" i="27"/>
  <c r="AE156" i="27"/>
  <c r="Y156" i="27"/>
  <c r="S156" i="27"/>
  <c r="M156" i="27"/>
  <c r="H156" i="27"/>
  <c r="AN156" i="27" s="1"/>
  <c r="AQ155" i="27"/>
  <c r="AK155" i="27"/>
  <c r="AM155" i="27" s="1"/>
  <c r="AE155" i="27"/>
  <c r="Y155" i="27"/>
  <c r="AA155" i="27" s="1"/>
  <c r="S155" i="27"/>
  <c r="M155" i="27"/>
  <c r="O155" i="27" s="1"/>
  <c r="H155" i="27"/>
  <c r="AN155" i="27" s="1"/>
  <c r="AQ154" i="27"/>
  <c r="AK154" i="27"/>
  <c r="AE154" i="27"/>
  <c r="Y154" i="27"/>
  <c r="S154" i="27"/>
  <c r="M154" i="27"/>
  <c r="H154" i="27"/>
  <c r="AN154" i="27" s="1"/>
  <c r="AQ153" i="27"/>
  <c r="AK153" i="27"/>
  <c r="AM153" i="27" s="1"/>
  <c r="AE153" i="27"/>
  <c r="Y153" i="27"/>
  <c r="AA153" i="27" s="1"/>
  <c r="S153" i="27"/>
  <c r="M153" i="27"/>
  <c r="O153" i="27" s="1"/>
  <c r="H153" i="27"/>
  <c r="AN153" i="27" s="1"/>
  <c r="AQ152" i="27"/>
  <c r="AK152" i="27"/>
  <c r="AE152" i="27"/>
  <c r="Y152" i="27"/>
  <c r="S152" i="27"/>
  <c r="M152" i="27"/>
  <c r="H152" i="27"/>
  <c r="AN152" i="27" s="1"/>
  <c r="AQ151" i="27"/>
  <c r="AK151" i="27"/>
  <c r="AM151" i="27" s="1"/>
  <c r="AE151" i="27"/>
  <c r="Y151" i="27"/>
  <c r="AA151" i="27" s="1"/>
  <c r="S151" i="27"/>
  <c r="M151" i="27"/>
  <c r="O151" i="27" s="1"/>
  <c r="H151" i="27"/>
  <c r="AN151" i="27" s="1"/>
  <c r="AQ150" i="27"/>
  <c r="AK150" i="27"/>
  <c r="AE150" i="27"/>
  <c r="Y150" i="27"/>
  <c r="S150" i="27"/>
  <c r="M150" i="27"/>
  <c r="H150" i="27"/>
  <c r="AN150" i="27" s="1"/>
  <c r="AQ149" i="27"/>
  <c r="AK149" i="27"/>
  <c r="AM149" i="27" s="1"/>
  <c r="AE149" i="27"/>
  <c r="Y149" i="27"/>
  <c r="AA149" i="27" s="1"/>
  <c r="S149" i="27"/>
  <c r="M149" i="27"/>
  <c r="O149" i="27" s="1"/>
  <c r="H149" i="27"/>
  <c r="AN149" i="27" s="1"/>
  <c r="AQ148" i="27"/>
  <c r="AK148" i="27"/>
  <c r="AE148" i="27"/>
  <c r="Y148" i="27"/>
  <c r="S148" i="27"/>
  <c r="M148" i="27"/>
  <c r="H148" i="27"/>
  <c r="AN148" i="27" s="1"/>
  <c r="AQ147" i="27"/>
  <c r="AK147" i="27"/>
  <c r="AM147" i="27" s="1"/>
  <c r="AE147" i="27"/>
  <c r="Y147" i="27"/>
  <c r="AA147" i="27" s="1"/>
  <c r="S147" i="27"/>
  <c r="M147" i="27"/>
  <c r="O147" i="27" s="1"/>
  <c r="H147" i="27"/>
  <c r="AN147" i="27" s="1"/>
  <c r="AQ146" i="27"/>
  <c r="AK146" i="27"/>
  <c r="AE146" i="27"/>
  <c r="Y146" i="27"/>
  <c r="S146" i="27"/>
  <c r="M146" i="27"/>
  <c r="H146" i="27"/>
  <c r="AN146" i="27" s="1"/>
  <c r="AQ145" i="27"/>
  <c r="AK145" i="27"/>
  <c r="AM145" i="27" s="1"/>
  <c r="AE145" i="27"/>
  <c r="Y145" i="27"/>
  <c r="AA145" i="27" s="1"/>
  <c r="S145" i="27"/>
  <c r="M145" i="27"/>
  <c r="O145" i="27" s="1"/>
  <c r="H145" i="27"/>
  <c r="AN145" i="27" s="1"/>
  <c r="AQ144" i="27"/>
  <c r="AK144" i="27"/>
  <c r="AE144" i="27"/>
  <c r="Y144" i="27"/>
  <c r="S144" i="27"/>
  <c r="M144" i="27"/>
  <c r="H144" i="27"/>
  <c r="AN144" i="27" s="1"/>
  <c r="AQ143" i="27"/>
  <c r="AK143" i="27"/>
  <c r="AM143" i="27" s="1"/>
  <c r="AE143" i="27"/>
  <c r="Y143" i="27"/>
  <c r="AA143" i="27" s="1"/>
  <c r="S143" i="27"/>
  <c r="M143" i="27"/>
  <c r="O143" i="27" s="1"/>
  <c r="H143" i="27"/>
  <c r="AN143" i="27" s="1"/>
  <c r="AQ142" i="27"/>
  <c r="AK142" i="27"/>
  <c r="AE142" i="27"/>
  <c r="Y142" i="27"/>
  <c r="S142" i="27"/>
  <c r="M142" i="27"/>
  <c r="H142" i="27"/>
  <c r="H162" i="27" s="1"/>
  <c r="AQ138" i="27"/>
  <c r="AK138" i="27"/>
  <c r="AM138" i="27" s="1"/>
  <c r="AE138" i="27"/>
  <c r="Y138" i="27"/>
  <c r="AA138" i="27" s="1"/>
  <c r="S138" i="27"/>
  <c r="M138" i="27"/>
  <c r="O138" i="27" s="1"/>
  <c r="H138" i="27"/>
  <c r="AN138" i="27" s="1"/>
  <c r="AQ137" i="27"/>
  <c r="AK137" i="27"/>
  <c r="AE137" i="27"/>
  <c r="Y137" i="27"/>
  <c r="S137" i="27"/>
  <c r="M137" i="27"/>
  <c r="H137" i="27"/>
  <c r="AN137" i="27" s="1"/>
  <c r="AQ136" i="27"/>
  <c r="AK136" i="27"/>
  <c r="AM136" i="27" s="1"/>
  <c r="AE136" i="27"/>
  <c r="Y136" i="27"/>
  <c r="AA136" i="27" s="1"/>
  <c r="S136" i="27"/>
  <c r="M136" i="27"/>
  <c r="O136" i="27" s="1"/>
  <c r="H136" i="27"/>
  <c r="AN136" i="27" s="1"/>
  <c r="AQ135" i="27"/>
  <c r="AK135" i="27"/>
  <c r="AE135" i="27"/>
  <c r="Y135" i="27"/>
  <c r="S135" i="27"/>
  <c r="M135" i="27"/>
  <c r="H135" i="27"/>
  <c r="AN135" i="27" s="1"/>
  <c r="AQ134" i="27"/>
  <c r="AK134" i="27"/>
  <c r="AM134" i="27" s="1"/>
  <c r="AE134" i="27"/>
  <c r="Y134" i="27"/>
  <c r="AA134" i="27" s="1"/>
  <c r="S134" i="27"/>
  <c r="M134" i="27"/>
  <c r="O134" i="27" s="1"/>
  <c r="H134" i="27"/>
  <c r="AN134" i="27" s="1"/>
  <c r="AQ133" i="27"/>
  <c r="AK133" i="27"/>
  <c r="AE133" i="27"/>
  <c r="Y133" i="27"/>
  <c r="S133" i="27"/>
  <c r="M133" i="27"/>
  <c r="H133" i="27"/>
  <c r="AN133" i="27" s="1"/>
  <c r="AQ132" i="27"/>
  <c r="AK132" i="27"/>
  <c r="AM132" i="27" s="1"/>
  <c r="AE132" i="27"/>
  <c r="Y132" i="27"/>
  <c r="AA132" i="27" s="1"/>
  <c r="S132" i="27"/>
  <c r="M132" i="27"/>
  <c r="O132" i="27" s="1"/>
  <c r="H132" i="27"/>
  <c r="AN132" i="27" s="1"/>
  <c r="AQ131" i="27"/>
  <c r="AK131" i="27"/>
  <c r="AE131" i="27"/>
  <c r="Y131" i="27"/>
  <c r="S131" i="27"/>
  <c r="M131" i="27"/>
  <c r="H131" i="27"/>
  <c r="AN131" i="27" s="1"/>
  <c r="AQ130" i="27"/>
  <c r="AK130" i="27"/>
  <c r="AM130" i="27" s="1"/>
  <c r="AE130" i="27"/>
  <c r="Y130" i="27"/>
  <c r="AA130" i="27" s="1"/>
  <c r="S130" i="27"/>
  <c r="M130" i="27"/>
  <c r="O130" i="27" s="1"/>
  <c r="H130" i="27"/>
  <c r="AN130" i="27" s="1"/>
  <c r="AQ129" i="27"/>
  <c r="AK129" i="27"/>
  <c r="AE129" i="27"/>
  <c r="Y129" i="27"/>
  <c r="S129" i="27"/>
  <c r="M129" i="27"/>
  <c r="H129" i="27"/>
  <c r="AN129" i="27" s="1"/>
  <c r="AQ128" i="27"/>
  <c r="AK128" i="27"/>
  <c r="AM128" i="27" s="1"/>
  <c r="AE128" i="27"/>
  <c r="Y128" i="27"/>
  <c r="AA128" i="27" s="1"/>
  <c r="S128" i="27"/>
  <c r="M128" i="27"/>
  <c r="O128" i="27" s="1"/>
  <c r="H128" i="27"/>
  <c r="AN128" i="27" s="1"/>
  <c r="AQ127" i="27"/>
  <c r="AK127" i="27"/>
  <c r="AE127" i="27"/>
  <c r="Y127" i="27"/>
  <c r="S127" i="27"/>
  <c r="M127" i="27"/>
  <c r="H127" i="27"/>
  <c r="AN127" i="27" s="1"/>
  <c r="AQ126" i="27"/>
  <c r="AK126" i="27"/>
  <c r="AM126" i="27" s="1"/>
  <c r="AE126" i="27"/>
  <c r="Y126" i="27"/>
  <c r="AA126" i="27" s="1"/>
  <c r="S126" i="27"/>
  <c r="M126" i="27"/>
  <c r="O126" i="27" s="1"/>
  <c r="H126" i="27"/>
  <c r="AN126" i="27" s="1"/>
  <c r="AQ125" i="27"/>
  <c r="AK125" i="27"/>
  <c r="AE125" i="27"/>
  <c r="Y125" i="27"/>
  <c r="S125" i="27"/>
  <c r="M125" i="27"/>
  <c r="H125" i="27"/>
  <c r="AN125" i="27" s="1"/>
  <c r="AQ124" i="27"/>
  <c r="AK124" i="27"/>
  <c r="AM124" i="27" s="1"/>
  <c r="AE124" i="27"/>
  <c r="Y124" i="27"/>
  <c r="AA124" i="27" s="1"/>
  <c r="S124" i="27"/>
  <c r="M124" i="27"/>
  <c r="O124" i="27" s="1"/>
  <c r="H124" i="27"/>
  <c r="AN124" i="27" s="1"/>
  <c r="AQ123" i="27"/>
  <c r="AK123" i="27"/>
  <c r="AE123" i="27"/>
  <c r="Y123" i="27"/>
  <c r="S123" i="27"/>
  <c r="M123" i="27"/>
  <c r="H123" i="27"/>
  <c r="AN123" i="27" s="1"/>
  <c r="AQ122" i="27"/>
  <c r="AK122" i="27"/>
  <c r="AM122" i="27" s="1"/>
  <c r="AE122" i="27"/>
  <c r="Y122" i="27"/>
  <c r="AA122" i="27" s="1"/>
  <c r="S122" i="27"/>
  <c r="M122" i="27"/>
  <c r="O122" i="27" s="1"/>
  <c r="H122" i="27"/>
  <c r="AN122" i="27" s="1"/>
  <c r="AQ121" i="27"/>
  <c r="AK121" i="27"/>
  <c r="AE121" i="27"/>
  <c r="Y121" i="27"/>
  <c r="S121" i="27"/>
  <c r="M121" i="27"/>
  <c r="H121" i="27"/>
  <c r="AN121" i="27" s="1"/>
  <c r="AQ120" i="27"/>
  <c r="AK120" i="27"/>
  <c r="AM120" i="27" s="1"/>
  <c r="AE120" i="27"/>
  <c r="Y120" i="27"/>
  <c r="AA120" i="27" s="1"/>
  <c r="S120" i="27"/>
  <c r="M120" i="27"/>
  <c r="O120" i="27" s="1"/>
  <c r="H120" i="27"/>
  <c r="AN120" i="27" s="1"/>
  <c r="AQ119" i="27"/>
  <c r="AK119" i="27"/>
  <c r="AE119" i="27"/>
  <c r="Y119" i="27"/>
  <c r="S119" i="27"/>
  <c r="M119" i="27"/>
  <c r="H119" i="27"/>
  <c r="H139" i="27" s="1"/>
  <c r="AQ106" i="27"/>
  <c r="AK106" i="27"/>
  <c r="AE106" i="27"/>
  <c r="Y106" i="27"/>
  <c r="S106" i="27"/>
  <c r="M106" i="27"/>
  <c r="AN106" i="27"/>
  <c r="AQ105" i="27"/>
  <c r="AK105" i="27"/>
  <c r="AM105" i="27" s="1"/>
  <c r="AE105" i="27"/>
  <c r="Y105" i="27"/>
  <c r="AA105" i="27" s="1"/>
  <c r="S105" i="27"/>
  <c r="M105" i="27"/>
  <c r="O105" i="27" s="1"/>
  <c r="H105" i="27"/>
  <c r="AN105" i="27" s="1"/>
  <c r="AQ104" i="27"/>
  <c r="AK104" i="27"/>
  <c r="AE104" i="27"/>
  <c r="Y104" i="27"/>
  <c r="S104" i="27"/>
  <c r="M104" i="27"/>
  <c r="H104" i="27"/>
  <c r="AN104" i="27" s="1"/>
  <c r="AQ103" i="27"/>
  <c r="AK103" i="27"/>
  <c r="AM103" i="27" s="1"/>
  <c r="AE103" i="27"/>
  <c r="Y103" i="27"/>
  <c r="AA103" i="27" s="1"/>
  <c r="S103" i="27"/>
  <c r="M103" i="27"/>
  <c r="O103" i="27" s="1"/>
  <c r="H103" i="27"/>
  <c r="AN103" i="27" s="1"/>
  <c r="AQ102" i="27"/>
  <c r="AK102" i="27"/>
  <c r="AE102" i="27"/>
  <c r="Y102" i="27"/>
  <c r="S102" i="27"/>
  <c r="M102" i="27"/>
  <c r="H102" i="27"/>
  <c r="AN102" i="27" s="1"/>
  <c r="AQ101" i="27"/>
  <c r="AK101" i="27"/>
  <c r="AM101" i="27" s="1"/>
  <c r="AE101" i="27"/>
  <c r="Y101" i="27"/>
  <c r="AA101" i="27" s="1"/>
  <c r="S101" i="27"/>
  <c r="M101" i="27"/>
  <c r="O101" i="27" s="1"/>
  <c r="H101" i="27"/>
  <c r="AN101" i="27" s="1"/>
  <c r="AQ100" i="27"/>
  <c r="AK100" i="27"/>
  <c r="AE100" i="27"/>
  <c r="Y100" i="27"/>
  <c r="S100" i="27"/>
  <c r="M100" i="27"/>
  <c r="H100" i="27"/>
  <c r="AN100" i="27" s="1"/>
  <c r="AQ99" i="27"/>
  <c r="AK99" i="27"/>
  <c r="AM99" i="27" s="1"/>
  <c r="AE99" i="27"/>
  <c r="Y99" i="27"/>
  <c r="AA99" i="27" s="1"/>
  <c r="S99" i="27"/>
  <c r="M99" i="27"/>
  <c r="O99" i="27" s="1"/>
  <c r="H99" i="27"/>
  <c r="AN99" i="27" s="1"/>
  <c r="AQ98" i="27"/>
  <c r="AK98" i="27"/>
  <c r="AE98" i="27"/>
  <c r="Y98" i="27"/>
  <c r="S98" i="27"/>
  <c r="M98" i="27"/>
  <c r="H98" i="27"/>
  <c r="AN98" i="27" s="1"/>
  <c r="AQ97" i="27"/>
  <c r="AK97" i="27"/>
  <c r="AM97" i="27" s="1"/>
  <c r="AE97" i="27"/>
  <c r="Y97" i="27"/>
  <c r="AA97" i="27" s="1"/>
  <c r="S97" i="27"/>
  <c r="M97" i="27"/>
  <c r="O97" i="27" s="1"/>
  <c r="H97" i="27"/>
  <c r="AN97" i="27" s="1"/>
  <c r="AQ96" i="27"/>
  <c r="AK96" i="27"/>
  <c r="AE96" i="27"/>
  <c r="Y96" i="27"/>
  <c r="S96" i="27"/>
  <c r="M96" i="27"/>
  <c r="H96" i="27"/>
  <c r="AQ92" i="27"/>
  <c r="AK92" i="27"/>
  <c r="AM92" i="27" s="1"/>
  <c r="AE92" i="27"/>
  <c r="Y92" i="27"/>
  <c r="AA92" i="27" s="1"/>
  <c r="S92" i="27"/>
  <c r="M92" i="27"/>
  <c r="O92" i="27" s="1"/>
  <c r="H92" i="27"/>
  <c r="AN92" i="27" s="1"/>
  <c r="AQ91" i="27"/>
  <c r="AK91" i="27"/>
  <c r="AE91" i="27"/>
  <c r="Y91" i="27"/>
  <c r="S91" i="27"/>
  <c r="M91" i="27"/>
  <c r="H91" i="27"/>
  <c r="AN91" i="27" s="1"/>
  <c r="AQ90" i="27"/>
  <c r="AK90" i="27"/>
  <c r="AM90" i="27" s="1"/>
  <c r="AE90" i="27"/>
  <c r="Y90" i="27"/>
  <c r="AA90" i="27" s="1"/>
  <c r="S90" i="27"/>
  <c r="M90" i="27"/>
  <c r="O90" i="27" s="1"/>
  <c r="H90" i="27"/>
  <c r="AN90" i="27" s="1"/>
  <c r="AQ89" i="27"/>
  <c r="AK89" i="27"/>
  <c r="AE89" i="27"/>
  <c r="Y89" i="27"/>
  <c r="S89" i="27"/>
  <c r="M89" i="27"/>
  <c r="H89" i="27"/>
  <c r="AN89" i="27" s="1"/>
  <c r="AQ88" i="27"/>
  <c r="AK88" i="27"/>
  <c r="AM88" i="27" s="1"/>
  <c r="AE88" i="27"/>
  <c r="Y88" i="27"/>
  <c r="AA88" i="27" s="1"/>
  <c r="S88" i="27"/>
  <c r="M88" i="27"/>
  <c r="O88" i="27" s="1"/>
  <c r="H88" i="27"/>
  <c r="AN88" i="27" s="1"/>
  <c r="AQ87" i="27"/>
  <c r="AK87" i="27"/>
  <c r="AE87" i="27"/>
  <c r="Y87" i="27"/>
  <c r="S87" i="27"/>
  <c r="M87" i="27"/>
  <c r="H87" i="27"/>
  <c r="AN87" i="27" s="1"/>
  <c r="AQ86" i="27"/>
  <c r="AK86" i="27"/>
  <c r="AM86" i="27" s="1"/>
  <c r="AE86" i="27"/>
  <c r="Y86" i="27"/>
  <c r="AA86" i="27" s="1"/>
  <c r="S86" i="27"/>
  <c r="M86" i="27"/>
  <c r="O86" i="27" s="1"/>
  <c r="H86" i="27"/>
  <c r="AN86" i="27" s="1"/>
  <c r="AQ85" i="27"/>
  <c r="AK85" i="27"/>
  <c r="AM85" i="27" s="1"/>
  <c r="AE85" i="27"/>
  <c r="Y85" i="27"/>
  <c r="AA85" i="27" s="1"/>
  <c r="S85" i="27"/>
  <c r="M85" i="27"/>
  <c r="O85" i="27" s="1"/>
  <c r="H85" i="27"/>
  <c r="AN85" i="27" s="1"/>
  <c r="AQ84" i="27"/>
  <c r="AK84" i="27"/>
  <c r="AM84" i="27" s="1"/>
  <c r="AE84" i="27"/>
  <c r="Y84" i="27"/>
  <c r="AA84" i="27" s="1"/>
  <c r="S84" i="27"/>
  <c r="M84" i="27"/>
  <c r="O84" i="27" s="1"/>
  <c r="H84" i="27"/>
  <c r="AN84" i="27" s="1"/>
  <c r="AQ83" i="27"/>
  <c r="AK83" i="27"/>
  <c r="AE83" i="27"/>
  <c r="Y83" i="27"/>
  <c r="S83" i="27"/>
  <c r="M83" i="27"/>
  <c r="H83" i="27"/>
  <c r="AN83" i="27" s="1"/>
  <c r="AQ82" i="27"/>
  <c r="AK82" i="27"/>
  <c r="AM82" i="27" s="1"/>
  <c r="AE82" i="27"/>
  <c r="Y82" i="27"/>
  <c r="AA82" i="27" s="1"/>
  <c r="S82" i="27"/>
  <c r="M82" i="27"/>
  <c r="O82" i="27" s="1"/>
  <c r="H82" i="27"/>
  <c r="AN82" i="27" s="1"/>
  <c r="AQ81" i="27"/>
  <c r="AK81" i="27"/>
  <c r="AE81" i="27"/>
  <c r="Y81" i="27"/>
  <c r="S81" i="27"/>
  <c r="M81" i="27"/>
  <c r="H81" i="27"/>
  <c r="AN81" i="27" s="1"/>
  <c r="AQ80" i="27"/>
  <c r="AK80" i="27"/>
  <c r="AM80" i="27" s="1"/>
  <c r="AE80" i="27"/>
  <c r="Y80" i="27"/>
  <c r="AA80" i="27" s="1"/>
  <c r="S80" i="27"/>
  <c r="M80" i="27"/>
  <c r="O80" i="27" s="1"/>
  <c r="H80" i="27"/>
  <c r="AN80" i="27" s="1"/>
  <c r="AQ79" i="27"/>
  <c r="AK79" i="27"/>
  <c r="AE79" i="27"/>
  <c r="Y79" i="27"/>
  <c r="S79" i="27"/>
  <c r="M79" i="27"/>
  <c r="H79" i="27"/>
  <c r="AN79" i="27" s="1"/>
  <c r="AQ78" i="27"/>
  <c r="AK78" i="27"/>
  <c r="AM78" i="27" s="1"/>
  <c r="AE78" i="27"/>
  <c r="Y78" i="27"/>
  <c r="AA78" i="27" s="1"/>
  <c r="S78" i="27"/>
  <c r="M78" i="27"/>
  <c r="O78" i="27" s="1"/>
  <c r="H78" i="27"/>
  <c r="AN78" i="27" s="1"/>
  <c r="AQ77" i="27"/>
  <c r="AK77" i="27"/>
  <c r="AE77" i="27"/>
  <c r="Y77" i="27"/>
  <c r="S77" i="27"/>
  <c r="M77" i="27"/>
  <c r="H77" i="27"/>
  <c r="AN77" i="27" s="1"/>
  <c r="AQ76" i="27"/>
  <c r="AK76" i="27"/>
  <c r="AM76" i="27" s="1"/>
  <c r="AE76" i="27"/>
  <c r="Y76" i="27"/>
  <c r="AA76" i="27" s="1"/>
  <c r="S76" i="27"/>
  <c r="M76" i="27"/>
  <c r="O76" i="27" s="1"/>
  <c r="H76" i="27"/>
  <c r="AN76" i="27" s="1"/>
  <c r="AQ75" i="27"/>
  <c r="AK75" i="27"/>
  <c r="AE75" i="27"/>
  <c r="Y75" i="27"/>
  <c r="S75" i="27"/>
  <c r="M75" i="27"/>
  <c r="H75" i="27"/>
  <c r="AN75" i="27" s="1"/>
  <c r="AQ74" i="27"/>
  <c r="AK74" i="27"/>
  <c r="AM74" i="27" s="1"/>
  <c r="AE74" i="27"/>
  <c r="Y74" i="27"/>
  <c r="AA74" i="27" s="1"/>
  <c r="S74" i="27"/>
  <c r="M74" i="27"/>
  <c r="O74" i="27" s="1"/>
  <c r="H74" i="27"/>
  <c r="AN74" i="27" s="1"/>
  <c r="AQ73" i="27"/>
  <c r="AK73" i="27"/>
  <c r="AE73" i="27"/>
  <c r="Y73" i="27"/>
  <c r="S73" i="27"/>
  <c r="M73" i="27"/>
  <c r="H73" i="27"/>
  <c r="H93" i="27" s="1"/>
  <c r="AQ69" i="27"/>
  <c r="AK69" i="27"/>
  <c r="AM69" i="27" s="1"/>
  <c r="AE69" i="27"/>
  <c r="Y69" i="27"/>
  <c r="AA69" i="27" s="1"/>
  <c r="S69" i="27"/>
  <c r="M69" i="27"/>
  <c r="O69" i="27" s="1"/>
  <c r="H69" i="27"/>
  <c r="AN69" i="27" s="1"/>
  <c r="AQ68" i="27"/>
  <c r="AK68" i="27"/>
  <c r="AE68" i="27"/>
  <c r="Y68" i="27"/>
  <c r="S68" i="27"/>
  <c r="M68" i="27"/>
  <c r="H68" i="27"/>
  <c r="AN68" i="27" s="1"/>
  <c r="AQ67" i="27"/>
  <c r="AK67" i="27"/>
  <c r="AM67" i="27" s="1"/>
  <c r="AE67" i="27"/>
  <c r="Y67" i="27"/>
  <c r="AA67" i="27" s="1"/>
  <c r="S67" i="27"/>
  <c r="M67" i="27"/>
  <c r="O67" i="27" s="1"/>
  <c r="H67" i="27"/>
  <c r="AN67" i="27" s="1"/>
  <c r="AQ66" i="27"/>
  <c r="AK66" i="27"/>
  <c r="AE66" i="27"/>
  <c r="Y66" i="27"/>
  <c r="S66" i="27"/>
  <c r="M66" i="27"/>
  <c r="H66" i="27"/>
  <c r="AN66" i="27" s="1"/>
  <c r="AQ65" i="27"/>
  <c r="AK65" i="27"/>
  <c r="AM65" i="27" s="1"/>
  <c r="AE65" i="27"/>
  <c r="Y65" i="27"/>
  <c r="AA65" i="27" s="1"/>
  <c r="S65" i="27"/>
  <c r="M65" i="27"/>
  <c r="O65" i="27" s="1"/>
  <c r="H65" i="27"/>
  <c r="AN65" i="27" s="1"/>
  <c r="AQ64" i="27"/>
  <c r="AK64" i="27"/>
  <c r="AE64" i="27"/>
  <c r="Y64" i="27"/>
  <c r="S64" i="27"/>
  <c r="M64" i="27"/>
  <c r="H64" i="27"/>
  <c r="AN64" i="27" s="1"/>
  <c r="AQ63" i="27"/>
  <c r="AK63" i="27"/>
  <c r="AM63" i="27" s="1"/>
  <c r="AE63" i="27"/>
  <c r="Y63" i="27"/>
  <c r="AA63" i="27" s="1"/>
  <c r="V63" i="27"/>
  <c r="P63" i="27"/>
  <c r="J63" i="27"/>
  <c r="H63" i="27"/>
  <c r="H62" i="27"/>
  <c r="AN62" i="27" s="1"/>
  <c r="AP62" i="27" s="1"/>
  <c r="AN61" i="27"/>
  <c r="AH61" i="27"/>
  <c r="AJ61" i="27" s="1"/>
  <c r="AB61" i="27"/>
  <c r="V61" i="27"/>
  <c r="X61" i="27" s="1"/>
  <c r="P61" i="27"/>
  <c r="J61" i="27"/>
  <c r="H61" i="27"/>
  <c r="H60" i="27"/>
  <c r="AN60" i="27" s="1"/>
  <c r="AP60" i="27" s="1"/>
  <c r="AN59" i="27"/>
  <c r="AH59" i="27"/>
  <c r="AJ59" i="27" s="1"/>
  <c r="AB59" i="27"/>
  <c r="V59" i="27"/>
  <c r="X59" i="27" s="1"/>
  <c r="P59" i="27"/>
  <c r="J59" i="27"/>
  <c r="L59" i="27" s="1"/>
  <c r="H59" i="27"/>
  <c r="H58" i="27"/>
  <c r="AN58" i="27" s="1"/>
  <c r="AP58" i="27" s="1"/>
  <c r="AN57" i="27"/>
  <c r="AH57" i="27"/>
  <c r="AJ57" i="27" s="1"/>
  <c r="AB57" i="27"/>
  <c r="V57" i="27"/>
  <c r="X57" i="27" s="1"/>
  <c r="P57" i="27"/>
  <c r="J57" i="27"/>
  <c r="H57" i="27"/>
  <c r="H56" i="27"/>
  <c r="AN56" i="27" s="1"/>
  <c r="AP56" i="27" s="1"/>
  <c r="AN55" i="27"/>
  <c r="AH55" i="27"/>
  <c r="AJ55" i="27" s="1"/>
  <c r="AB55" i="27"/>
  <c r="V55" i="27"/>
  <c r="X55" i="27" s="1"/>
  <c r="P55" i="27"/>
  <c r="J55" i="27"/>
  <c r="H55" i="27"/>
  <c r="H54" i="27"/>
  <c r="AN54" i="27" s="1"/>
  <c r="AP54" i="27" s="1"/>
  <c r="AN53" i="27"/>
  <c r="AH53" i="27"/>
  <c r="AJ53" i="27" s="1"/>
  <c r="AB53" i="27"/>
  <c r="V53" i="27"/>
  <c r="X53" i="27" s="1"/>
  <c r="P53" i="27"/>
  <c r="J53" i="27"/>
  <c r="H53" i="27"/>
  <c r="H52" i="27"/>
  <c r="AN52" i="27" s="1"/>
  <c r="AP52" i="27" s="1"/>
  <c r="AN51" i="27"/>
  <c r="AH51" i="27"/>
  <c r="AJ51" i="27" s="1"/>
  <c r="AB51" i="27"/>
  <c r="V51" i="27"/>
  <c r="X51" i="27" s="1"/>
  <c r="P51" i="27"/>
  <c r="J51" i="27"/>
  <c r="H51" i="27"/>
  <c r="H50" i="27"/>
  <c r="AN50" i="27" s="1"/>
  <c r="F46" i="27"/>
  <c r="F45" i="27"/>
  <c r="F44" i="27"/>
  <c r="F43" i="27"/>
  <c r="F42" i="27"/>
  <c r="F41" i="27"/>
  <c r="F40" i="27"/>
  <c r="F39" i="27"/>
  <c r="F38" i="27"/>
  <c r="F37" i="27"/>
  <c r="F36" i="27"/>
  <c r="F35" i="27"/>
  <c r="F34" i="27"/>
  <c r="F33" i="27"/>
  <c r="F32" i="27"/>
  <c r="F31" i="27"/>
  <c r="F30" i="27"/>
  <c r="F29" i="27"/>
  <c r="F28" i="27"/>
  <c r="F27" i="27"/>
  <c r="B21" i="31" s="1"/>
  <c r="G24" i="27"/>
  <c r="M26" i="31"/>
  <c r="L53" i="27" l="1"/>
  <c r="L55" i="27"/>
  <c r="L57" i="27"/>
  <c r="L61" i="27"/>
  <c r="L63" i="27"/>
  <c r="U64" i="27"/>
  <c r="AG64" i="27"/>
  <c r="AS64" i="27"/>
  <c r="U66" i="27"/>
  <c r="AG66" i="27"/>
  <c r="AS66" i="27"/>
  <c r="U68" i="27"/>
  <c r="AG68" i="27"/>
  <c r="AS68" i="27"/>
  <c r="U73" i="27"/>
  <c r="AG73" i="27"/>
  <c r="AS73" i="27"/>
  <c r="U75" i="27"/>
  <c r="AG75" i="27"/>
  <c r="AS75" i="27"/>
  <c r="U77" i="27"/>
  <c r="AG77" i="27"/>
  <c r="AS77" i="27"/>
  <c r="U79" i="27"/>
  <c r="AG79" i="27"/>
  <c r="AS79" i="27"/>
  <c r="U81" i="27"/>
  <c r="AG81" i="27"/>
  <c r="AS81" i="27"/>
  <c r="U83" i="27"/>
  <c r="AG83" i="27"/>
  <c r="AS83" i="27"/>
  <c r="U85" i="27"/>
  <c r="AG85" i="27"/>
  <c r="AS85" i="27"/>
  <c r="U87" i="27"/>
  <c r="AG87" i="27"/>
  <c r="AS87" i="27"/>
  <c r="U89" i="27"/>
  <c r="AG89" i="27"/>
  <c r="AS89" i="27"/>
  <c r="U91" i="27"/>
  <c r="AG91" i="27"/>
  <c r="AS91" i="27"/>
  <c r="U96" i="27"/>
  <c r="AG96" i="27"/>
  <c r="AS96" i="27"/>
  <c r="U98" i="27"/>
  <c r="AG98" i="27"/>
  <c r="AS98" i="27"/>
  <c r="U100" i="27"/>
  <c r="AG100" i="27"/>
  <c r="AS100" i="27"/>
  <c r="U102" i="27"/>
  <c r="AG102" i="27"/>
  <c r="AS102" i="27"/>
  <c r="U104" i="27"/>
  <c r="AG104" i="27"/>
  <c r="AS104" i="27"/>
  <c r="U119" i="27"/>
  <c r="AG119" i="27"/>
  <c r="AS119" i="27"/>
  <c r="U121" i="27"/>
  <c r="AG121" i="27"/>
  <c r="AS121" i="27"/>
  <c r="U123" i="27"/>
  <c r="AG123" i="27"/>
  <c r="AS123" i="27"/>
  <c r="U125" i="27"/>
  <c r="AG125" i="27"/>
  <c r="AS125" i="27"/>
  <c r="U127" i="27"/>
  <c r="AG127" i="27"/>
  <c r="AS127" i="27"/>
  <c r="U129" i="27"/>
  <c r="AG129" i="27"/>
  <c r="AS129" i="27"/>
  <c r="U131" i="27"/>
  <c r="AG131" i="27"/>
  <c r="AS131" i="27"/>
  <c r="U133" i="27"/>
  <c r="AG133" i="27"/>
  <c r="AS133" i="27"/>
  <c r="U135" i="27"/>
  <c r="AG135" i="27"/>
  <c r="AS135" i="27"/>
  <c r="U137" i="27"/>
  <c r="AG137" i="27"/>
  <c r="AS137" i="27"/>
  <c r="U142" i="27"/>
  <c r="AG142" i="27"/>
  <c r="AS142" i="27"/>
  <c r="U144" i="27"/>
  <c r="AG144" i="27"/>
  <c r="AS144" i="27"/>
  <c r="U146" i="27"/>
  <c r="AG146" i="27"/>
  <c r="AS146" i="27"/>
  <c r="U148" i="27"/>
  <c r="AG148" i="27"/>
  <c r="AS148" i="27"/>
  <c r="U150" i="27"/>
  <c r="AG150" i="27"/>
  <c r="AS150" i="27"/>
  <c r="U152" i="27"/>
  <c r="AG152" i="27"/>
  <c r="AS152" i="27"/>
  <c r="U154" i="27"/>
  <c r="AG154" i="27"/>
  <c r="AS154" i="27"/>
  <c r="U156" i="27"/>
  <c r="AG156" i="27"/>
  <c r="AS156" i="27"/>
  <c r="AS157" i="27"/>
  <c r="U159" i="27"/>
  <c r="U161" i="27"/>
  <c r="AG161" i="27"/>
  <c r="AS161" i="27"/>
  <c r="U166" i="27"/>
  <c r="AG166" i="27"/>
  <c r="AA167" i="27"/>
  <c r="AM167" i="27"/>
  <c r="AM168" i="27"/>
  <c r="AS169" i="27"/>
  <c r="U172" i="27"/>
  <c r="AG172" i="27"/>
  <c r="U175" i="27"/>
  <c r="AG175" i="27"/>
  <c r="AS175" i="27"/>
  <c r="U177" i="27"/>
  <c r="AG177" i="27"/>
  <c r="AS177" i="27"/>
  <c r="U179" i="27"/>
  <c r="AG179" i="27"/>
  <c r="AS179" i="27"/>
  <c r="U181" i="27"/>
  <c r="AG181" i="27"/>
  <c r="AS181" i="27"/>
  <c r="O183" i="27"/>
  <c r="AA183" i="27"/>
  <c r="H23" i="31"/>
  <c r="H21" i="31"/>
  <c r="K51" i="27"/>
  <c r="L51" i="27" s="1"/>
  <c r="K209" i="27"/>
  <c r="K239" i="27" s="1"/>
  <c r="O184" i="27"/>
  <c r="AA184" i="27"/>
  <c r="AM184" i="27"/>
  <c r="AA186" i="27"/>
  <c r="AA188" i="27"/>
  <c r="AA190" i="27"/>
  <c r="AA192" i="27"/>
  <c r="AA194" i="27"/>
  <c r="U210" i="27"/>
  <c r="AG210" i="27"/>
  <c r="AS210" i="27"/>
  <c r="U211" i="27"/>
  <c r="AG211" i="27"/>
  <c r="AS211" i="27"/>
  <c r="U212" i="27"/>
  <c r="AG212" i="27"/>
  <c r="AS212" i="27"/>
  <c r="U213" i="27"/>
  <c r="AG213" i="27"/>
  <c r="AS213" i="27"/>
  <c r="U214" i="27"/>
  <c r="AG214" i="27"/>
  <c r="AS214" i="27"/>
  <c r="U215" i="27"/>
  <c r="AG215" i="27"/>
  <c r="AS215" i="27"/>
  <c r="U216" i="27"/>
  <c r="AG216" i="27"/>
  <c r="AS216" i="27"/>
  <c r="U217" i="27"/>
  <c r="AG217" i="27"/>
  <c r="AS217" i="27"/>
  <c r="U218" i="27"/>
  <c r="AG218" i="27"/>
  <c r="AS218" i="27"/>
  <c r="U219" i="27"/>
  <c r="AG219" i="27"/>
  <c r="AS219" i="27"/>
  <c r="U220" i="27"/>
  <c r="AG220" i="27"/>
  <c r="AS220" i="27"/>
  <c r="U221" i="27"/>
  <c r="AG221" i="27"/>
  <c r="AS221" i="27"/>
  <c r="U222" i="27"/>
  <c r="AG222" i="27"/>
  <c r="AS222" i="27"/>
  <c r="U223" i="27"/>
  <c r="AG223" i="27"/>
  <c r="AS223" i="27"/>
  <c r="U224" i="27"/>
  <c r="AG224" i="27"/>
  <c r="AS224" i="27"/>
  <c r="U225" i="27"/>
  <c r="AG225" i="27"/>
  <c r="AS225" i="27"/>
  <c r="U226" i="27"/>
  <c r="AG226" i="27"/>
  <c r="AS226" i="27"/>
  <c r="U227" i="27"/>
  <c r="AG227" i="27"/>
  <c r="AS227" i="27"/>
  <c r="U228" i="27"/>
  <c r="AG228" i="27"/>
  <c r="AS228" i="27"/>
  <c r="J233" i="27"/>
  <c r="U231" i="27"/>
  <c r="AG231" i="27"/>
  <c r="R232" i="27"/>
  <c r="X232" i="27"/>
  <c r="AD232" i="27"/>
  <c r="AJ232" i="27"/>
  <c r="AP232" i="27"/>
  <c r="T233" i="27"/>
  <c r="AF233" i="27"/>
  <c r="K241" i="27"/>
  <c r="R51" i="27"/>
  <c r="AD51" i="27"/>
  <c r="AP51" i="27"/>
  <c r="R53" i="27"/>
  <c r="AD53" i="27"/>
  <c r="AP53" i="27"/>
  <c r="R55" i="27"/>
  <c r="AD55" i="27"/>
  <c r="AP55" i="27"/>
  <c r="R57" i="27"/>
  <c r="AD57" i="27"/>
  <c r="AP57" i="27"/>
  <c r="R59" i="27"/>
  <c r="AD59" i="27"/>
  <c r="AP59" i="27"/>
  <c r="R61" i="27"/>
  <c r="AD61" i="27"/>
  <c r="AP61" i="27"/>
  <c r="R63" i="27"/>
  <c r="AG63" i="27"/>
  <c r="AS63" i="27"/>
  <c r="O64" i="27"/>
  <c r="AA64" i="27"/>
  <c r="AM64" i="27"/>
  <c r="U65" i="27"/>
  <c r="AG65" i="27"/>
  <c r="AS65" i="27"/>
  <c r="O66" i="27"/>
  <c r="AA66" i="27"/>
  <c r="AM66" i="27"/>
  <c r="U67" i="27"/>
  <c r="AG67" i="27"/>
  <c r="AS67" i="27"/>
  <c r="O68" i="27"/>
  <c r="AA68" i="27"/>
  <c r="AM68" i="27"/>
  <c r="U69" i="27"/>
  <c r="AG69" i="27"/>
  <c r="AS69" i="27"/>
  <c r="O73" i="27"/>
  <c r="AA73" i="27"/>
  <c r="AM73" i="27"/>
  <c r="U74" i="27"/>
  <c r="AG74" i="27"/>
  <c r="AS74" i="27"/>
  <c r="O75" i="27"/>
  <c r="AA75" i="27"/>
  <c r="AM75" i="27"/>
  <c r="U76" i="27"/>
  <c r="AG76" i="27"/>
  <c r="AS76" i="27"/>
  <c r="O77" i="27"/>
  <c r="AA77" i="27"/>
  <c r="AM77" i="27"/>
  <c r="U78" i="27"/>
  <c r="AG78" i="27"/>
  <c r="AS78" i="27"/>
  <c r="O79" i="27"/>
  <c r="AA79" i="27"/>
  <c r="AM79" i="27"/>
  <c r="U80" i="27"/>
  <c r="AG80" i="27"/>
  <c r="AS80" i="27"/>
  <c r="O81" i="27"/>
  <c r="AA81" i="27"/>
  <c r="AM81" i="27"/>
  <c r="U82" i="27"/>
  <c r="AG82" i="27"/>
  <c r="AS82" i="27"/>
  <c r="O83" i="27"/>
  <c r="AA83" i="27"/>
  <c r="AM83" i="27"/>
  <c r="U84" i="27"/>
  <c r="AG84" i="27"/>
  <c r="AS84" i="27"/>
  <c r="U86" i="27"/>
  <c r="AG86" i="27"/>
  <c r="AS86" i="27"/>
  <c r="O87" i="27"/>
  <c r="AA87" i="27"/>
  <c r="AM87" i="27"/>
  <c r="U88" i="27"/>
  <c r="AG88" i="27"/>
  <c r="AS88" i="27"/>
  <c r="O89" i="27"/>
  <c r="AA89" i="27"/>
  <c r="AM89" i="27"/>
  <c r="U90" i="27"/>
  <c r="AG90" i="27"/>
  <c r="AS90" i="27"/>
  <c r="O91" i="27"/>
  <c r="AA91" i="27"/>
  <c r="AM91" i="27"/>
  <c r="U92" i="27"/>
  <c r="AG92" i="27"/>
  <c r="AS92" i="27"/>
  <c r="O96" i="27"/>
  <c r="AA96" i="27"/>
  <c r="AM96" i="27"/>
  <c r="U97" i="27"/>
  <c r="AG97" i="27"/>
  <c r="AS97" i="27"/>
  <c r="O98" i="27"/>
  <c r="AA98" i="27"/>
  <c r="AM98" i="27"/>
  <c r="U99" i="27"/>
  <c r="AG99" i="27"/>
  <c r="AS99" i="27"/>
  <c r="O100" i="27"/>
  <c r="AA100" i="27"/>
  <c r="AM100" i="27"/>
  <c r="U101" i="27"/>
  <c r="AG101" i="27"/>
  <c r="AS101" i="27"/>
  <c r="O102" i="27"/>
  <c r="AA102" i="27"/>
  <c r="AM102" i="27"/>
  <c r="U103" i="27"/>
  <c r="AG103" i="27"/>
  <c r="AS103" i="27"/>
  <c r="O104" i="27"/>
  <c r="AA104" i="27"/>
  <c r="AM104" i="27"/>
  <c r="U105" i="27"/>
  <c r="AG105" i="27"/>
  <c r="AS105" i="27"/>
  <c r="O119" i="27"/>
  <c r="AA119" i="27"/>
  <c r="AM119" i="27"/>
  <c r="U120" i="27"/>
  <c r="AG120" i="27"/>
  <c r="AS120" i="27"/>
  <c r="O121" i="27"/>
  <c r="AA121" i="27"/>
  <c r="AM121" i="27"/>
  <c r="U122" i="27"/>
  <c r="AG122" i="27"/>
  <c r="AS122" i="27"/>
  <c r="O123" i="27"/>
  <c r="AA123" i="27"/>
  <c r="AM123" i="27"/>
  <c r="U124" i="27"/>
  <c r="AG124" i="27"/>
  <c r="AS124" i="27"/>
  <c r="O125" i="27"/>
  <c r="AA125" i="27"/>
  <c r="AM125" i="27"/>
  <c r="U126" i="27"/>
  <c r="AG126" i="27"/>
  <c r="AS126" i="27"/>
  <c r="O127" i="27"/>
  <c r="AA127" i="27"/>
  <c r="AM127" i="27"/>
  <c r="U128" i="27"/>
  <c r="AG128" i="27"/>
  <c r="AS128" i="27"/>
  <c r="O129" i="27"/>
  <c r="AA129" i="27"/>
  <c r="AM129" i="27"/>
  <c r="U130" i="27"/>
  <c r="AG130" i="27"/>
  <c r="AS130" i="27"/>
  <c r="O131" i="27"/>
  <c r="AA131" i="27"/>
  <c r="AM131" i="27"/>
  <c r="U132" i="27"/>
  <c r="AG132" i="27"/>
  <c r="AS132" i="27"/>
  <c r="O133" i="27"/>
  <c r="AA133" i="27"/>
  <c r="AM133" i="27"/>
  <c r="U134" i="27"/>
  <c r="AG134" i="27"/>
  <c r="AS134" i="27"/>
  <c r="O135" i="27"/>
  <c r="AA135" i="27"/>
  <c r="AM135" i="27"/>
  <c r="U136" i="27"/>
  <c r="AG136" i="27"/>
  <c r="AS136" i="27"/>
  <c r="O137" i="27"/>
  <c r="AA137" i="27"/>
  <c r="AM137" i="27"/>
  <c r="U138" i="27"/>
  <c r="AG138" i="27"/>
  <c r="AS138" i="27"/>
  <c r="O142" i="27"/>
  <c r="AA142" i="27"/>
  <c r="AM142" i="27"/>
  <c r="U143" i="27"/>
  <c r="AG143" i="27"/>
  <c r="AS143" i="27"/>
  <c r="O144" i="27"/>
  <c r="AA144" i="27"/>
  <c r="AM144" i="27"/>
  <c r="U145" i="27"/>
  <c r="AG145" i="27"/>
  <c r="AS145" i="27"/>
  <c r="O146" i="27"/>
  <c r="AA146" i="27"/>
  <c r="AM146" i="27"/>
  <c r="U147" i="27"/>
  <c r="AG147" i="27"/>
  <c r="AS147" i="27"/>
  <c r="O148" i="27"/>
  <c r="AA148" i="27"/>
  <c r="AM148" i="27"/>
  <c r="U149" i="27"/>
  <c r="AG149" i="27"/>
  <c r="AS149" i="27"/>
  <c r="O150" i="27"/>
  <c r="AA150" i="27"/>
  <c r="AM150" i="27"/>
  <c r="U151" i="27"/>
  <c r="AG151" i="27"/>
  <c r="AS151" i="27"/>
  <c r="O152" i="27"/>
  <c r="AA152" i="27"/>
  <c r="AM152" i="27"/>
  <c r="U153" i="27"/>
  <c r="AG153" i="27"/>
  <c r="AS153" i="27"/>
  <c r="O154" i="27"/>
  <c r="AA154" i="27"/>
  <c r="AM154" i="27"/>
  <c r="U155" i="27"/>
  <c r="AG155" i="27"/>
  <c r="AS155" i="27"/>
  <c r="O156" i="27"/>
  <c r="AA156" i="27"/>
  <c r="AM156" i="27"/>
  <c r="U157" i="27"/>
  <c r="AG157" i="27"/>
  <c r="AM157" i="27"/>
  <c r="U158" i="27"/>
  <c r="AG158" i="27"/>
  <c r="AS158" i="27"/>
  <c r="O159" i="27"/>
  <c r="U160" i="27"/>
  <c r="AG160" i="27"/>
  <c r="AS160" i="27"/>
  <c r="O161" i="27"/>
  <c r="AA161" i="27"/>
  <c r="AM161" i="27"/>
  <c r="U165" i="27"/>
  <c r="AG165" i="27"/>
  <c r="AS165" i="27"/>
  <c r="O166" i="27"/>
  <c r="AA166" i="27"/>
  <c r="AS166" i="27"/>
  <c r="O167" i="27"/>
  <c r="AG167" i="27"/>
  <c r="AS167" i="27"/>
  <c r="O168" i="27"/>
  <c r="AG168" i="27"/>
  <c r="AS168" i="27"/>
  <c r="O169" i="27"/>
  <c r="AM169" i="27"/>
  <c r="AA170" i="27"/>
  <c r="AS170" i="27"/>
  <c r="U171" i="27"/>
  <c r="AG171" i="27"/>
  <c r="AS171" i="27"/>
  <c r="O172" i="27"/>
  <c r="AA172" i="27"/>
  <c r="AS172" i="27"/>
  <c r="U173" i="27"/>
  <c r="AS173" i="27"/>
  <c r="O174" i="27"/>
  <c r="AA174" i="27"/>
  <c r="AM174" i="27"/>
  <c r="O175" i="27"/>
  <c r="AA175" i="27"/>
  <c r="AM175" i="27"/>
  <c r="U176" i="27"/>
  <c r="AG176" i="27"/>
  <c r="AS176" i="27"/>
  <c r="O177" i="27"/>
  <c r="AA177" i="27"/>
  <c r="AM177" i="27"/>
  <c r="U178" i="27"/>
  <c r="AG178" i="27"/>
  <c r="AS178" i="27"/>
  <c r="O179" i="27"/>
  <c r="AA179" i="27"/>
  <c r="AM179" i="27"/>
  <c r="U180" i="27"/>
  <c r="AG180" i="27"/>
  <c r="AS180" i="27"/>
  <c r="O181" i="27"/>
  <c r="AA181" i="27"/>
  <c r="AM181" i="27"/>
  <c r="AG182" i="27"/>
  <c r="AG183" i="27"/>
  <c r="U184" i="27"/>
  <c r="AG184" i="27"/>
  <c r="AS184" i="27"/>
  <c r="AS185" i="27"/>
  <c r="AS186" i="27"/>
  <c r="AS187" i="27"/>
  <c r="AS188" i="27"/>
  <c r="AS189" i="27"/>
  <c r="AS190" i="27"/>
  <c r="AS191" i="27"/>
  <c r="AS192" i="27"/>
  <c r="AS193" i="27"/>
  <c r="AS194" i="27"/>
  <c r="O40" i="30"/>
  <c r="O41" i="30"/>
  <c r="O43" i="30"/>
  <c r="O44" i="30"/>
  <c r="H24" i="31"/>
  <c r="H25" i="31"/>
  <c r="G21" i="31"/>
  <c r="G23" i="31"/>
  <c r="P19" i="30"/>
  <c r="O22" i="30"/>
  <c r="P15" i="30"/>
  <c r="AP50" i="27"/>
  <c r="J50" i="27"/>
  <c r="P50" i="27"/>
  <c r="V50" i="27"/>
  <c r="AB50" i="27"/>
  <c r="AH50" i="27"/>
  <c r="AQ51" i="27"/>
  <c r="AK51" i="27"/>
  <c r="AE51" i="27"/>
  <c r="Y51" i="27"/>
  <c r="S51" i="27"/>
  <c r="M51" i="27"/>
  <c r="O51" i="27"/>
  <c r="U51" i="27"/>
  <c r="AA51" i="27"/>
  <c r="AG51" i="27"/>
  <c r="AM51" i="27"/>
  <c r="AS51" i="27"/>
  <c r="J52" i="27"/>
  <c r="L52" i="27" s="1"/>
  <c r="P52" i="27"/>
  <c r="R52" i="27" s="1"/>
  <c r="V52" i="27"/>
  <c r="X52" i="27" s="1"/>
  <c r="AB52" i="27"/>
  <c r="AD52" i="27" s="1"/>
  <c r="AH52" i="27"/>
  <c r="AJ52" i="27" s="1"/>
  <c r="AQ53" i="27"/>
  <c r="AK53" i="27"/>
  <c r="AE53" i="27"/>
  <c r="Y53" i="27"/>
  <c r="S53" i="27"/>
  <c r="M53" i="27"/>
  <c r="O53" i="27"/>
  <c r="U53" i="27"/>
  <c r="AA53" i="27"/>
  <c r="AG53" i="27"/>
  <c r="AM53" i="27"/>
  <c r="AS53" i="27"/>
  <c r="J54" i="27"/>
  <c r="L54" i="27" s="1"/>
  <c r="P54" i="27"/>
  <c r="R54" i="27" s="1"/>
  <c r="V54" i="27"/>
  <c r="X54" i="27" s="1"/>
  <c r="AB54" i="27"/>
  <c r="AD54" i="27" s="1"/>
  <c r="AH54" i="27"/>
  <c r="AJ54" i="27" s="1"/>
  <c r="AQ55" i="27"/>
  <c r="AK55" i="27"/>
  <c r="AE55" i="27"/>
  <c r="Y55" i="27"/>
  <c r="S55" i="27"/>
  <c r="M55" i="27"/>
  <c r="O55" i="27"/>
  <c r="U55" i="27"/>
  <c r="AA55" i="27"/>
  <c r="AG55" i="27"/>
  <c r="AM55" i="27"/>
  <c r="AS55" i="27"/>
  <c r="J56" i="27"/>
  <c r="L56" i="27" s="1"/>
  <c r="P56" i="27"/>
  <c r="R56" i="27" s="1"/>
  <c r="V56" i="27"/>
  <c r="X56" i="27" s="1"/>
  <c r="AB56" i="27"/>
  <c r="AD56" i="27" s="1"/>
  <c r="AH56" i="27"/>
  <c r="AJ56" i="27" s="1"/>
  <c r="AQ57" i="27"/>
  <c r="AK57" i="27"/>
  <c r="AE57" i="27"/>
  <c r="Y57" i="27"/>
  <c r="S57" i="27"/>
  <c r="M57" i="27"/>
  <c r="O57" i="27"/>
  <c r="U57" i="27"/>
  <c r="AA57" i="27"/>
  <c r="AG57" i="27"/>
  <c r="AM57" i="27"/>
  <c r="AS57" i="27"/>
  <c r="J58" i="27"/>
  <c r="L58" i="27" s="1"/>
  <c r="P58" i="27"/>
  <c r="R58" i="27" s="1"/>
  <c r="V58" i="27"/>
  <c r="X58" i="27" s="1"/>
  <c r="AB58" i="27"/>
  <c r="AD58" i="27" s="1"/>
  <c r="AH58" i="27"/>
  <c r="AJ58" i="27" s="1"/>
  <c r="AQ59" i="27"/>
  <c r="AK59" i="27"/>
  <c r="AE59" i="27"/>
  <c r="Y59" i="27"/>
  <c r="S59" i="27"/>
  <c r="M59" i="27"/>
  <c r="O59" i="27"/>
  <c r="U59" i="27"/>
  <c r="AA59" i="27"/>
  <c r="AG59" i="27"/>
  <c r="AM59" i="27"/>
  <c r="AS59" i="27"/>
  <c r="J60" i="27"/>
  <c r="L60" i="27" s="1"/>
  <c r="P60" i="27"/>
  <c r="R60" i="27" s="1"/>
  <c r="V60" i="27"/>
  <c r="X60" i="27" s="1"/>
  <c r="AB60" i="27"/>
  <c r="AD60" i="27" s="1"/>
  <c r="AH60" i="27"/>
  <c r="AJ60" i="27" s="1"/>
  <c r="AQ61" i="27"/>
  <c r="AK61" i="27"/>
  <c r="AE61" i="27"/>
  <c r="Y61" i="27"/>
  <c r="S61" i="27"/>
  <c r="M61" i="27"/>
  <c r="O61" i="27"/>
  <c r="U61" i="27"/>
  <c r="AA61" i="27"/>
  <c r="AG61" i="27"/>
  <c r="AM61" i="27"/>
  <c r="AS61" i="27"/>
  <c r="J62" i="27"/>
  <c r="L62" i="27" s="1"/>
  <c r="P62" i="27"/>
  <c r="R62" i="27" s="1"/>
  <c r="V62" i="27"/>
  <c r="X62" i="27" s="1"/>
  <c r="AB62" i="27"/>
  <c r="AD62" i="27" s="1"/>
  <c r="AH62" i="27"/>
  <c r="AJ62" i="27" s="1"/>
  <c r="AN63" i="27"/>
  <c r="AN239" i="27" s="1"/>
  <c r="AH63" i="27"/>
  <c r="AJ63" i="27" s="1"/>
  <c r="AB63" i="27"/>
  <c r="S63" i="27"/>
  <c r="M63" i="27"/>
  <c r="O63" i="27"/>
  <c r="U63" i="27"/>
  <c r="AD73" i="27"/>
  <c r="G239" i="27"/>
  <c r="H70" i="27"/>
  <c r="AQ50" i="27"/>
  <c r="AK50" i="27"/>
  <c r="AE50" i="27"/>
  <c r="Y50" i="27"/>
  <c r="S50" i="27"/>
  <c r="M50" i="27"/>
  <c r="U50" i="27"/>
  <c r="Z239" i="27"/>
  <c r="AG50" i="27"/>
  <c r="AS50" i="27"/>
  <c r="AQ52" i="27"/>
  <c r="AK52" i="27"/>
  <c r="AE52" i="27"/>
  <c r="Y52" i="27"/>
  <c r="S52" i="27"/>
  <c r="M52" i="27"/>
  <c r="O52" i="27"/>
  <c r="U52" i="27"/>
  <c r="AA52" i="27"/>
  <c r="AG52" i="27"/>
  <c r="AM52" i="27"/>
  <c r="AS52" i="27"/>
  <c r="AQ54" i="27"/>
  <c r="AK54" i="27"/>
  <c r="AE54" i="27"/>
  <c r="Y54" i="27"/>
  <c r="S54" i="27"/>
  <c r="M54" i="27"/>
  <c r="O54" i="27"/>
  <c r="U54" i="27"/>
  <c r="AA54" i="27"/>
  <c r="AG54" i="27"/>
  <c r="AM54" i="27"/>
  <c r="AS54" i="27"/>
  <c r="AQ56" i="27"/>
  <c r="AK56" i="27"/>
  <c r="AE56" i="27"/>
  <c r="Y56" i="27"/>
  <c r="S56" i="27"/>
  <c r="M56" i="27"/>
  <c r="O56" i="27"/>
  <c r="U56" i="27"/>
  <c r="AA56" i="27"/>
  <c r="AG56" i="27"/>
  <c r="AM56" i="27"/>
  <c r="AS56" i="27"/>
  <c r="AQ58" i="27"/>
  <c r="AK58" i="27"/>
  <c r="AE58" i="27"/>
  <c r="Y58" i="27"/>
  <c r="S58" i="27"/>
  <c r="M58" i="27"/>
  <c r="O58" i="27"/>
  <c r="U58" i="27"/>
  <c r="AA58" i="27"/>
  <c r="AG58" i="27"/>
  <c r="AM58" i="27"/>
  <c r="AS58" i="27"/>
  <c r="AQ60" i="27"/>
  <c r="AK60" i="27"/>
  <c r="AE60" i="27"/>
  <c r="Y60" i="27"/>
  <c r="S60" i="27"/>
  <c r="M60" i="27"/>
  <c r="O60" i="27"/>
  <c r="U60" i="27"/>
  <c r="AA60" i="27"/>
  <c r="AG60" i="27"/>
  <c r="AM60" i="27"/>
  <c r="AS60" i="27"/>
  <c r="AQ62" i="27"/>
  <c r="AK62" i="27"/>
  <c r="AE62" i="27"/>
  <c r="Y62" i="27"/>
  <c r="S62" i="27"/>
  <c r="M62" i="27"/>
  <c r="O62" i="27"/>
  <c r="U62" i="27"/>
  <c r="AA62" i="27"/>
  <c r="AG62" i="27"/>
  <c r="AM62" i="27"/>
  <c r="AS62" i="27"/>
  <c r="AD74" i="27"/>
  <c r="AP74" i="27"/>
  <c r="L75" i="27"/>
  <c r="AJ75" i="27"/>
  <c r="AD76" i="27"/>
  <c r="AP76" i="27"/>
  <c r="L77" i="27"/>
  <c r="AJ77" i="27"/>
  <c r="AD78" i="27"/>
  <c r="AP78" i="27"/>
  <c r="L79" i="27"/>
  <c r="AJ79" i="27"/>
  <c r="AD80" i="27"/>
  <c r="AP80" i="27"/>
  <c r="L81" i="27"/>
  <c r="AJ81" i="27"/>
  <c r="AP75" i="27"/>
  <c r="AP77" i="27"/>
  <c r="AP79" i="27"/>
  <c r="AP81" i="27"/>
  <c r="AP83" i="27"/>
  <c r="AP85" i="27"/>
  <c r="AP87" i="27"/>
  <c r="AP89" i="27"/>
  <c r="AP91" i="27"/>
  <c r="AD142" i="27"/>
  <c r="AD82" i="27"/>
  <c r="AP82" i="27"/>
  <c r="L83" i="27"/>
  <c r="AJ83" i="27"/>
  <c r="AD84" i="27"/>
  <c r="AP84" i="27"/>
  <c r="L85" i="27"/>
  <c r="AJ85" i="27"/>
  <c r="AD86" i="27"/>
  <c r="AP86" i="27"/>
  <c r="L87" i="27"/>
  <c r="AJ87" i="27"/>
  <c r="AD88" i="27"/>
  <c r="AP88" i="27"/>
  <c r="L89" i="27"/>
  <c r="AJ89" i="27"/>
  <c r="AD90" i="27"/>
  <c r="AP90" i="27"/>
  <c r="L91" i="27"/>
  <c r="AJ91" i="27"/>
  <c r="AD92" i="27"/>
  <c r="AP92" i="27"/>
  <c r="AP144" i="27"/>
  <c r="AP145" i="27"/>
  <c r="AP146" i="27"/>
  <c r="R147" i="27"/>
  <c r="AP147" i="27"/>
  <c r="X148" i="27"/>
  <c r="R149" i="27"/>
  <c r="R151" i="27"/>
  <c r="AP152" i="27"/>
  <c r="R153" i="27"/>
  <c r="AP153" i="27"/>
  <c r="AP154" i="27"/>
  <c r="AP155" i="27"/>
  <c r="X156" i="27"/>
  <c r="R157" i="27"/>
  <c r="AP157" i="27"/>
  <c r="AP158" i="27"/>
  <c r="L159" i="27"/>
  <c r="L161" i="27"/>
  <c r="R143" i="27"/>
  <c r="AP143" i="27"/>
  <c r="X144" i="27"/>
  <c r="R145" i="27"/>
  <c r="X146" i="27"/>
  <c r="AP148" i="27"/>
  <c r="AP149" i="27"/>
  <c r="X150" i="27"/>
  <c r="AP150" i="27"/>
  <c r="AP151" i="27"/>
  <c r="X152" i="27"/>
  <c r="X154" i="27"/>
  <c r="R155" i="27"/>
  <c r="AP156" i="27"/>
  <c r="X158" i="27"/>
  <c r="AJ159" i="27"/>
  <c r="AP160" i="27"/>
  <c r="AJ161" i="27"/>
  <c r="L183" i="27"/>
  <c r="O209" i="27"/>
  <c r="U209" i="27"/>
  <c r="AA209" i="27"/>
  <c r="AG209" i="27"/>
  <c r="AM209" i="27"/>
  <c r="AS209" i="27"/>
  <c r="X63" i="27"/>
  <c r="AD63" i="27"/>
  <c r="AP63" i="27"/>
  <c r="R64" i="27"/>
  <c r="AD64" i="27"/>
  <c r="AP64" i="27"/>
  <c r="AP65" i="27"/>
  <c r="R66" i="27"/>
  <c r="AD66" i="27"/>
  <c r="AP66" i="27"/>
  <c r="AP67" i="27"/>
  <c r="R68" i="27"/>
  <c r="AD68" i="27"/>
  <c r="AP68" i="27"/>
  <c r="AP69" i="27"/>
  <c r="L96" i="27"/>
  <c r="X96" i="27"/>
  <c r="AJ96" i="27"/>
  <c r="L97" i="27"/>
  <c r="X97" i="27"/>
  <c r="AJ97" i="27"/>
  <c r="AP97" i="27"/>
  <c r="AP98" i="27"/>
  <c r="L99" i="27"/>
  <c r="X99" i="27"/>
  <c r="AJ99" i="27"/>
  <c r="AP99" i="27"/>
  <c r="AP100" i="27"/>
  <c r="L101" i="27"/>
  <c r="X101" i="27"/>
  <c r="AJ101" i="27"/>
  <c r="AP101" i="27"/>
  <c r="AP102" i="27"/>
  <c r="L103" i="27"/>
  <c r="X103" i="27"/>
  <c r="AJ103" i="27"/>
  <c r="AP103" i="27"/>
  <c r="AP104" i="27"/>
  <c r="L105" i="27"/>
  <c r="X105" i="27"/>
  <c r="AJ105" i="27"/>
  <c r="AP105" i="27"/>
  <c r="L119" i="27"/>
  <c r="X119" i="27"/>
  <c r="AJ119" i="27"/>
  <c r="L120" i="27"/>
  <c r="X120" i="27"/>
  <c r="AJ120" i="27"/>
  <c r="AP120" i="27"/>
  <c r="AP121" i="27"/>
  <c r="L122" i="27"/>
  <c r="X122" i="27"/>
  <c r="AJ122" i="27"/>
  <c r="AP122" i="27"/>
  <c r="AP123" i="27"/>
  <c r="L124" i="27"/>
  <c r="X124" i="27"/>
  <c r="AJ124" i="27"/>
  <c r="AP124" i="27"/>
  <c r="AP125" i="27"/>
  <c r="L126" i="27"/>
  <c r="X126" i="27"/>
  <c r="AJ126" i="27"/>
  <c r="AP126" i="27"/>
  <c r="AP127" i="27"/>
  <c r="L128" i="27"/>
  <c r="X128" i="27"/>
  <c r="AJ128" i="27"/>
  <c r="AP128" i="27"/>
  <c r="AP129" i="27"/>
  <c r="L130" i="27"/>
  <c r="X130" i="27"/>
  <c r="AJ130" i="27"/>
  <c r="AP130" i="27"/>
  <c r="AP131" i="27"/>
  <c r="L132" i="27"/>
  <c r="X132" i="27"/>
  <c r="AJ132" i="27"/>
  <c r="AP132" i="27"/>
  <c r="AP133" i="27"/>
  <c r="L134" i="27"/>
  <c r="X134" i="27"/>
  <c r="AJ134" i="27"/>
  <c r="AP134" i="27"/>
  <c r="AP135" i="27"/>
  <c r="L136" i="27"/>
  <c r="X136" i="27"/>
  <c r="AJ136" i="27"/>
  <c r="AP136" i="27"/>
  <c r="AP137" i="27"/>
  <c r="L138" i="27"/>
  <c r="X138" i="27"/>
  <c r="AJ138" i="27"/>
  <c r="AP138" i="27"/>
  <c r="AP161" i="27"/>
  <c r="AD182" i="27"/>
  <c r="AP183" i="27"/>
  <c r="AJ185" i="27"/>
  <c r="AJ187" i="27"/>
  <c r="AJ189" i="27"/>
  <c r="AJ191" i="27"/>
  <c r="AJ193" i="27"/>
  <c r="J64" i="27"/>
  <c r="L64" i="27" s="1"/>
  <c r="P64" i="27"/>
  <c r="V64" i="27"/>
  <c r="X64" i="27" s="1"/>
  <c r="AB64" i="27"/>
  <c r="AH64" i="27"/>
  <c r="AJ64" i="27" s="1"/>
  <c r="J65" i="27"/>
  <c r="L65" i="27" s="1"/>
  <c r="P65" i="27"/>
  <c r="R65" i="27" s="1"/>
  <c r="V65" i="27"/>
  <c r="X65" i="27" s="1"/>
  <c r="AB65" i="27"/>
  <c r="AD65" i="27" s="1"/>
  <c r="AH65" i="27"/>
  <c r="AJ65" i="27" s="1"/>
  <c r="J66" i="27"/>
  <c r="L66" i="27" s="1"/>
  <c r="P66" i="27"/>
  <c r="V66" i="27"/>
  <c r="X66" i="27" s="1"/>
  <c r="AB66" i="27"/>
  <c r="AH66" i="27"/>
  <c r="AJ66" i="27" s="1"/>
  <c r="J67" i="27"/>
  <c r="L67" i="27" s="1"/>
  <c r="P67" i="27"/>
  <c r="R67" i="27" s="1"/>
  <c r="V67" i="27"/>
  <c r="X67" i="27" s="1"/>
  <c r="AB67" i="27"/>
  <c r="AD67" i="27" s="1"/>
  <c r="AH67" i="27"/>
  <c r="AJ67" i="27" s="1"/>
  <c r="J68" i="27"/>
  <c r="L68" i="27" s="1"/>
  <c r="P68" i="27"/>
  <c r="V68" i="27"/>
  <c r="X68" i="27" s="1"/>
  <c r="AB68" i="27"/>
  <c r="AH68" i="27"/>
  <c r="AJ68" i="27" s="1"/>
  <c r="J69" i="27"/>
  <c r="L69" i="27" s="1"/>
  <c r="P69" i="27"/>
  <c r="R69" i="27" s="1"/>
  <c r="V69" i="27"/>
  <c r="X69" i="27" s="1"/>
  <c r="AB69" i="27"/>
  <c r="AD69" i="27" s="1"/>
  <c r="AH69" i="27"/>
  <c r="AJ69" i="27" s="1"/>
  <c r="J73" i="27"/>
  <c r="L73" i="27" s="1"/>
  <c r="P73" i="27"/>
  <c r="R73" i="27" s="1"/>
  <c r="V73" i="27"/>
  <c r="X73" i="27" s="1"/>
  <c r="AB73" i="27"/>
  <c r="AH73" i="27"/>
  <c r="AJ73" i="27" s="1"/>
  <c r="AN73" i="27"/>
  <c r="AP73" i="27" s="1"/>
  <c r="J74" i="27"/>
  <c r="L74" i="27" s="1"/>
  <c r="P74" i="27"/>
  <c r="R74" i="27" s="1"/>
  <c r="V74" i="27"/>
  <c r="X74" i="27" s="1"/>
  <c r="AB74" i="27"/>
  <c r="AH74" i="27"/>
  <c r="AJ74" i="27" s="1"/>
  <c r="J75" i="27"/>
  <c r="P75" i="27"/>
  <c r="R75" i="27" s="1"/>
  <c r="V75" i="27"/>
  <c r="X75" i="27" s="1"/>
  <c r="AB75" i="27"/>
  <c r="AD75" i="27" s="1"/>
  <c r="AH75" i="27"/>
  <c r="J76" i="27"/>
  <c r="L76" i="27" s="1"/>
  <c r="P76" i="27"/>
  <c r="R76" i="27" s="1"/>
  <c r="V76" i="27"/>
  <c r="X76" i="27" s="1"/>
  <c r="AB76" i="27"/>
  <c r="AH76" i="27"/>
  <c r="AJ76" i="27" s="1"/>
  <c r="J77" i="27"/>
  <c r="P77" i="27"/>
  <c r="R77" i="27" s="1"/>
  <c r="V77" i="27"/>
  <c r="X77" i="27" s="1"/>
  <c r="AB77" i="27"/>
  <c r="AD77" i="27" s="1"/>
  <c r="AH77" i="27"/>
  <c r="J78" i="27"/>
  <c r="L78" i="27" s="1"/>
  <c r="P78" i="27"/>
  <c r="R78" i="27" s="1"/>
  <c r="V78" i="27"/>
  <c r="X78" i="27" s="1"/>
  <c r="AB78" i="27"/>
  <c r="AH78" i="27"/>
  <c r="AJ78" i="27" s="1"/>
  <c r="J79" i="27"/>
  <c r="P79" i="27"/>
  <c r="R79" i="27" s="1"/>
  <c r="V79" i="27"/>
  <c r="X79" i="27" s="1"/>
  <c r="AB79" i="27"/>
  <c r="AD79" i="27" s="1"/>
  <c r="AH79" i="27"/>
  <c r="J80" i="27"/>
  <c r="L80" i="27" s="1"/>
  <c r="P80" i="27"/>
  <c r="R80" i="27" s="1"/>
  <c r="V80" i="27"/>
  <c r="X80" i="27" s="1"/>
  <c r="AB80" i="27"/>
  <c r="AH80" i="27"/>
  <c r="AJ80" i="27" s="1"/>
  <c r="J81" i="27"/>
  <c r="P81" i="27"/>
  <c r="R81" i="27" s="1"/>
  <c r="V81" i="27"/>
  <c r="X81" i="27" s="1"/>
  <c r="AB81" i="27"/>
  <c r="AD81" i="27" s="1"/>
  <c r="AH81" i="27"/>
  <c r="J82" i="27"/>
  <c r="L82" i="27" s="1"/>
  <c r="P82" i="27"/>
  <c r="R82" i="27" s="1"/>
  <c r="V82" i="27"/>
  <c r="X82" i="27" s="1"/>
  <c r="AB82" i="27"/>
  <c r="AH82" i="27"/>
  <c r="AJ82" i="27" s="1"/>
  <c r="J83" i="27"/>
  <c r="P83" i="27"/>
  <c r="R83" i="27" s="1"/>
  <c r="V83" i="27"/>
  <c r="X83" i="27" s="1"/>
  <c r="AB83" i="27"/>
  <c r="AD83" i="27" s="1"/>
  <c r="AH83" i="27"/>
  <c r="J84" i="27"/>
  <c r="L84" i="27" s="1"/>
  <c r="P84" i="27"/>
  <c r="R84" i="27" s="1"/>
  <c r="V84" i="27"/>
  <c r="X84" i="27" s="1"/>
  <c r="AB84" i="27"/>
  <c r="AH84" i="27"/>
  <c r="AJ84" i="27" s="1"/>
  <c r="J85" i="27"/>
  <c r="P85" i="27"/>
  <c r="R85" i="27" s="1"/>
  <c r="V85" i="27"/>
  <c r="X85" i="27" s="1"/>
  <c r="AB85" i="27"/>
  <c r="AD85" i="27" s="1"/>
  <c r="AH85" i="27"/>
  <c r="J86" i="27"/>
  <c r="L86" i="27" s="1"/>
  <c r="P86" i="27"/>
  <c r="R86" i="27" s="1"/>
  <c r="V86" i="27"/>
  <c r="X86" i="27" s="1"/>
  <c r="AB86" i="27"/>
  <c r="AH86" i="27"/>
  <c r="AJ86" i="27" s="1"/>
  <c r="J87" i="27"/>
  <c r="P87" i="27"/>
  <c r="R87" i="27" s="1"/>
  <c r="V87" i="27"/>
  <c r="X87" i="27" s="1"/>
  <c r="AB87" i="27"/>
  <c r="AD87" i="27" s="1"/>
  <c r="AH87" i="27"/>
  <c r="J88" i="27"/>
  <c r="L88" i="27" s="1"/>
  <c r="P88" i="27"/>
  <c r="R88" i="27" s="1"/>
  <c r="V88" i="27"/>
  <c r="X88" i="27" s="1"/>
  <c r="AB88" i="27"/>
  <c r="AH88" i="27"/>
  <c r="AJ88" i="27" s="1"/>
  <c r="J89" i="27"/>
  <c r="P89" i="27"/>
  <c r="R89" i="27" s="1"/>
  <c r="V89" i="27"/>
  <c r="X89" i="27" s="1"/>
  <c r="AB89" i="27"/>
  <c r="AD89" i="27" s="1"/>
  <c r="AH89" i="27"/>
  <c r="J90" i="27"/>
  <c r="L90" i="27" s="1"/>
  <c r="P90" i="27"/>
  <c r="R90" i="27" s="1"/>
  <c r="V90" i="27"/>
  <c r="X90" i="27" s="1"/>
  <c r="AB90" i="27"/>
  <c r="AH90" i="27"/>
  <c r="AJ90" i="27" s="1"/>
  <c r="J91" i="27"/>
  <c r="P91" i="27"/>
  <c r="R91" i="27" s="1"/>
  <c r="V91" i="27"/>
  <c r="X91" i="27" s="1"/>
  <c r="AB91" i="27"/>
  <c r="AD91" i="27" s="1"/>
  <c r="AH91" i="27"/>
  <c r="J92" i="27"/>
  <c r="L92" i="27" s="1"/>
  <c r="P92" i="27"/>
  <c r="R92" i="27" s="1"/>
  <c r="V92" i="27"/>
  <c r="X92" i="27" s="1"/>
  <c r="AB92" i="27"/>
  <c r="AH92" i="27"/>
  <c r="AJ92" i="27" s="1"/>
  <c r="J96" i="27"/>
  <c r="P96" i="27"/>
  <c r="R96" i="27" s="1"/>
  <c r="V96" i="27"/>
  <c r="AB96" i="27"/>
  <c r="AD96" i="27" s="1"/>
  <c r="AH96" i="27"/>
  <c r="AN96" i="27"/>
  <c r="AP96" i="27" s="1"/>
  <c r="J97" i="27"/>
  <c r="P97" i="27"/>
  <c r="R97" i="27" s="1"/>
  <c r="V97" i="27"/>
  <c r="AB97" i="27"/>
  <c r="AD97" i="27" s="1"/>
  <c r="AH97" i="27"/>
  <c r="J98" i="27"/>
  <c r="L98" i="27" s="1"/>
  <c r="P98" i="27"/>
  <c r="R98" i="27" s="1"/>
  <c r="V98" i="27"/>
  <c r="X98" i="27" s="1"/>
  <c r="AB98" i="27"/>
  <c r="AD98" i="27" s="1"/>
  <c r="AH98" i="27"/>
  <c r="AJ98" i="27" s="1"/>
  <c r="J99" i="27"/>
  <c r="P99" i="27"/>
  <c r="R99" i="27" s="1"/>
  <c r="V99" i="27"/>
  <c r="AB99" i="27"/>
  <c r="AD99" i="27" s="1"/>
  <c r="AH99" i="27"/>
  <c r="J100" i="27"/>
  <c r="L100" i="27" s="1"/>
  <c r="P100" i="27"/>
  <c r="R100" i="27" s="1"/>
  <c r="V100" i="27"/>
  <c r="X100" i="27" s="1"/>
  <c r="AB100" i="27"/>
  <c r="AD100" i="27" s="1"/>
  <c r="AH100" i="27"/>
  <c r="AJ100" i="27" s="1"/>
  <c r="J101" i="27"/>
  <c r="P101" i="27"/>
  <c r="R101" i="27" s="1"/>
  <c r="V101" i="27"/>
  <c r="AB101" i="27"/>
  <c r="AD101" i="27" s="1"/>
  <c r="AH101" i="27"/>
  <c r="J102" i="27"/>
  <c r="L102" i="27" s="1"/>
  <c r="P102" i="27"/>
  <c r="R102" i="27" s="1"/>
  <c r="V102" i="27"/>
  <c r="X102" i="27" s="1"/>
  <c r="AB102" i="27"/>
  <c r="AD102" i="27" s="1"/>
  <c r="AH102" i="27"/>
  <c r="AJ102" i="27" s="1"/>
  <c r="J103" i="27"/>
  <c r="P103" i="27"/>
  <c r="R103" i="27" s="1"/>
  <c r="V103" i="27"/>
  <c r="AB103" i="27"/>
  <c r="AD103" i="27" s="1"/>
  <c r="AH103" i="27"/>
  <c r="J104" i="27"/>
  <c r="L104" i="27" s="1"/>
  <c r="P104" i="27"/>
  <c r="R104" i="27" s="1"/>
  <c r="V104" i="27"/>
  <c r="X104" i="27" s="1"/>
  <c r="AB104" i="27"/>
  <c r="AD104" i="27" s="1"/>
  <c r="AH104" i="27"/>
  <c r="AJ104" i="27" s="1"/>
  <c r="J105" i="27"/>
  <c r="P105" i="27"/>
  <c r="R105" i="27" s="1"/>
  <c r="V105" i="27"/>
  <c r="AB105" i="27"/>
  <c r="AD105" i="27" s="1"/>
  <c r="AH105" i="27"/>
  <c r="J106" i="27"/>
  <c r="C94" i="31" s="1"/>
  <c r="D94" i="31" s="1"/>
  <c r="K106" i="27" s="1"/>
  <c r="P106" i="27"/>
  <c r="V106" i="27"/>
  <c r="AB106" i="27"/>
  <c r="AH106" i="27"/>
  <c r="J119" i="27"/>
  <c r="P119" i="27"/>
  <c r="R119" i="27" s="1"/>
  <c r="V119" i="27"/>
  <c r="AB119" i="27"/>
  <c r="AD119" i="27" s="1"/>
  <c r="AH119" i="27"/>
  <c r="AN119" i="27"/>
  <c r="AP119" i="27" s="1"/>
  <c r="J120" i="27"/>
  <c r="P120" i="27"/>
  <c r="R120" i="27" s="1"/>
  <c r="V120" i="27"/>
  <c r="AB120" i="27"/>
  <c r="AD120" i="27" s="1"/>
  <c r="AH120" i="27"/>
  <c r="J121" i="27"/>
  <c r="L121" i="27" s="1"/>
  <c r="P121" i="27"/>
  <c r="R121" i="27" s="1"/>
  <c r="V121" i="27"/>
  <c r="X121" i="27" s="1"/>
  <c r="AB121" i="27"/>
  <c r="AD121" i="27" s="1"/>
  <c r="AH121" i="27"/>
  <c r="AJ121" i="27" s="1"/>
  <c r="J122" i="27"/>
  <c r="P122" i="27"/>
  <c r="R122" i="27" s="1"/>
  <c r="V122" i="27"/>
  <c r="AB122" i="27"/>
  <c r="AD122" i="27" s="1"/>
  <c r="AH122" i="27"/>
  <c r="J123" i="27"/>
  <c r="L123" i="27" s="1"/>
  <c r="P123" i="27"/>
  <c r="R123" i="27" s="1"/>
  <c r="V123" i="27"/>
  <c r="X123" i="27" s="1"/>
  <c r="AB123" i="27"/>
  <c r="AD123" i="27" s="1"/>
  <c r="AH123" i="27"/>
  <c r="AJ123" i="27" s="1"/>
  <c r="J124" i="27"/>
  <c r="P124" i="27"/>
  <c r="R124" i="27" s="1"/>
  <c r="V124" i="27"/>
  <c r="AB124" i="27"/>
  <c r="AD124" i="27" s="1"/>
  <c r="AH124" i="27"/>
  <c r="J125" i="27"/>
  <c r="L125" i="27" s="1"/>
  <c r="P125" i="27"/>
  <c r="R125" i="27" s="1"/>
  <c r="V125" i="27"/>
  <c r="X125" i="27" s="1"/>
  <c r="AB125" i="27"/>
  <c r="AD125" i="27" s="1"/>
  <c r="AH125" i="27"/>
  <c r="AJ125" i="27" s="1"/>
  <c r="J126" i="27"/>
  <c r="P126" i="27"/>
  <c r="R126" i="27" s="1"/>
  <c r="V126" i="27"/>
  <c r="AB126" i="27"/>
  <c r="AD126" i="27" s="1"/>
  <c r="AH126" i="27"/>
  <c r="J127" i="27"/>
  <c r="L127" i="27" s="1"/>
  <c r="P127" i="27"/>
  <c r="R127" i="27" s="1"/>
  <c r="V127" i="27"/>
  <c r="X127" i="27" s="1"/>
  <c r="AB127" i="27"/>
  <c r="AD127" i="27" s="1"/>
  <c r="AH127" i="27"/>
  <c r="AJ127" i="27" s="1"/>
  <c r="J128" i="27"/>
  <c r="P128" i="27"/>
  <c r="R128" i="27" s="1"/>
  <c r="V128" i="27"/>
  <c r="AB128" i="27"/>
  <c r="AD128" i="27" s="1"/>
  <c r="AH128" i="27"/>
  <c r="J129" i="27"/>
  <c r="L129" i="27" s="1"/>
  <c r="P129" i="27"/>
  <c r="R129" i="27" s="1"/>
  <c r="V129" i="27"/>
  <c r="X129" i="27" s="1"/>
  <c r="AB129" i="27"/>
  <c r="AD129" i="27" s="1"/>
  <c r="AH129" i="27"/>
  <c r="AJ129" i="27" s="1"/>
  <c r="J130" i="27"/>
  <c r="P130" i="27"/>
  <c r="R130" i="27" s="1"/>
  <c r="V130" i="27"/>
  <c r="AB130" i="27"/>
  <c r="AD130" i="27" s="1"/>
  <c r="AH130" i="27"/>
  <c r="J131" i="27"/>
  <c r="L131" i="27" s="1"/>
  <c r="P131" i="27"/>
  <c r="R131" i="27" s="1"/>
  <c r="V131" i="27"/>
  <c r="X131" i="27" s="1"/>
  <c r="AB131" i="27"/>
  <c r="AD131" i="27" s="1"/>
  <c r="AH131" i="27"/>
  <c r="AJ131" i="27" s="1"/>
  <c r="J132" i="27"/>
  <c r="P132" i="27"/>
  <c r="R132" i="27" s="1"/>
  <c r="V132" i="27"/>
  <c r="AB132" i="27"/>
  <c r="AD132" i="27" s="1"/>
  <c r="AH132" i="27"/>
  <c r="J133" i="27"/>
  <c r="L133" i="27" s="1"/>
  <c r="P133" i="27"/>
  <c r="R133" i="27" s="1"/>
  <c r="V133" i="27"/>
  <c r="X133" i="27" s="1"/>
  <c r="AB133" i="27"/>
  <c r="AD133" i="27" s="1"/>
  <c r="AH133" i="27"/>
  <c r="AJ133" i="27" s="1"/>
  <c r="J134" i="27"/>
  <c r="P134" i="27"/>
  <c r="R134" i="27" s="1"/>
  <c r="V134" i="27"/>
  <c r="AB134" i="27"/>
  <c r="AD134" i="27" s="1"/>
  <c r="AH134" i="27"/>
  <c r="J135" i="27"/>
  <c r="L135" i="27" s="1"/>
  <c r="P135" i="27"/>
  <c r="R135" i="27" s="1"/>
  <c r="V135" i="27"/>
  <c r="X135" i="27" s="1"/>
  <c r="AB135" i="27"/>
  <c r="AD135" i="27" s="1"/>
  <c r="AH135" i="27"/>
  <c r="AJ135" i="27" s="1"/>
  <c r="J136" i="27"/>
  <c r="P136" i="27"/>
  <c r="R136" i="27" s="1"/>
  <c r="V136" i="27"/>
  <c r="AB136" i="27"/>
  <c r="AD136" i="27" s="1"/>
  <c r="AH136" i="27"/>
  <c r="J137" i="27"/>
  <c r="L137" i="27" s="1"/>
  <c r="P137" i="27"/>
  <c r="R137" i="27" s="1"/>
  <c r="V137" i="27"/>
  <c r="X137" i="27" s="1"/>
  <c r="AB137" i="27"/>
  <c r="AD137" i="27" s="1"/>
  <c r="AH137" i="27"/>
  <c r="AJ137" i="27" s="1"/>
  <c r="J138" i="27"/>
  <c r="P138" i="27"/>
  <c r="R138" i="27" s="1"/>
  <c r="V138" i="27"/>
  <c r="AB138" i="27"/>
  <c r="AD138" i="27" s="1"/>
  <c r="AH138" i="27"/>
  <c r="J142" i="27"/>
  <c r="L142" i="27" s="1"/>
  <c r="P142" i="27"/>
  <c r="R142" i="27" s="1"/>
  <c r="V142" i="27"/>
  <c r="X142" i="27" s="1"/>
  <c r="AB142" i="27"/>
  <c r="AH142" i="27"/>
  <c r="AJ142" i="27" s="1"/>
  <c r="AN142" i="27"/>
  <c r="AP142" i="27" s="1"/>
  <c r="J143" i="27"/>
  <c r="L143" i="27" s="1"/>
  <c r="P143" i="27"/>
  <c r="V143" i="27"/>
  <c r="X143" i="27" s="1"/>
  <c r="AB143" i="27"/>
  <c r="AD143" i="27" s="1"/>
  <c r="AH143" i="27"/>
  <c r="AJ143" i="27" s="1"/>
  <c r="J144" i="27"/>
  <c r="L144" i="27" s="1"/>
  <c r="P144" i="27"/>
  <c r="R144" i="27" s="1"/>
  <c r="V144" i="27"/>
  <c r="AB144" i="27"/>
  <c r="AD144" i="27" s="1"/>
  <c r="AH144" i="27"/>
  <c r="AJ144" i="27" s="1"/>
  <c r="J145" i="27"/>
  <c r="L145" i="27" s="1"/>
  <c r="P145" i="27"/>
  <c r="V145" i="27"/>
  <c r="X145" i="27" s="1"/>
  <c r="AB145" i="27"/>
  <c r="AD145" i="27" s="1"/>
  <c r="AH145" i="27"/>
  <c r="AJ145" i="27" s="1"/>
  <c r="J146" i="27"/>
  <c r="L146" i="27" s="1"/>
  <c r="P146" i="27"/>
  <c r="R146" i="27" s="1"/>
  <c r="V146" i="27"/>
  <c r="AB146" i="27"/>
  <c r="AD146" i="27" s="1"/>
  <c r="AH146" i="27"/>
  <c r="AJ146" i="27" s="1"/>
  <c r="J147" i="27"/>
  <c r="L147" i="27" s="1"/>
  <c r="P147" i="27"/>
  <c r="V147" i="27"/>
  <c r="X147" i="27" s="1"/>
  <c r="AB147" i="27"/>
  <c r="AD147" i="27" s="1"/>
  <c r="AH147" i="27"/>
  <c r="AJ147" i="27" s="1"/>
  <c r="J148" i="27"/>
  <c r="L148" i="27" s="1"/>
  <c r="P148" i="27"/>
  <c r="R148" i="27" s="1"/>
  <c r="V148" i="27"/>
  <c r="AB148" i="27"/>
  <c r="AD148" i="27" s="1"/>
  <c r="AH148" i="27"/>
  <c r="AJ148" i="27" s="1"/>
  <c r="J149" i="27"/>
  <c r="L149" i="27" s="1"/>
  <c r="P149" i="27"/>
  <c r="V149" i="27"/>
  <c r="X149" i="27" s="1"/>
  <c r="AB149" i="27"/>
  <c r="AD149" i="27" s="1"/>
  <c r="AH149" i="27"/>
  <c r="AJ149" i="27" s="1"/>
  <c r="J150" i="27"/>
  <c r="L150" i="27" s="1"/>
  <c r="P150" i="27"/>
  <c r="R150" i="27" s="1"/>
  <c r="V150" i="27"/>
  <c r="AB150" i="27"/>
  <c r="AD150" i="27" s="1"/>
  <c r="AH150" i="27"/>
  <c r="AJ150" i="27" s="1"/>
  <c r="J151" i="27"/>
  <c r="L151" i="27" s="1"/>
  <c r="P151" i="27"/>
  <c r="V151" i="27"/>
  <c r="X151" i="27" s="1"/>
  <c r="AB151" i="27"/>
  <c r="AD151" i="27" s="1"/>
  <c r="AH151" i="27"/>
  <c r="AJ151" i="27" s="1"/>
  <c r="J152" i="27"/>
  <c r="L152" i="27" s="1"/>
  <c r="P152" i="27"/>
  <c r="R152" i="27" s="1"/>
  <c r="V152" i="27"/>
  <c r="AB152" i="27"/>
  <c r="AD152" i="27" s="1"/>
  <c r="AH152" i="27"/>
  <c r="AJ152" i="27" s="1"/>
  <c r="J153" i="27"/>
  <c r="L153" i="27" s="1"/>
  <c r="P153" i="27"/>
  <c r="V153" i="27"/>
  <c r="X153" i="27" s="1"/>
  <c r="AB153" i="27"/>
  <c r="AD153" i="27" s="1"/>
  <c r="AH153" i="27"/>
  <c r="AJ153" i="27" s="1"/>
  <c r="J154" i="27"/>
  <c r="L154" i="27" s="1"/>
  <c r="P154" i="27"/>
  <c r="R154" i="27" s="1"/>
  <c r="V154" i="27"/>
  <c r="AB154" i="27"/>
  <c r="AD154" i="27" s="1"/>
  <c r="AH154" i="27"/>
  <c r="AJ154" i="27" s="1"/>
  <c r="J155" i="27"/>
  <c r="L155" i="27" s="1"/>
  <c r="P155" i="27"/>
  <c r="V155" i="27"/>
  <c r="X155" i="27" s="1"/>
  <c r="AB155" i="27"/>
  <c r="AD155" i="27" s="1"/>
  <c r="AH155" i="27"/>
  <c r="AJ155" i="27" s="1"/>
  <c r="J156" i="27"/>
  <c r="L156" i="27" s="1"/>
  <c r="P156" i="27"/>
  <c r="R156" i="27" s="1"/>
  <c r="V156" i="27"/>
  <c r="AB156" i="27"/>
  <c r="AD156" i="27" s="1"/>
  <c r="AH156" i="27"/>
  <c r="AJ156" i="27" s="1"/>
  <c r="J157" i="27"/>
  <c r="L157" i="27" s="1"/>
  <c r="P157" i="27"/>
  <c r="V157" i="27"/>
  <c r="X157" i="27" s="1"/>
  <c r="AB157" i="27"/>
  <c r="AD157" i="27" s="1"/>
  <c r="AH157" i="27"/>
  <c r="AJ157" i="27" s="1"/>
  <c r="J158" i="27"/>
  <c r="L158" i="27" s="1"/>
  <c r="P158" i="27"/>
  <c r="R158" i="27" s="1"/>
  <c r="V158" i="27"/>
  <c r="AB158" i="27"/>
  <c r="AD158" i="27" s="1"/>
  <c r="AH158" i="27"/>
  <c r="AJ158" i="27" s="1"/>
  <c r="AN159" i="27"/>
  <c r="AP159" i="27" s="1"/>
  <c r="AH159" i="27"/>
  <c r="AB159" i="27"/>
  <c r="AD159" i="27" s="1"/>
  <c r="J159" i="27"/>
  <c r="P159" i="27"/>
  <c r="R159" i="27" s="1"/>
  <c r="V159" i="27"/>
  <c r="X159" i="27" s="1"/>
  <c r="Y159" i="27"/>
  <c r="AA159" i="27" s="1"/>
  <c r="AE159" i="27"/>
  <c r="AG159" i="27" s="1"/>
  <c r="AK159" i="27"/>
  <c r="AM159" i="27" s="1"/>
  <c r="AQ159" i="27"/>
  <c r="AS159" i="27" s="1"/>
  <c r="R165" i="27"/>
  <c r="AD165" i="27"/>
  <c r="AP165" i="27"/>
  <c r="R166" i="27"/>
  <c r="AD166" i="27"/>
  <c r="AP166" i="27"/>
  <c r="AP167" i="27"/>
  <c r="R168" i="27"/>
  <c r="AD168" i="27"/>
  <c r="AP168" i="27"/>
  <c r="AP169" i="27"/>
  <c r="R170" i="27"/>
  <c r="AD170" i="27"/>
  <c r="AP170" i="27"/>
  <c r="AP171" i="27"/>
  <c r="R172" i="27"/>
  <c r="AD172" i="27"/>
  <c r="AP172" i="27"/>
  <c r="AP173" i="27"/>
  <c r="R174" i="27"/>
  <c r="AD174" i="27"/>
  <c r="AP174" i="27"/>
  <c r="AP175" i="27"/>
  <c r="R176" i="27"/>
  <c r="AD176" i="27"/>
  <c r="AP176" i="27"/>
  <c r="AP177" i="27"/>
  <c r="R178" i="27"/>
  <c r="AD178" i="27"/>
  <c r="AP178" i="27"/>
  <c r="AP179" i="27"/>
  <c r="R180" i="27"/>
  <c r="AD180" i="27"/>
  <c r="AP180" i="27"/>
  <c r="AP181" i="27"/>
  <c r="AP182" i="27"/>
  <c r="R184" i="27"/>
  <c r="AD184" i="27"/>
  <c r="AP184" i="27"/>
  <c r="V233" i="27"/>
  <c r="X231" i="27"/>
  <c r="AA231" i="27"/>
  <c r="Z233" i="27"/>
  <c r="AS233" i="27"/>
  <c r="J160" i="27"/>
  <c r="L160" i="27" s="1"/>
  <c r="P160" i="27"/>
  <c r="R160" i="27" s="1"/>
  <c r="V160" i="27"/>
  <c r="X160" i="27" s="1"/>
  <c r="AB160" i="27"/>
  <c r="AD160" i="27" s="1"/>
  <c r="AH160" i="27"/>
  <c r="AJ160" i="27" s="1"/>
  <c r="J161" i="27"/>
  <c r="P161" i="27"/>
  <c r="R161" i="27" s="1"/>
  <c r="V161" i="27"/>
  <c r="X161" i="27" s="1"/>
  <c r="AB161" i="27"/>
  <c r="AD161" i="27" s="1"/>
  <c r="AH161" i="27"/>
  <c r="J165" i="27"/>
  <c r="L165" i="27" s="1"/>
  <c r="P165" i="27"/>
  <c r="V165" i="27"/>
  <c r="X165" i="27" s="1"/>
  <c r="AB165" i="27"/>
  <c r="AH165" i="27"/>
  <c r="AJ165" i="27" s="1"/>
  <c r="AN165" i="27"/>
  <c r="J166" i="27"/>
  <c r="L166" i="27" s="1"/>
  <c r="P166" i="27"/>
  <c r="V166" i="27"/>
  <c r="X166" i="27" s="1"/>
  <c r="AB166" i="27"/>
  <c r="AH166" i="27"/>
  <c r="AJ166" i="27" s="1"/>
  <c r="J167" i="27"/>
  <c r="L167" i="27" s="1"/>
  <c r="P167" i="27"/>
  <c r="R167" i="27" s="1"/>
  <c r="V167" i="27"/>
  <c r="X167" i="27" s="1"/>
  <c r="AB167" i="27"/>
  <c r="AD167" i="27" s="1"/>
  <c r="AH167" i="27"/>
  <c r="AJ167" i="27" s="1"/>
  <c r="J168" i="27"/>
  <c r="L168" i="27" s="1"/>
  <c r="P168" i="27"/>
  <c r="V168" i="27"/>
  <c r="X168" i="27" s="1"/>
  <c r="AB168" i="27"/>
  <c r="AH168" i="27"/>
  <c r="AJ168" i="27" s="1"/>
  <c r="J169" i="27"/>
  <c r="L169" i="27" s="1"/>
  <c r="P169" i="27"/>
  <c r="R169" i="27" s="1"/>
  <c r="V169" i="27"/>
  <c r="X169" i="27" s="1"/>
  <c r="AB169" i="27"/>
  <c r="AD169" i="27" s="1"/>
  <c r="AH169" i="27"/>
  <c r="AJ169" i="27" s="1"/>
  <c r="J170" i="27"/>
  <c r="L170" i="27" s="1"/>
  <c r="P170" i="27"/>
  <c r="V170" i="27"/>
  <c r="X170" i="27" s="1"/>
  <c r="AB170" i="27"/>
  <c r="AH170" i="27"/>
  <c r="AJ170" i="27" s="1"/>
  <c r="J171" i="27"/>
  <c r="L171" i="27" s="1"/>
  <c r="P171" i="27"/>
  <c r="R171" i="27" s="1"/>
  <c r="V171" i="27"/>
  <c r="X171" i="27" s="1"/>
  <c r="AB171" i="27"/>
  <c r="AD171" i="27" s="1"/>
  <c r="AH171" i="27"/>
  <c r="AJ171" i="27" s="1"/>
  <c r="J172" i="27"/>
  <c r="L172" i="27" s="1"/>
  <c r="P172" i="27"/>
  <c r="V172" i="27"/>
  <c r="X172" i="27" s="1"/>
  <c r="AB172" i="27"/>
  <c r="AH172" i="27"/>
  <c r="AJ172" i="27" s="1"/>
  <c r="J173" i="27"/>
  <c r="L173" i="27" s="1"/>
  <c r="P173" i="27"/>
  <c r="R173" i="27" s="1"/>
  <c r="V173" i="27"/>
  <c r="X173" i="27" s="1"/>
  <c r="AB173" i="27"/>
  <c r="AD173" i="27" s="1"/>
  <c r="AH173" i="27"/>
  <c r="AJ173" i="27" s="1"/>
  <c r="J174" i="27"/>
  <c r="L174" i="27" s="1"/>
  <c r="P174" i="27"/>
  <c r="V174" i="27"/>
  <c r="X174" i="27" s="1"/>
  <c r="AB174" i="27"/>
  <c r="AH174" i="27"/>
  <c r="AJ174" i="27" s="1"/>
  <c r="J175" i="27"/>
  <c r="L175" i="27" s="1"/>
  <c r="P175" i="27"/>
  <c r="R175" i="27" s="1"/>
  <c r="V175" i="27"/>
  <c r="X175" i="27" s="1"/>
  <c r="AB175" i="27"/>
  <c r="AD175" i="27" s="1"/>
  <c r="AH175" i="27"/>
  <c r="AJ175" i="27" s="1"/>
  <c r="J176" i="27"/>
  <c r="L176" i="27" s="1"/>
  <c r="P176" i="27"/>
  <c r="V176" i="27"/>
  <c r="X176" i="27" s="1"/>
  <c r="AB176" i="27"/>
  <c r="AH176" i="27"/>
  <c r="AJ176" i="27" s="1"/>
  <c r="J177" i="27"/>
  <c r="L177" i="27" s="1"/>
  <c r="P177" i="27"/>
  <c r="R177" i="27" s="1"/>
  <c r="V177" i="27"/>
  <c r="X177" i="27" s="1"/>
  <c r="AB177" i="27"/>
  <c r="AD177" i="27" s="1"/>
  <c r="AH177" i="27"/>
  <c r="AJ177" i="27" s="1"/>
  <c r="J178" i="27"/>
  <c r="L178" i="27" s="1"/>
  <c r="P178" i="27"/>
  <c r="V178" i="27"/>
  <c r="X178" i="27" s="1"/>
  <c r="AB178" i="27"/>
  <c r="AH178" i="27"/>
  <c r="AJ178" i="27" s="1"/>
  <c r="J179" i="27"/>
  <c r="L179" i="27" s="1"/>
  <c r="P179" i="27"/>
  <c r="R179" i="27" s="1"/>
  <c r="V179" i="27"/>
  <c r="X179" i="27" s="1"/>
  <c r="AB179" i="27"/>
  <c r="AD179" i="27" s="1"/>
  <c r="AH179" i="27"/>
  <c r="AJ179" i="27" s="1"/>
  <c r="J180" i="27"/>
  <c r="L180" i="27" s="1"/>
  <c r="P180" i="27"/>
  <c r="V180" i="27"/>
  <c r="X180" i="27" s="1"/>
  <c r="AB180" i="27"/>
  <c r="AH180" i="27"/>
  <c r="AJ180" i="27" s="1"/>
  <c r="J181" i="27"/>
  <c r="L181" i="27" s="1"/>
  <c r="P181" i="27"/>
  <c r="R181" i="27" s="1"/>
  <c r="V181" i="27"/>
  <c r="X181" i="27" s="1"/>
  <c r="AB181" i="27"/>
  <c r="AD181" i="27" s="1"/>
  <c r="AH181" i="27"/>
  <c r="AJ181" i="27" s="1"/>
  <c r="J182" i="27"/>
  <c r="L182" i="27" s="1"/>
  <c r="P182" i="27"/>
  <c r="V182" i="27"/>
  <c r="X182" i="27" s="1"/>
  <c r="AB182" i="27"/>
  <c r="AH182" i="27"/>
  <c r="J183" i="27"/>
  <c r="P183" i="27"/>
  <c r="V183" i="27"/>
  <c r="X183" i="27" s="1"/>
  <c r="AB183" i="27"/>
  <c r="AD183" i="27" s="1"/>
  <c r="AH183" i="27"/>
  <c r="J184" i="27"/>
  <c r="L184" i="27" s="1"/>
  <c r="P184" i="27"/>
  <c r="V184" i="27"/>
  <c r="X184" i="27" s="1"/>
  <c r="AB184" i="27"/>
  <c r="AH184" i="27"/>
  <c r="AJ184" i="27" s="1"/>
  <c r="J185" i="27"/>
  <c r="L185" i="27" s="1"/>
  <c r="P185" i="27"/>
  <c r="R185" i="27" s="1"/>
  <c r="V185" i="27"/>
  <c r="AB185" i="27"/>
  <c r="AH185" i="27"/>
  <c r="J186" i="27"/>
  <c r="L186" i="27" s="1"/>
  <c r="P186" i="27"/>
  <c r="R186" i="27" s="1"/>
  <c r="V186" i="27"/>
  <c r="AB186" i="27"/>
  <c r="AH186" i="27"/>
  <c r="AJ186" i="27" s="1"/>
  <c r="J187" i="27"/>
  <c r="L187" i="27" s="1"/>
  <c r="P187" i="27"/>
  <c r="R187" i="27" s="1"/>
  <c r="V187" i="27"/>
  <c r="AB187" i="27"/>
  <c r="AH187" i="27"/>
  <c r="J188" i="27"/>
  <c r="L188" i="27" s="1"/>
  <c r="P188" i="27"/>
  <c r="R188" i="27" s="1"/>
  <c r="V188" i="27"/>
  <c r="AB188" i="27"/>
  <c r="AH188" i="27"/>
  <c r="AJ188" i="27" s="1"/>
  <c r="J189" i="27"/>
  <c r="L189" i="27" s="1"/>
  <c r="P189" i="27"/>
  <c r="R189" i="27" s="1"/>
  <c r="V189" i="27"/>
  <c r="AB189" i="27"/>
  <c r="AH189" i="27"/>
  <c r="J190" i="27"/>
  <c r="L190" i="27" s="1"/>
  <c r="P190" i="27"/>
  <c r="R190" i="27" s="1"/>
  <c r="V190" i="27"/>
  <c r="AB190" i="27"/>
  <c r="AH190" i="27"/>
  <c r="AJ190" i="27" s="1"/>
  <c r="J191" i="27"/>
  <c r="L191" i="27" s="1"/>
  <c r="P191" i="27"/>
  <c r="R191" i="27" s="1"/>
  <c r="V191" i="27"/>
  <c r="AB191" i="27"/>
  <c r="AH191" i="27"/>
  <c r="J192" i="27"/>
  <c r="L192" i="27" s="1"/>
  <c r="P192" i="27"/>
  <c r="R192" i="27" s="1"/>
  <c r="V192" i="27"/>
  <c r="AB192" i="27"/>
  <c r="AH192" i="27"/>
  <c r="AJ192" i="27" s="1"/>
  <c r="J193" i="27"/>
  <c r="L193" i="27" s="1"/>
  <c r="P193" i="27"/>
  <c r="R193" i="27" s="1"/>
  <c r="V193" i="27"/>
  <c r="AB193" i="27"/>
  <c r="AH193" i="27"/>
  <c r="J194" i="27"/>
  <c r="L194" i="27" s="1"/>
  <c r="P194" i="27"/>
  <c r="R194" i="27" s="1"/>
  <c r="V194" i="27"/>
  <c r="AB194" i="27"/>
  <c r="AH194" i="27"/>
  <c r="AJ194" i="27" s="1"/>
  <c r="AP210" i="27"/>
  <c r="R211" i="27"/>
  <c r="AD211" i="27"/>
  <c r="AP211" i="27"/>
  <c r="AP212" i="27"/>
  <c r="R213" i="27"/>
  <c r="AD213" i="27"/>
  <c r="AP213" i="27"/>
  <c r="AP214" i="27"/>
  <c r="R215" i="27"/>
  <c r="AD215" i="27"/>
  <c r="AP215" i="27"/>
  <c r="AP216" i="27"/>
  <c r="R217" i="27"/>
  <c r="AD217" i="27"/>
  <c r="AP217" i="27"/>
  <c r="AP218" i="27"/>
  <c r="R219" i="27"/>
  <c r="AD219" i="27"/>
  <c r="AP219" i="27"/>
  <c r="AP220" i="27"/>
  <c r="R221" i="27"/>
  <c r="AD221" i="27"/>
  <c r="AP221" i="27"/>
  <c r="AP222" i="27"/>
  <c r="R223" i="27"/>
  <c r="AD223" i="27"/>
  <c r="L231" i="27"/>
  <c r="O231" i="27"/>
  <c r="N233" i="27"/>
  <c r="AJ231" i="27"/>
  <c r="AM231" i="27"/>
  <c r="AL233" i="27"/>
  <c r="J209" i="27"/>
  <c r="P209" i="27"/>
  <c r="V209" i="27"/>
  <c r="AB209" i="27"/>
  <c r="AH209" i="27"/>
  <c r="AN209" i="27"/>
  <c r="AN241" i="27" s="1"/>
  <c r="J210" i="27"/>
  <c r="L210" i="27" s="1"/>
  <c r="P210" i="27"/>
  <c r="R210" i="27" s="1"/>
  <c r="V210" i="27"/>
  <c r="X210" i="27" s="1"/>
  <c r="AB210" i="27"/>
  <c r="AD210" i="27" s="1"/>
  <c r="AH210" i="27"/>
  <c r="AJ210" i="27" s="1"/>
  <c r="J211" i="27"/>
  <c r="L211" i="27" s="1"/>
  <c r="P211" i="27"/>
  <c r="V211" i="27"/>
  <c r="X211" i="27" s="1"/>
  <c r="AB211" i="27"/>
  <c r="AH211" i="27"/>
  <c r="AJ211" i="27" s="1"/>
  <c r="J212" i="27"/>
  <c r="L212" i="27" s="1"/>
  <c r="P212" i="27"/>
  <c r="R212" i="27" s="1"/>
  <c r="V212" i="27"/>
  <c r="X212" i="27" s="1"/>
  <c r="AB212" i="27"/>
  <c r="AD212" i="27" s="1"/>
  <c r="AH212" i="27"/>
  <c r="AJ212" i="27" s="1"/>
  <c r="J213" i="27"/>
  <c r="L213" i="27" s="1"/>
  <c r="P213" i="27"/>
  <c r="V213" i="27"/>
  <c r="X213" i="27" s="1"/>
  <c r="AB213" i="27"/>
  <c r="AH213" i="27"/>
  <c r="AJ213" i="27" s="1"/>
  <c r="J214" i="27"/>
  <c r="L214" i="27" s="1"/>
  <c r="P214" i="27"/>
  <c r="R214" i="27" s="1"/>
  <c r="V214" i="27"/>
  <c r="X214" i="27" s="1"/>
  <c r="AB214" i="27"/>
  <c r="AD214" i="27" s="1"/>
  <c r="AH214" i="27"/>
  <c r="AJ214" i="27" s="1"/>
  <c r="J215" i="27"/>
  <c r="L215" i="27" s="1"/>
  <c r="P215" i="27"/>
  <c r="V215" i="27"/>
  <c r="X215" i="27" s="1"/>
  <c r="AB215" i="27"/>
  <c r="AH215" i="27"/>
  <c r="AJ215" i="27" s="1"/>
  <c r="J216" i="27"/>
  <c r="L216" i="27" s="1"/>
  <c r="P216" i="27"/>
  <c r="R216" i="27" s="1"/>
  <c r="V216" i="27"/>
  <c r="X216" i="27" s="1"/>
  <c r="AB216" i="27"/>
  <c r="AD216" i="27" s="1"/>
  <c r="AH216" i="27"/>
  <c r="AJ216" i="27" s="1"/>
  <c r="J217" i="27"/>
  <c r="L217" i="27" s="1"/>
  <c r="P217" i="27"/>
  <c r="V217" i="27"/>
  <c r="X217" i="27" s="1"/>
  <c r="AB217" i="27"/>
  <c r="AH217" i="27"/>
  <c r="AJ217" i="27" s="1"/>
  <c r="J218" i="27"/>
  <c r="L218" i="27" s="1"/>
  <c r="P218" i="27"/>
  <c r="R218" i="27" s="1"/>
  <c r="V218" i="27"/>
  <c r="X218" i="27" s="1"/>
  <c r="AB218" i="27"/>
  <c r="AD218" i="27" s="1"/>
  <c r="AH218" i="27"/>
  <c r="AJ218" i="27" s="1"/>
  <c r="J219" i="27"/>
  <c r="L219" i="27" s="1"/>
  <c r="P219" i="27"/>
  <c r="V219" i="27"/>
  <c r="X219" i="27" s="1"/>
  <c r="AB219" i="27"/>
  <c r="AH219" i="27"/>
  <c r="AJ219" i="27" s="1"/>
  <c r="J220" i="27"/>
  <c r="L220" i="27" s="1"/>
  <c r="P220" i="27"/>
  <c r="R220" i="27" s="1"/>
  <c r="V220" i="27"/>
  <c r="X220" i="27" s="1"/>
  <c r="AB220" i="27"/>
  <c r="AD220" i="27" s="1"/>
  <c r="AH220" i="27"/>
  <c r="AJ220" i="27" s="1"/>
  <c r="J221" i="27"/>
  <c r="L221" i="27" s="1"/>
  <c r="P221" i="27"/>
  <c r="V221" i="27"/>
  <c r="X221" i="27" s="1"/>
  <c r="AB221" i="27"/>
  <c r="AH221" i="27"/>
  <c r="AJ221" i="27" s="1"/>
  <c r="J222" i="27"/>
  <c r="L222" i="27" s="1"/>
  <c r="P222" i="27"/>
  <c r="R222" i="27" s="1"/>
  <c r="V222" i="27"/>
  <c r="X222" i="27" s="1"/>
  <c r="AB222" i="27"/>
  <c r="AD222" i="27" s="1"/>
  <c r="AH222" i="27"/>
  <c r="AJ222" i="27" s="1"/>
  <c r="J223" i="27"/>
  <c r="L223" i="27" s="1"/>
  <c r="P223" i="27"/>
  <c r="V223" i="27"/>
  <c r="X223" i="27" s="1"/>
  <c r="AB223" i="27"/>
  <c r="AH223" i="27"/>
  <c r="AJ223" i="27" s="1"/>
  <c r="AP223" i="27"/>
  <c r="AP224" i="27"/>
  <c r="L225" i="27"/>
  <c r="X225" i="27"/>
  <c r="AJ225" i="27"/>
  <c r="AP225" i="27"/>
  <c r="AP226" i="27"/>
  <c r="L227" i="27"/>
  <c r="X227" i="27"/>
  <c r="AJ227" i="27"/>
  <c r="AP227" i="27"/>
  <c r="AP228" i="27"/>
  <c r="R231" i="27"/>
  <c r="AD231" i="27"/>
  <c r="AP231" i="27"/>
  <c r="AS231" i="27"/>
  <c r="J224" i="27"/>
  <c r="L224" i="27" s="1"/>
  <c r="P224" i="27"/>
  <c r="R224" i="27" s="1"/>
  <c r="V224" i="27"/>
  <c r="X224" i="27" s="1"/>
  <c r="AB224" i="27"/>
  <c r="AD224" i="27" s="1"/>
  <c r="AH224" i="27"/>
  <c r="AJ224" i="27" s="1"/>
  <c r="J225" i="27"/>
  <c r="P225" i="27"/>
  <c r="R225" i="27" s="1"/>
  <c r="V225" i="27"/>
  <c r="AB225" i="27"/>
  <c r="AD225" i="27" s="1"/>
  <c r="AH225" i="27"/>
  <c r="J226" i="27"/>
  <c r="L226" i="27" s="1"/>
  <c r="P226" i="27"/>
  <c r="R226" i="27" s="1"/>
  <c r="V226" i="27"/>
  <c r="X226" i="27" s="1"/>
  <c r="AB226" i="27"/>
  <c r="AD226" i="27" s="1"/>
  <c r="AH226" i="27"/>
  <c r="AJ226" i="27" s="1"/>
  <c r="J227" i="27"/>
  <c r="P227" i="27"/>
  <c r="R227" i="27" s="1"/>
  <c r="V227" i="27"/>
  <c r="AB227" i="27"/>
  <c r="AD227" i="27" s="1"/>
  <c r="AH227" i="27"/>
  <c r="J228" i="27"/>
  <c r="L228" i="27" s="1"/>
  <c r="P228" i="27"/>
  <c r="R228" i="27" s="1"/>
  <c r="V228" i="27"/>
  <c r="X228" i="27" s="1"/>
  <c r="AB228" i="27"/>
  <c r="AD228" i="27" s="1"/>
  <c r="AH228" i="27"/>
  <c r="AJ228" i="27" s="1"/>
  <c r="K233" i="27"/>
  <c r="M233" i="27"/>
  <c r="Q233" i="27"/>
  <c r="R233" i="27" s="1"/>
  <c r="S233" i="27"/>
  <c r="U233" i="27" s="1"/>
  <c r="W233" i="27"/>
  <c r="X233" i="27" s="1"/>
  <c r="Y233" i="27"/>
  <c r="AC233" i="27"/>
  <c r="AD233" i="27" s="1"/>
  <c r="AE233" i="27"/>
  <c r="AG233" i="27" s="1"/>
  <c r="AI233" i="27"/>
  <c r="AJ233" i="27" s="1"/>
  <c r="AK233" i="27"/>
  <c r="AO233" i="27"/>
  <c r="AP233" i="27" s="1"/>
  <c r="L233" i="27" l="1"/>
  <c r="O26" i="30"/>
  <c r="P23" i="30"/>
  <c r="AB241" i="27"/>
  <c r="P241" i="27"/>
  <c r="O233" i="27"/>
  <c r="AP209" i="27"/>
  <c r="AD209" i="27"/>
  <c r="R209" i="27"/>
  <c r="M239" i="27"/>
  <c r="Y239" i="27"/>
  <c r="AA239" i="27" s="1"/>
  <c r="AK239" i="27"/>
  <c r="AH239" i="27"/>
  <c r="AJ50" i="27"/>
  <c r="V239" i="27"/>
  <c r="X50" i="27"/>
  <c r="J239" i="27"/>
  <c r="L50" i="27"/>
  <c r="AH241" i="27"/>
  <c r="V241" i="27"/>
  <c r="J241" i="27"/>
  <c r="AM233" i="27"/>
  <c r="AJ209" i="27"/>
  <c r="X209" i="27"/>
  <c r="L209" i="27"/>
  <c r="AA233" i="27"/>
  <c r="L239" i="27"/>
  <c r="AM50" i="27"/>
  <c r="AA50" i="27"/>
  <c r="O50" i="27"/>
  <c r="S239" i="27"/>
  <c r="AE239" i="27"/>
  <c r="AQ239" i="27"/>
  <c r="AB239" i="27"/>
  <c r="AD50" i="27"/>
  <c r="P239" i="27"/>
  <c r="R50" i="27"/>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47" i="3"/>
  <c r="B103" i="3"/>
  <c r="B42" i="3"/>
  <c r="B43" i="3"/>
  <c r="B44" i="3"/>
  <c r="B45" i="3"/>
  <c r="B46" i="3"/>
  <c r="B47" i="3"/>
  <c r="B48" i="3"/>
  <c r="B49" i="3"/>
  <c r="B50" i="3"/>
  <c r="B51" i="3"/>
  <c r="B52" i="3"/>
  <c r="B53" i="3"/>
  <c r="B54" i="3"/>
  <c r="B55" i="3"/>
  <c r="B56" i="3"/>
  <c r="B57" i="3"/>
  <c r="B58" i="3"/>
  <c r="B59" i="3"/>
  <c r="B60" i="3"/>
  <c r="B61" i="3"/>
  <c r="B63" i="3"/>
  <c r="B64" i="3"/>
  <c r="B65" i="3"/>
  <c r="B66" i="3"/>
  <c r="B67" i="3"/>
  <c r="B68" i="3"/>
  <c r="B69" i="3"/>
  <c r="B70" i="3"/>
  <c r="B71" i="3"/>
  <c r="B72" i="3"/>
  <c r="B73" i="3"/>
  <c r="B74" i="3"/>
  <c r="B75" i="3"/>
  <c r="B76" i="3"/>
  <c r="B77" i="3"/>
  <c r="B78" i="3"/>
  <c r="B79" i="3"/>
  <c r="B80" i="3"/>
  <c r="B81" i="3"/>
  <c r="B82" i="3"/>
  <c r="B84" i="3"/>
  <c r="B85" i="3"/>
  <c r="B86" i="3"/>
  <c r="B87" i="3"/>
  <c r="B88" i="3"/>
  <c r="B89" i="3"/>
  <c r="B90" i="3"/>
  <c r="B91" i="3"/>
  <c r="B92" i="3"/>
  <c r="B93" i="3"/>
  <c r="B94" i="3"/>
  <c r="B95" i="3"/>
  <c r="B96" i="3"/>
  <c r="B97" i="3"/>
  <c r="B98" i="3"/>
  <c r="B99" i="3"/>
  <c r="B100" i="3"/>
  <c r="B101" i="3"/>
  <c r="B102" i="3"/>
  <c r="B105" i="3"/>
  <c r="B106" i="3"/>
  <c r="B107" i="3"/>
  <c r="B108" i="3"/>
  <c r="B109" i="3"/>
  <c r="B110" i="3"/>
  <c r="B111" i="3"/>
  <c r="B112" i="3"/>
  <c r="B113" i="3"/>
  <c r="B114" i="3"/>
  <c r="B115" i="3"/>
  <c r="B116" i="3"/>
  <c r="B117" i="3"/>
  <c r="B118" i="3"/>
  <c r="B119" i="3"/>
  <c r="B120" i="3"/>
  <c r="B121" i="3"/>
  <c r="B122" i="3"/>
  <c r="B123" i="3"/>
  <c r="B124" i="3"/>
  <c r="B126" i="3"/>
  <c r="B127" i="3"/>
  <c r="B128" i="3"/>
  <c r="B129" i="3"/>
  <c r="B130" i="3"/>
  <c r="B131" i="3"/>
  <c r="B132" i="3"/>
  <c r="B133" i="3"/>
  <c r="B134" i="3"/>
  <c r="B135" i="3"/>
  <c r="B136" i="3"/>
  <c r="B137" i="3"/>
  <c r="B138" i="3"/>
  <c r="B139" i="3"/>
  <c r="B140" i="3"/>
  <c r="B141" i="3"/>
  <c r="B142" i="3"/>
  <c r="B143" i="3"/>
  <c r="B144" i="3"/>
  <c r="B145" i="3"/>
  <c r="B178" i="3"/>
  <c r="B179" i="3"/>
  <c r="B180" i="3"/>
  <c r="B181" i="3"/>
  <c r="B182" i="3"/>
  <c r="B183" i="3"/>
  <c r="B184" i="3"/>
  <c r="B185" i="3"/>
  <c r="B186" i="3"/>
  <c r="B187" i="3"/>
  <c r="B188" i="3"/>
  <c r="B189" i="3"/>
  <c r="B190" i="3"/>
  <c r="B191" i="3"/>
  <c r="B192" i="3"/>
  <c r="B193" i="3"/>
  <c r="B194" i="3"/>
  <c r="B195" i="3"/>
  <c r="B196" i="3"/>
  <c r="B197" i="3"/>
  <c r="C181" i="3"/>
  <c r="D181" i="3" s="1"/>
  <c r="C197" i="3"/>
  <c r="D197" i="3" s="1"/>
  <c r="D8" i="3"/>
  <c r="I19" i="3" s="1"/>
  <c r="I21" i="3"/>
  <c r="G19" i="3"/>
  <c r="H19" i="3"/>
  <c r="H20" i="3"/>
  <c r="M26" i="3"/>
  <c r="P27" i="30" l="1"/>
  <c r="O30" i="30"/>
  <c r="C86" i="3"/>
  <c r="D86" i="3" s="1"/>
  <c r="C193" i="3"/>
  <c r="D193" i="3" s="1"/>
  <c r="C185" i="3"/>
  <c r="D185" i="3" s="1"/>
  <c r="C108" i="3"/>
  <c r="D108" i="3" s="1"/>
  <c r="C50" i="3"/>
  <c r="D50" i="3" s="1"/>
  <c r="C189" i="3"/>
  <c r="D189" i="3" s="1"/>
  <c r="C69" i="3"/>
  <c r="D69" i="3" s="1"/>
  <c r="C124" i="3"/>
  <c r="D124" i="3" s="1"/>
  <c r="C116" i="3"/>
  <c r="D116" i="3" s="1"/>
  <c r="C195" i="3"/>
  <c r="D195" i="3" s="1"/>
  <c r="C191" i="3"/>
  <c r="D191" i="3" s="1"/>
  <c r="C187" i="3"/>
  <c r="D187" i="3" s="1"/>
  <c r="C183" i="3"/>
  <c r="D183" i="3" s="1"/>
  <c r="C179" i="3"/>
  <c r="D179" i="3" s="1"/>
  <c r="C145" i="3"/>
  <c r="D145" i="3" s="1"/>
  <c r="C196" i="3"/>
  <c r="D196" i="3" s="1"/>
  <c r="C194" i="3"/>
  <c r="D194" i="3" s="1"/>
  <c r="C192" i="3"/>
  <c r="D192" i="3" s="1"/>
  <c r="C190" i="3"/>
  <c r="D190" i="3" s="1"/>
  <c r="C79" i="3"/>
  <c r="D79" i="3" s="1"/>
  <c r="B35" i="3"/>
  <c r="C156" i="3"/>
  <c r="D156" i="3" s="1"/>
  <c r="C188" i="3"/>
  <c r="D188" i="3" s="1"/>
  <c r="C186" i="3"/>
  <c r="D186" i="3" s="1"/>
  <c r="C184" i="3"/>
  <c r="D184" i="3" s="1"/>
  <c r="C182" i="3"/>
  <c r="D182" i="3" s="1"/>
  <c r="C180" i="3"/>
  <c r="D180" i="3" s="1"/>
  <c r="C178" i="3"/>
  <c r="D178" i="3" s="1"/>
  <c r="B39" i="3"/>
  <c r="B27" i="3"/>
  <c r="C63" i="3"/>
  <c r="D63" i="3" s="1"/>
  <c r="C71" i="3"/>
  <c r="D71" i="3" s="1"/>
  <c r="C105" i="3"/>
  <c r="D105" i="3" s="1"/>
  <c r="C122" i="3"/>
  <c r="D122" i="3" s="1"/>
  <c r="C118" i="3"/>
  <c r="D118" i="3" s="1"/>
  <c r="C114" i="3"/>
  <c r="D114" i="3" s="1"/>
  <c r="C110" i="3"/>
  <c r="D110" i="3" s="1"/>
  <c r="C106" i="3"/>
  <c r="D106" i="3" s="1"/>
  <c r="C147" i="3"/>
  <c r="D147" i="3" s="1"/>
  <c r="C160" i="3"/>
  <c r="D160" i="3" s="1"/>
  <c r="C152" i="3"/>
  <c r="D152" i="3" s="1"/>
  <c r="B37" i="3"/>
  <c r="B31" i="3"/>
  <c r="B23" i="3"/>
  <c r="C44" i="3"/>
  <c r="D44" i="3" s="1"/>
  <c r="C54" i="3"/>
  <c r="D54" i="3" s="1"/>
  <c r="C67" i="3"/>
  <c r="D67" i="3" s="1"/>
  <c r="C64" i="3"/>
  <c r="D64" i="3" s="1"/>
  <c r="C162" i="3"/>
  <c r="D162" i="3" s="1"/>
  <c r="C158" i="3"/>
  <c r="D158" i="3" s="1"/>
  <c r="C154" i="3"/>
  <c r="D154" i="3" s="1"/>
  <c r="C90" i="3"/>
  <c r="D90" i="3" s="1"/>
  <c r="B33" i="3"/>
  <c r="B29" i="3"/>
  <c r="B25" i="3"/>
  <c r="C81" i="3"/>
  <c r="D81" i="3" s="1"/>
  <c r="C77" i="3"/>
  <c r="D77" i="3" s="1"/>
  <c r="C73" i="3"/>
  <c r="D73" i="3" s="1"/>
  <c r="C56" i="3"/>
  <c r="D56" i="3" s="1"/>
  <c r="B40" i="3"/>
  <c r="B38" i="3"/>
  <c r="B36" i="3"/>
  <c r="B34" i="3"/>
  <c r="B32" i="3"/>
  <c r="B30" i="3"/>
  <c r="B28" i="3"/>
  <c r="B26" i="3"/>
  <c r="B24" i="3"/>
  <c r="B22" i="3"/>
  <c r="C60" i="3"/>
  <c r="D60" i="3" s="1"/>
  <c r="C52" i="3"/>
  <c r="D52" i="3" s="1"/>
  <c r="C48" i="3"/>
  <c r="D48" i="3" s="1"/>
  <c r="C46" i="3"/>
  <c r="D46" i="3" s="1"/>
  <c r="C143" i="3"/>
  <c r="D143" i="3" s="1"/>
  <c r="C139" i="3"/>
  <c r="D139" i="3" s="1"/>
  <c r="C135" i="3"/>
  <c r="D135" i="3" s="1"/>
  <c r="C131" i="3"/>
  <c r="D131" i="3" s="1"/>
  <c r="C127" i="3"/>
  <c r="D127" i="3" s="1"/>
  <c r="C165" i="3"/>
  <c r="D165" i="3" s="1"/>
  <c r="C163" i="3"/>
  <c r="D163" i="3" s="1"/>
  <c r="C161" i="3"/>
  <c r="D161" i="3" s="1"/>
  <c r="C159" i="3"/>
  <c r="D159" i="3" s="1"/>
  <c r="C157" i="3"/>
  <c r="D157" i="3" s="1"/>
  <c r="C155" i="3"/>
  <c r="D155" i="3" s="1"/>
  <c r="C153" i="3"/>
  <c r="D153" i="3" s="1"/>
  <c r="C151" i="3"/>
  <c r="D151" i="3" s="1"/>
  <c r="C144" i="3"/>
  <c r="D144" i="3" s="1"/>
  <c r="C142" i="3"/>
  <c r="D142" i="3" s="1"/>
  <c r="C140" i="3"/>
  <c r="D140" i="3" s="1"/>
  <c r="C138" i="3"/>
  <c r="D138" i="3" s="1"/>
  <c r="C136" i="3"/>
  <c r="D136" i="3" s="1"/>
  <c r="C134" i="3"/>
  <c r="D134" i="3" s="1"/>
  <c r="C132" i="3"/>
  <c r="D132" i="3" s="1"/>
  <c r="C130" i="3"/>
  <c r="D130" i="3" s="1"/>
  <c r="C128" i="3"/>
  <c r="D128" i="3" s="1"/>
  <c r="B21" i="3"/>
  <c r="H25" i="3"/>
  <c r="H24" i="3"/>
  <c r="O34" i="30" l="1"/>
  <c r="P35" i="30" s="1"/>
  <c r="P31" i="30"/>
  <c r="C148" i="3"/>
  <c r="D148" i="3" s="1"/>
  <c r="C120" i="3"/>
  <c r="D120" i="3" s="1"/>
  <c r="C112" i="3"/>
  <c r="D112" i="3" s="1"/>
  <c r="C84" i="3"/>
  <c r="D84" i="3" s="1"/>
  <c r="C75" i="3"/>
  <c r="C85" i="3"/>
  <c r="D85" i="3" s="1"/>
  <c r="C92" i="3"/>
  <c r="D92" i="3" s="1"/>
  <c r="C43" i="3"/>
  <c r="D43" i="3" s="1"/>
  <c r="C149" i="3"/>
  <c r="D149" i="3" s="1"/>
  <c r="C150" i="3"/>
  <c r="D150" i="3" s="1"/>
  <c r="C65" i="3"/>
  <c r="D65" i="3" s="1"/>
  <c r="C88" i="3"/>
  <c r="D88" i="3" s="1"/>
  <c r="G23" i="3"/>
  <c r="H23" i="3"/>
  <c r="L8" i="3"/>
  <c r="L26" i="3" s="1"/>
  <c r="C164" i="3"/>
  <c r="D164" i="3" s="1"/>
  <c r="C58" i="3"/>
  <c r="D58" i="3" s="1"/>
  <c r="C42" i="3"/>
  <c r="D42" i="3" s="1"/>
  <c r="C126" i="3"/>
  <c r="D126" i="3" s="1"/>
  <c r="C87" i="3"/>
  <c r="D87" i="3" s="1"/>
  <c r="C89" i="3"/>
  <c r="D89" i="3" s="1"/>
  <c r="C91" i="3"/>
  <c r="D91" i="3" s="1"/>
  <c r="C93" i="3"/>
  <c r="D93" i="3" s="1"/>
  <c r="C107" i="3"/>
  <c r="D107" i="3" s="1"/>
  <c r="C109" i="3"/>
  <c r="D109" i="3" s="1"/>
  <c r="C111" i="3"/>
  <c r="D111" i="3" s="1"/>
  <c r="C113" i="3"/>
  <c r="D113" i="3" s="1"/>
  <c r="C115" i="3"/>
  <c r="D115" i="3" s="1"/>
  <c r="C117" i="3"/>
  <c r="D117" i="3" s="1"/>
  <c r="C119" i="3"/>
  <c r="D119" i="3" s="1"/>
  <c r="C121" i="3"/>
  <c r="D121" i="3" s="1"/>
  <c r="C123" i="3"/>
  <c r="D123" i="3" s="1"/>
  <c r="C129" i="3"/>
  <c r="D129" i="3" s="1"/>
  <c r="C133" i="3"/>
  <c r="D133" i="3" s="1"/>
  <c r="C137" i="3"/>
  <c r="D137" i="3" s="1"/>
  <c r="C141" i="3"/>
  <c r="D141" i="3" s="1"/>
  <c r="C47" i="3"/>
  <c r="D47" i="3" s="1"/>
  <c r="C51" i="3"/>
  <c r="D51" i="3" s="1"/>
  <c r="C55" i="3"/>
  <c r="D55" i="3" s="1"/>
  <c r="C59" i="3"/>
  <c r="D59" i="3" s="1"/>
  <c r="C68" i="3"/>
  <c r="D68" i="3" s="1"/>
  <c r="C72" i="3"/>
  <c r="D72" i="3" s="1"/>
  <c r="C76" i="3"/>
  <c r="D76" i="3" s="1"/>
  <c r="C45" i="3"/>
  <c r="D45" i="3" s="1"/>
  <c r="C49" i="3"/>
  <c r="D49" i="3" s="1"/>
  <c r="C53" i="3"/>
  <c r="D53" i="3" s="1"/>
  <c r="C57" i="3"/>
  <c r="D57" i="3" s="1"/>
  <c r="C61" i="3"/>
  <c r="D61" i="3" s="1"/>
  <c r="C66" i="3"/>
  <c r="D66" i="3" s="1"/>
  <c r="C70" i="3"/>
  <c r="D70" i="3" s="1"/>
  <c r="C74" i="3"/>
  <c r="D74" i="3" s="1"/>
  <c r="C78" i="3"/>
  <c r="D78" i="3" s="1"/>
  <c r="C80" i="3"/>
  <c r="D80" i="3" s="1"/>
  <c r="C82" i="3"/>
  <c r="D82" i="3" s="1"/>
  <c r="C26" i="3" l="1"/>
  <c r="D26" i="3" s="1"/>
  <c r="C29" i="3"/>
  <c r="D29" i="3" s="1"/>
  <c r="C33" i="3"/>
  <c r="D33" i="3" s="1"/>
  <c r="C37" i="3"/>
  <c r="D37" i="3" s="1"/>
  <c r="C168" i="3"/>
  <c r="D168" i="3" s="1"/>
  <c r="C172" i="3"/>
  <c r="D172" i="3" s="1"/>
  <c r="C176" i="3"/>
  <c r="D176" i="3" s="1"/>
  <c r="C96" i="3"/>
  <c r="D96" i="3" s="1"/>
  <c r="C21" i="3"/>
  <c r="C101" i="3"/>
  <c r="D101" i="3" s="1"/>
  <c r="C24" i="3"/>
  <c r="D24" i="3" s="1"/>
  <c r="C28" i="3"/>
  <c r="D28" i="3" s="1"/>
  <c r="C32" i="3"/>
  <c r="D32" i="3" s="1"/>
  <c r="C36" i="3"/>
  <c r="D36" i="3" s="1"/>
  <c r="C40" i="3"/>
  <c r="D40" i="3" s="1"/>
  <c r="C169" i="3"/>
  <c r="D169" i="3" s="1"/>
  <c r="C173" i="3"/>
  <c r="D173" i="3" s="1"/>
  <c r="C98" i="3"/>
  <c r="D98" i="3" s="1"/>
  <c r="C97" i="3"/>
  <c r="D97" i="3" s="1"/>
  <c r="C99" i="3"/>
  <c r="D99" i="3" s="1"/>
  <c r="C25" i="3"/>
  <c r="D25" i="3" s="1"/>
  <c r="C23" i="3"/>
  <c r="D23" i="3" s="1"/>
  <c r="C27" i="3"/>
  <c r="D27" i="3" s="1"/>
  <c r="C31" i="3"/>
  <c r="D31" i="3" s="1"/>
  <c r="C35" i="3"/>
  <c r="D35" i="3" s="1"/>
  <c r="C39" i="3"/>
  <c r="D39" i="3" s="1"/>
  <c r="C166" i="3"/>
  <c r="D166" i="3" s="1"/>
  <c r="C170" i="3"/>
  <c r="D170" i="3" s="1"/>
  <c r="C174" i="3"/>
  <c r="D174" i="3" s="1"/>
  <c r="C100" i="3"/>
  <c r="D100" i="3" s="1"/>
  <c r="C103" i="3"/>
  <c r="C22" i="3"/>
  <c r="D22" i="3" s="1"/>
  <c r="C30" i="3"/>
  <c r="D30" i="3" s="1"/>
  <c r="C34" i="3"/>
  <c r="D34" i="3" s="1"/>
  <c r="C38" i="3"/>
  <c r="D38" i="3" s="1"/>
  <c r="C167" i="3"/>
  <c r="D167" i="3" s="1"/>
  <c r="C171" i="3"/>
  <c r="D171" i="3" s="1"/>
  <c r="C175" i="3"/>
  <c r="D175" i="3" s="1"/>
  <c r="C94" i="3"/>
  <c r="C102" i="3"/>
  <c r="D102" i="3" s="1"/>
  <c r="C95" i="3"/>
  <c r="D95" i="3" s="1"/>
  <c r="G24" i="3" l="1"/>
  <c r="G22" i="3"/>
  <c r="G20" i="3"/>
  <c r="H15" i="3"/>
  <c r="D21" i="3"/>
  <c r="F15" i="3"/>
  <c r="D94" i="3"/>
  <c r="H21" i="3" s="1"/>
  <c r="G21" i="3"/>
  <c r="H22" i="3" l="1"/>
  <c r="I20" i="3" s="1"/>
  <c r="I24" i="3" s="1"/>
  <c r="I22" i="3"/>
  <c r="AM241" i="27" l="1"/>
  <c r="AP241" i="27"/>
  <c r="AS241" i="27"/>
  <c r="AJ241" i="27"/>
  <c r="L241" i="27"/>
  <c r="G233" i="27"/>
  <c r="I183" i="27"/>
  <c r="I161" i="27"/>
  <c r="I160" i="27"/>
  <c r="I193" i="27"/>
  <c r="I191" i="27"/>
  <c r="I189" i="27"/>
  <c r="I187" i="27"/>
  <c r="I185" i="27"/>
  <c r="I184" i="27"/>
  <c r="I159" i="27"/>
  <c r="I158" i="27"/>
  <c r="I157" i="27"/>
  <c r="I156" i="27"/>
  <c r="I155" i="27"/>
  <c r="I154" i="27"/>
  <c r="I153" i="27"/>
  <c r="I152" i="27"/>
  <c r="I151" i="27"/>
  <c r="I150" i="27"/>
  <c r="I149" i="27"/>
  <c r="I148" i="27"/>
  <c r="I147" i="27"/>
  <c r="I146" i="27"/>
  <c r="I145" i="27"/>
  <c r="I144" i="27"/>
  <c r="I143" i="27"/>
  <c r="I142" i="27"/>
  <c r="I92" i="27"/>
  <c r="I91" i="27"/>
  <c r="I90" i="27"/>
  <c r="I89" i="27"/>
  <c r="I88" i="27"/>
  <c r="I87" i="27"/>
  <c r="I86" i="27"/>
  <c r="I85" i="27"/>
  <c r="I84" i="27"/>
  <c r="I83" i="27"/>
  <c r="I82" i="27"/>
  <c r="I81" i="27"/>
  <c r="I80" i="27"/>
  <c r="I79" i="27"/>
  <c r="I78" i="27"/>
  <c r="I77" i="27"/>
  <c r="I76" i="27"/>
  <c r="I75" i="27"/>
  <c r="I74" i="27"/>
  <c r="I73" i="27"/>
  <c r="I228" i="27"/>
  <c r="I227" i="27"/>
  <c r="I226" i="27"/>
  <c r="I225" i="27"/>
  <c r="I224" i="27"/>
  <c r="I223" i="27"/>
  <c r="I222" i="27"/>
  <c r="I221" i="27"/>
  <c r="I220" i="27"/>
  <c r="I219" i="27"/>
  <c r="I218" i="27"/>
  <c r="I217" i="27"/>
  <c r="I216" i="27"/>
  <c r="I215" i="27"/>
  <c r="I214" i="27"/>
  <c r="I213" i="27"/>
  <c r="I212" i="27"/>
  <c r="I211" i="27"/>
  <c r="I210" i="27"/>
  <c r="I209" i="27"/>
  <c r="I194" i="27"/>
  <c r="I192" i="27"/>
  <c r="I190" i="27"/>
  <c r="I188" i="27"/>
  <c r="I186" i="27"/>
  <c r="I182" i="27"/>
  <c r="I181" i="27"/>
  <c r="I180" i="27"/>
  <c r="I179" i="27"/>
  <c r="I178" i="27"/>
  <c r="I177" i="27"/>
  <c r="I176" i="27"/>
  <c r="I175" i="27"/>
  <c r="I174" i="27"/>
  <c r="I173" i="27"/>
  <c r="I170" i="27"/>
  <c r="I168" i="27"/>
  <c r="I166" i="27"/>
  <c r="I165" i="27"/>
  <c r="I172" i="27"/>
  <c r="I171" i="27"/>
  <c r="I169" i="27"/>
  <c r="I167" i="27"/>
  <c r="I138" i="27"/>
  <c r="I137" i="27"/>
  <c r="I136" i="27"/>
  <c r="I135" i="27"/>
  <c r="I134" i="27"/>
  <c r="I133" i="27"/>
  <c r="I132" i="27"/>
  <c r="I131" i="27"/>
  <c r="I130" i="27"/>
  <c r="I129" i="27"/>
  <c r="I128" i="27"/>
  <c r="I127" i="27"/>
  <c r="I126" i="27"/>
  <c r="I125" i="27"/>
  <c r="I124" i="27"/>
  <c r="I123" i="27"/>
  <c r="I122" i="27"/>
  <c r="I121" i="27"/>
  <c r="I120" i="27"/>
  <c r="I119" i="27"/>
  <c r="I106" i="27"/>
  <c r="I105" i="27"/>
  <c r="I104" i="27"/>
  <c r="I103" i="27"/>
  <c r="I102" i="27"/>
  <c r="I101" i="27"/>
  <c r="I100" i="27"/>
  <c r="I99" i="27"/>
  <c r="I98" i="27"/>
  <c r="I97" i="27"/>
  <c r="I96" i="27"/>
  <c r="I69" i="27"/>
  <c r="I68" i="27"/>
  <c r="I67" i="27"/>
  <c r="I66" i="27"/>
  <c r="I65" i="27"/>
  <c r="I64" i="27"/>
  <c r="I51" i="27"/>
  <c r="I53" i="27"/>
  <c r="I55" i="27"/>
  <c r="I57" i="27"/>
  <c r="I59" i="27"/>
  <c r="I61" i="27"/>
  <c r="I50" i="27"/>
  <c r="I54" i="27"/>
  <c r="I58" i="27"/>
  <c r="I62" i="27"/>
  <c r="I63" i="27"/>
  <c r="I52" i="27"/>
  <c r="I56" i="27"/>
  <c r="I60" i="27"/>
  <c r="H24" i="25"/>
  <c r="M26" i="25" s="1"/>
  <c r="I229" i="27" l="1"/>
  <c r="I93" i="27"/>
  <c r="I162" i="27"/>
  <c r="O241" i="27"/>
  <c r="I70" i="27"/>
  <c r="I24" i="27"/>
  <c r="I139" i="27"/>
  <c r="E26" i="25"/>
  <c r="R241" i="27" l="1"/>
  <c r="AQ30" i="27"/>
  <c r="AK30" i="27"/>
  <c r="AE30" i="27"/>
  <c r="Y30" i="27"/>
  <c r="S30" i="27"/>
  <c r="M30" i="27"/>
  <c r="I30" i="27"/>
  <c r="AH30" i="27"/>
  <c r="V30" i="27"/>
  <c r="J30" i="27"/>
  <c r="C24" i="31" s="1"/>
  <c r="AB30" i="27"/>
  <c r="AN30" i="27"/>
  <c r="P30" i="27"/>
  <c r="AQ34" i="27"/>
  <c r="AK34" i="27"/>
  <c r="AE34" i="27"/>
  <c r="Y34" i="27"/>
  <c r="S34" i="27"/>
  <c r="M34" i="27"/>
  <c r="I34" i="27"/>
  <c r="AH34" i="27"/>
  <c r="V34" i="27"/>
  <c r="J34" i="27"/>
  <c r="C28" i="31" s="1"/>
  <c r="AN34" i="27"/>
  <c r="P34" i="27"/>
  <c r="AB34" i="27"/>
  <c r="AQ40" i="27"/>
  <c r="AK40" i="27"/>
  <c r="AE40" i="27"/>
  <c r="Y40" i="27"/>
  <c r="S40" i="27"/>
  <c r="M40" i="27"/>
  <c r="I40" i="27"/>
  <c r="AN40" i="27"/>
  <c r="AB40" i="27"/>
  <c r="P40" i="27"/>
  <c r="AH40" i="27"/>
  <c r="V40" i="27"/>
  <c r="J40" i="27"/>
  <c r="C34" i="31" s="1"/>
  <c r="AQ38" i="27"/>
  <c r="AK38" i="27"/>
  <c r="AE38" i="27"/>
  <c r="Y38" i="27"/>
  <c r="S38" i="27"/>
  <c r="M38" i="27"/>
  <c r="I38" i="27"/>
  <c r="AN38" i="27"/>
  <c r="AH38" i="27"/>
  <c r="V38" i="27"/>
  <c r="J38" i="27"/>
  <c r="C32" i="31" s="1"/>
  <c r="AB38" i="27"/>
  <c r="P38" i="27"/>
  <c r="AQ44" i="27"/>
  <c r="AK44" i="27"/>
  <c r="AE44" i="27"/>
  <c r="Y44" i="27"/>
  <c r="S44" i="27"/>
  <c r="M44" i="27"/>
  <c r="I44" i="27"/>
  <c r="AN44" i="27"/>
  <c r="AB44" i="27"/>
  <c r="P44" i="27"/>
  <c r="AH44" i="27"/>
  <c r="V44" i="27"/>
  <c r="J44" i="27"/>
  <c r="C38" i="31" s="1"/>
  <c r="G240" i="27"/>
  <c r="AN27" i="27"/>
  <c r="AH27" i="27"/>
  <c r="AB27" i="27"/>
  <c r="V27" i="27"/>
  <c r="P27" i="27"/>
  <c r="J27" i="27"/>
  <c r="H47" i="27"/>
  <c r="AQ27" i="27"/>
  <c r="M27" i="27"/>
  <c r="I27" i="27"/>
  <c r="AK27" i="27"/>
  <c r="AE27" i="27"/>
  <c r="Y27" i="27"/>
  <c r="S27" i="27"/>
  <c r="AN31" i="27"/>
  <c r="AH31" i="27"/>
  <c r="AB31" i="27"/>
  <c r="V31" i="27"/>
  <c r="P31" i="27"/>
  <c r="J31" i="27"/>
  <c r="C25" i="31" s="1"/>
  <c r="AQ31" i="27"/>
  <c r="AE31" i="27"/>
  <c r="S31" i="27"/>
  <c r="Y31" i="27"/>
  <c r="I31" i="27"/>
  <c r="AK31" i="27"/>
  <c r="M31" i="27"/>
  <c r="AN35" i="27"/>
  <c r="AH35" i="27"/>
  <c r="AB35" i="27"/>
  <c r="V35" i="27"/>
  <c r="P35" i="27"/>
  <c r="J35" i="27"/>
  <c r="C29" i="31" s="1"/>
  <c r="AQ35" i="27"/>
  <c r="AE35" i="27"/>
  <c r="S35" i="27"/>
  <c r="AK35" i="27"/>
  <c r="M35" i="27"/>
  <c r="Y35" i="27"/>
  <c r="I35" i="27"/>
  <c r="AN39" i="27"/>
  <c r="AH39" i="27"/>
  <c r="AB39" i="27"/>
  <c r="V39" i="27"/>
  <c r="P39" i="27"/>
  <c r="J39" i="27"/>
  <c r="C33" i="31" s="1"/>
  <c r="M39" i="27"/>
  <c r="I39" i="27"/>
  <c r="AQ39" i="27"/>
  <c r="AE39" i="27"/>
  <c r="S39" i="27"/>
  <c r="AK39" i="27"/>
  <c r="Y39" i="27"/>
  <c r="AN43" i="27"/>
  <c r="AH43" i="27"/>
  <c r="AB43" i="27"/>
  <c r="V43" i="27"/>
  <c r="P43" i="27"/>
  <c r="J43" i="27"/>
  <c r="C37" i="31" s="1"/>
  <c r="AK43" i="27"/>
  <c r="Y43" i="27"/>
  <c r="M43" i="27"/>
  <c r="I43" i="27"/>
  <c r="AQ43" i="27"/>
  <c r="AE43" i="27"/>
  <c r="S43" i="27"/>
  <c r="AN107" i="27"/>
  <c r="AH107" i="27"/>
  <c r="AB107" i="27"/>
  <c r="V107" i="27"/>
  <c r="P107" i="27"/>
  <c r="J107" i="27"/>
  <c r="C95" i="31" s="1"/>
  <c r="AK107" i="27"/>
  <c r="Y107" i="27"/>
  <c r="M107" i="27"/>
  <c r="I107" i="27"/>
  <c r="AQ107" i="27"/>
  <c r="S107" i="27"/>
  <c r="AE107" i="27"/>
  <c r="H116" i="27"/>
  <c r="AN109" i="27"/>
  <c r="AH109" i="27"/>
  <c r="AB109" i="27"/>
  <c r="V109" i="27"/>
  <c r="P109" i="27"/>
  <c r="J109" i="27"/>
  <c r="C97" i="31" s="1"/>
  <c r="AK109" i="27"/>
  <c r="Y109" i="27"/>
  <c r="M109" i="27"/>
  <c r="I109" i="27"/>
  <c r="AE109" i="27"/>
  <c r="AQ109" i="27"/>
  <c r="S109" i="27"/>
  <c r="AN111" i="27"/>
  <c r="AH111" i="27"/>
  <c r="AB111" i="27"/>
  <c r="V111" i="27"/>
  <c r="P111" i="27"/>
  <c r="J111" i="27"/>
  <c r="C99" i="31" s="1"/>
  <c r="AK111" i="27"/>
  <c r="Y111" i="27"/>
  <c r="M111" i="27"/>
  <c r="I111" i="27"/>
  <c r="AQ111" i="27"/>
  <c r="S111" i="27"/>
  <c r="AE111" i="27"/>
  <c r="AN113" i="27"/>
  <c r="AH113" i="27"/>
  <c r="AB113" i="27"/>
  <c r="V113" i="27"/>
  <c r="P113" i="27"/>
  <c r="J113" i="27"/>
  <c r="C101" i="31" s="1"/>
  <c r="AK113" i="27"/>
  <c r="Y113" i="27"/>
  <c r="M113" i="27"/>
  <c r="I113" i="27"/>
  <c r="AE113" i="27"/>
  <c r="AQ113" i="27"/>
  <c r="S113" i="27"/>
  <c r="AN115" i="27"/>
  <c r="AP115" i="27" s="1"/>
  <c r="AH115" i="27"/>
  <c r="AJ115" i="27" s="1"/>
  <c r="AB115" i="27"/>
  <c r="AD115" i="27" s="1"/>
  <c r="V115" i="27"/>
  <c r="X115" i="27" s="1"/>
  <c r="P115" i="27"/>
  <c r="R115" i="27" s="1"/>
  <c r="J115" i="27"/>
  <c r="C103" i="31" s="1"/>
  <c r="AQ115" i="27"/>
  <c r="AS115" i="27" s="1"/>
  <c r="AK115" i="27"/>
  <c r="AM115" i="27" s="1"/>
  <c r="AE115" i="27"/>
  <c r="AG115" i="27" s="1"/>
  <c r="Y115" i="27"/>
  <c r="AA115" i="27" s="1"/>
  <c r="S115" i="27"/>
  <c r="U115" i="27" s="1"/>
  <c r="M115" i="27"/>
  <c r="O115" i="27" s="1"/>
  <c r="I115" i="27"/>
  <c r="AN197" i="27"/>
  <c r="AP197" i="27" s="1"/>
  <c r="AH197" i="27"/>
  <c r="AJ197" i="27" s="1"/>
  <c r="AB197" i="27"/>
  <c r="AD197" i="27" s="1"/>
  <c r="V197" i="27"/>
  <c r="X197" i="27" s="1"/>
  <c r="P197" i="27"/>
  <c r="R197" i="27" s="1"/>
  <c r="J197" i="27"/>
  <c r="C179" i="31" s="1"/>
  <c r="AQ197" i="27"/>
  <c r="AS197" i="27" s="1"/>
  <c r="AK197" i="27"/>
  <c r="AM197" i="27" s="1"/>
  <c r="AE197" i="27"/>
  <c r="AG197" i="27" s="1"/>
  <c r="Y197" i="27"/>
  <c r="AA197" i="27" s="1"/>
  <c r="S197" i="27"/>
  <c r="U197" i="27" s="1"/>
  <c r="M197" i="27"/>
  <c r="O197" i="27" s="1"/>
  <c r="I197" i="27"/>
  <c r="AN199" i="27"/>
  <c r="AP199" i="27" s="1"/>
  <c r="AH199" i="27"/>
  <c r="AJ199" i="27" s="1"/>
  <c r="AB199" i="27"/>
  <c r="AD199" i="27" s="1"/>
  <c r="V199" i="27"/>
  <c r="X199" i="27" s="1"/>
  <c r="P199" i="27"/>
  <c r="R199" i="27" s="1"/>
  <c r="J199" i="27"/>
  <c r="C181" i="31" s="1"/>
  <c r="AQ199" i="27"/>
  <c r="AS199" i="27" s="1"/>
  <c r="AK199" i="27"/>
  <c r="AM199" i="27" s="1"/>
  <c r="AE199" i="27"/>
  <c r="AG199" i="27" s="1"/>
  <c r="Y199" i="27"/>
  <c r="AA199" i="27" s="1"/>
  <c r="S199" i="27"/>
  <c r="U199" i="27" s="1"/>
  <c r="M199" i="27"/>
  <c r="O199" i="27" s="1"/>
  <c r="I199" i="27"/>
  <c r="AQ201" i="27"/>
  <c r="AS201" i="27" s="1"/>
  <c r="AK201" i="27"/>
  <c r="AM201" i="27" s="1"/>
  <c r="AE201" i="27"/>
  <c r="AG201" i="27" s="1"/>
  <c r="Y201" i="27"/>
  <c r="AA201" i="27" s="1"/>
  <c r="S201" i="27"/>
  <c r="U201" i="27" s="1"/>
  <c r="M201" i="27"/>
  <c r="O201" i="27" s="1"/>
  <c r="I201" i="27"/>
  <c r="AN201" i="27"/>
  <c r="AP201" i="27" s="1"/>
  <c r="AH201" i="27"/>
  <c r="AJ201" i="27" s="1"/>
  <c r="AB201" i="27"/>
  <c r="AD201" i="27" s="1"/>
  <c r="V201" i="27"/>
  <c r="X201" i="27" s="1"/>
  <c r="P201" i="27"/>
  <c r="R201" i="27" s="1"/>
  <c r="J201" i="27"/>
  <c r="C183" i="31" s="1"/>
  <c r="AQ203" i="27"/>
  <c r="AS203" i="27" s="1"/>
  <c r="AK203" i="27"/>
  <c r="AM203" i="27" s="1"/>
  <c r="AE203" i="27"/>
  <c r="AG203" i="27" s="1"/>
  <c r="Y203" i="27"/>
  <c r="AA203" i="27" s="1"/>
  <c r="S203" i="27"/>
  <c r="U203" i="27" s="1"/>
  <c r="M203" i="27"/>
  <c r="O203" i="27" s="1"/>
  <c r="I203" i="27"/>
  <c r="AN203" i="27"/>
  <c r="AP203" i="27" s="1"/>
  <c r="AH203" i="27"/>
  <c r="AJ203" i="27" s="1"/>
  <c r="AB203" i="27"/>
  <c r="AD203" i="27" s="1"/>
  <c r="V203" i="27"/>
  <c r="X203" i="27" s="1"/>
  <c r="P203" i="27"/>
  <c r="R203" i="27" s="1"/>
  <c r="J203" i="27"/>
  <c r="C185" i="31" s="1"/>
  <c r="AQ205" i="27"/>
  <c r="AS205" i="27" s="1"/>
  <c r="AK205" i="27"/>
  <c r="AM205" i="27" s="1"/>
  <c r="AE205" i="27"/>
  <c r="AG205" i="27" s="1"/>
  <c r="Y205" i="27"/>
  <c r="AA205" i="27" s="1"/>
  <c r="S205" i="27"/>
  <c r="U205" i="27" s="1"/>
  <c r="M205" i="27"/>
  <c r="O205" i="27" s="1"/>
  <c r="I205" i="27"/>
  <c r="AN205" i="27"/>
  <c r="AP205" i="27" s="1"/>
  <c r="AH205" i="27"/>
  <c r="AJ205" i="27" s="1"/>
  <c r="AB205" i="27"/>
  <c r="AD205" i="27" s="1"/>
  <c r="V205" i="27"/>
  <c r="X205" i="27" s="1"/>
  <c r="P205" i="27"/>
  <c r="R205" i="27" s="1"/>
  <c r="J205" i="27"/>
  <c r="C187" i="31" s="1"/>
  <c r="AQ32" i="27"/>
  <c r="AS32" i="27" s="1"/>
  <c r="AK32" i="27"/>
  <c r="AE32" i="27"/>
  <c r="AG32" i="27" s="1"/>
  <c r="Y32" i="27"/>
  <c r="AA32" i="27" s="1"/>
  <c r="S32" i="27"/>
  <c r="U32" i="27" s="1"/>
  <c r="M32" i="27"/>
  <c r="O32" i="27" s="1"/>
  <c r="I32" i="27"/>
  <c r="AN32" i="27"/>
  <c r="AH32" i="27"/>
  <c r="AJ32" i="27" s="1"/>
  <c r="J32" i="27"/>
  <c r="C26" i="31" s="1"/>
  <c r="AB32" i="27"/>
  <c r="V32" i="27"/>
  <c r="X32" i="27" s="1"/>
  <c r="P32" i="27"/>
  <c r="R32" i="27" s="1"/>
  <c r="AQ36" i="27"/>
  <c r="AK36" i="27"/>
  <c r="AE36" i="27"/>
  <c r="Y36" i="27"/>
  <c r="S36" i="27"/>
  <c r="M36" i="27"/>
  <c r="I36" i="27"/>
  <c r="P36" i="27"/>
  <c r="AH36" i="27"/>
  <c r="V36" i="27"/>
  <c r="J36" i="27"/>
  <c r="C30" i="31" s="1"/>
  <c r="AN36" i="27"/>
  <c r="AB36" i="27"/>
  <c r="AQ28" i="27"/>
  <c r="AK28" i="27"/>
  <c r="AE28" i="27"/>
  <c r="Y28" i="27"/>
  <c r="S28" i="27"/>
  <c r="M28" i="27"/>
  <c r="I28" i="27"/>
  <c r="AN28" i="27"/>
  <c r="AB28" i="27"/>
  <c r="P28" i="27"/>
  <c r="V28" i="27"/>
  <c r="AH28" i="27"/>
  <c r="J28" i="27"/>
  <c r="C22" i="31" s="1"/>
  <c r="AQ42" i="27"/>
  <c r="AK42" i="27"/>
  <c r="AE42" i="27"/>
  <c r="Y42" i="27"/>
  <c r="S42" i="27"/>
  <c r="M42" i="27"/>
  <c r="I42" i="27"/>
  <c r="AN42" i="27"/>
  <c r="AB42" i="27"/>
  <c r="P42" i="27"/>
  <c r="AH42" i="27"/>
  <c r="V42" i="27"/>
  <c r="J42" i="27"/>
  <c r="C36" i="31" s="1"/>
  <c r="AQ46" i="27"/>
  <c r="AK46" i="27"/>
  <c r="AE46" i="27"/>
  <c r="Y46" i="27"/>
  <c r="S46" i="27"/>
  <c r="M46" i="27"/>
  <c r="I46" i="27"/>
  <c r="AN46" i="27"/>
  <c r="AB46" i="27"/>
  <c r="P46" i="27"/>
  <c r="AH46" i="27"/>
  <c r="V46" i="27"/>
  <c r="J46" i="27"/>
  <c r="C40" i="31" s="1"/>
  <c r="AN29" i="27"/>
  <c r="AH29" i="27"/>
  <c r="AB29" i="27"/>
  <c r="V29" i="27"/>
  <c r="P29" i="27"/>
  <c r="J29" i="27"/>
  <c r="C23" i="31" s="1"/>
  <c r="AQ29" i="27"/>
  <c r="Y29" i="27"/>
  <c r="M29" i="27"/>
  <c r="I29" i="27"/>
  <c r="AE29" i="27"/>
  <c r="AG29" i="27" s="1"/>
  <c r="AK29" i="27"/>
  <c r="S29" i="27"/>
  <c r="AN33" i="27"/>
  <c r="AH33" i="27"/>
  <c r="AB33" i="27"/>
  <c r="V33" i="27"/>
  <c r="P33" i="27"/>
  <c r="J33" i="27"/>
  <c r="C27" i="31" s="1"/>
  <c r="AQ33" i="27"/>
  <c r="Y33" i="27"/>
  <c r="M33" i="27"/>
  <c r="I33" i="27"/>
  <c r="AE33" i="27"/>
  <c r="AG33" i="27" s="1"/>
  <c r="AK33" i="27"/>
  <c r="S33" i="27"/>
  <c r="AN37" i="27"/>
  <c r="AH37" i="27"/>
  <c r="AB37" i="27"/>
  <c r="V37" i="27"/>
  <c r="P37" i="27"/>
  <c r="J37" i="27"/>
  <c r="C31" i="31" s="1"/>
  <c r="Y37" i="27"/>
  <c r="AQ37" i="27"/>
  <c r="AE37" i="27"/>
  <c r="S37" i="27"/>
  <c r="AK37" i="27"/>
  <c r="M37" i="27"/>
  <c r="I37" i="27"/>
  <c r="AN41" i="27"/>
  <c r="AH41" i="27"/>
  <c r="AB41" i="27"/>
  <c r="V41" i="27"/>
  <c r="P41" i="27"/>
  <c r="J41" i="27"/>
  <c r="C35" i="31" s="1"/>
  <c r="AK41" i="27"/>
  <c r="I41" i="27"/>
  <c r="AQ41" i="27"/>
  <c r="AE41" i="27"/>
  <c r="S41" i="27"/>
  <c r="Y41" i="27"/>
  <c r="M41" i="27"/>
  <c r="AN45" i="27"/>
  <c r="AH45" i="27"/>
  <c r="AB45" i="27"/>
  <c r="V45" i="27"/>
  <c r="P45" i="27"/>
  <c r="J45" i="27"/>
  <c r="C39" i="31" s="1"/>
  <c r="AK45" i="27"/>
  <c r="Y45" i="27"/>
  <c r="M45" i="27"/>
  <c r="I45" i="27"/>
  <c r="AQ45" i="27"/>
  <c r="AE45" i="27"/>
  <c r="S45" i="27"/>
  <c r="AN108" i="27"/>
  <c r="AH108" i="27"/>
  <c r="AB108" i="27"/>
  <c r="V108" i="27"/>
  <c r="P108" i="27"/>
  <c r="J108" i="27"/>
  <c r="C96" i="31" s="1"/>
  <c r="AQ108" i="27"/>
  <c r="AE108" i="27"/>
  <c r="S108" i="27"/>
  <c r="AK108" i="27"/>
  <c r="M108" i="27"/>
  <c r="Y108" i="27"/>
  <c r="I108" i="27"/>
  <c r="AN110" i="27"/>
  <c r="AH110" i="27"/>
  <c r="AB110" i="27"/>
  <c r="V110" i="27"/>
  <c r="P110" i="27"/>
  <c r="J110" i="27"/>
  <c r="C98" i="31" s="1"/>
  <c r="AQ110" i="27"/>
  <c r="AE110" i="27"/>
  <c r="S110" i="27"/>
  <c r="Y110" i="27"/>
  <c r="I110" i="27"/>
  <c r="AK110" i="27"/>
  <c r="M110" i="27"/>
  <c r="AN112" i="27"/>
  <c r="AH112" i="27"/>
  <c r="AB112" i="27"/>
  <c r="V112" i="27"/>
  <c r="P112" i="27"/>
  <c r="J112" i="27"/>
  <c r="C100" i="31" s="1"/>
  <c r="AQ112" i="27"/>
  <c r="AE112" i="27"/>
  <c r="S112" i="27"/>
  <c r="AK112" i="27"/>
  <c r="M112" i="27"/>
  <c r="Y112" i="27"/>
  <c r="I112" i="27"/>
  <c r="AN114" i="27"/>
  <c r="AH114" i="27"/>
  <c r="AB114" i="27"/>
  <c r="V114" i="27"/>
  <c r="P114" i="27"/>
  <c r="J114" i="27"/>
  <c r="C102" i="31" s="1"/>
  <c r="AQ114" i="27"/>
  <c r="AE114" i="27"/>
  <c r="S114" i="27"/>
  <c r="Y114" i="27"/>
  <c r="I114" i="27"/>
  <c r="AK114" i="27"/>
  <c r="M114" i="27"/>
  <c r="AN196" i="27"/>
  <c r="AP196" i="27" s="1"/>
  <c r="AH196" i="27"/>
  <c r="AJ196" i="27" s="1"/>
  <c r="AB196" i="27"/>
  <c r="AD196" i="27" s="1"/>
  <c r="V196" i="27"/>
  <c r="X196" i="27" s="1"/>
  <c r="P196" i="27"/>
  <c r="R196" i="27" s="1"/>
  <c r="J196" i="27"/>
  <c r="C178" i="31" s="1"/>
  <c r="AQ196" i="27"/>
  <c r="AS196" i="27" s="1"/>
  <c r="AK196" i="27"/>
  <c r="AM196" i="27" s="1"/>
  <c r="AE196" i="27"/>
  <c r="AG196" i="27" s="1"/>
  <c r="Y196" i="27"/>
  <c r="AA196" i="27" s="1"/>
  <c r="S196" i="27"/>
  <c r="U196" i="27" s="1"/>
  <c r="M196" i="27"/>
  <c r="O196" i="27" s="1"/>
  <c r="I196" i="27"/>
  <c r="H206" i="27"/>
  <c r="AN198" i="27"/>
  <c r="AP198" i="27" s="1"/>
  <c r="AH198" i="27"/>
  <c r="AJ198" i="27" s="1"/>
  <c r="AB198" i="27"/>
  <c r="AD198" i="27" s="1"/>
  <c r="V198" i="27"/>
  <c r="X198" i="27" s="1"/>
  <c r="P198" i="27"/>
  <c r="R198" i="27" s="1"/>
  <c r="J198" i="27"/>
  <c r="C180" i="31" s="1"/>
  <c r="AQ198" i="27"/>
  <c r="AS198" i="27" s="1"/>
  <c r="AK198" i="27"/>
  <c r="AM198" i="27" s="1"/>
  <c r="AE198" i="27"/>
  <c r="AG198" i="27" s="1"/>
  <c r="Y198" i="27"/>
  <c r="AA198" i="27" s="1"/>
  <c r="S198" i="27"/>
  <c r="U198" i="27" s="1"/>
  <c r="M198" i="27"/>
  <c r="O198" i="27" s="1"/>
  <c r="I198" i="27"/>
  <c r="AN200" i="27"/>
  <c r="AP200" i="27" s="1"/>
  <c r="AH200" i="27"/>
  <c r="AJ200" i="27" s="1"/>
  <c r="AB200" i="27"/>
  <c r="AD200" i="27" s="1"/>
  <c r="V200" i="27"/>
  <c r="X200" i="27" s="1"/>
  <c r="P200" i="27"/>
  <c r="R200" i="27" s="1"/>
  <c r="J200" i="27"/>
  <c r="C182" i="31" s="1"/>
  <c r="AQ200" i="27"/>
  <c r="AS200" i="27" s="1"/>
  <c r="AK200" i="27"/>
  <c r="AM200" i="27" s="1"/>
  <c r="AE200" i="27"/>
  <c r="AG200" i="27" s="1"/>
  <c r="Y200" i="27"/>
  <c r="AA200" i="27" s="1"/>
  <c r="S200" i="27"/>
  <c r="U200" i="27" s="1"/>
  <c r="M200" i="27"/>
  <c r="O200" i="27" s="1"/>
  <c r="I200" i="27"/>
  <c r="AQ202" i="27"/>
  <c r="AS202" i="27" s="1"/>
  <c r="AK202" i="27"/>
  <c r="AM202" i="27" s="1"/>
  <c r="AE202" i="27"/>
  <c r="AG202" i="27" s="1"/>
  <c r="Y202" i="27"/>
  <c r="AA202" i="27" s="1"/>
  <c r="S202" i="27"/>
  <c r="U202" i="27" s="1"/>
  <c r="M202" i="27"/>
  <c r="O202" i="27" s="1"/>
  <c r="I202" i="27"/>
  <c r="AN202" i="27"/>
  <c r="AP202" i="27" s="1"/>
  <c r="AH202" i="27"/>
  <c r="AJ202" i="27" s="1"/>
  <c r="AB202" i="27"/>
  <c r="AD202" i="27" s="1"/>
  <c r="V202" i="27"/>
  <c r="X202" i="27" s="1"/>
  <c r="P202" i="27"/>
  <c r="R202" i="27" s="1"/>
  <c r="J202" i="27"/>
  <c r="C184" i="31" s="1"/>
  <c r="AQ204" i="27"/>
  <c r="AS204" i="27" s="1"/>
  <c r="AK204" i="27"/>
  <c r="AM204" i="27" s="1"/>
  <c r="AE204" i="27"/>
  <c r="AG204" i="27" s="1"/>
  <c r="Y204" i="27"/>
  <c r="AA204" i="27" s="1"/>
  <c r="S204" i="27"/>
  <c r="U204" i="27" s="1"/>
  <c r="M204" i="27"/>
  <c r="O204" i="27" s="1"/>
  <c r="I204" i="27"/>
  <c r="AN204" i="27"/>
  <c r="AP204" i="27" s="1"/>
  <c r="AH204" i="27"/>
  <c r="AJ204" i="27" s="1"/>
  <c r="AB204" i="27"/>
  <c r="AD204" i="27" s="1"/>
  <c r="V204" i="27"/>
  <c r="X204" i="27" s="1"/>
  <c r="P204" i="27"/>
  <c r="R204" i="27" s="1"/>
  <c r="J204" i="27"/>
  <c r="C186" i="31" s="1"/>
  <c r="M99" i="25"/>
  <c r="M104" i="25" s="1"/>
  <c r="C21" i="31" l="1"/>
  <c r="E99" i="25"/>
  <c r="E104" i="25" s="1"/>
  <c r="U241" i="27"/>
  <c r="Y240" i="27"/>
  <c r="Y235" i="27"/>
  <c r="Y236" i="27" s="1"/>
  <c r="Y243" i="27" s="1"/>
  <c r="AA27" i="27"/>
  <c r="AK235" i="27"/>
  <c r="AK236" i="27" s="1"/>
  <c r="AK243" i="27" s="1"/>
  <c r="AK240" i="27"/>
  <c r="M235" i="27"/>
  <c r="M236" i="27" s="1"/>
  <c r="M243" i="27" s="1"/>
  <c r="M240" i="27"/>
  <c r="G235" i="27"/>
  <c r="P240" i="27"/>
  <c r="P235" i="27"/>
  <c r="P236" i="27" s="1"/>
  <c r="P243" i="27" s="1"/>
  <c r="R27" i="27"/>
  <c r="AB240" i="27"/>
  <c r="AB235" i="27"/>
  <c r="AB236" i="27" s="1"/>
  <c r="AB243" i="27" s="1"/>
  <c r="AD27" i="27"/>
  <c r="AN240" i="27"/>
  <c r="AN235" i="27"/>
  <c r="AN236" i="27" s="1"/>
  <c r="AN243" i="27" s="1"/>
  <c r="I206" i="27"/>
  <c r="I116" i="27"/>
  <c r="S240" i="27"/>
  <c r="S235" i="27"/>
  <c r="S236" i="27" s="1"/>
  <c r="S243" i="27" s="1"/>
  <c r="U27" i="27"/>
  <c r="AE240" i="27"/>
  <c r="AE235" i="27"/>
  <c r="AE236" i="27" s="1"/>
  <c r="AE243" i="27" s="1"/>
  <c r="AG27" i="27"/>
  <c r="I47" i="27"/>
  <c r="AQ240" i="27"/>
  <c r="AQ235" i="27"/>
  <c r="AQ236" i="27" s="1"/>
  <c r="AQ243" i="27" s="1"/>
  <c r="AS27" i="27"/>
  <c r="J240" i="27"/>
  <c r="J235" i="27"/>
  <c r="J236" i="27" s="1"/>
  <c r="J243" i="27" s="1"/>
  <c r="V240" i="27"/>
  <c r="V235" i="27"/>
  <c r="V236" i="27" s="1"/>
  <c r="V243" i="27" s="1"/>
  <c r="X27" i="27"/>
  <c r="AH240" i="27"/>
  <c r="AH235" i="27"/>
  <c r="AH236" i="27" s="1"/>
  <c r="AH243" i="27" s="1"/>
  <c r="AJ27" i="27"/>
  <c r="X113" i="27"/>
  <c r="AP113" i="27"/>
  <c r="AG113" i="27"/>
  <c r="AG112" i="27"/>
  <c r="X112" i="27"/>
  <c r="AP112" i="27"/>
  <c r="AG108" i="27"/>
  <c r="X108" i="27"/>
  <c r="AP108" i="27"/>
  <c r="X194" i="27"/>
  <c r="AG192" i="27"/>
  <c r="X192" i="27"/>
  <c r="AG190" i="27"/>
  <c r="X190" i="27"/>
  <c r="AG188" i="27"/>
  <c r="X188" i="27"/>
  <c r="AG186" i="27"/>
  <c r="X186" i="27"/>
  <c r="D40" i="31"/>
  <c r="K46" i="27" s="1"/>
  <c r="AG46" i="27"/>
  <c r="X46" i="27"/>
  <c r="AP46" i="27"/>
  <c r="D38" i="31"/>
  <c r="K44" i="27" s="1"/>
  <c r="AG44" i="27"/>
  <c r="AP44" i="27"/>
  <c r="X44" i="27"/>
  <c r="D36" i="31"/>
  <c r="K42" i="27" s="1"/>
  <c r="AG42" i="27"/>
  <c r="X42" i="27"/>
  <c r="AP42" i="27"/>
  <c r="D34" i="31"/>
  <c r="K40" i="27" s="1"/>
  <c r="AG40" i="27"/>
  <c r="AP40" i="27"/>
  <c r="X40" i="27"/>
  <c r="D32" i="31"/>
  <c r="K38" i="27" s="1"/>
  <c r="AG38" i="27"/>
  <c r="X38" i="27"/>
  <c r="AP38" i="27"/>
  <c r="D30" i="31"/>
  <c r="K36" i="27" s="1"/>
  <c r="AG36" i="27"/>
  <c r="AP36" i="27"/>
  <c r="X36" i="27"/>
  <c r="D28" i="31"/>
  <c r="K34" i="27" s="1"/>
  <c r="AG34" i="27"/>
  <c r="X34" i="27"/>
  <c r="AP34" i="27"/>
  <c r="D26" i="31"/>
  <c r="K32" i="27" s="1"/>
  <c r="D24" i="31"/>
  <c r="K30" i="27" s="1"/>
  <c r="X30" i="27"/>
  <c r="AP30" i="27"/>
  <c r="AG30" i="27"/>
  <c r="D22" i="31"/>
  <c r="K28" i="27" s="1"/>
  <c r="AP28" i="27"/>
  <c r="X111" i="27"/>
  <c r="AP111" i="27"/>
  <c r="AG111" i="27"/>
  <c r="X109" i="27"/>
  <c r="AP109" i="27"/>
  <c r="AG109" i="27"/>
  <c r="AG114" i="27"/>
  <c r="AP114" i="27"/>
  <c r="X114" i="27"/>
  <c r="AG110" i="27"/>
  <c r="AP110" i="27"/>
  <c r="X110" i="27"/>
  <c r="X193" i="27"/>
  <c r="X191" i="27"/>
  <c r="AG191" i="27"/>
  <c r="X189" i="27"/>
  <c r="AG189" i="27"/>
  <c r="X187" i="27"/>
  <c r="AG187" i="27"/>
  <c r="D39" i="31"/>
  <c r="K45" i="27" s="1"/>
  <c r="X45" i="27"/>
  <c r="AP45" i="27"/>
  <c r="AG45" i="27"/>
  <c r="D37" i="31"/>
  <c r="K43" i="27" s="1"/>
  <c r="X43" i="27"/>
  <c r="AP43" i="27"/>
  <c r="AG43" i="27"/>
  <c r="D35" i="31"/>
  <c r="K41" i="27" s="1"/>
  <c r="X41" i="27"/>
  <c r="AP41" i="27"/>
  <c r="AG41" i="27"/>
  <c r="D33" i="31"/>
  <c r="K39" i="27" s="1"/>
  <c r="X39" i="27"/>
  <c r="AP39" i="27"/>
  <c r="AG39" i="27"/>
  <c r="D31" i="31"/>
  <c r="K37" i="27" s="1"/>
  <c r="X37" i="27"/>
  <c r="AP37" i="27"/>
  <c r="AG37" i="27"/>
  <c r="D29" i="31"/>
  <c r="K35" i="27" s="1"/>
  <c r="X35" i="27"/>
  <c r="AP35" i="27"/>
  <c r="AG35" i="27"/>
  <c r="D27" i="31"/>
  <c r="K33" i="27" s="1"/>
  <c r="X33" i="27"/>
  <c r="AP33" i="27"/>
  <c r="D25" i="31"/>
  <c r="K31" i="27" s="1"/>
  <c r="AG31" i="27"/>
  <c r="AP31" i="27"/>
  <c r="X31" i="27"/>
  <c r="D23" i="31"/>
  <c r="K29" i="27" s="1"/>
  <c r="X29" i="27"/>
  <c r="AP29" i="27"/>
  <c r="D99" i="31"/>
  <c r="K111" i="27" s="1"/>
  <c r="D95" i="31"/>
  <c r="K107" i="27" s="1"/>
  <c r="D97" i="31"/>
  <c r="K109" i="27" s="1"/>
  <c r="D102" i="31"/>
  <c r="K114" i="27" s="1"/>
  <c r="D98" i="31"/>
  <c r="K110" i="27" s="1"/>
  <c r="D186" i="31"/>
  <c r="K204" i="27" s="1"/>
  <c r="D184" i="31"/>
  <c r="K202" i="27" s="1"/>
  <c r="D182" i="31"/>
  <c r="K200" i="27" s="1"/>
  <c r="D180" i="31"/>
  <c r="K198" i="27" s="1"/>
  <c r="D178" i="31"/>
  <c r="K196" i="27" s="1"/>
  <c r="D103" i="31"/>
  <c r="K115" i="27" s="1"/>
  <c r="D101" i="31"/>
  <c r="K113" i="27" s="1"/>
  <c r="D100" i="31"/>
  <c r="K112" i="27" s="1"/>
  <c r="D96" i="31"/>
  <c r="K108" i="27" s="1"/>
  <c r="D187" i="31"/>
  <c r="K205" i="27" s="1"/>
  <c r="D185" i="31"/>
  <c r="K203" i="27" s="1"/>
  <c r="D183" i="31"/>
  <c r="K201" i="27" s="1"/>
  <c r="D181" i="31"/>
  <c r="K199" i="27" s="1"/>
  <c r="D179" i="31"/>
  <c r="K197" i="27" s="1"/>
  <c r="G22" i="31" l="1"/>
  <c r="D21" i="31"/>
  <c r="K27" i="27" s="1"/>
  <c r="AG185" i="27"/>
  <c r="W239" i="27"/>
  <c r="X239" i="27" s="1"/>
  <c r="AG107" i="27"/>
  <c r="X107" i="27"/>
  <c r="AP107" i="27"/>
  <c r="X241" i="27"/>
  <c r="G243" i="27"/>
  <c r="G244" i="27"/>
  <c r="G236" i="27"/>
  <c r="O110" i="27"/>
  <c r="O109" i="27"/>
  <c r="O108" i="27"/>
  <c r="O114" i="27"/>
  <c r="O111" i="27"/>
  <c r="O112" i="27"/>
  <c r="O113" i="27"/>
  <c r="O41" i="27"/>
  <c r="O33" i="27"/>
  <c r="O35" i="27"/>
  <c r="O37" i="27"/>
  <c r="O39" i="27"/>
  <c r="O45" i="27"/>
  <c r="O29" i="27"/>
  <c r="O31" i="27"/>
  <c r="O43" i="27"/>
  <c r="O30" i="27"/>
  <c r="O34" i="27"/>
  <c r="O36" i="27"/>
  <c r="O38" i="27"/>
  <c r="O40" i="27"/>
  <c r="O42" i="27"/>
  <c r="O44" i="27"/>
  <c r="O46" i="27"/>
  <c r="L32" i="27"/>
  <c r="AP189" i="27"/>
  <c r="AP193" i="27"/>
  <c r="AP187" i="27"/>
  <c r="AP191" i="27"/>
  <c r="AP32" i="27"/>
  <c r="AP186" i="27"/>
  <c r="AP188" i="27"/>
  <c r="AP190" i="27"/>
  <c r="AP192" i="27"/>
  <c r="AP194" i="27"/>
  <c r="AG194" i="27"/>
  <c r="AG193" i="27"/>
  <c r="O187" i="27"/>
  <c r="O189" i="27"/>
  <c r="O191" i="27"/>
  <c r="O193" i="27"/>
  <c r="O186" i="27"/>
  <c r="O190" i="27"/>
  <c r="O194" i="27"/>
  <c r="O188" i="27"/>
  <c r="O192" i="27"/>
  <c r="L35" i="27"/>
  <c r="L197" i="27"/>
  <c r="L201" i="27"/>
  <c r="L205" i="27"/>
  <c r="L108" i="27"/>
  <c r="L113" i="27"/>
  <c r="L30" i="27"/>
  <c r="L34" i="27"/>
  <c r="L38" i="27"/>
  <c r="L198" i="27"/>
  <c r="L202" i="27"/>
  <c r="L110" i="27"/>
  <c r="L109" i="27"/>
  <c r="L111" i="27"/>
  <c r="L31" i="27"/>
  <c r="L29" i="27"/>
  <c r="L33" i="27"/>
  <c r="L37" i="27"/>
  <c r="L199" i="27"/>
  <c r="L203" i="27"/>
  <c r="L112" i="27"/>
  <c r="L115" i="27"/>
  <c r="L28" i="27"/>
  <c r="L36" i="27"/>
  <c r="L200" i="27"/>
  <c r="L204" i="27"/>
  <c r="L114" i="27"/>
  <c r="X185" i="27" l="1"/>
  <c r="I22" i="31"/>
  <c r="H22" i="31"/>
  <c r="I20" i="31" s="1"/>
  <c r="I24" i="31" s="1"/>
  <c r="G20" i="31"/>
  <c r="H15" i="31"/>
  <c r="G24" i="31"/>
  <c r="F15" i="31"/>
  <c r="L196" i="27"/>
  <c r="AF240" i="27"/>
  <c r="AG240" i="27" s="1"/>
  <c r="X28" i="27"/>
  <c r="G47" i="30"/>
  <c r="L107" i="27"/>
  <c r="O27" i="27"/>
  <c r="O185" i="27"/>
  <c r="AP185" i="27"/>
  <c r="O107" i="27"/>
  <c r="AA241" i="27"/>
  <c r="N239" i="27"/>
  <c r="O239" i="27" s="1"/>
  <c r="AF239" i="27"/>
  <c r="AG239" i="27" s="1"/>
  <c r="L40" i="27"/>
  <c r="L43" i="27"/>
  <c r="L39" i="27"/>
  <c r="L44" i="27"/>
  <c r="L46" i="27"/>
  <c r="L42" i="27"/>
  <c r="L45" i="27"/>
  <c r="L41" i="27"/>
  <c r="R183" i="27"/>
  <c r="U183" i="27"/>
  <c r="R33" i="27"/>
  <c r="R29" i="27"/>
  <c r="AM32" i="27"/>
  <c r="AD32" i="27"/>
  <c r="O28" i="27"/>
  <c r="AO239" i="27" l="1"/>
  <c r="AP239" i="27" s="1"/>
  <c r="AF235" i="27"/>
  <c r="AF236" i="27" s="1"/>
  <c r="AG236" i="27" s="1"/>
  <c r="W240" i="27"/>
  <c r="X240" i="27" s="1"/>
  <c r="AG28" i="27"/>
  <c r="Q239" i="27"/>
  <c r="R239" i="27" s="1"/>
  <c r="K240" i="27"/>
  <c r="L240" i="27" s="1"/>
  <c r="AO235" i="27"/>
  <c r="M47" i="30"/>
  <c r="U182" i="27"/>
  <c r="W235" i="27"/>
  <c r="X235" i="27" s="1"/>
  <c r="D47" i="30"/>
  <c r="J47" i="30"/>
  <c r="AD241" i="27"/>
  <c r="N240" i="27"/>
  <c r="O240" i="27" s="1"/>
  <c r="AS183" i="27"/>
  <c r="N235" i="27"/>
  <c r="R110" i="27"/>
  <c r="R109" i="27"/>
  <c r="R46" i="27"/>
  <c r="R38" i="27"/>
  <c r="R39" i="27"/>
  <c r="R43" i="27"/>
  <c r="R41" i="27"/>
  <c r="R36" i="27"/>
  <c r="R114" i="27"/>
  <c r="R35" i="27"/>
  <c r="R108" i="27"/>
  <c r="R111" i="27"/>
  <c r="R31" i="27"/>
  <c r="R37" i="27"/>
  <c r="R45" i="27"/>
  <c r="R113" i="27"/>
  <c r="R34" i="27"/>
  <c r="R42" i="27"/>
  <c r="R112" i="27"/>
  <c r="R40" i="27"/>
  <c r="R44" i="27"/>
  <c r="AD33" i="27"/>
  <c r="AD29" i="27"/>
  <c r="U42" i="27"/>
  <c r="AS109" i="27"/>
  <c r="AS113" i="27"/>
  <c r="AS35" i="27"/>
  <c r="AS43" i="27"/>
  <c r="AS30" i="27"/>
  <c r="AS33" i="27"/>
  <c r="U35" i="27"/>
  <c r="AS39" i="27"/>
  <c r="U39" i="27"/>
  <c r="U43" i="27"/>
  <c r="U186" i="27"/>
  <c r="AM186" i="27"/>
  <c r="AD186" i="27"/>
  <c r="U190" i="27"/>
  <c r="AM190" i="27"/>
  <c r="AD190" i="27"/>
  <c r="U194" i="27"/>
  <c r="AM194" i="27"/>
  <c r="AD194" i="27"/>
  <c r="AS108" i="27"/>
  <c r="U108" i="27"/>
  <c r="U30" i="27"/>
  <c r="AS110" i="27"/>
  <c r="U110" i="27"/>
  <c r="U109" i="27"/>
  <c r="AS111" i="27"/>
  <c r="U111" i="27"/>
  <c r="AS31" i="27"/>
  <c r="U31" i="27"/>
  <c r="AS29" i="27"/>
  <c r="U29" i="27"/>
  <c r="U33" i="27"/>
  <c r="AS37" i="27"/>
  <c r="U37" i="27"/>
  <c r="AS41" i="27"/>
  <c r="U41" i="27"/>
  <c r="AS45" i="27"/>
  <c r="U45" i="27"/>
  <c r="U113" i="27"/>
  <c r="AS34" i="27"/>
  <c r="U34" i="27"/>
  <c r="AS46" i="27"/>
  <c r="U46" i="27"/>
  <c r="U192" i="27"/>
  <c r="AM192" i="27"/>
  <c r="AD192" i="27"/>
  <c r="AS38" i="27"/>
  <c r="U38" i="27"/>
  <c r="AS42" i="27"/>
  <c r="AD187" i="27"/>
  <c r="U187" i="27"/>
  <c r="AM187" i="27"/>
  <c r="AD191" i="27"/>
  <c r="U191" i="27"/>
  <c r="AM191" i="27"/>
  <c r="U188" i="27"/>
  <c r="AM188" i="27"/>
  <c r="AD188" i="27"/>
  <c r="AS112" i="27"/>
  <c r="U112" i="27"/>
  <c r="AS36" i="27"/>
  <c r="U36" i="27"/>
  <c r="AS40" i="27"/>
  <c r="U40" i="27"/>
  <c r="AS44" i="27"/>
  <c r="U44" i="27"/>
  <c r="U185" i="27"/>
  <c r="AM185" i="27"/>
  <c r="AD189" i="27"/>
  <c r="AM189" i="27"/>
  <c r="U189" i="27"/>
  <c r="AD193" i="27"/>
  <c r="AM193" i="27"/>
  <c r="U193" i="27"/>
  <c r="AS114" i="27"/>
  <c r="U114" i="27"/>
  <c r="R30" i="27"/>
  <c r="AO240" i="27" l="1"/>
  <c r="AP240" i="27" s="1"/>
  <c r="AG235" i="27"/>
  <c r="W236" i="27"/>
  <c r="X236" i="27" s="1"/>
  <c r="AD110" i="27"/>
  <c r="AP27" i="27"/>
  <c r="K235" i="27"/>
  <c r="L235" i="27" s="1"/>
  <c r="R182" i="27"/>
  <c r="AS28" i="27"/>
  <c r="U28" i="27"/>
  <c r="R107" i="27"/>
  <c r="U107" i="27"/>
  <c r="AS107" i="27"/>
  <c r="AD185" i="27"/>
  <c r="L27" i="27"/>
  <c r="C47" i="30"/>
  <c r="AD37" i="27"/>
  <c r="AD109" i="27"/>
  <c r="AG241" i="27"/>
  <c r="AR240" i="27"/>
  <c r="AS240" i="27" s="1"/>
  <c r="T239" i="27"/>
  <c r="U239" i="27" s="1"/>
  <c r="AC239" i="27"/>
  <c r="AD239" i="27" s="1"/>
  <c r="O235" i="27"/>
  <c r="N236" i="27"/>
  <c r="O236" i="27" s="1"/>
  <c r="AP235" i="27"/>
  <c r="AO236" i="27"/>
  <c r="AP236" i="27" s="1"/>
  <c r="AS182" i="27"/>
  <c r="AR239" i="27"/>
  <c r="AS239" i="27" s="1"/>
  <c r="AA41" i="27"/>
  <c r="AD46" i="27"/>
  <c r="AD42" i="27"/>
  <c r="AD112" i="27"/>
  <c r="AD114" i="27"/>
  <c r="AD43" i="27"/>
  <c r="AD38" i="27"/>
  <c r="AA33" i="27"/>
  <c r="AD34" i="27"/>
  <c r="AD31" i="27"/>
  <c r="AD108" i="27"/>
  <c r="AD44" i="27"/>
  <c r="AM183" i="27"/>
  <c r="AA37" i="27"/>
  <c r="AA109" i="27"/>
  <c r="AM113" i="27"/>
  <c r="AM111" i="27"/>
  <c r="AM109" i="27"/>
  <c r="AM110" i="27"/>
  <c r="AM108" i="27"/>
  <c r="AM114" i="27"/>
  <c r="AM112" i="27"/>
  <c r="AJ113" i="27"/>
  <c r="AJ110" i="27"/>
  <c r="AJ108" i="27"/>
  <c r="AM28" i="27"/>
  <c r="AM33" i="27"/>
  <c r="AM31" i="27"/>
  <c r="AJ35" i="27"/>
  <c r="AM44" i="27"/>
  <c r="AM40" i="27"/>
  <c r="AM36" i="27"/>
  <c r="AM38" i="27"/>
  <c r="AM46" i="27"/>
  <c r="AM34" i="27"/>
  <c r="AM45" i="27"/>
  <c r="AM41" i="27"/>
  <c r="AM37" i="27"/>
  <c r="AM29" i="27"/>
  <c r="AJ30" i="27"/>
  <c r="AM43" i="27"/>
  <c r="AM39" i="27"/>
  <c r="AJ42" i="27"/>
  <c r="AJ46" i="27"/>
  <c r="AJ33" i="27"/>
  <c r="AD30" i="27"/>
  <c r="AA29" i="27"/>
  <c r="K236" i="27" l="1"/>
  <c r="L236" i="27" s="1"/>
  <c r="T240" i="27"/>
  <c r="U240" i="27" s="1"/>
  <c r="AA107" i="27"/>
  <c r="AM107" i="27"/>
  <c r="L243" i="27"/>
  <c r="AL239" i="27"/>
  <c r="AM239" i="27" s="1"/>
  <c r="T235" i="27"/>
  <c r="T236" i="27" s="1"/>
  <c r="U236" i="27" s="1"/>
  <c r="AR235" i="27"/>
  <c r="AR236" i="27" s="1"/>
  <c r="AS236" i="27" s="1"/>
  <c r="F47" i="30"/>
  <c r="N47" i="30"/>
  <c r="AM182" i="27"/>
  <c r="AA110" i="27"/>
  <c r="AD35" i="27"/>
  <c r="AD113" i="27"/>
  <c r="AD40" i="27"/>
  <c r="AS235" i="27"/>
  <c r="AD45" i="27"/>
  <c r="AD36" i="27"/>
  <c r="AD111" i="27"/>
  <c r="AD107" i="27"/>
  <c r="AD39" i="27"/>
  <c r="AA46" i="27"/>
  <c r="AA43" i="27"/>
  <c r="AA40" i="27"/>
  <c r="AA35" i="27"/>
  <c r="AA39" i="27"/>
  <c r="AA108" i="27"/>
  <c r="AA34" i="27"/>
  <c r="AA45" i="27"/>
  <c r="AA31" i="27"/>
  <c r="AJ37" i="27"/>
  <c r="AJ112" i="27"/>
  <c r="AJ109" i="27"/>
  <c r="AJ114" i="27"/>
  <c r="AJ111" i="27"/>
  <c r="AJ29" i="27"/>
  <c r="AJ38" i="27"/>
  <c r="AJ34" i="27"/>
  <c r="AJ39" i="27"/>
  <c r="AJ45" i="27"/>
  <c r="AJ44" i="27"/>
  <c r="AJ40" i="27"/>
  <c r="AJ43" i="27"/>
  <c r="AJ41" i="27"/>
  <c r="AJ31" i="27"/>
  <c r="AJ36" i="27"/>
  <c r="AM42" i="27"/>
  <c r="AM30" i="27"/>
  <c r="AM35" i="27"/>
  <c r="AA30" i="27"/>
  <c r="U235" i="27" l="1"/>
  <c r="AJ182" i="27"/>
  <c r="O45" i="30"/>
  <c r="E47" i="30"/>
  <c r="AJ107" i="27"/>
  <c r="O42" i="30"/>
  <c r="AJ28" i="27"/>
  <c r="AA44" i="27"/>
  <c r="AA112" i="27"/>
  <c r="AA38" i="27"/>
  <c r="AA114" i="27"/>
  <c r="AD41" i="27"/>
  <c r="AJ183" i="27"/>
  <c r="AA111" i="27"/>
  <c r="AA42" i="27"/>
  <c r="AA113" i="27"/>
  <c r="AA36" i="27"/>
  <c r="AI240" i="27" l="1"/>
  <c r="AJ240" i="27" s="1"/>
  <c r="AL240" i="27"/>
  <c r="AM240" i="27" s="1"/>
  <c r="L47" i="30"/>
  <c r="AD28" i="27"/>
  <c r="I47" i="30"/>
  <c r="K47" i="30"/>
  <c r="O243" i="27"/>
  <c r="R28" i="27"/>
  <c r="Q235" i="27"/>
  <c r="Q240" i="27"/>
  <c r="R240" i="27" s="1"/>
  <c r="AI239" i="27"/>
  <c r="AJ239" i="27" s="1"/>
  <c r="AI235" i="27"/>
  <c r="AL235" i="27" l="1"/>
  <c r="AM235" i="27" s="1"/>
  <c r="AC240" i="27"/>
  <c r="AD240" i="27" s="1"/>
  <c r="AM27" i="27"/>
  <c r="AC235" i="27"/>
  <c r="AC236" i="27" s="1"/>
  <c r="AD236" i="27" s="1"/>
  <c r="R243" i="27"/>
  <c r="AJ235" i="27"/>
  <c r="AI236" i="27"/>
  <c r="AJ236" i="27" s="1"/>
  <c r="R235" i="27"/>
  <c r="Q236" i="27"/>
  <c r="R236" i="27" s="1"/>
  <c r="AL236" i="27" l="1"/>
  <c r="AM236" i="27" s="1"/>
  <c r="AD235" i="27"/>
  <c r="H47" i="30"/>
  <c r="O39" i="30"/>
  <c r="O47" i="30" s="1"/>
  <c r="U243" i="27" l="1"/>
  <c r="AA28" i="27"/>
  <c r="Z235" i="27"/>
  <c r="Z240" i="27"/>
  <c r="AA240" i="27" s="1"/>
  <c r="Z236" i="27" l="1"/>
  <c r="AA236" i="27" s="1"/>
  <c r="AA235" i="27"/>
  <c r="X243" i="27" l="1"/>
  <c r="AA243" i="27" l="1"/>
  <c r="AD243" i="27" l="1"/>
  <c r="AG243" i="27" l="1"/>
  <c r="AJ243" i="27" l="1"/>
  <c r="AM243" i="27" l="1"/>
  <c r="AP243" i="27" l="1"/>
  <c r="AS243" i="27" l="1"/>
</calcChain>
</file>

<file path=xl/sharedStrings.xml><?xml version="1.0" encoding="utf-8"?>
<sst xmlns="http://schemas.openxmlformats.org/spreadsheetml/2006/main" count="476" uniqueCount="179">
  <si>
    <t>Montant</t>
  </si>
  <si>
    <t>Notes</t>
  </si>
  <si>
    <t>Catégories</t>
  </si>
  <si>
    <t>Janvier</t>
  </si>
  <si>
    <t>REVENU MENSUEL</t>
  </si>
  <si>
    <t>POURCENTAGE DE REVENUS DÉPENSÉ</t>
  </si>
  <si>
    <t>EPARGNE MENSUEL</t>
  </si>
  <si>
    <t>Élément</t>
  </si>
  <si>
    <t>Montant Théorique</t>
  </si>
  <si>
    <t>Montant Réel</t>
  </si>
  <si>
    <t>Découvert Mois Précédent</t>
  </si>
  <si>
    <t>Epargne Mois Précédent</t>
  </si>
  <si>
    <t>Salaire Flo</t>
  </si>
  <si>
    <t>SYNTHÈSE</t>
  </si>
  <si>
    <t xml:space="preserve">Epargne Mois </t>
  </si>
  <si>
    <t>Théorique</t>
  </si>
  <si>
    <t>Réel</t>
  </si>
  <si>
    <t>Prévue</t>
  </si>
  <si>
    <t>Al Rendu Prêt du 8,07,16</t>
  </si>
  <si>
    <t>Revenus mensuels totaux</t>
  </si>
  <si>
    <t>Ep Melicolini 4*50</t>
  </si>
  <si>
    <t>Dépenses mensuelles totales</t>
  </si>
  <si>
    <t>Compte Courant</t>
  </si>
  <si>
    <t>Compte Commun</t>
  </si>
  <si>
    <t>Compte Epargne</t>
  </si>
  <si>
    <t>SOLDE Prévue</t>
  </si>
  <si>
    <t>SOLDE Actuel</t>
  </si>
  <si>
    <t>DÉPENSES MENSUELLES</t>
  </si>
  <si>
    <t>Total Mensuel</t>
  </si>
  <si>
    <t>Mois</t>
  </si>
  <si>
    <t>Intitulé</t>
  </si>
  <si>
    <t>juin</t>
  </si>
  <si>
    <t>juillet</t>
  </si>
  <si>
    <t>août</t>
  </si>
  <si>
    <t>Étiquettes de lignes</t>
  </si>
  <si>
    <t>Total général</t>
  </si>
  <si>
    <t>Somme de Montant</t>
  </si>
  <si>
    <t>Étiquettes de colonnes</t>
  </si>
  <si>
    <t>Pain</t>
  </si>
  <si>
    <t>Voyages</t>
  </si>
  <si>
    <t>Coiffeur</t>
  </si>
  <si>
    <t>Voiture</t>
  </si>
  <si>
    <t>Septembre</t>
  </si>
  <si>
    <t>Février</t>
  </si>
  <si>
    <t>Mars</t>
  </si>
  <si>
    <t>Avril</t>
  </si>
  <si>
    <t>Mai</t>
  </si>
  <si>
    <t>Juin</t>
  </si>
  <si>
    <t>Juillet</t>
  </si>
  <si>
    <t>Août</t>
  </si>
  <si>
    <t>Octobre</t>
  </si>
  <si>
    <t>Novembre</t>
  </si>
  <si>
    <t>Décembre</t>
  </si>
  <si>
    <t>Formule</t>
  </si>
  <si>
    <t/>
  </si>
  <si>
    <t>Sous Marin</t>
  </si>
  <si>
    <t>Date</t>
  </si>
  <si>
    <t>Supersonique</t>
  </si>
  <si>
    <t>octobre</t>
  </si>
  <si>
    <t>Année</t>
  </si>
  <si>
    <t>Compte</t>
  </si>
  <si>
    <t>Salaire</t>
  </si>
  <si>
    <t>Paiements</t>
  </si>
  <si>
    <t>Logement</t>
  </si>
  <si>
    <t>Impôts</t>
  </si>
  <si>
    <t>Banques</t>
  </si>
  <si>
    <t>Assurances</t>
  </si>
  <si>
    <t>Placement</t>
  </si>
  <si>
    <t>Transport</t>
  </si>
  <si>
    <t>Soins</t>
  </si>
  <si>
    <t>Crédits</t>
  </si>
  <si>
    <t>Quotidien</t>
  </si>
  <si>
    <t>Personnel</t>
  </si>
  <si>
    <t>Loisirs</t>
  </si>
  <si>
    <t>Animaux</t>
  </si>
  <si>
    <t>000 685 167 01</t>
  </si>
  <si>
    <t>Loulou</t>
  </si>
  <si>
    <t>Carte Bleue</t>
  </si>
  <si>
    <t>Loyers</t>
  </si>
  <si>
    <t>Revenu</t>
  </si>
  <si>
    <t>Cots Cp Essentiel</t>
  </si>
  <si>
    <t>Assur Habitation</t>
  </si>
  <si>
    <t>Epargne</t>
  </si>
  <si>
    <t>Essence</t>
  </si>
  <si>
    <t>Cic Santé</t>
  </si>
  <si>
    <t>Diac Clio</t>
  </si>
  <si>
    <t>Course</t>
  </si>
  <si>
    <t>Keep Cool</t>
  </si>
  <si>
    <t>Cinéma</t>
  </si>
  <si>
    <t>000 202 551 01</t>
  </si>
  <si>
    <t>Louloute</t>
  </si>
  <si>
    <t>Chéque</t>
  </si>
  <si>
    <t>Edf</t>
  </si>
  <si>
    <t>Taxe Habitation</t>
  </si>
  <si>
    <t>Filbanque</t>
  </si>
  <si>
    <t>Assur Clio</t>
  </si>
  <si>
    <t>Réparations</t>
  </si>
  <si>
    <t>Cpam</t>
  </si>
  <si>
    <t>Fidem</t>
  </si>
  <si>
    <t>Weight Watchers</t>
  </si>
  <si>
    <t>Vir Bancaires</t>
  </si>
  <si>
    <t>Gdf</t>
  </si>
  <si>
    <t>Plan Prévoyance</t>
  </si>
  <si>
    <t>Assur Capture</t>
  </si>
  <si>
    <t>Docteurs</t>
  </si>
  <si>
    <t>Finaref</t>
  </si>
  <si>
    <t>Véolia</t>
  </si>
  <si>
    <t>Berlioz</t>
  </si>
  <si>
    <t>Pharmacie</t>
  </si>
  <si>
    <t>Diac Réserve</t>
  </si>
  <si>
    <t>Vétement</t>
  </si>
  <si>
    <t>Internet</t>
  </si>
  <si>
    <t>Moustik</t>
  </si>
  <si>
    <t>Sogenal</t>
  </si>
  <si>
    <t>Louna</t>
  </si>
  <si>
    <t>Accord</t>
  </si>
  <si>
    <t>Eclipse</t>
  </si>
  <si>
    <t>Cofidis</t>
  </si>
  <si>
    <t>Créalfi</t>
  </si>
  <si>
    <t>/2</t>
  </si>
  <si>
    <t>%</t>
  </si>
  <si>
    <t>Janvier réel</t>
  </si>
  <si>
    <t xml:space="preserve">Diff </t>
  </si>
  <si>
    <t>Février réel</t>
  </si>
  <si>
    <t>Mars réel</t>
  </si>
  <si>
    <t>Avril réel</t>
  </si>
  <si>
    <t>Mai réel</t>
  </si>
  <si>
    <t>Juin réel</t>
  </si>
  <si>
    <t>Juillet réel</t>
  </si>
  <si>
    <t>Août réel</t>
  </si>
  <si>
    <t>Sept réel</t>
  </si>
  <si>
    <t>Oct réel</t>
  </si>
  <si>
    <t>Nov réel</t>
  </si>
  <si>
    <t>Déc réel</t>
  </si>
  <si>
    <t>Charges Communes</t>
  </si>
  <si>
    <t>Total</t>
  </si>
  <si>
    <t>Charges Communes /2</t>
  </si>
  <si>
    <t>Mes Charges</t>
  </si>
  <si>
    <t>Frais Bancaires</t>
  </si>
  <si>
    <t>Divers</t>
  </si>
  <si>
    <t>Epargne Classic</t>
  </si>
  <si>
    <t>De Coté</t>
  </si>
  <si>
    <t>Salaire du mois</t>
  </si>
  <si>
    <t>Total Mois</t>
  </si>
  <si>
    <t>Total Dépenses</t>
  </si>
  <si>
    <t>Diff Salaires / Dépenses</t>
  </si>
  <si>
    <t>Solde Précedent</t>
  </si>
  <si>
    <t>Total Compte Privée</t>
  </si>
  <si>
    <t>Total Compte Commun</t>
  </si>
  <si>
    <t>Total Compte Epargne</t>
  </si>
  <si>
    <t>Reste Prévue</t>
  </si>
  <si>
    <t>Solde actuel</t>
  </si>
  <si>
    <t>Théorique :</t>
  </si>
  <si>
    <t>Réel :</t>
  </si>
  <si>
    <t>Salaire 2</t>
  </si>
  <si>
    <t>1500,00 €</t>
  </si>
  <si>
    <t>Solde Prévue Cyril</t>
  </si>
  <si>
    <t>Solde Prévue</t>
  </si>
  <si>
    <t>Solde Epargne Cyril</t>
  </si>
  <si>
    <t>Solde Epargne Prévue</t>
  </si>
  <si>
    <t>Crédit Cyril</t>
  </si>
  <si>
    <t>Total 2015</t>
  </si>
  <si>
    <t>Credit voiture</t>
  </si>
  <si>
    <t>Total 2016</t>
  </si>
  <si>
    <t>Ep Crédit</t>
  </si>
  <si>
    <t>Total 2017</t>
  </si>
  <si>
    <t>Total 2018</t>
  </si>
  <si>
    <t>Total 2019</t>
  </si>
  <si>
    <t>Total 2020</t>
  </si>
  <si>
    <t>Total 2021</t>
  </si>
  <si>
    <t>Total / Catégories</t>
  </si>
  <si>
    <t>Charges /2</t>
  </si>
  <si>
    <t>Total/Mois</t>
  </si>
  <si>
    <t xml:space="preserve">Salaire </t>
  </si>
  <si>
    <t>Mode de Paiement</t>
  </si>
  <si>
    <t>septembre</t>
  </si>
  <si>
    <t>c'est cher Macron!!!</t>
  </si>
  <si>
    <t xml:space="preserve">C'est cher AGF </t>
  </si>
  <si>
    <t>Prélèvement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</si>
</sst>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40C]_-;\-* #,##0.00\ [$€-40C]_-;_-* &quot;-&quot;??\ [$€-40C]_-;_-@_-"/>
    <numFmt numFmtId="165" formatCode="#,##0.00\ &quot;€&quot;"/>
  </numFmts>
  <fonts count="38">
    <font>
      <sz val="11"/>
      <color theme="1"/>
      <name val="Calibri"/>
      <family val="2"/>
      <scheme val="minor"/>
    </font>
    <font>
      <sz val="11"/>
      <color theme="1"/>
      <name val="Calibri"/>
      <family val="2"/>
      <scheme val="minor"/>
    </font>
    <font>
      <i/>
      <sz val="12"/>
      <color theme="1"/>
      <name val="Nyala"/>
    </font>
    <font>
      <sz val="12"/>
      <color theme="1"/>
      <name val="Nyala"/>
    </font>
    <font>
      <b/>
      <i/>
      <sz val="12"/>
      <color theme="1"/>
      <name val="Nyala"/>
    </font>
    <font>
      <sz val="10"/>
      <color theme="1" tint="4.9989318521683403E-2"/>
      <name val="Calibri"/>
      <family val="1"/>
      <scheme val="minor"/>
    </font>
    <font>
      <i/>
      <sz val="20"/>
      <color theme="1" tint="4.9989318521683403E-2"/>
      <name val="Nyala"/>
    </font>
    <font>
      <b/>
      <sz val="11"/>
      <color theme="0"/>
      <name val="Calibri Light"/>
      <family val="1"/>
      <scheme val="major"/>
    </font>
    <font>
      <b/>
      <sz val="12"/>
      <color theme="0"/>
      <name val="Nyala"/>
    </font>
    <font>
      <b/>
      <sz val="12"/>
      <color theme="1" tint="4.9989318521683403E-2"/>
      <name val="Nyala"/>
    </font>
    <font>
      <i/>
      <sz val="12"/>
      <color theme="3" tint="0.39997558519241921"/>
      <name val="Nyala"/>
    </font>
    <font>
      <i/>
      <sz val="12"/>
      <color theme="1" tint="4.9989318521683403E-2"/>
      <name val="Nyala"/>
    </font>
    <font>
      <i/>
      <sz val="12"/>
      <name val="Nyala"/>
    </font>
    <font>
      <i/>
      <sz val="12"/>
      <color theme="0"/>
      <name val="Nyala"/>
    </font>
    <font>
      <i/>
      <sz val="12"/>
      <color rgb="FFFFFF00"/>
      <name val="Nyala"/>
    </font>
    <font>
      <b/>
      <sz val="11"/>
      <color theme="0"/>
      <name val="Nyala"/>
    </font>
    <font>
      <sz val="10"/>
      <name val="Calibri"/>
      <family val="1"/>
      <scheme val="minor"/>
    </font>
    <font>
      <sz val="12"/>
      <name val="Nyala"/>
    </font>
    <font>
      <sz val="18"/>
      <color theme="3"/>
      <name val="Calibri Light"/>
      <family val="2"/>
      <scheme val="major"/>
    </font>
    <font>
      <b/>
      <sz val="11"/>
      <color theme="1"/>
      <name val="Calibri"/>
      <family val="2"/>
      <scheme val="minor"/>
    </font>
    <font>
      <sz val="10"/>
      <color rgb="FFFF0000"/>
      <name val="Calibri"/>
      <family val="1"/>
      <scheme val="minor"/>
    </font>
    <font>
      <b/>
      <sz val="12"/>
      <color theme="1" tint="4.9989318521683403E-2"/>
      <name val="Calibri"/>
      <family val="2"/>
      <scheme val="minor"/>
    </font>
    <font>
      <b/>
      <sz val="10"/>
      <color theme="1" tint="4.9989318521683403E-2"/>
      <name val="Calibri"/>
      <family val="2"/>
      <scheme val="minor"/>
    </font>
    <font>
      <sz val="12"/>
      <color theme="1" tint="4.9989318521683403E-2"/>
      <name val="Calibri"/>
      <family val="2"/>
      <scheme val="minor"/>
    </font>
    <font>
      <b/>
      <i/>
      <sz val="16"/>
      <color theme="1"/>
      <name val="Nyala"/>
    </font>
    <font>
      <b/>
      <i/>
      <sz val="14"/>
      <color theme="1"/>
      <name val="Nyala"/>
    </font>
    <font>
      <i/>
      <sz val="28"/>
      <color rgb="FFFF0000"/>
      <name val="Nyala"/>
    </font>
    <font>
      <b/>
      <i/>
      <sz val="11"/>
      <color theme="1"/>
      <name val="Nyala"/>
    </font>
    <font>
      <i/>
      <sz val="11"/>
      <color theme="1"/>
      <name val="Nyala"/>
    </font>
    <font>
      <sz val="11"/>
      <color rgb="FF000000"/>
      <name val="Nyala"/>
    </font>
    <font>
      <sz val="11"/>
      <color theme="1"/>
      <name val="Calibri"/>
      <family val="2"/>
    </font>
    <font>
      <sz val="10"/>
      <color rgb="FF000000"/>
      <name val="Century Gothic"/>
      <family val="2"/>
    </font>
    <font>
      <sz val="11"/>
      <name val="Calibri"/>
      <family val="2"/>
    </font>
    <font>
      <sz val="11"/>
      <color theme="5"/>
      <name val="Calibri"/>
      <family val="2"/>
      <scheme val="minor"/>
    </font>
    <font>
      <sz val="11"/>
      <color theme="8"/>
      <name val="Calibri"/>
      <family val="2"/>
      <scheme val="minor"/>
    </font>
    <font>
      <i/>
      <sz val="24"/>
      <color theme="1" tint="4.9989318521683403E-2"/>
      <name val="Nyala"/>
    </font>
    <font>
      <i/>
      <sz val="12"/>
      <color rgb="FFFF0000"/>
      <name val="Nyala"/>
    </font>
    <font>
      <sz val="16"/>
      <color theme="1"/>
      <name val="Calibri"/>
      <family val="2"/>
      <scheme val="minor"/>
    </font>
  </fonts>
  <fills count="37">
    <fill>
      <patternFill patternType="none"/>
    </fill>
    <fill>
      <patternFill patternType="gray125"/>
    </fill>
    <fill>
      <gradientFill degree="90">
        <stop position="0">
          <color theme="0"/>
        </stop>
        <stop position="1">
          <color rgb="FFD14D43"/>
        </stop>
      </gradientFill>
    </fill>
    <fill>
      <gradientFill degree="270">
        <stop position="0">
          <color theme="0"/>
        </stop>
        <stop position="1">
          <color rgb="FFD14D43"/>
        </stop>
      </gradientFill>
    </fill>
    <fill>
      <gradientFill degree="90">
        <stop position="0">
          <color theme="0"/>
        </stop>
        <stop position="1">
          <color theme="5" tint="0.40000610370189521"/>
        </stop>
      </gradientFill>
    </fill>
    <fill>
      <gradientFill degree="270">
        <stop position="0">
          <color theme="0"/>
        </stop>
        <stop position="1">
          <color theme="5" tint="0.40000610370189521"/>
        </stop>
      </gradientFill>
    </fill>
    <fill>
      <gradientFill degree="90">
        <stop position="0">
          <color theme="0"/>
        </stop>
        <stop position="1">
          <color theme="7" tint="0.40000610370189521"/>
        </stop>
      </gradientFill>
    </fill>
    <fill>
      <gradientFill degree="270">
        <stop position="0">
          <color theme="0"/>
        </stop>
        <stop position="1">
          <color theme="7" tint="0.40000610370189521"/>
        </stop>
      </gradientFill>
    </fill>
    <fill>
      <gradientFill degree="270">
        <stop position="0">
          <color theme="0"/>
        </stop>
        <stop position="1">
          <color rgb="FFFF9999"/>
        </stop>
      </gradientFill>
    </fill>
    <fill>
      <gradientFill degree="90">
        <stop position="0">
          <color theme="0"/>
        </stop>
        <stop position="1">
          <color rgb="FFFF9999"/>
        </stop>
      </gradientFill>
    </fill>
    <fill>
      <gradientFill degree="90">
        <stop position="0">
          <color theme="0"/>
        </stop>
        <stop position="1">
          <color rgb="FFCC99FF"/>
        </stop>
      </gradientFill>
    </fill>
    <fill>
      <gradientFill degree="270">
        <stop position="0">
          <color theme="0"/>
        </stop>
        <stop position="1">
          <color rgb="FFCC99FF"/>
        </stop>
      </gradientFill>
    </fill>
    <fill>
      <gradientFill degree="90">
        <stop position="0">
          <color theme="0"/>
        </stop>
        <stop position="1">
          <color theme="0" tint="-0.25098422193060094"/>
        </stop>
      </gradientFill>
    </fill>
    <fill>
      <gradientFill degree="270">
        <stop position="0">
          <color theme="0"/>
        </stop>
        <stop position="1">
          <color theme="0" tint="-0.25098422193060094"/>
        </stop>
      </gradientFill>
    </fill>
    <fill>
      <gradientFill degree="270">
        <stop position="0">
          <color theme="0"/>
        </stop>
        <stop position="1">
          <color rgb="FFFFFF00"/>
        </stop>
      </gradientFill>
    </fill>
    <fill>
      <gradientFill degree="90">
        <stop position="0">
          <color theme="0"/>
        </stop>
        <stop position="1">
          <color rgb="FFFFFF00"/>
        </stop>
      </gradientFill>
    </fill>
    <fill>
      <gradientFill degree="90">
        <stop position="0">
          <color theme="0"/>
        </stop>
        <stop position="1">
          <color rgb="FF66FF66"/>
        </stop>
      </gradientFill>
    </fill>
    <fill>
      <gradientFill degree="270">
        <stop position="0">
          <color theme="0"/>
        </stop>
        <stop position="1">
          <color rgb="FF66FF66"/>
        </stop>
      </gradientFill>
    </fill>
    <fill>
      <patternFill patternType="solid">
        <fgColor theme="3" tint="-0.24994659260841701"/>
        <bgColor indexed="64"/>
      </patternFill>
    </fill>
    <fill>
      <patternFill patternType="solid">
        <fgColor theme="3" tint="0.39994506668294322"/>
        <bgColor indexed="64"/>
      </patternFill>
    </fill>
    <fill>
      <patternFill patternType="solid">
        <fgColor rgb="FFD6D7E6"/>
        <bgColor indexed="64"/>
      </patternFill>
    </fill>
    <fill>
      <patternFill patternType="solid">
        <fgColor theme="3" tint="0.59999389629810485"/>
        <bgColor indexed="64"/>
      </patternFill>
    </fill>
    <fill>
      <patternFill patternType="solid">
        <fgColor theme="3" tint="0.39997558519241921"/>
        <bgColor indexed="64"/>
      </patternFill>
    </fill>
    <fill>
      <gradientFill degree="90">
        <stop position="0">
          <color theme="0"/>
        </stop>
        <stop position="0.5">
          <color theme="4" tint="0.59999389629810485"/>
        </stop>
        <stop position="1">
          <color theme="0"/>
        </stop>
      </gradientFill>
    </fill>
    <fill>
      <gradientFill degree="90">
        <stop position="0">
          <color theme="0"/>
        </stop>
        <stop position="1">
          <color rgb="FFFF0000"/>
        </stop>
      </gradientFill>
    </fill>
    <fill>
      <gradientFill degree="270">
        <stop position="0">
          <color theme="0"/>
        </stop>
        <stop position="1">
          <color rgb="FFFF0000"/>
        </stop>
      </gradientFill>
    </fill>
    <fill>
      <patternFill patternType="solid">
        <fgColor theme="6" tint="0.39997558519241921"/>
        <bgColor indexed="64"/>
      </patternFill>
    </fill>
    <fill>
      <patternFill patternType="solid">
        <fgColor theme="4" tint="0.59999389629810485"/>
        <bgColor indexed="64"/>
      </patternFill>
    </fill>
    <fill>
      <patternFill patternType="solid">
        <fgColor rgb="FFF8C0C8"/>
        <bgColor indexed="64"/>
      </patternFill>
    </fill>
    <fill>
      <patternFill patternType="solid">
        <fgColor theme="0" tint="-0.249977111117893"/>
        <bgColor indexed="64"/>
      </patternFill>
    </fill>
    <fill>
      <gradientFill degree="90">
        <stop position="0">
          <color theme="0"/>
        </stop>
        <stop position="1">
          <color rgb="FFFF3300"/>
        </stop>
      </gradientFill>
    </fill>
    <fill>
      <gradientFill degree="90">
        <stop position="0">
          <color theme="0"/>
        </stop>
        <stop position="0.5">
          <color theme="4"/>
        </stop>
        <stop position="1">
          <color theme="0"/>
        </stop>
      </gradientFill>
    </fill>
    <fill>
      <gradientFill degree="90">
        <stop position="0">
          <color theme="0"/>
        </stop>
        <stop position="0.5">
          <color rgb="FFFF9999"/>
        </stop>
        <stop position="1">
          <color theme="0"/>
        </stop>
      </gradientFill>
    </fill>
    <fill>
      <gradientFill degree="90">
        <stop position="0">
          <color theme="0"/>
        </stop>
        <stop position="0.5">
          <color rgb="FF66DF45"/>
        </stop>
        <stop position="1">
          <color theme="0"/>
        </stop>
      </gradientFill>
    </fill>
    <fill>
      <patternFill patternType="solid">
        <fgColor rgb="FFDDEBF7"/>
        <bgColor rgb="FF000000"/>
      </patternFill>
    </fill>
    <fill>
      <patternFill patternType="solid">
        <fgColor rgb="FFFFCCCC"/>
        <bgColor rgb="FF000000"/>
      </patternFill>
    </fill>
    <fill>
      <patternFill patternType="solid">
        <fgColor rgb="FFFFFFFF"/>
        <bgColor rgb="FF000000"/>
      </patternFill>
    </fill>
  </fills>
  <borders count="42">
    <border>
      <left/>
      <right/>
      <top/>
      <bottom/>
      <diagonal/>
    </border>
    <border>
      <left style="thick">
        <color auto="1"/>
      </left>
      <right style="thick">
        <color auto="1"/>
      </right>
      <top style="thick">
        <color auto="1"/>
      </top>
      <bottom style="thick">
        <color auto="1"/>
      </bottom>
      <diagonal/>
    </border>
    <border>
      <left style="thick">
        <color auto="1"/>
      </left>
      <right style="thick">
        <color auto="1"/>
      </right>
      <top style="thin">
        <color auto="1"/>
      </top>
      <bottom style="thin">
        <color auto="1"/>
      </bottom>
      <diagonal/>
    </border>
    <border>
      <left/>
      <right style="thick">
        <color auto="1"/>
      </right>
      <top style="thin">
        <color auto="1"/>
      </top>
      <bottom style="thin">
        <color auto="1"/>
      </bottom>
      <diagonal/>
    </border>
    <border>
      <left/>
      <right style="thick">
        <color auto="1"/>
      </right>
      <top style="thick">
        <color auto="1"/>
      </top>
      <bottom style="thin">
        <color auto="1"/>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right/>
      <top style="medium">
        <color theme="3" tint="0.39994506668294322"/>
      </top>
      <bottom style="medium">
        <color theme="3" tint="0.39991454817346722"/>
      </bottom>
      <diagonal/>
    </border>
    <border>
      <left/>
      <right/>
      <top style="medium">
        <color theme="3" tint="0.39991454817346722"/>
      </top>
      <bottom/>
      <diagonal/>
    </border>
    <border>
      <left/>
      <right style="thick">
        <color indexed="64"/>
      </right>
      <top/>
      <bottom style="thin">
        <color indexed="64"/>
      </bottom>
      <diagonal/>
    </border>
    <border>
      <left/>
      <right style="medium">
        <color theme="0"/>
      </right>
      <top/>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top style="thick">
        <color auto="1"/>
      </top>
      <bottom style="thick">
        <color auto="1"/>
      </bottom>
      <diagonal/>
    </border>
    <border>
      <left style="thin">
        <color auto="1"/>
      </left>
      <right style="thin">
        <color auto="1"/>
      </right>
      <top style="thin">
        <color auto="1"/>
      </top>
      <bottom style="thin">
        <color auto="1"/>
      </bottom>
      <diagonal/>
    </border>
    <border>
      <left style="thick">
        <color rgb="FFFF0000"/>
      </left>
      <right style="thick">
        <color rgb="FFFF0000"/>
      </right>
      <top style="thick">
        <color rgb="FFFF0000"/>
      </top>
      <bottom/>
      <diagonal/>
    </border>
    <border>
      <left style="thick">
        <color rgb="FFFF0000"/>
      </left>
      <right style="thick">
        <color rgb="FFFF0000"/>
      </right>
      <top/>
      <bottom style="thick">
        <color rgb="FFFF0000"/>
      </bottom>
      <diagonal/>
    </border>
    <border>
      <left style="thick">
        <color rgb="FF00B050"/>
      </left>
      <right style="thick">
        <color rgb="FF00B050"/>
      </right>
      <top style="thick">
        <color rgb="FF00B050"/>
      </top>
      <bottom style="thick">
        <color rgb="FF00B050"/>
      </bottom>
      <diagonal/>
    </border>
    <border>
      <left style="thin">
        <color auto="1"/>
      </left>
      <right style="thick">
        <color auto="1"/>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diagonal/>
    </border>
    <border>
      <left style="thick">
        <color auto="1"/>
      </left>
      <right style="thick">
        <color auto="1"/>
      </right>
      <top style="thin">
        <color auto="1"/>
      </top>
      <bottom/>
      <diagonal/>
    </border>
    <border>
      <left style="thick">
        <color auto="1"/>
      </left>
      <right style="thick">
        <color auto="1"/>
      </right>
      <top style="thick">
        <color auto="1"/>
      </top>
      <bottom/>
      <diagonal/>
    </border>
    <border>
      <left style="thick">
        <color auto="1"/>
      </left>
      <right/>
      <top style="thick">
        <color auto="1"/>
      </top>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style="thick">
        <color auto="1"/>
      </left>
      <right style="thick">
        <color auto="1"/>
      </right>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bottom style="thin">
        <color auto="1"/>
      </bottom>
      <diagonal/>
    </border>
    <border>
      <left style="thick">
        <color auto="1"/>
      </left>
      <right style="thick">
        <color auto="1"/>
      </right>
      <top style="thin">
        <color auto="1"/>
      </top>
      <bottom style="thick">
        <color auto="1"/>
      </bottom>
      <diagonal/>
    </border>
    <border>
      <left/>
      <right style="thick">
        <color auto="1"/>
      </right>
      <top/>
      <bottom/>
      <diagonal/>
    </border>
    <border>
      <left style="thick">
        <color auto="1"/>
      </left>
      <right/>
      <top/>
      <bottom/>
      <diagonal/>
    </border>
  </borders>
  <cellStyleXfs count="7">
    <xf numFmtId="0" fontId="0" fillId="0" borderId="0"/>
    <xf numFmtId="9" fontId="1" fillId="0" borderId="0" applyFont="0" applyFill="0" applyBorder="0" applyAlignment="0" applyProtection="0"/>
    <xf numFmtId="0" fontId="5" fillId="0" borderId="0">
      <alignment vertical="center"/>
    </xf>
    <xf numFmtId="0" fontId="7" fillId="18" borderId="0" applyNumberFormat="0" applyBorder="0" applyProtection="0">
      <alignment horizontal="center" vertical="center"/>
    </xf>
    <xf numFmtId="0" fontId="7" fillId="19" borderId="0" applyNumberFormat="0" applyBorder="0" applyProtection="0">
      <alignment horizontal="center" vertical="center"/>
    </xf>
    <xf numFmtId="44" fontId="1" fillId="0" borderId="0" applyFont="0" applyFill="0" applyBorder="0" applyAlignment="0" applyProtection="0"/>
    <xf numFmtId="0" fontId="18" fillId="0" borderId="0" applyNumberFormat="0" applyFill="0" applyBorder="0" applyAlignment="0" applyProtection="0"/>
  </cellStyleXfs>
  <cellXfs count="275">
    <xf numFmtId="0" fontId="0" fillId="0" borderId="0" xfId="0"/>
    <xf numFmtId="0" fontId="4"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3" fillId="5" borderId="2" xfId="0" applyNumberFormat="1" applyFont="1" applyFill="1" applyBorder="1" applyAlignment="1">
      <alignment horizontal="center" vertical="center"/>
    </xf>
    <xf numFmtId="0" fontId="4" fillId="6" borderId="1" xfId="0" applyFont="1" applyFill="1" applyBorder="1" applyAlignment="1">
      <alignment horizontal="center" vertical="center"/>
    </xf>
    <xf numFmtId="164" fontId="3" fillId="7" borderId="2" xfId="0" applyNumberFormat="1" applyFont="1" applyFill="1" applyBorder="1" applyAlignment="1">
      <alignment horizontal="center" vertical="center"/>
    </xf>
    <xf numFmtId="164" fontId="3" fillId="8" borderId="2"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164" fontId="3" fillId="11" borderId="2" xfId="0" applyNumberFormat="1" applyFont="1" applyFill="1" applyBorder="1" applyAlignment="1">
      <alignment horizontal="center" vertical="center"/>
    </xf>
    <xf numFmtId="0" fontId="4" fillId="12" borderId="1" xfId="0"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4" borderId="2" xfId="0" applyNumberFormat="1" applyFont="1" applyFill="1" applyBorder="1" applyAlignment="1">
      <alignment horizontal="center" vertical="center"/>
    </xf>
    <xf numFmtId="0" fontId="2" fillId="15" borderId="1" xfId="0" applyFont="1" applyFill="1" applyBorder="1" applyAlignment="1">
      <alignment horizontal="center" vertical="center"/>
    </xf>
    <xf numFmtId="0" fontId="4" fillId="16" borderId="1" xfId="0" applyFont="1" applyFill="1" applyBorder="1" applyAlignment="1">
      <alignment horizontal="center" vertical="center"/>
    </xf>
    <xf numFmtId="164" fontId="3" fillId="17" borderId="2" xfId="0" applyNumberFormat="1" applyFont="1" applyFill="1" applyBorder="1" applyAlignment="1">
      <alignment horizontal="center" vertical="center"/>
    </xf>
    <xf numFmtId="0" fontId="5" fillId="0" borderId="0" xfId="2" applyProtection="1">
      <alignment vertical="center"/>
      <protection locked="0"/>
    </xf>
    <xf numFmtId="0" fontId="0" fillId="0" borderId="0" xfId="0" applyProtection="1">
      <protection locked="0"/>
    </xf>
    <xf numFmtId="0" fontId="5" fillId="0" borderId="0" xfId="2" applyAlignment="1" applyProtection="1">
      <alignment vertical="top"/>
      <protection locked="0"/>
    </xf>
    <xf numFmtId="0" fontId="6" fillId="0" borderId="0" xfId="2" applyFont="1" applyAlignment="1" applyProtection="1">
      <alignment horizontal="center" vertical="center"/>
      <protection locked="0"/>
    </xf>
    <xf numFmtId="0" fontId="9" fillId="0" borderId="0" xfId="2" applyFont="1" applyAlignment="1" applyProtection="1">
      <alignment horizontal="center" vertical="center"/>
    </xf>
    <xf numFmtId="0" fontId="11" fillId="0" borderId="0" xfId="2" applyFont="1" applyFill="1" applyBorder="1" applyAlignment="1" applyProtection="1">
      <alignment horizontal="center" vertical="center"/>
      <protection locked="0"/>
    </xf>
    <xf numFmtId="44" fontId="11" fillId="0" borderId="0" xfId="2" applyNumberFormat="1" applyFont="1" applyAlignment="1" applyProtection="1">
      <alignment horizontal="right" vertical="center" indent="1"/>
      <protection locked="0"/>
    </xf>
    <xf numFmtId="44" fontId="12" fillId="0" borderId="0" xfId="2" applyNumberFormat="1" applyFont="1" applyAlignment="1" applyProtection="1">
      <alignment horizontal="right" vertical="center" indent="1"/>
      <protection locked="0"/>
    </xf>
    <xf numFmtId="0" fontId="5" fillId="0" borderId="0" xfId="2" applyFill="1" applyBorder="1" applyAlignment="1" applyProtection="1">
      <alignment vertical="center"/>
      <protection locked="0"/>
    </xf>
    <xf numFmtId="44" fontId="11" fillId="0" borderId="0" xfId="2" applyNumberFormat="1" applyFont="1" applyFill="1" applyBorder="1" applyAlignment="1" applyProtection="1">
      <alignment horizontal="right" vertical="center" indent="1"/>
      <protection locked="0"/>
    </xf>
    <xf numFmtId="44" fontId="12" fillId="0" borderId="0" xfId="2" applyNumberFormat="1" applyFont="1" applyFill="1" applyBorder="1" applyAlignment="1" applyProtection="1">
      <alignment horizontal="right" vertical="center" indent="1"/>
    </xf>
    <xf numFmtId="44" fontId="12" fillId="0" borderId="0" xfId="2" applyNumberFormat="1" applyFont="1" applyFill="1" applyBorder="1" applyAlignment="1" applyProtection="1">
      <alignment horizontal="right" vertical="center" indent="1"/>
      <protection locked="0"/>
    </xf>
    <xf numFmtId="0" fontId="5" fillId="0" borderId="0" xfId="2" applyProtection="1">
      <alignment vertical="center"/>
    </xf>
    <xf numFmtId="0" fontId="11" fillId="20" borderId="0" xfId="2" applyFont="1" applyFill="1" applyAlignment="1" applyProtection="1">
      <alignment horizontal="center" vertical="center"/>
    </xf>
    <xf numFmtId="0" fontId="11" fillId="21" borderId="0" xfId="2" applyFont="1" applyFill="1" applyAlignment="1" applyProtection="1">
      <alignment horizontal="center" vertical="center"/>
    </xf>
    <xf numFmtId="0" fontId="11" fillId="22" borderId="0" xfId="2" applyFont="1" applyFill="1" applyAlignment="1" applyProtection="1">
      <alignment horizontal="center" vertical="center"/>
    </xf>
    <xf numFmtId="0" fontId="11" fillId="0" borderId="8" xfId="2" applyFont="1" applyBorder="1" applyAlignment="1" applyProtection="1">
      <alignment horizontal="left" vertical="center" indent="1"/>
    </xf>
    <xf numFmtId="165" fontId="11" fillId="20" borderId="8" xfId="2" applyNumberFormat="1" applyFont="1" applyFill="1" applyBorder="1" applyAlignment="1" applyProtection="1">
      <alignment horizontal="center" vertical="center"/>
    </xf>
    <xf numFmtId="165" fontId="11" fillId="21" borderId="8" xfId="2" applyNumberFormat="1" applyFont="1" applyFill="1" applyBorder="1" applyAlignment="1" applyProtection="1">
      <alignment horizontal="center" vertical="center"/>
    </xf>
    <xf numFmtId="165" fontId="11" fillId="22" borderId="8" xfId="2" applyNumberFormat="1" applyFont="1" applyFill="1" applyBorder="1" applyAlignment="1" applyProtection="1">
      <alignment horizontal="center" vertical="center"/>
    </xf>
    <xf numFmtId="0" fontId="11" fillId="0" borderId="9" xfId="2" applyFont="1" applyBorder="1" applyAlignment="1" applyProtection="1">
      <alignment horizontal="left" vertical="center" indent="1"/>
    </xf>
    <xf numFmtId="165" fontId="11" fillId="20" borderId="9" xfId="2" applyNumberFormat="1" applyFont="1" applyFill="1" applyBorder="1" applyAlignment="1" applyProtection="1">
      <alignment horizontal="center" vertical="center"/>
    </xf>
    <xf numFmtId="165" fontId="11" fillId="21" borderId="9" xfId="2" applyNumberFormat="1" applyFont="1" applyFill="1" applyBorder="1" applyAlignment="1" applyProtection="1">
      <alignment horizontal="center" vertical="center"/>
    </xf>
    <xf numFmtId="165" fontId="11" fillId="22" borderId="9" xfId="2" applyNumberFormat="1" applyFont="1" applyFill="1" applyBorder="1" applyAlignment="1" applyProtection="1">
      <alignment horizontal="center" vertical="center"/>
    </xf>
    <xf numFmtId="0" fontId="11" fillId="0" borderId="10" xfId="2" applyFont="1" applyBorder="1" applyAlignment="1" applyProtection="1">
      <alignment horizontal="left" vertical="center" indent="1"/>
    </xf>
    <xf numFmtId="165" fontId="11" fillId="20" borderId="10" xfId="2" applyNumberFormat="1" applyFont="1" applyFill="1" applyBorder="1" applyAlignment="1" applyProtection="1">
      <alignment horizontal="center" vertical="center"/>
    </xf>
    <xf numFmtId="165" fontId="11" fillId="21" borderId="10" xfId="2" applyNumberFormat="1" applyFont="1" applyFill="1" applyBorder="1" applyAlignment="1" applyProtection="1">
      <alignment horizontal="center" vertical="center"/>
    </xf>
    <xf numFmtId="165" fontId="11" fillId="22" borderId="10" xfId="2" applyNumberFormat="1" applyFont="1" applyFill="1" applyBorder="1" applyAlignment="1" applyProtection="1">
      <alignment horizontal="center" vertical="center"/>
    </xf>
    <xf numFmtId="0" fontId="11" fillId="0" borderId="0" xfId="2" applyFont="1" applyBorder="1" applyAlignment="1" applyProtection="1">
      <alignment horizontal="left" vertical="center" indent="1"/>
    </xf>
    <xf numFmtId="165" fontId="11" fillId="20" borderId="0" xfId="2" applyNumberFormat="1" applyFont="1" applyFill="1" applyBorder="1" applyAlignment="1" applyProtection="1">
      <alignment horizontal="center" vertical="center"/>
    </xf>
    <xf numFmtId="165" fontId="11" fillId="21" borderId="0" xfId="2" applyNumberFormat="1" applyFont="1" applyFill="1" applyBorder="1" applyAlignment="1" applyProtection="1">
      <alignment horizontal="center" vertical="center"/>
    </xf>
    <xf numFmtId="165" fontId="11" fillId="22" borderId="0" xfId="2" applyNumberFormat="1" applyFont="1" applyFill="1" applyBorder="1" applyAlignment="1" applyProtection="1">
      <alignment horizontal="center" vertical="center"/>
    </xf>
    <xf numFmtId="0" fontId="11" fillId="0" borderId="11" xfId="2" applyFont="1" applyBorder="1" applyAlignment="1" applyProtection="1">
      <alignment horizontal="left" vertical="center" indent="1"/>
    </xf>
    <xf numFmtId="165" fontId="11" fillId="20" borderId="11" xfId="2" applyNumberFormat="1" applyFont="1" applyFill="1" applyBorder="1" applyAlignment="1" applyProtection="1">
      <alignment horizontal="center" vertical="center"/>
    </xf>
    <xf numFmtId="165" fontId="11" fillId="21" borderId="11" xfId="2" applyNumberFormat="1" applyFont="1" applyFill="1" applyBorder="1" applyAlignment="1" applyProtection="1">
      <alignment horizontal="center" vertical="center"/>
    </xf>
    <xf numFmtId="165" fontId="11" fillId="22" borderId="11" xfId="2" applyNumberFormat="1" applyFont="1" applyFill="1" applyBorder="1" applyAlignment="1" applyProtection="1">
      <alignment horizontal="center" vertical="center"/>
    </xf>
    <xf numFmtId="0" fontId="8" fillId="19" borderId="0" xfId="4" applyFont="1" applyAlignment="1" applyProtection="1">
      <alignment horizontal="center" vertical="center"/>
    </xf>
    <xf numFmtId="165" fontId="13" fillId="22" borderId="0" xfId="2" applyNumberFormat="1" applyFont="1" applyFill="1" applyAlignment="1" applyProtection="1">
      <alignment horizontal="center" vertical="center"/>
    </xf>
    <xf numFmtId="165" fontId="14" fillId="22" borderId="0" xfId="2" applyNumberFormat="1" applyFont="1" applyFill="1" applyAlignment="1" applyProtection="1">
      <alignment horizontal="center" vertical="center"/>
    </xf>
    <xf numFmtId="0" fontId="11" fillId="0" borderId="4" xfId="2" applyFont="1" applyFill="1" applyBorder="1" applyAlignment="1" applyProtection="1">
      <alignment horizontal="center" vertical="center"/>
    </xf>
    <xf numFmtId="0" fontId="11" fillId="0" borderId="0" xfId="2" applyFont="1" applyAlignment="1" applyProtection="1">
      <alignment horizontal="center" vertical="center"/>
      <protection locked="0"/>
    </xf>
    <xf numFmtId="44" fontId="11" fillId="0" borderId="0" xfId="2" applyNumberFormat="1" applyFont="1" applyFill="1" applyAlignment="1" applyProtection="1">
      <alignment horizontal="right" vertical="center" indent="1"/>
      <protection locked="0"/>
    </xf>
    <xf numFmtId="0" fontId="5" fillId="0" borderId="0" xfId="2" applyFill="1" applyProtection="1">
      <alignment vertical="center"/>
      <protection locked="0"/>
    </xf>
    <xf numFmtId="0" fontId="11" fillId="0" borderId="13" xfId="2" applyNumberFormat="1" applyFont="1" applyFill="1" applyBorder="1" applyAlignment="1">
      <alignment horizontal="center" vertical="center"/>
    </xf>
    <xf numFmtId="0" fontId="11" fillId="0" borderId="4" xfId="2" applyFont="1" applyBorder="1" applyAlignment="1" applyProtection="1">
      <alignment horizontal="center" vertical="center"/>
    </xf>
    <xf numFmtId="0" fontId="11" fillId="0" borderId="12" xfId="2" applyFont="1" applyBorder="1" applyAlignment="1" applyProtection="1">
      <alignment horizontal="center" vertical="center"/>
    </xf>
    <xf numFmtId="0" fontId="11" fillId="0" borderId="4" xfId="2" applyFont="1" applyBorder="1" applyAlignment="1" applyProtection="1">
      <alignment horizontal="center" vertical="center"/>
      <protection locked="0"/>
    </xf>
    <xf numFmtId="0" fontId="5" fillId="0" borderId="0" xfId="2" applyAlignment="1" applyProtection="1">
      <alignment horizontal="left" vertical="center" indent="1"/>
      <protection locked="0"/>
    </xf>
    <xf numFmtId="44" fontId="5" fillId="0" borderId="0" xfId="2" applyNumberFormat="1" applyAlignment="1" applyProtection="1">
      <alignment horizontal="right" vertical="center" indent="1"/>
      <protection locked="0"/>
    </xf>
    <xf numFmtId="44" fontId="16" fillId="0" borderId="0" xfId="2" applyNumberFormat="1" applyFont="1" applyAlignment="1" applyProtection="1">
      <alignment horizontal="right" vertical="center" indent="1"/>
      <protection locked="0"/>
    </xf>
    <xf numFmtId="44" fontId="5" fillId="0" borderId="0" xfId="2" applyNumberFormat="1" applyProtection="1">
      <alignment vertical="center"/>
      <protection locked="0"/>
    </xf>
    <xf numFmtId="44" fontId="12" fillId="0" borderId="12" xfId="2" applyNumberFormat="1" applyFont="1" applyFill="1" applyBorder="1" applyAlignment="1" applyProtection="1">
      <alignment horizontal="center" vertical="center"/>
    </xf>
    <xf numFmtId="44" fontId="12" fillId="0" borderId="3" xfId="2" applyNumberFormat="1" applyFont="1" applyFill="1" applyBorder="1" applyAlignment="1" applyProtection="1">
      <alignment horizontal="center" vertical="center"/>
    </xf>
    <xf numFmtId="44" fontId="12" fillId="0" borderId="2" xfId="2" applyNumberFormat="1" applyFont="1" applyFill="1" applyBorder="1" applyAlignment="1" applyProtection="1">
      <alignment horizontal="center" vertical="center"/>
    </xf>
    <xf numFmtId="0" fontId="0" fillId="0" borderId="0" xfId="0" applyFill="1" applyProtection="1">
      <protection locked="0"/>
    </xf>
    <xf numFmtId="0" fontId="8" fillId="0" borderId="0" xfId="3" applyFont="1" applyFill="1" applyBorder="1" applyAlignment="1" applyProtection="1">
      <alignment horizontal="center" vertical="center"/>
    </xf>
    <xf numFmtId="0" fontId="9" fillId="0" borderId="0" xfId="2" applyFont="1" applyFill="1" applyAlignment="1" applyProtection="1">
      <alignment horizontal="center" vertical="center"/>
    </xf>
    <xf numFmtId="44" fontId="12" fillId="0" borderId="0" xfId="2" applyNumberFormat="1" applyFont="1" applyFill="1" applyAlignment="1" applyProtection="1">
      <alignment horizontal="right" vertical="center" indent="1"/>
      <protection locked="0"/>
    </xf>
    <xf numFmtId="0" fontId="15" fillId="0" borderId="0" xfId="3" applyFont="1" applyFill="1" applyBorder="1" applyAlignment="1" applyProtection="1">
      <alignment horizontal="center" vertical="center"/>
    </xf>
    <xf numFmtId="0" fontId="4" fillId="0" borderId="0" xfId="0" applyFont="1" applyFill="1" applyBorder="1" applyAlignment="1">
      <alignment horizontal="center" vertical="center"/>
    </xf>
    <xf numFmtId="164" fontId="3"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44" fontId="16" fillId="0" borderId="0" xfId="2" applyNumberFormat="1" applyFont="1" applyFill="1" applyAlignment="1" applyProtection="1">
      <alignment horizontal="right" vertical="center" indent="1"/>
      <protection locked="0"/>
    </xf>
    <xf numFmtId="164" fontId="17" fillId="3" borderId="2" xfId="0" applyNumberFormat="1" applyFont="1" applyFill="1" applyBorder="1" applyAlignment="1">
      <alignment horizontal="center" vertical="center"/>
    </xf>
    <xf numFmtId="0" fontId="18" fillId="0" borderId="0" xfId="6"/>
    <xf numFmtId="0" fontId="18" fillId="0" borderId="0" xfId="6" applyNumberFormat="1"/>
    <xf numFmtId="0" fontId="0" fillId="0" borderId="0" xfId="0" applyNumberFormat="1"/>
    <xf numFmtId="0" fontId="0" fillId="0" borderId="0" xfId="0" pivotButton="1"/>
    <xf numFmtId="0" fontId="0" fillId="0" borderId="0" xfId="0" applyAlignment="1">
      <alignment horizontal="left"/>
    </xf>
    <xf numFmtId="0" fontId="8" fillId="19" borderId="0" xfId="4" applyFont="1" applyAlignment="1" applyProtection="1">
      <alignment horizontal="center" vertical="center"/>
    </xf>
    <xf numFmtId="165" fontId="5" fillId="0" borderId="0" xfId="2" applyNumberFormat="1" applyAlignment="1">
      <alignment horizontal="center" vertical="center"/>
    </xf>
    <xf numFmtId="0" fontId="5" fillId="0" borderId="0" xfId="2">
      <alignment vertical="center"/>
    </xf>
    <xf numFmtId="2" fontId="5" fillId="0" borderId="17" xfId="2" applyNumberFormat="1" applyBorder="1" applyAlignment="1">
      <alignment horizontal="center" vertical="center"/>
    </xf>
    <xf numFmtId="165" fontId="5" fillId="0" borderId="0" xfId="2" applyNumberFormat="1" applyBorder="1" applyAlignment="1">
      <alignment horizontal="center" vertical="center"/>
    </xf>
    <xf numFmtId="44" fontId="5" fillId="0" borderId="0" xfId="2" applyNumberFormat="1" applyBorder="1" applyAlignment="1">
      <alignment horizontal="center" vertical="center"/>
    </xf>
    <xf numFmtId="44" fontId="5" fillId="0" borderId="0" xfId="2" applyNumberFormat="1" applyAlignment="1">
      <alignment horizontal="center" vertical="center"/>
    </xf>
    <xf numFmtId="0" fontId="5" fillId="0" borderId="0" xfId="2" applyAlignment="1">
      <alignment vertical="center"/>
    </xf>
    <xf numFmtId="0" fontId="5" fillId="0" borderId="0" xfId="2" applyAlignment="1">
      <alignment horizontal="center" vertical="center"/>
    </xf>
    <xf numFmtId="44" fontId="5" fillId="0" borderId="20" xfId="2" applyNumberFormat="1" applyBorder="1" applyAlignment="1">
      <alignment horizontal="center" vertical="center"/>
    </xf>
    <xf numFmtId="0" fontId="20" fillId="0" borderId="0" xfId="2" applyFont="1">
      <alignment vertical="center"/>
    </xf>
    <xf numFmtId="0" fontId="21" fillId="0" borderId="0" xfId="2" applyFont="1" applyAlignment="1">
      <alignment horizontal="center" vertical="center"/>
    </xf>
    <xf numFmtId="0" fontId="22" fillId="0" borderId="0" xfId="2" applyFont="1" applyAlignment="1">
      <alignment horizontal="center" vertical="center"/>
    </xf>
    <xf numFmtId="0" fontId="23" fillId="0" borderId="0" xfId="2" applyFont="1" applyAlignment="1">
      <alignment horizontal="center" vertical="center"/>
    </xf>
    <xf numFmtId="0" fontId="24" fillId="23" borderId="1" xfId="0" applyFont="1" applyFill="1" applyBorder="1" applyAlignment="1">
      <alignment horizontal="center" vertical="center"/>
    </xf>
    <xf numFmtId="0" fontId="25" fillId="23" borderId="1" xfId="0" applyFont="1" applyFill="1" applyBorder="1" applyAlignment="1">
      <alignment horizontal="center" vertical="center"/>
    </xf>
    <xf numFmtId="2" fontId="24" fillId="23" borderId="1" xfId="0" applyNumberFormat="1" applyFont="1" applyFill="1" applyBorder="1" applyAlignment="1">
      <alignment horizontal="center" vertical="center"/>
    </xf>
    <xf numFmtId="165" fontId="24" fillId="23" borderId="1" xfId="5" applyNumberFormat="1" applyFont="1" applyFill="1" applyBorder="1" applyAlignment="1">
      <alignment horizontal="center" vertical="center" textRotation="90"/>
    </xf>
    <xf numFmtId="165" fontId="24" fillId="23" borderId="1" xfId="0" applyNumberFormat="1" applyFont="1" applyFill="1" applyBorder="1" applyAlignment="1">
      <alignment horizontal="center" vertical="center" textRotation="90" wrapText="1" shrinkToFit="1"/>
    </xf>
    <xf numFmtId="0" fontId="0" fillId="0" borderId="0" xfId="0" applyAlignment="1">
      <alignment horizontal="center" vertical="center"/>
    </xf>
    <xf numFmtId="2" fontId="0" fillId="0" borderId="0" xfId="0" applyNumberFormat="1"/>
    <xf numFmtId="165" fontId="0" fillId="0" borderId="0" xfId="5" applyNumberFormat="1" applyFont="1"/>
    <xf numFmtId="165" fontId="0" fillId="0" borderId="0" xfId="0" applyNumberFormat="1"/>
    <xf numFmtId="165" fontId="0" fillId="0" borderId="0" xfId="0" applyNumberFormat="1" applyAlignment="1">
      <alignment horizontal="right"/>
    </xf>
    <xf numFmtId="0" fontId="4" fillId="24" borderId="1" xfId="0" applyFont="1" applyFill="1" applyBorder="1" applyAlignment="1">
      <alignment horizontal="center" vertical="center"/>
    </xf>
    <xf numFmtId="0" fontId="26" fillId="0" borderId="0" xfId="0" applyFont="1" applyFill="1" applyBorder="1" applyAlignment="1"/>
    <xf numFmtId="2" fontId="26" fillId="0" borderId="0" xfId="0" applyNumberFormat="1" applyFont="1" applyFill="1" applyBorder="1" applyAlignment="1"/>
    <xf numFmtId="165" fontId="26" fillId="0" borderId="0" xfId="5" applyNumberFormat="1" applyFont="1" applyFill="1" applyBorder="1" applyAlignment="1"/>
    <xf numFmtId="165" fontId="26" fillId="0" borderId="0" xfId="0" applyNumberFormat="1" applyFont="1" applyFill="1" applyBorder="1" applyAlignment="1"/>
    <xf numFmtId="165" fontId="26" fillId="0" borderId="0" xfId="0" applyNumberFormat="1" applyFont="1" applyFill="1" applyBorder="1" applyAlignment="1">
      <alignment horizontal="right"/>
    </xf>
    <xf numFmtId="0" fontId="2" fillId="0" borderId="21" xfId="0" applyFont="1" applyBorder="1" applyAlignment="1">
      <alignment horizontal="center" vertical="center"/>
    </xf>
    <xf numFmtId="164" fontId="3" fillId="0" borderId="2" xfId="0" applyNumberFormat="1" applyFont="1" applyBorder="1" applyAlignment="1">
      <alignment horizontal="center" vertical="center"/>
    </xf>
    <xf numFmtId="164" fontId="3" fillId="25" borderId="2" xfId="0" applyNumberFormat="1" applyFont="1" applyFill="1" applyBorder="1" applyAlignment="1">
      <alignment horizontal="center" vertical="center"/>
    </xf>
    <xf numFmtId="2" fontId="2" fillId="0" borderId="2" xfId="1" applyNumberFormat="1" applyFont="1" applyBorder="1" applyAlignment="1">
      <alignment horizontal="center" vertical="center"/>
    </xf>
    <xf numFmtId="165" fontId="2" fillId="26" borderId="22" xfId="5" applyNumberFormat="1" applyFont="1" applyFill="1" applyBorder="1" applyAlignment="1">
      <alignment horizontal="center" vertical="center"/>
    </xf>
    <xf numFmtId="165" fontId="2" fillId="0" borderId="22" xfId="1" applyNumberFormat="1" applyFont="1" applyFill="1" applyBorder="1" applyAlignment="1">
      <alignment horizontal="center" vertical="center"/>
    </xf>
    <xf numFmtId="165" fontId="2" fillId="26" borderId="22" xfId="1" applyNumberFormat="1" applyFont="1" applyFill="1" applyBorder="1" applyAlignment="1">
      <alignment horizontal="right" vertical="center"/>
    </xf>
    <xf numFmtId="0" fontId="2" fillId="0" borderId="23" xfId="0" applyFont="1" applyBorder="1" applyAlignment="1">
      <alignment horizontal="center" vertical="center"/>
    </xf>
    <xf numFmtId="164" fontId="3" fillId="0" borderId="24" xfId="0" applyNumberFormat="1" applyFont="1" applyBorder="1" applyAlignment="1">
      <alignment horizontal="center" vertical="center"/>
    </xf>
    <xf numFmtId="0" fontId="2" fillId="24" borderId="1" xfId="0" applyFont="1" applyFill="1" applyBorder="1" applyAlignment="1">
      <alignment horizontal="center" vertical="center"/>
    </xf>
    <xf numFmtId="164" fontId="3" fillId="0" borderId="1" xfId="0" applyNumberFormat="1" applyFont="1" applyBorder="1" applyAlignment="1">
      <alignment horizontal="center" vertical="center"/>
    </xf>
    <xf numFmtId="2" fontId="3" fillId="0" borderId="1" xfId="1" applyNumberFormat="1" applyFont="1" applyBorder="1" applyAlignment="1">
      <alignment horizontal="center" vertical="center"/>
    </xf>
    <xf numFmtId="165" fontId="3" fillId="0" borderId="0" xfId="5" applyNumberFormat="1" applyFont="1" applyBorder="1" applyAlignment="1">
      <alignment horizontal="center" vertical="center"/>
    </xf>
    <xf numFmtId="165" fontId="3" fillId="0" borderId="0" xfId="1" applyNumberFormat="1" applyFont="1" applyFill="1" applyBorder="1" applyAlignment="1">
      <alignment horizontal="center" vertical="center"/>
    </xf>
    <xf numFmtId="165" fontId="3" fillId="0" borderId="0" xfId="1" applyNumberFormat="1" applyFont="1" applyBorder="1" applyAlignment="1">
      <alignment horizontal="right" vertical="center"/>
    </xf>
    <xf numFmtId="0" fontId="2" fillId="0" borderId="0" xfId="0" applyFont="1" applyAlignment="1">
      <alignment horizontal="center" vertical="center"/>
    </xf>
    <xf numFmtId="2" fontId="2" fillId="0" borderId="0" xfId="0" applyNumberFormat="1" applyFont="1" applyAlignment="1">
      <alignment horizontal="center" vertical="center"/>
    </xf>
    <xf numFmtId="165" fontId="2" fillId="0" borderId="0" xfId="5" applyNumberFormat="1" applyFont="1" applyAlignment="1">
      <alignment horizontal="center" vertical="center"/>
    </xf>
    <xf numFmtId="165" fontId="2" fillId="0" borderId="0" xfId="0" applyNumberFormat="1" applyFont="1" applyFill="1" applyAlignment="1">
      <alignment horizontal="center" vertical="center"/>
    </xf>
    <xf numFmtId="165" fontId="2" fillId="0" borderId="0" xfId="0" applyNumberFormat="1" applyFont="1" applyAlignment="1">
      <alignment horizontal="right" vertical="center"/>
    </xf>
    <xf numFmtId="0" fontId="2" fillId="2" borderId="1" xfId="0" applyFont="1" applyFill="1" applyBorder="1" applyAlignment="1">
      <alignment horizontal="center" vertical="center"/>
    </xf>
    <xf numFmtId="0" fontId="2" fillId="0" borderId="23" xfId="0" applyFont="1" applyFill="1" applyBorder="1" applyAlignment="1">
      <alignment horizontal="center" vertical="center"/>
    </xf>
    <xf numFmtId="0" fontId="2" fillId="4"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9" borderId="1" xfId="0" applyFont="1" applyFill="1" applyBorder="1" applyAlignment="1">
      <alignment horizontal="center" vertical="center"/>
    </xf>
    <xf numFmtId="0" fontId="2" fillId="10" borderId="1" xfId="0" applyFont="1" applyFill="1" applyBorder="1" applyAlignment="1">
      <alignment horizontal="center" vertical="center"/>
    </xf>
    <xf numFmtId="0" fontId="2" fillId="12" borderId="1" xfId="0" applyFont="1" applyFill="1" applyBorder="1" applyAlignment="1">
      <alignment horizontal="center" vertical="center"/>
    </xf>
    <xf numFmtId="0" fontId="4" fillId="15" borderId="1" xfId="0" applyFont="1" applyFill="1" applyBorder="1" applyAlignment="1">
      <alignment horizontal="center" vertical="center"/>
    </xf>
    <xf numFmtId="165" fontId="0" fillId="0" borderId="0" xfId="0" applyNumberFormat="1" applyFill="1"/>
    <xf numFmtId="0" fontId="2" fillId="16" borderId="1" xfId="0" applyFont="1" applyFill="1" applyBorder="1" applyAlignment="1">
      <alignment horizontal="center" vertical="center"/>
    </xf>
    <xf numFmtId="0" fontId="27" fillId="0" borderId="1" xfId="0" applyFont="1" applyBorder="1" applyAlignment="1">
      <alignment horizontal="right" vertical="center"/>
    </xf>
    <xf numFmtId="165" fontId="28" fillId="27" borderId="1" xfId="5" applyNumberFormat="1" applyFont="1" applyFill="1" applyBorder="1"/>
    <xf numFmtId="165" fontId="28" fillId="27" borderId="1" xfId="0" applyNumberFormat="1" applyFont="1" applyFill="1" applyBorder="1"/>
    <xf numFmtId="165" fontId="28" fillId="27" borderId="1" xfId="0" applyNumberFormat="1" applyFont="1" applyFill="1" applyBorder="1" applyAlignment="1">
      <alignment horizontal="right"/>
    </xf>
    <xf numFmtId="165" fontId="28" fillId="28" borderId="1" xfId="5" applyNumberFormat="1" applyFont="1" applyFill="1" applyBorder="1"/>
    <xf numFmtId="165" fontId="28" fillId="28" borderId="1" xfId="0" applyNumberFormat="1" applyFont="1" applyFill="1" applyBorder="1"/>
    <xf numFmtId="165" fontId="28" fillId="28" borderId="1" xfId="0" applyNumberFormat="1" applyFont="1" applyFill="1" applyBorder="1" applyAlignment="1">
      <alignment horizontal="right"/>
    </xf>
    <xf numFmtId="165" fontId="28" fillId="29" borderId="1" xfId="5" applyNumberFormat="1" applyFont="1" applyFill="1" applyBorder="1"/>
    <xf numFmtId="165" fontId="28" fillId="0" borderId="1" xfId="0" applyNumberFormat="1" applyFont="1" applyFill="1" applyBorder="1"/>
    <xf numFmtId="165" fontId="28" fillId="29" borderId="1" xfId="0" applyNumberFormat="1" applyFont="1" applyFill="1" applyBorder="1" applyAlignment="1">
      <alignment horizontal="right"/>
    </xf>
    <xf numFmtId="0" fontId="27" fillId="0" borderId="0" xfId="0" applyFont="1" applyFill="1" applyBorder="1" applyAlignment="1">
      <alignment horizontal="right" vertical="center"/>
    </xf>
    <xf numFmtId="164" fontId="19" fillId="0" borderId="0" xfId="0" applyNumberFormat="1" applyFont="1" applyFill="1" applyBorder="1" applyAlignment="1">
      <alignment horizontal="center" vertical="center"/>
    </xf>
    <xf numFmtId="2" fontId="0" fillId="0" borderId="0" xfId="0" applyNumberFormat="1" applyFill="1" applyBorder="1"/>
    <xf numFmtId="165" fontId="28" fillId="0" borderId="0" xfId="5" applyNumberFormat="1" applyFont="1" applyFill="1" applyBorder="1"/>
    <xf numFmtId="165" fontId="28" fillId="0" borderId="0" xfId="0" applyNumberFormat="1" applyFont="1" applyFill="1" applyBorder="1"/>
    <xf numFmtId="165" fontId="28" fillId="0" borderId="0" xfId="0" applyNumberFormat="1" applyFont="1" applyFill="1" applyBorder="1" applyAlignment="1">
      <alignment horizontal="right"/>
    </xf>
    <xf numFmtId="0" fontId="0" fillId="0" borderId="0" xfId="0" applyFill="1" applyBorder="1"/>
    <xf numFmtId="165" fontId="28" fillId="30" borderId="1" xfId="5" applyNumberFormat="1" applyFont="1" applyFill="1" applyBorder="1"/>
    <xf numFmtId="165" fontId="28" fillId="31" borderId="1" xfId="5" applyNumberFormat="1" applyFont="1" applyFill="1" applyBorder="1"/>
    <xf numFmtId="165" fontId="28" fillId="31" borderId="1" xfId="0" applyNumberFormat="1" applyFont="1" applyFill="1" applyBorder="1"/>
    <xf numFmtId="165" fontId="28" fillId="32" borderId="1" xfId="5" applyNumberFormat="1" applyFont="1" applyFill="1" applyBorder="1"/>
    <xf numFmtId="165" fontId="28" fillId="32" borderId="1" xfId="0" applyNumberFormat="1" applyFont="1" applyFill="1" applyBorder="1"/>
    <xf numFmtId="165" fontId="28" fillId="33" borderId="1" xfId="5" applyNumberFormat="1" applyFont="1" applyFill="1" applyBorder="1"/>
    <xf numFmtId="165" fontId="28" fillId="33" borderId="1" xfId="0" applyNumberFormat="1" applyFont="1" applyFill="1" applyBorder="1"/>
    <xf numFmtId="165" fontId="28" fillId="0" borderId="14" xfId="0" applyNumberFormat="1" applyFont="1" applyFill="1" applyBorder="1" applyAlignment="1">
      <alignment horizontal="right"/>
    </xf>
    <xf numFmtId="165" fontId="28" fillId="29" borderId="1" xfId="0" applyNumberFormat="1" applyFont="1" applyFill="1" applyBorder="1"/>
    <xf numFmtId="165" fontId="28" fillId="0" borderId="1" xfId="0" applyNumberFormat="1" applyFont="1" applyFill="1" applyBorder="1" applyAlignment="1">
      <alignment horizontal="right"/>
    </xf>
    <xf numFmtId="165" fontId="28" fillId="0" borderId="25" xfId="0" applyNumberFormat="1" applyFont="1" applyFill="1" applyBorder="1" applyAlignment="1">
      <alignment horizontal="right"/>
    </xf>
    <xf numFmtId="165" fontId="28" fillId="0" borderId="26" xfId="0" applyNumberFormat="1" applyFont="1" applyFill="1" applyBorder="1" applyAlignment="1">
      <alignment horizontal="right"/>
    </xf>
    <xf numFmtId="165" fontId="0" fillId="0" borderId="0" xfId="0" applyNumberFormat="1" applyAlignment="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29" fillId="0" borderId="1" xfId="0" applyFont="1" applyFill="1" applyBorder="1" applyAlignment="1">
      <alignment horizontal="center" vertical="center"/>
    </xf>
    <xf numFmtId="0" fontId="30" fillId="0" borderId="1" xfId="0" applyFont="1" applyFill="1" applyBorder="1" applyAlignment="1">
      <alignment horizontal="center" vertical="center"/>
    </xf>
    <xf numFmtId="0" fontId="29" fillId="0" borderId="36" xfId="0" applyFont="1" applyFill="1" applyBorder="1" applyAlignment="1">
      <alignment horizontal="center" vertical="center"/>
    </xf>
    <xf numFmtId="0" fontId="30" fillId="0" borderId="36" xfId="0" applyFont="1" applyFill="1" applyBorder="1" applyAlignment="1">
      <alignment horizontal="center" vertical="center"/>
    </xf>
    <xf numFmtId="0" fontId="29" fillId="0" borderId="37" xfId="0" applyFont="1" applyFill="1" applyBorder="1" applyAlignment="1">
      <alignment horizontal="center" vertical="center"/>
    </xf>
    <xf numFmtId="165" fontId="31" fillId="34" borderId="37" xfId="0" applyNumberFormat="1" applyFont="1" applyFill="1" applyBorder="1" applyAlignment="1">
      <alignment horizontal="center" vertical="center"/>
    </xf>
    <xf numFmtId="164" fontId="30" fillId="35" borderId="38" xfId="0" applyNumberFormat="1" applyFont="1" applyFill="1" applyBorder="1" applyAlignment="1">
      <alignment horizontal="center" vertical="center"/>
    </xf>
    <xf numFmtId="164" fontId="31" fillId="34" borderId="37" xfId="0" applyNumberFormat="1" applyFont="1" applyFill="1" applyBorder="1" applyAlignment="1">
      <alignment horizontal="center" vertical="center"/>
    </xf>
    <xf numFmtId="0" fontId="29" fillId="0" borderId="2" xfId="0" applyFont="1" applyFill="1" applyBorder="1" applyAlignment="1">
      <alignment horizontal="center" vertical="center"/>
    </xf>
    <xf numFmtId="165" fontId="31" fillId="34" borderId="2" xfId="0" applyNumberFormat="1" applyFont="1" applyFill="1" applyBorder="1" applyAlignment="1">
      <alignment horizontal="center" vertical="center"/>
    </xf>
    <xf numFmtId="164" fontId="31" fillId="34" borderId="2" xfId="0" applyNumberFormat="1" applyFont="1" applyFill="1" applyBorder="1" applyAlignment="1">
      <alignment horizontal="center" vertical="center"/>
    </xf>
    <xf numFmtId="0" fontId="29" fillId="0" borderId="39" xfId="0" applyFont="1" applyFill="1" applyBorder="1" applyAlignment="1">
      <alignment horizontal="center" vertical="center"/>
    </xf>
    <xf numFmtId="165" fontId="31" fillId="34" borderId="39" xfId="0" applyNumberFormat="1" applyFont="1" applyFill="1" applyBorder="1" applyAlignment="1">
      <alignment horizontal="center" vertical="center"/>
    </xf>
    <xf numFmtId="164" fontId="30" fillId="35" borderId="39" xfId="0" applyNumberFormat="1" applyFont="1" applyFill="1" applyBorder="1" applyAlignment="1">
      <alignment horizontal="center" vertical="center"/>
    </xf>
    <xf numFmtId="164" fontId="31" fillId="34" borderId="39" xfId="0" applyNumberFormat="1" applyFont="1" applyFill="1" applyBorder="1" applyAlignment="1">
      <alignment horizontal="center" vertical="center"/>
    </xf>
    <xf numFmtId="164" fontId="32" fillId="36" borderId="0" xfId="1" applyNumberFormat="1" applyFont="1" applyFill="1" applyBorder="1" applyAlignment="1">
      <alignment horizontal="center" vertical="center"/>
    </xf>
    <xf numFmtId="0" fontId="30" fillId="0" borderId="0" xfId="0" applyFont="1" applyFill="1" applyBorder="1" applyAlignment="1">
      <alignment horizontal="center" vertical="center"/>
    </xf>
    <xf numFmtId="0" fontId="30" fillId="0" borderId="0" xfId="0" applyFont="1" applyFill="1" applyBorder="1"/>
    <xf numFmtId="44" fontId="0" fillId="0" borderId="0" xfId="0" applyNumberFormat="1"/>
    <xf numFmtId="0" fontId="0" fillId="0" borderId="1" xfId="0" applyBorder="1"/>
    <xf numFmtId="44" fontId="0" fillId="0" borderId="1" xfId="0" applyNumberFormat="1" applyBorder="1"/>
    <xf numFmtId="0" fontId="0" fillId="0" borderId="0" xfId="0" applyAlignment="1">
      <alignment horizontal="center" vertical="center" wrapText="1"/>
    </xf>
    <xf numFmtId="0" fontId="0" fillId="0" borderId="0" xfId="0" applyBorder="1"/>
    <xf numFmtId="44" fontId="0" fillId="0" borderId="0" xfId="0" applyNumberFormat="1" applyBorder="1"/>
    <xf numFmtId="44" fontId="0" fillId="0" borderId="41" xfId="0" applyNumberFormat="1" applyBorder="1" applyAlignment="1"/>
    <xf numFmtId="0" fontId="0" fillId="0" borderId="41" xfId="0" applyBorder="1" applyAlignment="1"/>
    <xf numFmtId="0" fontId="33" fillId="0" borderId="1" xfId="0" applyFont="1" applyBorder="1"/>
    <xf numFmtId="165" fontId="0" fillId="0" borderId="1" xfId="0" applyNumberFormat="1" applyBorder="1"/>
    <xf numFmtId="165" fontId="33" fillId="0" borderId="1" xfId="0" applyNumberFormat="1" applyFont="1" applyBorder="1"/>
    <xf numFmtId="0" fontId="34" fillId="0" borderId="1" xfId="0" applyFont="1" applyBorder="1"/>
    <xf numFmtId="165" fontId="34" fillId="0" borderId="1" xfId="0" applyNumberFormat="1" applyFont="1" applyBorder="1"/>
    <xf numFmtId="165" fontId="0" fillId="0" borderId="41" xfId="0" applyNumberFormat="1" applyBorder="1" applyAlignment="1"/>
    <xf numFmtId="165" fontId="0" fillId="0" borderId="0" xfId="0" applyNumberFormat="1" applyBorder="1" applyAlignment="1">
      <alignment horizontal="center"/>
    </xf>
    <xf numFmtId="0" fontId="35" fillId="0" borderId="0" xfId="2" applyFont="1" applyAlignment="1" applyProtection="1">
      <alignment horizontal="center" vertical="center"/>
      <protection locked="0"/>
    </xf>
    <xf numFmtId="164" fontId="17" fillId="5" borderId="2" xfId="0" applyNumberFormat="1" applyFont="1" applyFill="1" applyBorder="1" applyAlignment="1">
      <alignment horizontal="center" vertical="center"/>
    </xf>
    <xf numFmtId="164" fontId="17" fillId="7" borderId="2" xfId="0" applyNumberFormat="1" applyFont="1" applyFill="1" applyBorder="1" applyAlignment="1">
      <alignment horizontal="center" vertical="center"/>
    </xf>
    <xf numFmtId="0" fontId="11" fillId="0" borderId="15" xfId="2" applyFont="1" applyBorder="1" applyAlignment="1" applyProtection="1">
      <alignment horizontal="center" vertical="center"/>
    </xf>
    <xf numFmtId="164" fontId="17" fillId="8" borderId="2" xfId="0" applyNumberFormat="1" applyFont="1" applyFill="1" applyBorder="1" applyAlignment="1">
      <alignment horizontal="center" vertical="center"/>
    </xf>
    <xf numFmtId="164" fontId="17" fillId="13" borderId="2" xfId="0" applyNumberFormat="1" applyFont="1" applyFill="1" applyBorder="1" applyAlignment="1">
      <alignment horizontal="center" vertical="center"/>
    </xf>
    <xf numFmtId="164" fontId="17" fillId="14" borderId="2" xfId="0" applyNumberFormat="1" applyFont="1" applyFill="1" applyBorder="1" applyAlignment="1">
      <alignment horizontal="center" vertical="center"/>
    </xf>
    <xf numFmtId="44" fontId="12" fillId="0" borderId="3" xfId="2" applyNumberFormat="1" applyFont="1" applyFill="1" applyBorder="1" applyAlignment="1" applyProtection="1">
      <alignment horizontal="right" vertical="center" indent="1"/>
      <protection locked="0"/>
    </xf>
    <xf numFmtId="164" fontId="17" fillId="17" borderId="2" xfId="0" applyNumberFormat="1" applyFont="1" applyFill="1" applyBorder="1" applyAlignment="1">
      <alignment horizontal="center" vertical="center"/>
    </xf>
    <xf numFmtId="0" fontId="11" fillId="0" borderId="15" xfId="2" applyFont="1" applyBorder="1" applyAlignment="1" applyProtection="1">
      <alignment horizontal="center" vertical="center"/>
      <protection locked="0"/>
    </xf>
    <xf numFmtId="44" fontId="36" fillId="0" borderId="0" xfId="2" applyNumberFormat="1" applyFont="1" applyFill="1" applyBorder="1" applyAlignment="1" applyProtection="1">
      <alignment horizontal="right" vertical="center" indent="1"/>
      <protection locked="0"/>
    </xf>
    <xf numFmtId="0" fontId="12" fillId="0" borderId="12" xfId="2" applyNumberFormat="1" applyFont="1" applyFill="1" applyBorder="1" applyAlignment="1" applyProtection="1">
      <alignment horizontal="center" vertical="center"/>
    </xf>
    <xf numFmtId="0" fontId="5" fillId="0" borderId="0" xfId="2" applyAlignment="1">
      <alignment horizontal="center" vertical="center"/>
    </xf>
    <xf numFmtId="0" fontId="0" fillId="0" borderId="0" xfId="0" applyAlignment="1">
      <alignment horizontal="center" vertical="center" wrapText="1"/>
    </xf>
    <xf numFmtId="0" fontId="0" fillId="0" borderId="40" xfId="0" applyBorder="1" applyAlignment="1">
      <alignment horizontal="center" vertical="center"/>
    </xf>
    <xf numFmtId="0" fontId="0" fillId="0" borderId="16" xfId="0" applyNumberFormat="1" applyBorder="1" applyAlignment="1">
      <alignment horizontal="center" vertical="center"/>
    </xf>
    <xf numFmtId="0" fontId="0" fillId="0" borderId="14" xfId="0" applyNumberFormat="1" applyBorder="1" applyAlignment="1">
      <alignment horizontal="center" vertical="center"/>
    </xf>
    <xf numFmtId="0" fontId="0" fillId="0" borderId="15" xfId="0" applyNumberFormat="1" applyBorder="1" applyAlignment="1">
      <alignment horizontal="center" vertical="center"/>
    </xf>
    <xf numFmtId="0" fontId="0" fillId="0" borderId="16" xfId="0" applyNumberFormat="1" applyBorder="1" applyAlignment="1">
      <alignment horizontal="center"/>
    </xf>
    <xf numFmtId="0" fontId="0" fillId="0" borderId="14" xfId="0" applyNumberFormat="1" applyBorder="1" applyAlignment="1">
      <alignment horizontal="center"/>
    </xf>
    <xf numFmtId="0" fontId="0" fillId="0" borderId="15" xfId="0" applyNumberForma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16" xfId="0" applyBorder="1" applyAlignment="1">
      <alignment horizontal="center"/>
    </xf>
    <xf numFmtId="0" fontId="0" fillId="0" borderId="15" xfId="0" applyBorder="1" applyAlignment="1">
      <alignment horizontal="center"/>
    </xf>
    <xf numFmtId="0" fontId="5" fillId="0" borderId="0" xfId="2" applyAlignment="1">
      <alignment horizontal="center" vertical="center"/>
    </xf>
    <xf numFmtId="165" fontId="5" fillId="0" borderId="14" xfId="2" applyNumberFormat="1" applyBorder="1" applyAlignment="1">
      <alignment horizontal="center" vertical="center"/>
    </xf>
    <xf numFmtId="165" fontId="5" fillId="0" borderId="15" xfId="2" applyNumberFormat="1" applyBorder="1" applyAlignment="1">
      <alignment horizontal="center" vertical="center"/>
    </xf>
    <xf numFmtId="165" fontId="5" fillId="0" borderId="16" xfId="2" applyNumberFormat="1" applyBorder="1" applyAlignment="1">
      <alignment horizontal="center" vertical="center"/>
    </xf>
    <xf numFmtId="0" fontId="5" fillId="0" borderId="14" xfId="2" applyBorder="1" applyAlignment="1">
      <alignment horizontal="center" vertical="center"/>
    </xf>
    <xf numFmtId="0" fontId="5" fillId="0" borderId="15" xfId="2" applyBorder="1" applyAlignment="1">
      <alignment horizontal="center" vertical="center"/>
    </xf>
    <xf numFmtId="44" fontId="5" fillId="0" borderId="18" xfId="2" applyNumberFormat="1" applyBorder="1" applyAlignment="1">
      <alignment horizontal="center" vertical="center"/>
    </xf>
    <xf numFmtId="44" fontId="5" fillId="0" borderId="19" xfId="2" applyNumberFormat="1" applyBorder="1" applyAlignment="1">
      <alignment horizontal="center" vertical="center"/>
    </xf>
    <xf numFmtId="0" fontId="5" fillId="0" borderId="0" xfId="2" applyAlignment="1" applyProtection="1">
      <alignment horizontal="center"/>
      <protection locked="0"/>
    </xf>
    <xf numFmtId="0" fontId="15" fillId="18" borderId="0" xfId="3" applyFont="1" applyBorder="1" applyAlignment="1" applyProtection="1">
      <alignment horizontal="center" vertical="center"/>
    </xf>
    <xf numFmtId="0" fontId="8" fillId="18" borderId="0" xfId="3" applyFont="1" applyBorder="1" applyAlignment="1" applyProtection="1">
      <alignment horizontal="center" vertical="center"/>
    </xf>
    <xf numFmtId="0" fontId="8" fillId="19" borderId="0" xfId="4" applyFont="1" applyBorder="1" applyAlignment="1" applyProtection="1">
      <alignment horizontal="center" vertical="center"/>
      <protection locked="0"/>
    </xf>
    <xf numFmtId="0" fontId="5" fillId="0" borderId="5" xfId="2" applyFill="1" applyBorder="1" applyAlignment="1" applyProtection="1">
      <alignment horizontal="left" vertical="center"/>
    </xf>
    <xf numFmtId="0" fontId="5" fillId="0" borderId="6" xfId="2" applyFill="1" applyBorder="1" applyAlignment="1" applyProtection="1">
      <alignment horizontal="left" vertical="center"/>
    </xf>
    <xf numFmtId="9" fontId="10" fillId="0" borderId="7" xfId="1" applyFont="1" applyFill="1" applyBorder="1" applyAlignment="1" applyProtection="1">
      <alignment horizontal="center" vertical="center"/>
    </xf>
    <xf numFmtId="9" fontId="10" fillId="0" borderId="0" xfId="1" applyFont="1" applyFill="1" applyBorder="1" applyAlignment="1" applyProtection="1">
      <alignment horizontal="center" vertical="center"/>
    </xf>
    <xf numFmtId="0" fontId="8" fillId="19" borderId="0" xfId="4" applyFont="1" applyAlignment="1" applyProtection="1">
      <alignment horizontal="center" vertical="center"/>
    </xf>
    <xf numFmtId="164" fontId="19" fillId="0" borderId="1" xfId="0" applyNumberFormat="1" applyFont="1" applyFill="1" applyBorder="1" applyAlignment="1">
      <alignment horizontal="center" vertical="center"/>
    </xf>
    <xf numFmtId="164" fontId="19" fillId="27" borderId="16" xfId="0" applyNumberFormat="1" applyFont="1" applyFill="1" applyBorder="1" applyAlignment="1">
      <alignment horizontal="center" vertical="center"/>
    </xf>
    <xf numFmtId="164" fontId="19" fillId="27" borderId="15" xfId="0" applyNumberFormat="1" applyFont="1" applyFill="1" applyBorder="1" applyAlignment="1">
      <alignment horizontal="center" vertical="center"/>
    </xf>
    <xf numFmtId="164" fontId="19" fillId="28" borderId="16" xfId="0" applyNumberFormat="1" applyFont="1" applyFill="1" applyBorder="1" applyAlignment="1">
      <alignment horizontal="center" vertical="center"/>
    </xf>
    <xf numFmtId="164" fontId="19" fillId="28" borderId="15" xfId="0" applyNumberFormat="1" applyFont="1" applyFill="1" applyBorder="1" applyAlignment="1">
      <alignment horizontal="center" vertical="center"/>
    </xf>
    <xf numFmtId="164" fontId="19" fillId="30" borderId="1" xfId="0" applyNumberFormat="1" applyFont="1" applyFill="1" applyBorder="1" applyAlignment="1">
      <alignment horizontal="center" vertical="center"/>
    </xf>
    <xf numFmtId="165" fontId="28" fillId="29" borderId="16" xfId="5" applyNumberFormat="1" applyFont="1" applyFill="1" applyBorder="1" applyAlignment="1">
      <alignment horizontal="center"/>
    </xf>
    <xf numFmtId="165" fontId="28" fillId="29" borderId="15" xfId="5" applyNumberFormat="1" applyFont="1" applyFill="1" applyBorder="1" applyAlignment="1">
      <alignment horizontal="center"/>
    </xf>
    <xf numFmtId="164" fontId="19" fillId="31" borderId="1" xfId="0" applyNumberFormat="1" applyFont="1" applyFill="1" applyBorder="1" applyAlignment="1">
      <alignment horizontal="center" vertical="center"/>
    </xf>
    <xf numFmtId="164" fontId="19" fillId="32" borderId="1" xfId="0" applyNumberFormat="1" applyFont="1" applyFill="1" applyBorder="1" applyAlignment="1">
      <alignment horizontal="center" vertical="center"/>
    </xf>
    <xf numFmtId="164" fontId="19" fillId="33" borderId="1" xfId="0" applyNumberFormat="1" applyFont="1" applyFill="1" applyBorder="1" applyAlignment="1">
      <alignment horizontal="center" vertical="center"/>
    </xf>
    <xf numFmtId="0" fontId="37" fillId="0" borderId="0" xfId="0" applyFont="1"/>
    <xf numFmtId="14" fontId="37" fillId="0" borderId="0" xfId="0" applyNumberFormat="1" applyFont="1"/>
    <xf numFmtId="165" fontId="18" fillId="0" borderId="0" xfId="5" applyNumberFormat="1" applyFont="1"/>
    <xf numFmtId="165" fontId="37" fillId="0" borderId="0" xfId="0" applyNumberFormat="1" applyFont="1"/>
  </cellXfs>
  <cellStyles count="7">
    <cellStyle name="Monétaire" xfId="5" builtinId="4"/>
    <cellStyle name="Normal" xfId="0" builtinId="0"/>
    <cellStyle name="Normal 2" xfId="2"/>
    <cellStyle name="Pourcentage" xfId="1" builtinId="5"/>
    <cellStyle name="Titre" xfId="6" builtinId="15"/>
    <cellStyle name="Titre 1 2" xfId="3"/>
    <cellStyle name="Titre 2 2" xfId="4"/>
  </cellStyles>
  <dxfs count="69">
    <dxf>
      <font>
        <strike val="0"/>
        <outline val="0"/>
        <shadow val="0"/>
        <u val="none"/>
        <vertAlign val="baseline"/>
        <sz val="16"/>
        <color theme="1"/>
        <name val="Calibri"/>
        <scheme val="minor"/>
      </font>
      <numFmt numFmtId="165" formatCode="#,##0.00\ &quot;€&quot;"/>
    </dxf>
    <dxf>
      <font>
        <color rgb="FF00B050"/>
      </font>
    </dxf>
    <dxf>
      <font>
        <color rgb="FFFF0000"/>
      </font>
    </dxf>
    <dxf>
      <font>
        <color rgb="FF006100"/>
      </font>
      <fill>
        <patternFill>
          <bgColor rgb="FFC6EFCE"/>
        </patternFill>
      </fill>
    </dxf>
    <dxf>
      <font>
        <color rgb="FF9C0006"/>
      </font>
      <fill>
        <patternFill>
          <bgColor rgb="FFFFC7CE"/>
        </patternFill>
      </fill>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auto="1"/>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TableStyleMedium2" defaultPivotStyle="PivotStyleLight16">
    <tableStyle name="Simple Monthly Budget" pivot="0" count="3">
      <tableStyleElement type="wholeTable" dxfId="68"/>
      <tableStyleElement type="headerRow" dxfId="67"/>
      <tableStyleElement type="secondRowStripe" dxfId="66"/>
    </tableStyle>
  </tableStyles>
  <colors>
    <mruColors>
      <color rgb="FFF8C0C8"/>
      <color rgb="FF66DF45"/>
      <color rgb="FFFF3300"/>
      <color rgb="FFFC6888"/>
      <color rgb="FFFCBABA"/>
      <color rgb="FFFCB2B2"/>
      <color rgb="FFEE7E81"/>
      <color rgb="FF4D4D4D"/>
      <color rgb="FFFF99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pivotCacheDefinition" Target="pivotCache/pivotCacheDefinition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externalLink" Target="externalLinks/externalLink1.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_rels/chart2.xml.rels><?xml version="1.0" encoding="UTF-8" standalone="yes"?>
<Relationships xmlns="http://schemas.openxmlformats.org/package/2006/relationships"><Relationship Id="rId3" Type="http://schemas.microsoft.com/office/2011/relationships/chartStyle" Target="style1.xml"/><Relationship Id="rId2" Type="http://schemas.microsoft.com/office/2011/relationships/chartColorStyle" Target="colors1.xml"/><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3" Type="http://schemas.microsoft.com/office/2011/relationships/chartStyle" Target="style2.xml"/><Relationship Id="rId2" Type="http://schemas.microsoft.com/office/2011/relationships/chartColorStyle" Target="colors2.xml"/><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'Ex Mois'!$H$19:$H$20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DF12-4943-907B-2B814E8C34D1}"/>
            </c:ext>
          </c:extLst>
        </c:ser>
        <c:dLbls>
          <c:dLblPos val="outEnd"/>
          <c:showLegendKey val="0"/>
          <c:showVal val="1"/>
          <c:showCatName val="0"/>
          <c:showSerName val="0"/>
          <c:showPercent val="0"/>
          <c:showBubbleSize val="0"/>
        </c:dLbls>
        <c:gapWidth val="37"/>
        <c:axId val="448934656"/>
        <c:axId val="448937344"/>
      </c:barChart>
      <c:catAx>
        <c:axId val="448934656"/>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448937344"/>
        <c:crosses val="autoZero"/>
        <c:auto val="1"/>
        <c:lblAlgn val="ctr"/>
        <c:lblOffset val="80"/>
        <c:noMultiLvlLbl val="0"/>
      </c:catAx>
      <c:valAx>
        <c:axId val="448937344"/>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448934656"/>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sOLDE</a:t>
            </a:r>
            <a:r>
              <a:rPr lang="fr-FR" baseline="0"/>
              <a:t> pRéVUE cYRIL </a:t>
            </a:r>
          </a:p>
        </c:rich>
      </c:tx>
      <c:layout>
        <c:manualLayout>
          <c:xMode val="edge"/>
          <c:yMode val="edge"/>
          <c:x val="0.38889477542658368"/>
          <c:y val="0.11829575802431402"/>
        </c:manualLayout>
      </c:layout>
      <c:overlay val="1"/>
      <c:spPr>
        <a:noFill/>
        <a:ln>
          <a:noFill/>
        </a:ln>
        <a:effectLst/>
      </c:spPr>
    </c:title>
    <c:autoTitleDeleted val="0"/>
    <c:plotArea>
      <c:layout/>
      <c:barChart>
        <c:barDir val="col"/>
        <c:grouping val="clustered"/>
        <c:varyColors val="0"/>
        <c:ser>
          <c:idx val="0"/>
          <c:order val="0"/>
          <c:tx>
            <c:v>Janvier</c:v>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-500</c:v>
              </c:pt>
            </c:numLit>
          </c:val>
          <c:extLst xmlns:c16r2="http://schemas.microsoft.com/office/drawing/2015/06/chart">
            <c:ext xmlns:c16="http://schemas.microsoft.com/office/drawing/2014/chart" uri="{C3380CC4-5D6E-409C-BE32-E72D297353CC}">
              <c16:uniqueId val="{00000000-C953-4F59-AF1C-3A41F7F137FF}"/>
            </c:ext>
          </c:extLst>
        </c:ser>
        <c:ser>
          <c:idx val="1"/>
          <c:order val="1"/>
          <c:tx>
            <c:v>Février</c:v>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263.81999999999994</c:v>
              </c:pt>
            </c:numLit>
          </c:val>
          <c:extLst xmlns:c16r2="http://schemas.microsoft.com/office/drawing/2015/06/chart">
            <c:ext xmlns:c16="http://schemas.microsoft.com/office/drawing/2014/chart" uri="{C3380CC4-5D6E-409C-BE32-E72D297353CC}">
              <c16:uniqueId val="{00000001-C953-4F59-AF1C-3A41F7F137FF}"/>
            </c:ext>
          </c:extLst>
        </c:ser>
        <c:ser>
          <c:idx val="2"/>
          <c:order val="2"/>
          <c:tx>
            <c:v>Mars</c:v>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-543.48000000000013</c:v>
              </c:pt>
            </c:numLit>
          </c:val>
          <c:extLst xmlns:c16r2="http://schemas.microsoft.com/office/drawing/2015/06/chart">
            <c:ext xmlns:c16="http://schemas.microsoft.com/office/drawing/2014/chart" uri="{C3380CC4-5D6E-409C-BE32-E72D297353CC}">
              <c16:uniqueId val="{00000002-C953-4F59-AF1C-3A41F7F137FF}"/>
            </c:ext>
          </c:extLst>
        </c:ser>
        <c:ser>
          <c:idx val="3"/>
          <c:order val="3"/>
          <c:tx>
            <c:v>Avril</c:v>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-1651.17</c:v>
              </c:pt>
            </c:numLit>
          </c:val>
          <c:extLst xmlns:c16r2="http://schemas.microsoft.com/office/drawing/2015/06/chart">
            <c:ext xmlns:c16="http://schemas.microsoft.com/office/drawing/2014/chart" uri="{C3380CC4-5D6E-409C-BE32-E72D297353CC}">
              <c16:uniqueId val="{00000003-C953-4F59-AF1C-3A41F7F137FF}"/>
            </c:ext>
          </c:extLst>
        </c:ser>
        <c:ser>
          <c:idx val="4"/>
          <c:order val="4"/>
          <c:tx>
            <c:v>Mai</c:v>
          </c:tx>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-3521.13</c:v>
              </c:pt>
            </c:numLit>
          </c:val>
          <c:extLst xmlns:c16r2="http://schemas.microsoft.com/office/drawing/2015/06/chart">
            <c:ext xmlns:c16="http://schemas.microsoft.com/office/drawing/2014/chart" uri="{C3380CC4-5D6E-409C-BE32-E72D297353CC}">
              <c16:uniqueId val="{00000004-C953-4F59-AF1C-3A41F7F137FF}"/>
            </c:ext>
          </c:extLst>
        </c:ser>
        <c:ser>
          <c:idx val="5"/>
          <c:order val="5"/>
          <c:tx>
            <c:v>Juin</c:v>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-4549.1100000000006</c:v>
              </c:pt>
            </c:numLit>
          </c:val>
          <c:extLst xmlns:c16r2="http://schemas.microsoft.com/office/drawing/2015/06/chart">
            <c:ext xmlns:c16="http://schemas.microsoft.com/office/drawing/2014/chart" uri="{C3380CC4-5D6E-409C-BE32-E72D297353CC}">
              <c16:uniqueId val="{00000005-C953-4F59-AF1C-3A41F7F137FF}"/>
            </c:ext>
          </c:extLst>
        </c:ser>
        <c:ser>
          <c:idx val="6"/>
          <c:order val="6"/>
          <c:tx>
            <c:v>Juillet</c:v>
          </c:tx>
          <c:spPr>
            <a:gradFill flip="none" rotWithShape="1">
              <a:gsLst>
                <a:gs pos="0">
                  <a:schemeClr val="accent1">
                    <a:lumMod val="60000"/>
                  </a:schemeClr>
                </a:gs>
                <a:gs pos="75000">
                  <a:schemeClr val="accent1">
                    <a:lumMod val="60000"/>
                    <a:lumMod val="60000"/>
                    <a:lumOff val="40000"/>
                  </a:schemeClr>
                </a:gs>
                <a:gs pos="51000">
                  <a:schemeClr val="accent1">
                    <a:lumMod val="60000"/>
                    <a:alpha val="75000"/>
                  </a:schemeClr>
                </a:gs>
                <a:gs pos="100000">
                  <a:schemeClr val="accent1">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-5220.93</c:v>
              </c:pt>
            </c:numLit>
          </c:val>
          <c:extLst xmlns:c16r2="http://schemas.microsoft.com/office/drawing/2015/06/chart">
            <c:ext xmlns:c16="http://schemas.microsoft.com/office/drawing/2014/chart" uri="{C3380CC4-5D6E-409C-BE32-E72D297353CC}">
              <c16:uniqueId val="{00000006-C953-4F59-AF1C-3A41F7F137FF}"/>
            </c:ext>
          </c:extLst>
        </c:ser>
        <c:ser>
          <c:idx val="7"/>
          <c:order val="7"/>
          <c:tx>
            <c:v>Août</c:v>
          </c:tx>
          <c:spPr>
            <a:gradFill flip="none" rotWithShape="1">
              <a:gsLst>
                <a:gs pos="0">
                  <a:schemeClr val="accent2">
                    <a:lumMod val="60000"/>
                  </a:schemeClr>
                </a:gs>
                <a:gs pos="75000">
                  <a:schemeClr val="accent2">
                    <a:lumMod val="60000"/>
                    <a:lumMod val="60000"/>
                    <a:lumOff val="40000"/>
                  </a:schemeClr>
                </a:gs>
                <a:gs pos="51000">
                  <a:schemeClr val="accent2">
                    <a:lumMod val="60000"/>
                    <a:alpha val="75000"/>
                  </a:schemeClr>
                </a:gs>
                <a:gs pos="100000">
                  <a:schemeClr val="accent2">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-5913.1100000000006</c:v>
              </c:pt>
            </c:numLit>
          </c:val>
          <c:extLst xmlns:c16r2="http://schemas.microsoft.com/office/drawing/2015/06/chart">
            <c:ext xmlns:c16="http://schemas.microsoft.com/office/drawing/2014/chart" uri="{C3380CC4-5D6E-409C-BE32-E72D297353CC}">
              <c16:uniqueId val="{00000007-C953-4F59-AF1C-3A41F7F137FF}"/>
            </c:ext>
          </c:extLst>
        </c:ser>
        <c:ser>
          <c:idx val="8"/>
          <c:order val="8"/>
          <c:tx>
            <c:v>Septembre</c:v>
          </c:tx>
          <c:spPr>
            <a:gradFill flip="none" rotWithShape="1">
              <a:gsLst>
                <a:gs pos="0">
                  <a:schemeClr val="accent3">
                    <a:lumMod val="60000"/>
                  </a:schemeClr>
                </a:gs>
                <a:gs pos="75000">
                  <a:schemeClr val="accent3">
                    <a:lumMod val="60000"/>
                    <a:lumMod val="60000"/>
                    <a:lumOff val="40000"/>
                  </a:schemeClr>
                </a:gs>
                <a:gs pos="51000">
                  <a:schemeClr val="accent3">
                    <a:lumMod val="60000"/>
                    <a:alpha val="75000"/>
                  </a:schemeClr>
                </a:gs>
                <a:gs pos="100000">
                  <a:schemeClr val="accent3">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-5520.8000000000011</c:v>
              </c:pt>
            </c:numLit>
          </c:val>
          <c:extLst xmlns:c16r2="http://schemas.microsoft.com/office/drawing/2015/06/chart">
            <c:ext xmlns:c16="http://schemas.microsoft.com/office/drawing/2014/chart" uri="{C3380CC4-5D6E-409C-BE32-E72D297353CC}">
              <c16:uniqueId val="{00000008-C953-4F59-AF1C-3A41F7F137FF}"/>
            </c:ext>
          </c:extLst>
        </c:ser>
        <c:ser>
          <c:idx val="9"/>
          <c:order val="9"/>
          <c:tx>
            <c:v>Octobre</c:v>
          </c:tx>
          <c:spPr>
            <a:gradFill flip="none" rotWithShape="1">
              <a:gsLst>
                <a:gs pos="0">
                  <a:schemeClr val="accent4">
                    <a:lumMod val="60000"/>
                  </a:schemeClr>
                </a:gs>
                <a:gs pos="75000">
                  <a:schemeClr val="accent4">
                    <a:lumMod val="60000"/>
                    <a:lumMod val="60000"/>
                    <a:lumOff val="40000"/>
                  </a:schemeClr>
                </a:gs>
                <a:gs pos="51000">
                  <a:schemeClr val="accent4">
                    <a:lumMod val="60000"/>
                    <a:alpha val="75000"/>
                  </a:schemeClr>
                </a:gs>
                <a:gs pos="100000">
                  <a:schemeClr val="accent4">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-4913.1100000000006</c:v>
              </c:pt>
            </c:numLit>
          </c:val>
          <c:extLst xmlns:c16r2="http://schemas.microsoft.com/office/drawing/2015/06/chart">
            <c:ext xmlns:c16="http://schemas.microsoft.com/office/drawing/2014/chart" uri="{C3380CC4-5D6E-409C-BE32-E72D297353CC}">
              <c16:uniqueId val="{00000009-C953-4F59-AF1C-3A41F7F137FF}"/>
            </c:ext>
          </c:extLst>
        </c:ser>
        <c:ser>
          <c:idx val="10"/>
          <c:order val="10"/>
          <c:tx>
            <c:v>Novembre</c:v>
          </c:tx>
          <c:spPr>
            <a:gradFill flip="none" rotWithShape="1">
              <a:gsLst>
                <a:gs pos="0">
                  <a:schemeClr val="accent5">
                    <a:lumMod val="60000"/>
                  </a:schemeClr>
                </a:gs>
                <a:gs pos="75000">
                  <a:schemeClr val="accent5">
                    <a:lumMod val="60000"/>
                    <a:lumMod val="60000"/>
                    <a:lumOff val="40000"/>
                  </a:schemeClr>
                </a:gs>
                <a:gs pos="51000">
                  <a:schemeClr val="accent5">
                    <a:lumMod val="60000"/>
                    <a:alpha val="75000"/>
                  </a:schemeClr>
                </a:gs>
                <a:gs pos="100000">
                  <a:schemeClr val="accent5">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-5413.1100000000006</c:v>
              </c:pt>
            </c:numLit>
          </c:val>
          <c:extLst xmlns:c16r2="http://schemas.microsoft.com/office/drawing/2015/06/chart">
            <c:ext xmlns:c16="http://schemas.microsoft.com/office/drawing/2014/chart" uri="{C3380CC4-5D6E-409C-BE32-E72D297353CC}">
              <c16:uniqueId val="{0000000A-C953-4F59-AF1C-3A41F7F137FF}"/>
            </c:ext>
          </c:extLst>
        </c:ser>
        <c:ser>
          <c:idx val="11"/>
          <c:order val="11"/>
          <c:tx>
            <c:v>Décembre</c:v>
          </c:tx>
          <c:spPr>
            <a:gradFill flip="none" rotWithShape="1">
              <a:gsLst>
                <a:gs pos="0">
                  <a:schemeClr val="accent6">
                    <a:lumMod val="60000"/>
                  </a:schemeClr>
                </a:gs>
                <a:gs pos="75000">
                  <a:schemeClr val="accent6">
                    <a:lumMod val="60000"/>
                    <a:lumMod val="60000"/>
                    <a:lumOff val="40000"/>
                  </a:schemeClr>
                </a:gs>
                <a:gs pos="51000">
                  <a:schemeClr val="accent6">
                    <a:lumMod val="60000"/>
                    <a:alpha val="75000"/>
                  </a:schemeClr>
                </a:gs>
                <a:gs pos="100000">
                  <a:schemeClr val="accent6">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-7174.1</c:v>
              </c:pt>
            </c:numLit>
          </c:val>
          <c:extLst xmlns:c16r2="http://schemas.microsoft.com/office/drawing/2015/06/chart">
            <c:ext xmlns:c16="http://schemas.microsoft.com/office/drawing/2014/chart" uri="{C3380CC4-5D6E-409C-BE32-E72D297353CC}">
              <c16:uniqueId val="{0000000B-C953-4F59-AF1C-3A41F7F137FF}"/>
            </c:ext>
          </c:extLst>
        </c:ser>
        <c:dLbls>
          <c:dLblPos val="outEnd"/>
          <c:showLegendKey val="0"/>
          <c:showVal val="1"/>
          <c:showCatName val="0"/>
          <c:showSerName val="0"/>
          <c:showPercent val="0"/>
          <c:showBubbleSize val="0"/>
        </c:dLbls>
        <c:gapWidth val="355"/>
        <c:overlap val="-70"/>
        <c:axId val="449416192"/>
        <c:axId val="450036480"/>
      </c:barChart>
      <c:catAx>
        <c:axId val="449416192"/>
        <c:scaling>
          <c:orientation val="minMax"/>
        </c:scaling>
        <c:delete val="1"/>
        <c:axPos val="b"/>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00_);[Red]\(&quot;€&quot;#,##0.00\)" sourceLinked="0"/>
        <c:majorTickMark val="out"/>
        <c:minorTickMark val="none"/>
        <c:tickLblPos val="nextTo"/>
        <c:crossAx val="450036480"/>
        <c:crosses val="autoZero"/>
        <c:auto val="1"/>
        <c:lblAlgn val="ctr"/>
        <c:lblOffset val="100"/>
        <c:noMultiLvlLbl val="0"/>
      </c:catAx>
      <c:valAx>
        <c:axId val="450036480"/>
        <c:scaling>
          <c:orientation val="minMax"/>
          <c:max val="10000"/>
          <c:min val="-1500"/>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_);[Red]\(&quot;€&quot;#,##0\)" sourceLinked="0"/>
        <c:majorTickMark val="out"/>
        <c:minorTickMark val="none"/>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9416192"/>
        <c:crosses val="autoZero"/>
        <c:crossBetween val="between"/>
        <c:majorUnit val="50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accent1">
            <a:lumMod val="20000"/>
            <a:lumOff val="80000"/>
            <a:shade val="30000"/>
            <a:satMod val="115000"/>
          </a:schemeClr>
        </a:gs>
        <a:gs pos="50000">
          <a:schemeClr val="accent1">
            <a:lumMod val="20000"/>
            <a:lumOff val="80000"/>
            <a:shade val="67500"/>
            <a:satMod val="115000"/>
          </a:schemeClr>
        </a:gs>
        <a:gs pos="100000">
          <a:schemeClr val="accent1">
            <a:lumMod val="20000"/>
            <a:lumOff val="80000"/>
            <a:shade val="100000"/>
            <a:satMod val="115000"/>
          </a:schemeClr>
        </a:gs>
      </a:gsLst>
      <a:path path="circle">
        <a:fillToRect l="50000" t="50000" r="50000" b="50000"/>
      </a:path>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sOLDE</a:t>
            </a:r>
            <a:r>
              <a:rPr lang="fr-FR" baseline="0"/>
              <a:t> EPARGNE CYRIL</a:t>
            </a:r>
          </a:p>
        </c:rich>
      </c:tx>
      <c:layout>
        <c:manualLayout>
          <c:xMode val="edge"/>
          <c:yMode val="edge"/>
          <c:x val="0.29504624820695452"/>
          <c:y val="0.1276922783666532"/>
        </c:manualLayout>
      </c:layout>
      <c:overlay val="1"/>
      <c:spPr>
        <a:noFill/>
        <a:ln>
          <a:noFill/>
        </a:ln>
        <a:effectLst/>
      </c:spPr>
    </c:title>
    <c:autoTitleDeleted val="0"/>
    <c:plotArea>
      <c:layout/>
      <c:barChart>
        <c:barDir val="col"/>
        <c:grouping val="clustered"/>
        <c:varyColors val="0"/>
        <c:ser>
          <c:idx val="0"/>
          <c:order val="0"/>
          <c:tx>
            <c:v>Janvier</c:v>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0-BF48-4B9B-A8D1-BC9443D27999}"/>
            </c:ext>
          </c:extLst>
        </c:ser>
        <c:ser>
          <c:idx val="1"/>
          <c:order val="1"/>
          <c:tx>
            <c:v>Février</c:v>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1-BF48-4B9B-A8D1-BC9443D27999}"/>
            </c:ext>
          </c:extLst>
        </c:ser>
        <c:ser>
          <c:idx val="2"/>
          <c:order val="2"/>
          <c:tx>
            <c:v>Mars</c:v>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15</c:v>
              </c:pt>
            </c:numLit>
          </c:val>
          <c:extLst xmlns:c16r2="http://schemas.microsoft.com/office/drawing/2015/06/chart">
            <c:ext xmlns:c16="http://schemas.microsoft.com/office/drawing/2014/chart" uri="{C3380CC4-5D6E-409C-BE32-E72D297353CC}">
              <c16:uniqueId val="{00000002-BF48-4B9B-A8D1-BC9443D27999}"/>
            </c:ext>
          </c:extLst>
        </c:ser>
        <c:ser>
          <c:idx val="3"/>
          <c:order val="3"/>
          <c:tx>
            <c:v>Avril</c:v>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30</c:v>
              </c:pt>
            </c:numLit>
          </c:val>
          <c:extLst xmlns:c16r2="http://schemas.microsoft.com/office/drawing/2015/06/chart">
            <c:ext xmlns:c16="http://schemas.microsoft.com/office/drawing/2014/chart" uri="{C3380CC4-5D6E-409C-BE32-E72D297353CC}">
              <c16:uniqueId val="{00000003-BF48-4B9B-A8D1-BC9443D27999}"/>
            </c:ext>
          </c:extLst>
        </c:ser>
        <c:ser>
          <c:idx val="4"/>
          <c:order val="4"/>
          <c:tx>
            <c:v>Mai</c:v>
          </c:tx>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545</c:v>
              </c:pt>
            </c:numLit>
          </c:val>
          <c:extLst xmlns:c16r2="http://schemas.microsoft.com/office/drawing/2015/06/chart">
            <c:ext xmlns:c16="http://schemas.microsoft.com/office/drawing/2014/chart" uri="{C3380CC4-5D6E-409C-BE32-E72D297353CC}">
              <c16:uniqueId val="{00000004-BF48-4B9B-A8D1-BC9443D27999}"/>
            </c:ext>
          </c:extLst>
        </c:ser>
        <c:ser>
          <c:idx val="5"/>
          <c:order val="5"/>
          <c:tx>
            <c:v>Juin</c:v>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360</c:v>
              </c:pt>
            </c:numLit>
          </c:val>
          <c:extLst xmlns:c16r2="http://schemas.microsoft.com/office/drawing/2015/06/chart">
            <c:ext xmlns:c16="http://schemas.microsoft.com/office/drawing/2014/chart" uri="{C3380CC4-5D6E-409C-BE32-E72D297353CC}">
              <c16:uniqueId val="{00000005-BF48-4B9B-A8D1-BC9443D27999}"/>
            </c:ext>
          </c:extLst>
        </c:ser>
        <c:ser>
          <c:idx val="6"/>
          <c:order val="6"/>
          <c:tx>
            <c:v>Juillet</c:v>
          </c:tx>
          <c:spPr>
            <a:gradFill flip="none" rotWithShape="1">
              <a:gsLst>
                <a:gs pos="0">
                  <a:schemeClr val="accent1">
                    <a:lumMod val="60000"/>
                  </a:schemeClr>
                </a:gs>
                <a:gs pos="75000">
                  <a:schemeClr val="accent1">
                    <a:lumMod val="60000"/>
                    <a:lumMod val="60000"/>
                    <a:lumOff val="40000"/>
                  </a:schemeClr>
                </a:gs>
                <a:gs pos="51000">
                  <a:schemeClr val="accent1">
                    <a:lumMod val="60000"/>
                    <a:alpha val="75000"/>
                  </a:schemeClr>
                </a:gs>
                <a:gs pos="100000">
                  <a:schemeClr val="accent1">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5</c:v>
              </c:pt>
            </c:numLit>
          </c:val>
          <c:extLst xmlns:c16r2="http://schemas.microsoft.com/office/drawing/2015/06/chart">
            <c:ext xmlns:c16="http://schemas.microsoft.com/office/drawing/2014/chart" uri="{C3380CC4-5D6E-409C-BE32-E72D297353CC}">
              <c16:uniqueId val="{00000006-BF48-4B9B-A8D1-BC9443D27999}"/>
            </c:ext>
          </c:extLst>
        </c:ser>
        <c:ser>
          <c:idx val="7"/>
          <c:order val="7"/>
          <c:tx>
            <c:v>Août</c:v>
          </c:tx>
          <c:spPr>
            <a:gradFill flip="none" rotWithShape="1">
              <a:gsLst>
                <a:gs pos="0">
                  <a:schemeClr val="accent2">
                    <a:lumMod val="60000"/>
                  </a:schemeClr>
                </a:gs>
                <a:gs pos="75000">
                  <a:schemeClr val="accent2">
                    <a:lumMod val="60000"/>
                    <a:lumMod val="60000"/>
                    <a:lumOff val="40000"/>
                  </a:schemeClr>
                </a:gs>
                <a:gs pos="51000">
                  <a:schemeClr val="accent2">
                    <a:lumMod val="60000"/>
                    <a:alpha val="75000"/>
                  </a:schemeClr>
                </a:gs>
                <a:gs pos="100000">
                  <a:schemeClr val="accent2">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-16.07</c:v>
              </c:pt>
            </c:numLit>
          </c:val>
          <c:extLst xmlns:c16r2="http://schemas.microsoft.com/office/drawing/2015/06/chart">
            <c:ext xmlns:c16="http://schemas.microsoft.com/office/drawing/2014/chart" uri="{C3380CC4-5D6E-409C-BE32-E72D297353CC}">
              <c16:uniqueId val="{00000007-BF48-4B9B-A8D1-BC9443D27999}"/>
            </c:ext>
          </c:extLst>
        </c:ser>
        <c:ser>
          <c:idx val="8"/>
          <c:order val="8"/>
          <c:tx>
            <c:v>Septembre</c:v>
          </c:tx>
          <c:spPr>
            <a:gradFill flip="none" rotWithShape="1">
              <a:gsLst>
                <a:gs pos="0">
                  <a:schemeClr val="accent3">
                    <a:lumMod val="60000"/>
                  </a:schemeClr>
                </a:gs>
                <a:gs pos="75000">
                  <a:schemeClr val="accent3">
                    <a:lumMod val="60000"/>
                    <a:lumMod val="60000"/>
                    <a:lumOff val="40000"/>
                  </a:schemeClr>
                </a:gs>
                <a:gs pos="51000">
                  <a:schemeClr val="accent3">
                    <a:lumMod val="60000"/>
                    <a:alpha val="75000"/>
                  </a:schemeClr>
                </a:gs>
                <a:gs pos="100000">
                  <a:schemeClr val="accent3">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8-BF48-4B9B-A8D1-BC9443D27999}"/>
            </c:ext>
          </c:extLst>
        </c:ser>
        <c:ser>
          <c:idx val="9"/>
          <c:order val="9"/>
          <c:tx>
            <c:v>Octobre</c:v>
          </c:tx>
          <c:spPr>
            <a:gradFill flip="none" rotWithShape="1">
              <a:gsLst>
                <a:gs pos="0">
                  <a:schemeClr val="accent4">
                    <a:lumMod val="60000"/>
                  </a:schemeClr>
                </a:gs>
                <a:gs pos="75000">
                  <a:schemeClr val="accent4">
                    <a:lumMod val="60000"/>
                    <a:lumMod val="60000"/>
                    <a:lumOff val="40000"/>
                  </a:schemeClr>
                </a:gs>
                <a:gs pos="51000">
                  <a:schemeClr val="accent4">
                    <a:lumMod val="60000"/>
                    <a:alpha val="75000"/>
                  </a:schemeClr>
                </a:gs>
                <a:gs pos="100000">
                  <a:schemeClr val="accent4">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9-BF48-4B9B-A8D1-BC9443D27999}"/>
            </c:ext>
          </c:extLst>
        </c:ser>
        <c:ser>
          <c:idx val="10"/>
          <c:order val="10"/>
          <c:tx>
            <c:v>Novembre</c:v>
          </c:tx>
          <c:spPr>
            <a:gradFill flip="none" rotWithShape="1">
              <a:gsLst>
                <a:gs pos="0">
                  <a:schemeClr val="accent5">
                    <a:lumMod val="60000"/>
                  </a:schemeClr>
                </a:gs>
                <a:gs pos="75000">
                  <a:schemeClr val="accent5">
                    <a:lumMod val="60000"/>
                    <a:lumMod val="60000"/>
                    <a:lumOff val="40000"/>
                  </a:schemeClr>
                </a:gs>
                <a:gs pos="51000">
                  <a:schemeClr val="accent5">
                    <a:lumMod val="60000"/>
                    <a:alpha val="75000"/>
                  </a:schemeClr>
                </a:gs>
                <a:gs pos="100000">
                  <a:schemeClr val="accent5">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A-BF48-4B9B-A8D1-BC9443D27999}"/>
            </c:ext>
          </c:extLst>
        </c:ser>
        <c:ser>
          <c:idx val="11"/>
          <c:order val="11"/>
          <c:tx>
            <c:v>Décembre</c:v>
          </c:tx>
          <c:spPr>
            <a:gradFill flip="none" rotWithShape="1">
              <a:gsLst>
                <a:gs pos="0">
                  <a:schemeClr val="accent6">
                    <a:lumMod val="60000"/>
                  </a:schemeClr>
                </a:gs>
                <a:gs pos="75000">
                  <a:schemeClr val="accent6">
                    <a:lumMod val="60000"/>
                    <a:lumMod val="60000"/>
                    <a:lumOff val="40000"/>
                  </a:schemeClr>
                </a:gs>
                <a:gs pos="51000">
                  <a:schemeClr val="accent6">
                    <a:lumMod val="60000"/>
                    <a:alpha val="75000"/>
                  </a:schemeClr>
                </a:gs>
                <a:gs pos="100000">
                  <a:schemeClr val="accent6">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B-BF48-4B9B-A8D1-BC9443D27999}"/>
            </c:ext>
          </c:extLst>
        </c:ser>
        <c:dLbls>
          <c:showLegendKey val="0"/>
          <c:showVal val="0"/>
          <c:showCatName val="0"/>
          <c:showSerName val="0"/>
          <c:showPercent val="0"/>
          <c:showBubbleSize val="0"/>
        </c:dLbls>
        <c:gapWidth val="355"/>
        <c:overlap val="-70"/>
        <c:axId val="450390656"/>
        <c:axId val="450400640"/>
      </c:barChart>
      <c:catAx>
        <c:axId val="450390656"/>
        <c:scaling>
          <c:orientation val="minMax"/>
        </c:scaling>
        <c:delete val="0"/>
        <c:axPos val="b"/>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50400640"/>
        <c:crosses val="autoZero"/>
        <c:auto val="1"/>
        <c:lblAlgn val="ctr"/>
        <c:lblOffset val="100"/>
        <c:noMultiLvlLbl val="0"/>
      </c:catAx>
      <c:valAx>
        <c:axId val="450400640"/>
        <c:scaling>
          <c:orientation val="minMax"/>
          <c:max val="5000"/>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_);[Red]\(&quot;€&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50390656"/>
        <c:crosses val="autoZero"/>
        <c:crossBetween val="between"/>
        <c:majorUnit val="50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accent6">
            <a:lumMod val="20000"/>
            <a:lumOff val="80000"/>
            <a:shade val="30000"/>
            <a:satMod val="115000"/>
          </a:schemeClr>
        </a:gs>
        <a:gs pos="50000">
          <a:schemeClr val="accent6">
            <a:lumMod val="20000"/>
            <a:lumOff val="80000"/>
            <a:shade val="67500"/>
            <a:satMod val="115000"/>
          </a:schemeClr>
        </a:gs>
        <a:gs pos="100000">
          <a:schemeClr val="accent6">
            <a:lumMod val="20000"/>
            <a:lumOff val="80000"/>
            <a:shade val="100000"/>
            <a:satMod val="115000"/>
          </a:schemeClr>
        </a:gs>
      </a:gsLst>
      <a:path path="circle">
        <a:fillToRect l="50000" t="50000" r="50000" b="50000"/>
      </a:path>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Jan!$H$19:$H$20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C912-42E6-8234-B649C98E9C87}"/>
            </c:ext>
          </c:extLst>
        </c:ser>
        <c:dLbls>
          <c:dLblPos val="outEnd"/>
          <c:showLegendKey val="0"/>
          <c:showVal val="1"/>
          <c:showCatName val="0"/>
          <c:showSerName val="0"/>
          <c:showPercent val="0"/>
          <c:showBubbleSize val="0"/>
        </c:dLbls>
        <c:gapWidth val="37"/>
        <c:axId val="449841024"/>
        <c:axId val="449872640"/>
      </c:barChart>
      <c:catAx>
        <c:axId val="449841024"/>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449872640"/>
        <c:crosses val="autoZero"/>
        <c:auto val="1"/>
        <c:lblAlgn val="ctr"/>
        <c:lblOffset val="80"/>
        <c:noMultiLvlLbl val="0"/>
      </c:catAx>
      <c:valAx>
        <c:axId val="449872640"/>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449841024"/>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4.xml.rels><?xml version="1.0" encoding="UTF-8" standalone="yes"?>
<Relationships xmlns="http://schemas.openxmlformats.org/package/2006/relationships"><Relationship Id="rId2" Type="http://schemas.openxmlformats.org/officeDocument/2006/relationships/hyperlink" Target="#Jan!A1"/><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3</xdr:col>
      <xdr:colOff>57905</xdr:colOff>
      <xdr:row>16</xdr:row>
      <xdr:rowOff>21168</xdr:rowOff>
    </xdr:from>
    <xdr:to>
      <xdr:col>3</xdr:col>
      <xdr:colOff>243416</xdr:colOff>
      <xdr:row>16</xdr:row>
      <xdr:rowOff>179918</xdr:rowOff>
    </xdr:to>
    <xdr:sp macro="" textlink="">
      <xdr:nvSpPr>
        <xdr:cNvPr id="2" name="Ellipse 1">
          <a:extLst>
            <a:ext uri="{FF2B5EF4-FFF2-40B4-BE49-F238E27FC236}">
              <a16:creationId xmlns:a16="http://schemas.microsoft.com/office/drawing/2014/main" xmlns="" id="{00000000-0008-0000-0200-000017000000}"/>
            </a:ext>
          </a:extLst>
        </xdr:cNvPr>
        <xdr:cNvSpPr/>
      </xdr:nvSpPr>
      <xdr:spPr>
        <a:xfrm>
          <a:off x="4201280" y="3669243"/>
          <a:ext cx="185511" cy="15875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1</xdr:row>
      <xdr:rowOff>0</xdr:rowOff>
    </xdr:from>
    <xdr:to>
      <xdr:col>12</xdr:col>
      <xdr:colOff>81643</xdr:colOff>
      <xdr:row>2</xdr:row>
      <xdr:rowOff>21166</xdr:rowOff>
    </xdr:to>
    <xdr:sp macro="" textlink="">
      <xdr:nvSpPr>
        <xdr:cNvPr id="3" name="Titre" descr="Budget simple" title="Titre du modèle">
          <a:extLst>
            <a:ext uri="{FF2B5EF4-FFF2-40B4-BE49-F238E27FC236}">
              <a16:creationId xmlns:a16="http://schemas.microsoft.com/office/drawing/2014/main" xmlns="" id="{00000000-0008-0000-0500-000004000000}"/>
            </a:ext>
          </a:extLst>
        </xdr:cNvPr>
        <xdr:cNvSpPr txBox="1"/>
      </xdr:nvSpPr>
      <xdr:spPr>
        <a:xfrm>
          <a:off x="0" y="190500"/>
          <a:ext cx="16655143" cy="80221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Salaires :</a:t>
          </a: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10</xdr:col>
      <xdr:colOff>739322</xdr:colOff>
      <xdr:row>0</xdr:row>
      <xdr:rowOff>0</xdr:rowOff>
    </xdr:from>
    <xdr:to>
      <xdr:col>11</xdr:col>
      <xdr:colOff>46719</xdr:colOff>
      <xdr:row>2</xdr:row>
      <xdr:rowOff>10583</xdr:rowOff>
    </xdr:to>
    <xdr:sp macro="" textlink="">
      <xdr:nvSpPr>
        <xdr:cNvPr id="4" name="Année budgétaire" descr="Année budgétaire (par exemple, 2014)." title="Année budgétaire">
          <a:extLst>
            <a:ext uri="{FF2B5EF4-FFF2-40B4-BE49-F238E27FC236}">
              <a16:creationId xmlns:a16="http://schemas.microsoft.com/office/drawing/2014/main" xmlns="" id="{00000000-0008-0000-0500-000005000000}"/>
            </a:ext>
          </a:extLst>
        </xdr:cNvPr>
        <xdr:cNvSpPr/>
      </xdr:nvSpPr>
      <xdr:spPr>
        <a:xfrm>
          <a:off x="14550572" y="0"/>
          <a:ext cx="688522" cy="982133"/>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0</xdr:col>
      <xdr:colOff>911679</xdr:colOff>
      <xdr:row>5</xdr:row>
      <xdr:rowOff>54429</xdr:rowOff>
    </xdr:from>
    <xdr:to>
      <xdr:col>2</xdr:col>
      <xdr:colOff>40822</xdr:colOff>
      <xdr:row>8</xdr:row>
      <xdr:rowOff>136070</xdr:rowOff>
    </xdr:to>
    <xdr:sp macro="" textlink="">
      <xdr:nvSpPr>
        <xdr:cNvPr id="5" name="Ellipse 4"/>
        <xdr:cNvSpPr/>
      </xdr:nvSpPr>
      <xdr:spPr>
        <a:xfrm>
          <a:off x="911679"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2</xdr:col>
      <xdr:colOff>571500</xdr:colOff>
      <xdr:row>5</xdr:row>
      <xdr:rowOff>71301</xdr:rowOff>
    </xdr:from>
    <xdr:to>
      <xdr:col>3</xdr:col>
      <xdr:colOff>1088571</xdr:colOff>
      <xdr:row>9</xdr:row>
      <xdr:rowOff>3264</xdr:rowOff>
    </xdr:to>
    <xdr:sp macro="" textlink="">
      <xdr:nvSpPr>
        <xdr:cNvPr id="6" name="Ellipse 5"/>
        <xdr:cNvSpPr/>
      </xdr:nvSpPr>
      <xdr:spPr>
        <a:xfrm>
          <a:off x="3333750"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4</xdr:col>
      <xdr:colOff>462644</xdr:colOff>
      <xdr:row>5</xdr:row>
      <xdr:rowOff>88174</xdr:rowOff>
    </xdr:from>
    <xdr:to>
      <xdr:col>5</xdr:col>
      <xdr:colOff>979715</xdr:colOff>
      <xdr:row>9</xdr:row>
      <xdr:rowOff>33744</xdr:rowOff>
    </xdr:to>
    <xdr:sp macro="" textlink="">
      <xdr:nvSpPr>
        <xdr:cNvPr id="7" name="Ellipse 6"/>
        <xdr:cNvSpPr/>
      </xdr:nvSpPr>
      <xdr:spPr>
        <a:xfrm>
          <a:off x="5987144"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190502</xdr:colOff>
      <xdr:row>5</xdr:row>
      <xdr:rowOff>77832</xdr:rowOff>
    </xdr:from>
    <xdr:to>
      <xdr:col>7</xdr:col>
      <xdr:colOff>707573</xdr:colOff>
      <xdr:row>9</xdr:row>
      <xdr:rowOff>23402</xdr:rowOff>
    </xdr:to>
    <xdr:sp macro="" textlink="">
      <xdr:nvSpPr>
        <xdr:cNvPr id="8" name="Ellipse 7"/>
        <xdr:cNvSpPr/>
      </xdr:nvSpPr>
      <xdr:spPr>
        <a:xfrm>
          <a:off x="8477252"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7</xdr:col>
      <xdr:colOff>1249138</xdr:colOff>
      <xdr:row>5</xdr:row>
      <xdr:rowOff>94706</xdr:rowOff>
    </xdr:from>
    <xdr:to>
      <xdr:col>9</xdr:col>
      <xdr:colOff>378281</xdr:colOff>
      <xdr:row>9</xdr:row>
      <xdr:rowOff>13062</xdr:rowOff>
    </xdr:to>
    <xdr:sp macro="" textlink="">
      <xdr:nvSpPr>
        <xdr:cNvPr id="9" name="Ellipse 8"/>
        <xdr:cNvSpPr/>
      </xdr:nvSpPr>
      <xdr:spPr>
        <a:xfrm>
          <a:off x="10917013" y="1637756"/>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9</xdr:col>
      <xdr:colOff>884466</xdr:colOff>
      <xdr:row>5</xdr:row>
      <xdr:rowOff>70758</xdr:rowOff>
    </xdr:from>
    <xdr:to>
      <xdr:col>11</xdr:col>
      <xdr:colOff>13609</xdr:colOff>
      <xdr:row>9</xdr:row>
      <xdr:rowOff>2721</xdr:rowOff>
    </xdr:to>
    <xdr:sp macro="" textlink="">
      <xdr:nvSpPr>
        <xdr:cNvPr id="10" name="Ellipse 9"/>
        <xdr:cNvSpPr/>
      </xdr:nvSpPr>
      <xdr:spPr>
        <a:xfrm>
          <a:off x="13314591" y="1613808"/>
          <a:ext cx="1891393"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0</xdr:col>
      <xdr:colOff>979715</xdr:colOff>
      <xdr:row>5</xdr:row>
      <xdr:rowOff>54429</xdr:rowOff>
    </xdr:from>
    <xdr:to>
      <xdr:col>2</xdr:col>
      <xdr:colOff>108858</xdr:colOff>
      <xdr:row>8</xdr:row>
      <xdr:rowOff>136070</xdr:rowOff>
    </xdr:to>
    <xdr:sp macro="" textlink="">
      <xdr:nvSpPr>
        <xdr:cNvPr id="11" name="Ellipse 10"/>
        <xdr:cNvSpPr/>
      </xdr:nvSpPr>
      <xdr:spPr>
        <a:xfrm>
          <a:off x="979715"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2</xdr:col>
      <xdr:colOff>696687</xdr:colOff>
      <xdr:row>5</xdr:row>
      <xdr:rowOff>71301</xdr:rowOff>
    </xdr:from>
    <xdr:to>
      <xdr:col>3</xdr:col>
      <xdr:colOff>1213758</xdr:colOff>
      <xdr:row>9</xdr:row>
      <xdr:rowOff>3264</xdr:rowOff>
    </xdr:to>
    <xdr:sp macro="" textlink="">
      <xdr:nvSpPr>
        <xdr:cNvPr id="12" name="Ellipse 11"/>
        <xdr:cNvSpPr/>
      </xdr:nvSpPr>
      <xdr:spPr>
        <a:xfrm>
          <a:off x="3458937"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4</xdr:col>
      <xdr:colOff>413659</xdr:colOff>
      <xdr:row>5</xdr:row>
      <xdr:rowOff>88174</xdr:rowOff>
    </xdr:from>
    <xdr:to>
      <xdr:col>5</xdr:col>
      <xdr:colOff>930730</xdr:colOff>
      <xdr:row>9</xdr:row>
      <xdr:rowOff>33744</xdr:rowOff>
    </xdr:to>
    <xdr:sp macro="" textlink="">
      <xdr:nvSpPr>
        <xdr:cNvPr id="13" name="Ellipse 12"/>
        <xdr:cNvSpPr/>
      </xdr:nvSpPr>
      <xdr:spPr>
        <a:xfrm>
          <a:off x="5938159"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130631</xdr:colOff>
      <xdr:row>5</xdr:row>
      <xdr:rowOff>77832</xdr:rowOff>
    </xdr:from>
    <xdr:to>
      <xdr:col>7</xdr:col>
      <xdr:colOff>647702</xdr:colOff>
      <xdr:row>9</xdr:row>
      <xdr:rowOff>23402</xdr:rowOff>
    </xdr:to>
    <xdr:sp macro="" textlink="">
      <xdr:nvSpPr>
        <xdr:cNvPr id="14" name="Ellipse 13"/>
        <xdr:cNvSpPr/>
      </xdr:nvSpPr>
      <xdr:spPr>
        <a:xfrm>
          <a:off x="8417381"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9</xdr:col>
      <xdr:colOff>952502</xdr:colOff>
      <xdr:row>5</xdr:row>
      <xdr:rowOff>70758</xdr:rowOff>
    </xdr:from>
    <xdr:to>
      <xdr:col>11</xdr:col>
      <xdr:colOff>81645</xdr:colOff>
      <xdr:row>9</xdr:row>
      <xdr:rowOff>2721</xdr:rowOff>
    </xdr:to>
    <xdr:sp macro="" textlink="">
      <xdr:nvSpPr>
        <xdr:cNvPr id="15" name="Ellipse 14"/>
        <xdr:cNvSpPr/>
      </xdr:nvSpPr>
      <xdr:spPr>
        <a:xfrm>
          <a:off x="13382627" y="1613808"/>
          <a:ext cx="1891393"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Juin</a:t>
          </a:r>
        </a:p>
      </xdr:txBody>
    </xdr:sp>
    <xdr:clientData/>
  </xdr:twoCellAnchor>
  <xdr:twoCellAnchor>
    <xdr:from>
      <xdr:col>7</xdr:col>
      <xdr:colOff>1303566</xdr:colOff>
      <xdr:row>5</xdr:row>
      <xdr:rowOff>94706</xdr:rowOff>
    </xdr:from>
    <xdr:to>
      <xdr:col>9</xdr:col>
      <xdr:colOff>432709</xdr:colOff>
      <xdr:row>9</xdr:row>
      <xdr:rowOff>13062</xdr:rowOff>
    </xdr:to>
    <xdr:sp macro="" textlink="">
      <xdr:nvSpPr>
        <xdr:cNvPr id="16" name="Ellipse 15"/>
        <xdr:cNvSpPr/>
      </xdr:nvSpPr>
      <xdr:spPr>
        <a:xfrm>
          <a:off x="10971441" y="1637756"/>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Mai</a:t>
          </a:r>
        </a:p>
      </xdr:txBody>
    </xdr:sp>
    <xdr:clientData/>
  </xdr:twoCellAnchor>
  <xdr:twoCellAnchor>
    <xdr:from>
      <xdr:col>0</xdr:col>
      <xdr:colOff>1047750</xdr:colOff>
      <xdr:row>5</xdr:row>
      <xdr:rowOff>54429</xdr:rowOff>
    </xdr:from>
    <xdr:to>
      <xdr:col>2</xdr:col>
      <xdr:colOff>176893</xdr:colOff>
      <xdr:row>8</xdr:row>
      <xdr:rowOff>136070</xdr:rowOff>
    </xdr:to>
    <xdr:sp macro="" textlink="">
      <xdr:nvSpPr>
        <xdr:cNvPr id="17" name="Ellipse 16"/>
        <xdr:cNvSpPr/>
      </xdr:nvSpPr>
      <xdr:spPr>
        <a:xfrm>
          <a:off x="1047750"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Janvier</a:t>
          </a:r>
        </a:p>
      </xdr:txBody>
    </xdr:sp>
    <xdr:clientData/>
  </xdr:twoCellAnchor>
  <xdr:twoCellAnchor>
    <xdr:from>
      <xdr:col>2</xdr:col>
      <xdr:colOff>751115</xdr:colOff>
      <xdr:row>5</xdr:row>
      <xdr:rowOff>71301</xdr:rowOff>
    </xdr:from>
    <xdr:to>
      <xdr:col>3</xdr:col>
      <xdr:colOff>1268186</xdr:colOff>
      <xdr:row>9</xdr:row>
      <xdr:rowOff>3264</xdr:rowOff>
    </xdr:to>
    <xdr:sp macro="" textlink="">
      <xdr:nvSpPr>
        <xdr:cNvPr id="18" name="Ellipse 17"/>
        <xdr:cNvSpPr/>
      </xdr:nvSpPr>
      <xdr:spPr>
        <a:xfrm>
          <a:off x="3513365"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Février</a:t>
          </a:r>
        </a:p>
      </xdr:txBody>
    </xdr:sp>
    <xdr:clientData/>
  </xdr:twoCellAnchor>
  <xdr:twoCellAnchor>
    <xdr:from>
      <xdr:col>4</xdr:col>
      <xdr:colOff>454480</xdr:colOff>
      <xdr:row>5</xdr:row>
      <xdr:rowOff>88174</xdr:rowOff>
    </xdr:from>
    <xdr:to>
      <xdr:col>5</xdr:col>
      <xdr:colOff>971551</xdr:colOff>
      <xdr:row>9</xdr:row>
      <xdr:rowOff>33744</xdr:rowOff>
    </xdr:to>
    <xdr:sp macro="" textlink="">
      <xdr:nvSpPr>
        <xdr:cNvPr id="19" name="Ellipse 18"/>
        <xdr:cNvSpPr/>
      </xdr:nvSpPr>
      <xdr:spPr>
        <a:xfrm>
          <a:off x="5978980"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Mars</a:t>
          </a:r>
        </a:p>
      </xdr:txBody>
    </xdr:sp>
    <xdr:clientData/>
  </xdr:twoCellAnchor>
  <xdr:twoCellAnchor>
    <xdr:from>
      <xdr:col>6</xdr:col>
      <xdr:colOff>157845</xdr:colOff>
      <xdr:row>5</xdr:row>
      <xdr:rowOff>77832</xdr:rowOff>
    </xdr:from>
    <xdr:to>
      <xdr:col>7</xdr:col>
      <xdr:colOff>674916</xdr:colOff>
      <xdr:row>9</xdr:row>
      <xdr:rowOff>23402</xdr:rowOff>
    </xdr:to>
    <xdr:sp macro="" textlink="">
      <xdr:nvSpPr>
        <xdr:cNvPr id="20" name="Ellipse 19"/>
        <xdr:cNvSpPr/>
      </xdr:nvSpPr>
      <xdr:spPr>
        <a:xfrm>
          <a:off x="8444595"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Avril</a:t>
          </a:r>
        </a:p>
      </xdr:txBody>
    </xdr:sp>
    <xdr:clientData/>
  </xdr:twoCellAnchor>
  <xdr:twoCellAnchor>
    <xdr:from>
      <xdr:col>10</xdr:col>
      <xdr:colOff>762002</xdr:colOff>
      <xdr:row>10</xdr:row>
      <xdr:rowOff>43544</xdr:rowOff>
    </xdr:from>
    <xdr:to>
      <xdr:col>11</xdr:col>
      <xdr:colOff>1279074</xdr:colOff>
      <xdr:row>13</xdr:row>
      <xdr:rowOff>166007</xdr:rowOff>
    </xdr:to>
    <xdr:sp macro="" textlink="">
      <xdr:nvSpPr>
        <xdr:cNvPr id="21" name="Ellipse 20"/>
        <xdr:cNvSpPr/>
      </xdr:nvSpPr>
      <xdr:spPr>
        <a:xfrm>
          <a:off x="14573252" y="2539094"/>
          <a:ext cx="1898197"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Décembre</a:t>
          </a:r>
        </a:p>
      </xdr:txBody>
    </xdr:sp>
    <xdr:clientData/>
  </xdr:twoCellAnchor>
  <xdr:twoCellAnchor>
    <xdr:from>
      <xdr:col>8</xdr:col>
      <xdr:colOff>1058638</xdr:colOff>
      <xdr:row>10</xdr:row>
      <xdr:rowOff>67492</xdr:rowOff>
    </xdr:from>
    <xdr:to>
      <xdr:col>10</xdr:col>
      <xdr:colOff>187781</xdr:colOff>
      <xdr:row>13</xdr:row>
      <xdr:rowOff>176348</xdr:rowOff>
    </xdr:to>
    <xdr:sp macro="" textlink="">
      <xdr:nvSpPr>
        <xdr:cNvPr id="22" name="Ellipse 21"/>
        <xdr:cNvSpPr/>
      </xdr:nvSpPr>
      <xdr:spPr>
        <a:xfrm>
          <a:off x="12107638" y="2563042"/>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Novembre</a:t>
          </a:r>
        </a:p>
      </xdr:txBody>
    </xdr:sp>
    <xdr:clientData/>
  </xdr:twoCellAnchor>
  <xdr:twoCellAnchor>
    <xdr:from>
      <xdr:col>1</xdr:col>
      <xdr:colOff>857250</xdr:colOff>
      <xdr:row>10</xdr:row>
      <xdr:rowOff>27215</xdr:rowOff>
    </xdr:from>
    <xdr:to>
      <xdr:col>2</xdr:col>
      <xdr:colOff>1374322</xdr:colOff>
      <xdr:row>13</xdr:row>
      <xdr:rowOff>108856</xdr:rowOff>
    </xdr:to>
    <xdr:sp macro="" textlink="">
      <xdr:nvSpPr>
        <xdr:cNvPr id="23" name="Ellipse 22"/>
        <xdr:cNvSpPr/>
      </xdr:nvSpPr>
      <xdr:spPr>
        <a:xfrm>
          <a:off x="2238375" y="2522765"/>
          <a:ext cx="1898197"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Juillet</a:t>
          </a:r>
        </a:p>
      </xdr:txBody>
    </xdr:sp>
    <xdr:clientData/>
  </xdr:twoCellAnchor>
  <xdr:twoCellAnchor>
    <xdr:from>
      <xdr:col>3</xdr:col>
      <xdr:colOff>560615</xdr:colOff>
      <xdr:row>10</xdr:row>
      <xdr:rowOff>44087</xdr:rowOff>
    </xdr:from>
    <xdr:to>
      <xdr:col>4</xdr:col>
      <xdr:colOff>1077687</xdr:colOff>
      <xdr:row>13</xdr:row>
      <xdr:rowOff>166550</xdr:rowOff>
    </xdr:to>
    <xdr:sp macro="" textlink="">
      <xdr:nvSpPr>
        <xdr:cNvPr id="24" name="Ellipse 23"/>
        <xdr:cNvSpPr/>
      </xdr:nvSpPr>
      <xdr:spPr>
        <a:xfrm>
          <a:off x="4703990" y="2539637"/>
          <a:ext cx="1898197"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Août</a:t>
          </a:r>
        </a:p>
      </xdr:txBody>
    </xdr:sp>
    <xdr:clientData/>
  </xdr:twoCellAnchor>
  <xdr:twoCellAnchor>
    <xdr:from>
      <xdr:col>5</xdr:col>
      <xdr:colOff>263980</xdr:colOff>
      <xdr:row>10</xdr:row>
      <xdr:rowOff>60960</xdr:rowOff>
    </xdr:from>
    <xdr:to>
      <xdr:col>6</xdr:col>
      <xdr:colOff>781052</xdr:colOff>
      <xdr:row>14</xdr:row>
      <xdr:rowOff>6530</xdr:rowOff>
    </xdr:to>
    <xdr:sp macro="" textlink="">
      <xdr:nvSpPr>
        <xdr:cNvPr id="25" name="Ellipse 24"/>
        <xdr:cNvSpPr/>
      </xdr:nvSpPr>
      <xdr:spPr>
        <a:xfrm>
          <a:off x="7169605" y="2556510"/>
          <a:ext cx="1898197"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1355274</xdr:colOff>
      <xdr:row>10</xdr:row>
      <xdr:rowOff>50618</xdr:rowOff>
    </xdr:from>
    <xdr:to>
      <xdr:col>8</xdr:col>
      <xdr:colOff>484416</xdr:colOff>
      <xdr:row>13</xdr:row>
      <xdr:rowOff>186688</xdr:rowOff>
    </xdr:to>
    <xdr:sp macro="" textlink="">
      <xdr:nvSpPr>
        <xdr:cNvPr id="26" name="Ellipse 25"/>
        <xdr:cNvSpPr/>
      </xdr:nvSpPr>
      <xdr:spPr>
        <a:xfrm>
          <a:off x="9642024" y="2546168"/>
          <a:ext cx="1891392"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Octobre</a:t>
          </a:r>
        </a:p>
      </xdr:txBody>
    </xdr:sp>
    <xdr:clientData/>
  </xdr:twoCellAnchor>
  <xdr:twoCellAnchor>
    <xdr:from>
      <xdr:col>9</xdr:col>
      <xdr:colOff>52917</xdr:colOff>
      <xdr:row>16</xdr:row>
      <xdr:rowOff>21167</xdr:rowOff>
    </xdr:from>
    <xdr:to>
      <xdr:col>9</xdr:col>
      <xdr:colOff>238428</xdr:colOff>
      <xdr:row>16</xdr:row>
      <xdr:rowOff>179917</xdr:rowOff>
    </xdr:to>
    <xdr:sp macro="" textlink="">
      <xdr:nvSpPr>
        <xdr:cNvPr id="27" name="Ellipse 26">
          <a:extLst>
            <a:ext uri="{FF2B5EF4-FFF2-40B4-BE49-F238E27FC236}">
              <a16:creationId xmlns:a16="http://schemas.microsoft.com/office/drawing/2014/main" xmlns="" id="{00000000-0008-0000-0200-000017000000}"/>
            </a:ext>
          </a:extLst>
        </xdr:cNvPr>
        <xdr:cNvSpPr/>
      </xdr:nvSpPr>
      <xdr:spPr>
        <a:xfrm>
          <a:off x="12483042" y="3669242"/>
          <a:ext cx="185511" cy="15875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495301</xdr:colOff>
      <xdr:row>3</xdr:row>
      <xdr:rowOff>19050</xdr:rowOff>
    </xdr:from>
    <xdr:to>
      <xdr:col>12</xdr:col>
      <xdr:colOff>476251</xdr:colOff>
      <xdr:row>10</xdr:row>
      <xdr:rowOff>95250</xdr:rowOff>
    </xdr:to>
    <xdr:sp macro="" textlink="">
      <xdr:nvSpPr>
        <xdr:cNvPr id="2" name="Cœur 1">
          <a:extLst>
            <a:ext uri="{FF2B5EF4-FFF2-40B4-BE49-F238E27FC236}">
              <a16:creationId xmlns:a16="http://schemas.microsoft.com/office/drawing/2014/main" xmlns="" id="{00000000-0008-0000-0000-000002000000}"/>
            </a:ext>
          </a:extLst>
        </xdr:cNvPr>
        <xdr:cNvSpPr/>
      </xdr:nvSpPr>
      <xdr:spPr>
        <a:xfrm>
          <a:off x="4152901" y="504825"/>
          <a:ext cx="7296150" cy="1209675"/>
        </a:xfrm>
        <a:prstGeom prst="heart">
          <a:avLst/>
        </a:prstGeom>
        <a:gradFill flip="none" rotWithShape="1">
          <a:gsLst>
            <a:gs pos="0">
              <a:schemeClr val="tx2">
                <a:lumMod val="60000"/>
                <a:lumOff val="40000"/>
                <a:shade val="30000"/>
                <a:satMod val="115000"/>
              </a:schemeClr>
            </a:gs>
            <a:gs pos="50000">
              <a:schemeClr val="tx2">
                <a:lumMod val="60000"/>
                <a:lumOff val="40000"/>
                <a:shade val="67500"/>
                <a:satMod val="115000"/>
              </a:schemeClr>
            </a:gs>
            <a:gs pos="100000">
              <a:schemeClr val="tx2">
                <a:lumMod val="60000"/>
                <a:lumOff val="40000"/>
                <a:shade val="100000"/>
                <a:satMod val="115000"/>
              </a:schemeClr>
            </a:gs>
          </a:gsLst>
          <a:lin ang="16200000" scaled="1"/>
          <a:tileRect/>
        </a:gradFill>
        <a:ln>
          <a:solidFill>
            <a:schemeClr val="tx2">
              <a:lumMod val="50000"/>
            </a:schemeClr>
          </a:solidFill>
        </a:ln>
        <a:effectLst>
          <a:reflection blurRad="6350" stA="52000" endA="300" endPos="350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noAutofit/>
        </a:bodyPr>
        <a:lstStyle/>
        <a:p>
          <a:pPr algn="ctr"/>
          <a:r>
            <a:rPr lang="fr-FR" sz="2800">
              <a:effectLst>
                <a:outerShdw blurRad="50800" dist="38100" dir="18900000" algn="bl" rotWithShape="0">
                  <a:prstClr val="black">
                    <a:alpha val="40000"/>
                  </a:prstClr>
                </a:outerShdw>
              </a:effectLst>
            </a:rPr>
            <a:t>Compte Commun</a:t>
          </a:r>
        </a:p>
      </xdr:txBody>
    </xdr:sp>
    <xdr:clientData/>
  </xdr:twoCellAnchor>
  <xdr:twoCellAnchor>
    <xdr:from>
      <xdr:col>5</xdr:col>
      <xdr:colOff>1</xdr:colOff>
      <xdr:row>13</xdr:row>
      <xdr:rowOff>9525</xdr:rowOff>
    </xdr:from>
    <xdr:to>
      <xdr:col>7</xdr:col>
      <xdr:colOff>9527</xdr:colOff>
      <xdr:row>17</xdr:row>
      <xdr:rowOff>1</xdr:rowOff>
    </xdr:to>
    <xdr:sp macro="" textlink="">
      <xdr:nvSpPr>
        <xdr:cNvPr id="3" name="Cœur 2">
          <a:extLst>
            <a:ext uri="{FF2B5EF4-FFF2-40B4-BE49-F238E27FC236}">
              <a16:creationId xmlns:a16="http://schemas.microsoft.com/office/drawing/2014/main" xmlns="" id="{00000000-0008-0000-0000-000003000000}"/>
            </a:ext>
          </a:extLst>
        </xdr:cNvPr>
        <xdr:cNvSpPr/>
      </xdr:nvSpPr>
      <xdr:spPr>
        <a:xfrm>
          <a:off x="4572001" y="2114550"/>
          <a:ext cx="1838326" cy="638176"/>
        </a:xfrm>
        <a:prstGeom prst="heart">
          <a:avLst/>
        </a:prstGeom>
        <a:solidFill>
          <a:schemeClr val="tx2">
            <a:lumMod val="40000"/>
            <a:lumOff val="60000"/>
          </a:schemeClr>
        </a:solidFill>
        <a:ln>
          <a:solidFill>
            <a:schemeClr val="tx2">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i="1"/>
            <a:t>Loulou</a:t>
          </a:r>
        </a:p>
      </xdr:txBody>
    </xdr:sp>
    <xdr:clientData/>
  </xdr:twoCellAnchor>
  <xdr:twoCellAnchor>
    <xdr:from>
      <xdr:col>10</xdr:col>
      <xdr:colOff>76200</xdr:colOff>
      <xdr:row>13</xdr:row>
      <xdr:rowOff>0</xdr:rowOff>
    </xdr:from>
    <xdr:to>
      <xdr:col>11</xdr:col>
      <xdr:colOff>819150</xdr:colOff>
      <xdr:row>17</xdr:row>
      <xdr:rowOff>0</xdr:rowOff>
    </xdr:to>
    <xdr:sp macro="" textlink="">
      <xdr:nvSpPr>
        <xdr:cNvPr id="4" name="Cœur 3">
          <a:extLst>
            <a:ext uri="{FF2B5EF4-FFF2-40B4-BE49-F238E27FC236}">
              <a16:creationId xmlns:a16="http://schemas.microsoft.com/office/drawing/2014/main" xmlns="" id="{00000000-0008-0000-0000-000004000000}"/>
            </a:ext>
          </a:extLst>
        </xdr:cNvPr>
        <xdr:cNvSpPr/>
      </xdr:nvSpPr>
      <xdr:spPr>
        <a:xfrm>
          <a:off x="9220200" y="2105025"/>
          <a:ext cx="1657350" cy="647700"/>
        </a:xfrm>
        <a:prstGeom prst="heart">
          <a:avLst/>
        </a:prstGeom>
        <a:solidFill>
          <a:schemeClr val="accent1">
            <a:lumMod val="40000"/>
            <a:lumOff val="60000"/>
          </a:schemeClr>
        </a:solidFill>
        <a:ln w="26425" cap="flat" cmpd="sng" algn="ctr">
          <a:solidFill>
            <a:schemeClr val="accent1">
              <a:lumMod val="75000"/>
            </a:schemeClr>
          </a:solidFill>
          <a:prstDash val="solid"/>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0" i="1" u="none" strike="noStrike" kern="0" cap="none" spc="0" normalizeH="0" baseline="0" noProof="0">
              <a:ln>
                <a:noFill/>
              </a:ln>
              <a:solidFill>
                <a:sysClr val="window" lastClr="FFFFFF"/>
              </a:solidFill>
              <a:effectLst/>
              <a:uLnTx/>
              <a:uFillTx/>
              <a:latin typeface="Century Gothic"/>
              <a:ea typeface="+mn-ea"/>
              <a:cs typeface="+mn-cs"/>
            </a:rPr>
            <a:t>Louloute</a:t>
          </a:r>
        </a:p>
      </xdr:txBody>
    </xdr:sp>
    <xdr:clientData/>
  </xdr:twoCellAnchor>
  <xdr:twoCellAnchor>
    <xdr:from>
      <xdr:col>8</xdr:col>
      <xdr:colOff>76199</xdr:colOff>
      <xdr:row>17</xdr:row>
      <xdr:rowOff>19050</xdr:rowOff>
    </xdr:from>
    <xdr:to>
      <xdr:col>8</xdr:col>
      <xdr:colOff>828674</xdr:colOff>
      <xdr:row>22</xdr:row>
      <xdr:rowOff>152400</xdr:rowOff>
    </xdr:to>
    <xdr:sp macro="" textlink="">
      <xdr:nvSpPr>
        <xdr:cNvPr id="5" name="Rectangle avec flèche vers le bas 4">
          <a:extLst>
            <a:ext uri="{FF2B5EF4-FFF2-40B4-BE49-F238E27FC236}">
              <a16:creationId xmlns:a16="http://schemas.microsoft.com/office/drawing/2014/main" xmlns="" id="{00000000-0008-0000-0000-000005000000}"/>
            </a:ext>
          </a:extLst>
        </xdr:cNvPr>
        <xdr:cNvSpPr/>
      </xdr:nvSpPr>
      <xdr:spPr>
        <a:xfrm>
          <a:off x="7391399" y="2771775"/>
          <a:ext cx="752475" cy="981075"/>
        </a:xfrm>
        <a:prstGeom prst="downArrowCallout">
          <a:avLst>
            <a:gd name="adj1" fmla="val 12342"/>
            <a:gd name="adj2" fmla="val 25000"/>
            <a:gd name="adj3" fmla="val 43987"/>
            <a:gd name="adj4" fmla="val 50162"/>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Total</a:t>
          </a:r>
        </a:p>
      </xdr:txBody>
    </xdr:sp>
    <xdr:clientData/>
  </xdr:twoCellAnchor>
  <xdr:twoCellAnchor>
    <xdr:from>
      <xdr:col>4</xdr:col>
      <xdr:colOff>342899</xdr:colOff>
      <xdr:row>17</xdr:row>
      <xdr:rowOff>161924</xdr:rowOff>
    </xdr:from>
    <xdr:to>
      <xdr:col>4</xdr:col>
      <xdr:colOff>904875</xdr:colOff>
      <xdr:row>24</xdr:row>
      <xdr:rowOff>133348</xdr:rowOff>
    </xdr:to>
    <xdr:sp macro="" textlink="">
      <xdr:nvSpPr>
        <xdr:cNvPr id="6" name="Flèche à angle droit 5">
          <a:extLst>
            <a:ext uri="{FF2B5EF4-FFF2-40B4-BE49-F238E27FC236}">
              <a16:creationId xmlns:a16="http://schemas.microsoft.com/office/drawing/2014/main" xmlns="" id="{00000000-0008-0000-0000-000006000000}"/>
            </a:ext>
          </a:extLst>
        </xdr:cNvPr>
        <xdr:cNvSpPr/>
      </xdr:nvSpPr>
      <xdr:spPr>
        <a:xfrm rot="10800000">
          <a:off x="4000499" y="2914649"/>
          <a:ext cx="561976" cy="1171574"/>
        </a:xfrm>
        <a:prstGeom prst="bentUpArrow">
          <a:avLst>
            <a:gd name="adj1" fmla="val 33757"/>
            <a:gd name="adj2" fmla="val 27459"/>
            <a:gd name="adj3" fmla="val 50000"/>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a:t>
          </a:r>
        </a:p>
      </xdr:txBody>
    </xdr:sp>
    <xdr:clientData/>
  </xdr:twoCellAnchor>
  <xdr:twoCellAnchor>
    <xdr:from>
      <xdr:col>12</xdr:col>
      <xdr:colOff>9525</xdr:colOff>
      <xdr:row>18</xdr:row>
      <xdr:rowOff>0</xdr:rowOff>
    </xdr:from>
    <xdr:to>
      <xdr:col>12</xdr:col>
      <xdr:colOff>571500</xdr:colOff>
      <xdr:row>24</xdr:row>
      <xdr:rowOff>142874</xdr:rowOff>
    </xdr:to>
    <xdr:sp macro="" textlink="">
      <xdr:nvSpPr>
        <xdr:cNvPr id="7" name="Flèche à angle droit 6">
          <a:extLst>
            <a:ext uri="{FF2B5EF4-FFF2-40B4-BE49-F238E27FC236}">
              <a16:creationId xmlns:a16="http://schemas.microsoft.com/office/drawing/2014/main" xmlns="" id="{00000000-0008-0000-0000-000007000000}"/>
            </a:ext>
          </a:extLst>
        </xdr:cNvPr>
        <xdr:cNvSpPr/>
      </xdr:nvSpPr>
      <xdr:spPr>
        <a:xfrm rot="10800000" flipH="1">
          <a:off x="10982325" y="2924175"/>
          <a:ext cx="561975" cy="1171574"/>
        </a:xfrm>
        <a:prstGeom prst="bentUpArrow">
          <a:avLst>
            <a:gd name="adj1" fmla="val 33757"/>
            <a:gd name="adj2" fmla="val 27459"/>
            <a:gd name="adj3" fmla="val 50000"/>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a:t>
          </a:r>
        </a:p>
      </xdr:txBody>
    </xdr:sp>
    <xdr:clientData/>
  </xdr:twoCellAnchor>
  <xdr:twoCellAnchor>
    <xdr:from>
      <xdr:col>7</xdr:col>
      <xdr:colOff>0</xdr:colOff>
      <xdr:row>26</xdr:row>
      <xdr:rowOff>19050</xdr:rowOff>
    </xdr:from>
    <xdr:to>
      <xdr:col>9</xdr:col>
      <xdr:colOff>752475</xdr:colOff>
      <xdr:row>28</xdr:row>
      <xdr:rowOff>161925</xdr:rowOff>
    </xdr:to>
    <xdr:sp macro="" textlink="">
      <xdr:nvSpPr>
        <xdr:cNvPr id="8" name="Rogner un rectangle avec un coin du même côté 7">
          <a:extLst>
            <a:ext uri="{FF2B5EF4-FFF2-40B4-BE49-F238E27FC236}">
              <a16:creationId xmlns:a16="http://schemas.microsoft.com/office/drawing/2014/main" xmlns="" id="{00000000-0008-0000-0000-000008000000}"/>
            </a:ext>
          </a:extLst>
        </xdr:cNvPr>
        <xdr:cNvSpPr/>
      </xdr:nvSpPr>
      <xdr:spPr>
        <a:xfrm>
          <a:off x="6400800" y="4305300"/>
          <a:ext cx="2581275" cy="466725"/>
        </a:xfrm>
        <a:prstGeom prst="snip2SameRect">
          <a:avLst/>
        </a:prstGeom>
        <a:gradFill flip="none" rotWithShape="1">
          <a:gsLst>
            <a:gs pos="0">
              <a:schemeClr val="accent5">
                <a:lumMod val="75000"/>
                <a:tint val="66000"/>
                <a:satMod val="160000"/>
              </a:schemeClr>
            </a:gs>
            <a:gs pos="50000">
              <a:schemeClr val="accent5">
                <a:lumMod val="75000"/>
                <a:tint val="44500"/>
                <a:satMod val="160000"/>
              </a:schemeClr>
            </a:gs>
            <a:gs pos="100000">
              <a:schemeClr val="accent5">
                <a:lumMod val="75000"/>
                <a:tint val="23500"/>
                <a:satMod val="160000"/>
              </a:schemeClr>
            </a:gs>
          </a:gsLst>
          <a:path path="circle">
            <a:fillToRect l="50000" t="50000" r="50000" b="50000"/>
          </a:path>
          <a:tileRect/>
        </a:gradFill>
        <a:ln>
          <a:solidFill>
            <a:schemeClr val="accent5">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Dépenses</a:t>
          </a:r>
        </a:p>
      </xdr:txBody>
    </xdr:sp>
    <xdr:clientData/>
  </xdr:twoCellAnchor>
  <xdr:twoCellAnchor>
    <xdr:from>
      <xdr:col>7</xdr:col>
      <xdr:colOff>9525</xdr:colOff>
      <xdr:row>30</xdr:row>
      <xdr:rowOff>19049</xdr:rowOff>
    </xdr:from>
    <xdr:to>
      <xdr:col>9</xdr:col>
      <xdr:colOff>742950</xdr:colOff>
      <xdr:row>31</xdr:row>
      <xdr:rowOff>161924</xdr:rowOff>
    </xdr:to>
    <xdr:sp macro="" textlink="">
      <xdr:nvSpPr>
        <xdr:cNvPr id="9" name="Organigramme : Terminateur 8">
          <a:extLst>
            <a:ext uri="{FF2B5EF4-FFF2-40B4-BE49-F238E27FC236}">
              <a16:creationId xmlns:a16="http://schemas.microsoft.com/office/drawing/2014/main" xmlns="" id="{00000000-0008-0000-0000-000009000000}"/>
            </a:ext>
          </a:extLst>
        </xdr:cNvPr>
        <xdr:cNvSpPr/>
      </xdr:nvSpPr>
      <xdr:spPr>
        <a:xfrm>
          <a:off x="6410325" y="4952999"/>
          <a:ext cx="2562225" cy="304800"/>
        </a:xfrm>
        <a:prstGeom prst="flowChartTerminator">
          <a:avLst/>
        </a:prstGeom>
        <a:solidFill>
          <a:srgbClr val="FF0000"/>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Habitation</a:t>
          </a:r>
        </a:p>
      </xdr:txBody>
    </xdr:sp>
    <xdr:clientData/>
  </xdr:twoCellAnchor>
  <xdr:twoCellAnchor>
    <xdr:from>
      <xdr:col>7</xdr:col>
      <xdr:colOff>0</xdr:colOff>
      <xdr:row>56</xdr:row>
      <xdr:rowOff>19050</xdr:rowOff>
    </xdr:from>
    <xdr:to>
      <xdr:col>9</xdr:col>
      <xdr:colOff>733425</xdr:colOff>
      <xdr:row>57</xdr:row>
      <xdr:rowOff>161925</xdr:rowOff>
    </xdr:to>
    <xdr:sp macro="" textlink="">
      <xdr:nvSpPr>
        <xdr:cNvPr id="10" name="Organigramme : Terminateur 9">
          <a:extLst>
            <a:ext uri="{FF2B5EF4-FFF2-40B4-BE49-F238E27FC236}">
              <a16:creationId xmlns:a16="http://schemas.microsoft.com/office/drawing/2014/main" xmlns="" id="{00000000-0008-0000-0000-00000A000000}"/>
            </a:ext>
          </a:extLst>
        </xdr:cNvPr>
        <xdr:cNvSpPr/>
      </xdr:nvSpPr>
      <xdr:spPr>
        <a:xfrm>
          <a:off x="6400800" y="9163050"/>
          <a:ext cx="2562225" cy="304800"/>
        </a:xfrm>
        <a:prstGeom prst="flowChartTerminator">
          <a:avLst/>
        </a:prstGeom>
        <a:solidFill>
          <a:srgbClr val="FF6600"/>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Assurances</a:t>
          </a:r>
        </a:p>
      </xdr:txBody>
    </xdr:sp>
    <xdr:clientData/>
  </xdr:twoCellAnchor>
  <xdr:twoCellAnchor>
    <xdr:from>
      <xdr:col>7</xdr:col>
      <xdr:colOff>19050</xdr:colOff>
      <xdr:row>98</xdr:row>
      <xdr:rowOff>0</xdr:rowOff>
    </xdr:from>
    <xdr:to>
      <xdr:col>9</xdr:col>
      <xdr:colOff>733425</xdr:colOff>
      <xdr:row>99</xdr:row>
      <xdr:rowOff>168402</xdr:rowOff>
    </xdr:to>
    <xdr:sp macro="" textlink="">
      <xdr:nvSpPr>
        <xdr:cNvPr id="11" name="Organigramme : Terminateur 10">
          <a:extLst>
            <a:ext uri="{FF2B5EF4-FFF2-40B4-BE49-F238E27FC236}">
              <a16:creationId xmlns:a16="http://schemas.microsoft.com/office/drawing/2014/main" xmlns="" id="{00000000-0008-0000-0000-00000B000000}"/>
            </a:ext>
          </a:extLst>
        </xdr:cNvPr>
        <xdr:cNvSpPr/>
      </xdr:nvSpPr>
      <xdr:spPr>
        <a:xfrm>
          <a:off x="6419850" y="15954375"/>
          <a:ext cx="2543175" cy="339852"/>
        </a:xfrm>
        <a:prstGeom prst="flowChartTerminator">
          <a:avLst/>
        </a:prstGeom>
        <a:solidFill>
          <a:srgbClr val="00B050"/>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Total</a:t>
          </a:r>
        </a:p>
      </xdr:txBody>
    </xdr:sp>
    <xdr:clientData/>
  </xdr:twoCellAnchor>
  <xdr:twoCellAnchor>
    <xdr:from>
      <xdr:col>3</xdr:col>
      <xdr:colOff>495300</xdr:colOff>
      <xdr:row>32</xdr:row>
      <xdr:rowOff>9525</xdr:rowOff>
    </xdr:from>
    <xdr:to>
      <xdr:col>4</xdr:col>
      <xdr:colOff>0</xdr:colOff>
      <xdr:row>53</xdr:row>
      <xdr:rowOff>0</xdr:rowOff>
    </xdr:to>
    <xdr:sp macro="" textlink="">
      <xdr:nvSpPr>
        <xdr:cNvPr id="12" name="Accolade ouvrante 11">
          <a:extLst>
            <a:ext uri="{FF2B5EF4-FFF2-40B4-BE49-F238E27FC236}">
              <a16:creationId xmlns:a16="http://schemas.microsoft.com/office/drawing/2014/main" xmlns="" id="{00000000-0008-0000-0000-00000C000000}"/>
            </a:ext>
          </a:extLst>
        </xdr:cNvPr>
        <xdr:cNvSpPr/>
      </xdr:nvSpPr>
      <xdr:spPr>
        <a:xfrm>
          <a:off x="3238500" y="5267325"/>
          <a:ext cx="419100" cy="3390900"/>
        </a:xfrm>
        <a:prstGeom prst="leftBrace">
          <a:avLst>
            <a:gd name="adj1" fmla="val 44047"/>
            <a:gd name="adj2" fmla="val 49576"/>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533400</xdr:colOff>
      <xdr:row>58</xdr:row>
      <xdr:rowOff>9525</xdr:rowOff>
    </xdr:from>
    <xdr:to>
      <xdr:col>4</xdr:col>
      <xdr:colOff>9525</xdr:colOff>
      <xdr:row>68</xdr:row>
      <xdr:rowOff>0</xdr:rowOff>
    </xdr:to>
    <xdr:sp macro="" textlink="">
      <xdr:nvSpPr>
        <xdr:cNvPr id="13" name="Accolade ouvrante 12">
          <a:extLst>
            <a:ext uri="{FF2B5EF4-FFF2-40B4-BE49-F238E27FC236}">
              <a16:creationId xmlns:a16="http://schemas.microsoft.com/office/drawing/2014/main" xmlns="" id="{00000000-0008-0000-0000-00000D000000}"/>
            </a:ext>
          </a:extLst>
        </xdr:cNvPr>
        <xdr:cNvSpPr/>
      </xdr:nvSpPr>
      <xdr:spPr>
        <a:xfrm>
          <a:off x="3276600" y="9477375"/>
          <a:ext cx="390525" cy="1609725"/>
        </a:xfrm>
        <a:prstGeom prst="leftBrace">
          <a:avLst>
            <a:gd name="adj1" fmla="val 44333"/>
            <a:gd name="adj2" fmla="val 50000"/>
          </a:avLst>
        </a:prstGeom>
        <a:ln>
          <a:solidFill>
            <a:srgbClr val="FF66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0</xdr:colOff>
      <xdr:row>31</xdr:row>
      <xdr:rowOff>171450</xdr:rowOff>
    </xdr:from>
    <xdr:to>
      <xdr:col>13</xdr:col>
      <xdr:colOff>266700</xdr:colOff>
      <xdr:row>52</xdr:row>
      <xdr:rowOff>152400</xdr:rowOff>
    </xdr:to>
    <xdr:sp macro="" textlink="">
      <xdr:nvSpPr>
        <xdr:cNvPr id="14" name="Accolade ouvrante 13">
          <a:extLst>
            <a:ext uri="{FF2B5EF4-FFF2-40B4-BE49-F238E27FC236}">
              <a16:creationId xmlns:a16="http://schemas.microsoft.com/office/drawing/2014/main" xmlns="" id="{00000000-0008-0000-0000-00000E000000}"/>
            </a:ext>
          </a:extLst>
        </xdr:cNvPr>
        <xdr:cNvSpPr/>
      </xdr:nvSpPr>
      <xdr:spPr>
        <a:xfrm rot="10800000">
          <a:off x="11887200" y="5257800"/>
          <a:ext cx="266700" cy="3390900"/>
        </a:xfrm>
        <a:prstGeom prst="leftBrace">
          <a:avLst>
            <a:gd name="adj1" fmla="val 44047"/>
            <a:gd name="adj2" fmla="val 49576"/>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9525</xdr:colOff>
      <xdr:row>58</xdr:row>
      <xdr:rowOff>0</xdr:rowOff>
    </xdr:from>
    <xdr:to>
      <xdr:col>13</xdr:col>
      <xdr:colOff>247650</xdr:colOff>
      <xdr:row>67</xdr:row>
      <xdr:rowOff>161925</xdr:rowOff>
    </xdr:to>
    <xdr:sp macro="" textlink="">
      <xdr:nvSpPr>
        <xdr:cNvPr id="15" name="Accolade ouvrante 14">
          <a:extLst>
            <a:ext uri="{FF2B5EF4-FFF2-40B4-BE49-F238E27FC236}">
              <a16:creationId xmlns:a16="http://schemas.microsoft.com/office/drawing/2014/main" xmlns="" id="{00000000-0008-0000-0000-00000F000000}"/>
            </a:ext>
          </a:extLst>
        </xdr:cNvPr>
        <xdr:cNvSpPr/>
      </xdr:nvSpPr>
      <xdr:spPr>
        <a:xfrm rot="10800000">
          <a:off x="11896725" y="9467850"/>
          <a:ext cx="238125" cy="1619250"/>
        </a:xfrm>
        <a:prstGeom prst="leftBrace">
          <a:avLst>
            <a:gd name="adj1" fmla="val 44333"/>
            <a:gd name="adj2" fmla="val 50000"/>
          </a:avLst>
        </a:prstGeom>
        <a:ln>
          <a:solidFill>
            <a:schemeClr val="accent2"/>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xdr:colOff>
      <xdr:row>70</xdr:row>
      <xdr:rowOff>161926</xdr:rowOff>
    </xdr:from>
    <xdr:to>
      <xdr:col>9</xdr:col>
      <xdr:colOff>742951</xdr:colOff>
      <xdr:row>72</xdr:row>
      <xdr:rowOff>142876</xdr:rowOff>
    </xdr:to>
    <xdr:sp macro="" textlink="">
      <xdr:nvSpPr>
        <xdr:cNvPr id="16" name="Organigramme : Terminateur 15">
          <a:extLst>
            <a:ext uri="{FF2B5EF4-FFF2-40B4-BE49-F238E27FC236}">
              <a16:creationId xmlns:a16="http://schemas.microsoft.com/office/drawing/2014/main" xmlns="" id="{00000000-0008-0000-0000-000010000000}"/>
            </a:ext>
          </a:extLst>
        </xdr:cNvPr>
        <xdr:cNvSpPr/>
      </xdr:nvSpPr>
      <xdr:spPr>
        <a:xfrm>
          <a:off x="6400801" y="11572876"/>
          <a:ext cx="2571750" cy="304800"/>
        </a:xfrm>
        <a:prstGeom prst="flowChartTerminator">
          <a:avLst/>
        </a:prstGeom>
        <a:solidFill>
          <a:schemeClr val="accent3"/>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Alimentation</a:t>
          </a:r>
        </a:p>
      </xdr:txBody>
    </xdr:sp>
    <xdr:clientData/>
  </xdr:twoCellAnchor>
  <xdr:twoCellAnchor>
    <xdr:from>
      <xdr:col>7</xdr:col>
      <xdr:colOff>733425</xdr:colOff>
      <xdr:row>101</xdr:row>
      <xdr:rowOff>19050</xdr:rowOff>
    </xdr:from>
    <xdr:to>
      <xdr:col>9</xdr:col>
      <xdr:colOff>47625</xdr:colOff>
      <xdr:row>105</xdr:row>
      <xdr:rowOff>47626</xdr:rowOff>
    </xdr:to>
    <xdr:sp macro="" textlink="">
      <xdr:nvSpPr>
        <xdr:cNvPr id="17" name="Émoticône 16">
          <a:extLst>
            <a:ext uri="{FF2B5EF4-FFF2-40B4-BE49-F238E27FC236}">
              <a16:creationId xmlns:a16="http://schemas.microsoft.com/office/drawing/2014/main" xmlns="" id="{00000000-0008-0000-0000-000011000000}"/>
            </a:ext>
          </a:extLst>
        </xdr:cNvPr>
        <xdr:cNvSpPr/>
      </xdr:nvSpPr>
      <xdr:spPr>
        <a:xfrm>
          <a:off x="7134225" y="16487775"/>
          <a:ext cx="1143000" cy="714376"/>
        </a:xfrm>
        <a:prstGeom prst="smileyFace">
          <a:avLst/>
        </a:prstGeom>
        <a:solidFill>
          <a:srgbClr val="FFFF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r>
            <a:rPr lang="fr-FR" sz="1100" baseline="0">
              <a:solidFill>
                <a:schemeClr val="tx1"/>
              </a:solidFill>
            </a:rPr>
            <a:t>     Reste</a:t>
          </a:r>
        </a:p>
      </xdr:txBody>
    </xdr:sp>
    <xdr:clientData/>
  </xdr:twoCellAnchor>
  <xdr:twoCellAnchor>
    <xdr:from>
      <xdr:col>5</xdr:col>
      <xdr:colOff>66674</xdr:colOff>
      <xdr:row>101</xdr:row>
      <xdr:rowOff>152400</xdr:rowOff>
    </xdr:from>
    <xdr:to>
      <xdr:col>7</xdr:col>
      <xdr:colOff>704849</xdr:colOff>
      <xdr:row>105</xdr:row>
      <xdr:rowOff>19050</xdr:rowOff>
    </xdr:to>
    <xdr:sp macro="" textlink="">
      <xdr:nvSpPr>
        <xdr:cNvPr id="18" name="Flèche droite rayée 17">
          <a:extLst>
            <a:ext uri="{FF2B5EF4-FFF2-40B4-BE49-F238E27FC236}">
              <a16:creationId xmlns:a16="http://schemas.microsoft.com/office/drawing/2014/main" xmlns="" id="{00000000-0008-0000-0000-000012000000}"/>
            </a:ext>
          </a:extLst>
        </xdr:cNvPr>
        <xdr:cNvSpPr/>
      </xdr:nvSpPr>
      <xdr:spPr>
        <a:xfrm rot="10800000">
          <a:off x="4638674" y="16621125"/>
          <a:ext cx="2466975" cy="552450"/>
        </a:xfrm>
        <a:prstGeom prst="stripedRightArrow">
          <a:avLst>
            <a:gd name="adj1" fmla="val 25862"/>
            <a:gd name="adj2" fmla="val 212069"/>
          </a:avLst>
        </a:prstGeom>
        <a:solidFill>
          <a:schemeClr val="bg1">
            <a:lumMod val="85000"/>
          </a:schemeClr>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76200</xdr:colOff>
      <xdr:row>101</xdr:row>
      <xdr:rowOff>152400</xdr:rowOff>
    </xdr:from>
    <xdr:to>
      <xdr:col>11</xdr:col>
      <xdr:colOff>714375</xdr:colOff>
      <xdr:row>105</xdr:row>
      <xdr:rowOff>19050</xdr:rowOff>
    </xdr:to>
    <xdr:sp macro="" textlink="">
      <xdr:nvSpPr>
        <xdr:cNvPr id="19" name="Flèche droite rayée 18">
          <a:extLst>
            <a:ext uri="{FF2B5EF4-FFF2-40B4-BE49-F238E27FC236}">
              <a16:creationId xmlns:a16="http://schemas.microsoft.com/office/drawing/2014/main" xmlns="" id="{00000000-0008-0000-0000-000013000000}"/>
            </a:ext>
          </a:extLst>
        </xdr:cNvPr>
        <xdr:cNvSpPr/>
      </xdr:nvSpPr>
      <xdr:spPr>
        <a:xfrm>
          <a:off x="8305800" y="16621125"/>
          <a:ext cx="2466975" cy="552450"/>
        </a:xfrm>
        <a:prstGeom prst="stripedRightArrow">
          <a:avLst>
            <a:gd name="adj1" fmla="val 25862"/>
            <a:gd name="adj2" fmla="val 212069"/>
          </a:avLst>
        </a:prstGeom>
        <a:solidFill>
          <a:schemeClr val="bg1">
            <a:lumMod val="85000"/>
          </a:schemeClr>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504825</xdr:colOff>
      <xdr:row>73</xdr:row>
      <xdr:rowOff>0</xdr:rowOff>
    </xdr:from>
    <xdr:to>
      <xdr:col>3</xdr:col>
      <xdr:colOff>752475</xdr:colOff>
      <xdr:row>78</xdr:row>
      <xdr:rowOff>9525</xdr:rowOff>
    </xdr:to>
    <xdr:sp macro="" textlink="">
      <xdr:nvSpPr>
        <xdr:cNvPr id="20" name="Accolade ouvrante 19">
          <a:extLst>
            <a:ext uri="{FF2B5EF4-FFF2-40B4-BE49-F238E27FC236}">
              <a16:creationId xmlns:a16="http://schemas.microsoft.com/office/drawing/2014/main" xmlns="" id="{00000000-0008-0000-0000-000014000000}"/>
            </a:ext>
          </a:extLst>
        </xdr:cNvPr>
        <xdr:cNvSpPr/>
      </xdr:nvSpPr>
      <xdr:spPr>
        <a:xfrm>
          <a:off x="3248025" y="11896725"/>
          <a:ext cx="247650" cy="819150"/>
        </a:xfrm>
        <a:prstGeom prst="leftBrace">
          <a:avLst>
            <a:gd name="adj1" fmla="val 20833"/>
            <a:gd name="adj2" fmla="val 50000"/>
          </a:avLst>
        </a:prstGeom>
        <a:ln>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19050</xdr:colOff>
      <xdr:row>72</xdr:row>
      <xdr:rowOff>161925</xdr:rowOff>
    </xdr:from>
    <xdr:to>
      <xdr:col>13</xdr:col>
      <xdr:colOff>266700</xdr:colOff>
      <xdr:row>78</xdr:row>
      <xdr:rowOff>0</xdr:rowOff>
    </xdr:to>
    <xdr:sp macro="" textlink="">
      <xdr:nvSpPr>
        <xdr:cNvPr id="21" name="Accolade ouvrante 20">
          <a:extLst>
            <a:ext uri="{FF2B5EF4-FFF2-40B4-BE49-F238E27FC236}">
              <a16:creationId xmlns:a16="http://schemas.microsoft.com/office/drawing/2014/main" xmlns="" id="{00000000-0008-0000-0000-000015000000}"/>
            </a:ext>
          </a:extLst>
        </xdr:cNvPr>
        <xdr:cNvSpPr/>
      </xdr:nvSpPr>
      <xdr:spPr>
        <a:xfrm rot="10800000">
          <a:off x="11906250" y="11896725"/>
          <a:ext cx="247650" cy="809625"/>
        </a:xfrm>
        <a:prstGeom prst="leftBrace">
          <a:avLst>
            <a:gd name="adj1" fmla="val 20833"/>
            <a:gd name="adj2" fmla="val 50000"/>
          </a:avLst>
        </a:prstGeom>
        <a:ln>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xdr:colOff>
      <xdr:row>80</xdr:row>
      <xdr:rowOff>161926</xdr:rowOff>
    </xdr:from>
    <xdr:to>
      <xdr:col>9</xdr:col>
      <xdr:colOff>742951</xdr:colOff>
      <xdr:row>82</xdr:row>
      <xdr:rowOff>152400</xdr:rowOff>
    </xdr:to>
    <xdr:sp macro="" textlink="">
      <xdr:nvSpPr>
        <xdr:cNvPr id="22" name="Organigramme : Terminateur 21">
          <a:extLst>
            <a:ext uri="{FF2B5EF4-FFF2-40B4-BE49-F238E27FC236}">
              <a16:creationId xmlns:a16="http://schemas.microsoft.com/office/drawing/2014/main" xmlns="" id="{00000000-0008-0000-0000-000016000000}"/>
            </a:ext>
          </a:extLst>
        </xdr:cNvPr>
        <xdr:cNvSpPr/>
      </xdr:nvSpPr>
      <xdr:spPr>
        <a:xfrm>
          <a:off x="6400801" y="13192126"/>
          <a:ext cx="2571750" cy="314324"/>
        </a:xfrm>
        <a:prstGeom prst="flowChartTerminator">
          <a:avLst/>
        </a:prstGeom>
        <a:solidFill>
          <a:schemeClr val="accent5">
            <a:lumMod val="60000"/>
            <a:lumOff val="40000"/>
          </a:schemeClr>
        </a:solidFill>
        <a:ln>
          <a:solidFill>
            <a:schemeClr val="accent5">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Divers</a:t>
          </a:r>
        </a:p>
        <a:p>
          <a:pPr algn="ctr"/>
          <a:endParaRPr lang="fr-FR" sz="1100"/>
        </a:p>
      </xdr:txBody>
    </xdr:sp>
    <xdr:clientData/>
  </xdr:twoCellAnchor>
  <xdr:twoCellAnchor>
    <xdr:from>
      <xdr:col>3</xdr:col>
      <xdr:colOff>533400</xdr:colOff>
      <xdr:row>83</xdr:row>
      <xdr:rowOff>1</xdr:rowOff>
    </xdr:from>
    <xdr:to>
      <xdr:col>4</xdr:col>
      <xdr:colOff>19050</xdr:colOff>
      <xdr:row>96</xdr:row>
      <xdr:rowOff>1</xdr:rowOff>
    </xdr:to>
    <xdr:sp macro="" textlink="">
      <xdr:nvSpPr>
        <xdr:cNvPr id="23" name="Accolade ouvrante 22">
          <a:extLst>
            <a:ext uri="{FF2B5EF4-FFF2-40B4-BE49-F238E27FC236}">
              <a16:creationId xmlns:a16="http://schemas.microsoft.com/office/drawing/2014/main" xmlns="" id="{00000000-0008-0000-0000-000017000000}"/>
            </a:ext>
          </a:extLst>
        </xdr:cNvPr>
        <xdr:cNvSpPr/>
      </xdr:nvSpPr>
      <xdr:spPr>
        <a:xfrm>
          <a:off x="3276600" y="13515976"/>
          <a:ext cx="400050" cy="2105025"/>
        </a:xfrm>
        <a:prstGeom prst="leftBrace">
          <a:avLst>
            <a:gd name="adj1" fmla="val 20833"/>
            <a:gd name="adj2" fmla="val 50000"/>
          </a:avLst>
        </a:prstGeom>
        <a:ln>
          <a:solidFill>
            <a:schemeClr val="accent5">
              <a:lumMod val="60000"/>
              <a:lumOff val="40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0</xdr:colOff>
      <xdr:row>82</xdr:row>
      <xdr:rowOff>171449</xdr:rowOff>
    </xdr:from>
    <xdr:to>
      <xdr:col>13</xdr:col>
      <xdr:colOff>247650</xdr:colOff>
      <xdr:row>96</xdr:row>
      <xdr:rowOff>9525</xdr:rowOff>
    </xdr:to>
    <xdr:sp macro="" textlink="">
      <xdr:nvSpPr>
        <xdr:cNvPr id="24" name="Accolade ouvrante 23">
          <a:extLst>
            <a:ext uri="{FF2B5EF4-FFF2-40B4-BE49-F238E27FC236}">
              <a16:creationId xmlns:a16="http://schemas.microsoft.com/office/drawing/2014/main" xmlns="" id="{00000000-0008-0000-0000-000018000000}"/>
            </a:ext>
          </a:extLst>
        </xdr:cNvPr>
        <xdr:cNvSpPr/>
      </xdr:nvSpPr>
      <xdr:spPr>
        <a:xfrm rot="10800000">
          <a:off x="11887200" y="13515974"/>
          <a:ext cx="247650" cy="2114551"/>
        </a:xfrm>
        <a:prstGeom prst="leftBrace">
          <a:avLst>
            <a:gd name="adj1" fmla="val 20833"/>
            <a:gd name="adj2" fmla="val 50000"/>
          </a:avLst>
        </a:prstGeom>
        <a:ln>
          <a:solidFill>
            <a:schemeClr val="accent5">
              <a:lumMod val="60000"/>
              <a:lumOff val="40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497417</xdr:colOff>
      <xdr:row>0</xdr:row>
      <xdr:rowOff>433917</xdr:rowOff>
    </xdr:from>
    <xdr:to>
      <xdr:col>10</xdr:col>
      <xdr:colOff>338667</xdr:colOff>
      <xdr:row>1</xdr:row>
      <xdr:rowOff>0</xdr:rowOff>
    </xdr:to>
    <xdr:sp macro="[0]!Affiche_Saisie" textlink="">
      <xdr:nvSpPr>
        <xdr:cNvPr id="2" name="Organigramme : Alternative 1">
          <a:extLst>
            <a:ext uri="{FF2B5EF4-FFF2-40B4-BE49-F238E27FC236}">
              <a16:creationId xmlns:a16="http://schemas.microsoft.com/office/drawing/2014/main" xmlns="" id="{00000000-0008-0000-0000-000002000000}"/>
            </a:ext>
          </a:extLst>
        </xdr:cNvPr>
        <xdr:cNvSpPr/>
      </xdr:nvSpPr>
      <xdr:spPr>
        <a:xfrm>
          <a:off x="10763250" y="433917"/>
          <a:ext cx="2127250" cy="920750"/>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Saisie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1671411</xdr:colOff>
      <xdr:row>30</xdr:row>
      <xdr:rowOff>201990</xdr:rowOff>
    </xdr:from>
    <xdr:to>
      <xdr:col>8</xdr:col>
      <xdr:colOff>1233261</xdr:colOff>
      <xdr:row>43</xdr:row>
      <xdr:rowOff>78165</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a16="http://schemas.microsoft.com/office/drawing/2014/main" xmlns=""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a16="http://schemas.microsoft.com/office/drawing/2014/main" xmlns="" id="{00000000-0008-0000-0300-000003000000}"/>
            </a:ext>
          </a:extLst>
        </xdr:cNvPr>
        <xdr:cNvSpPr/>
      </xdr:nvSpPr>
      <xdr:spPr>
        <a:xfrm>
          <a:off x="2710814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a16="http://schemas.microsoft.com/office/drawing/2014/main" xmlns="" id="{00000000-0008-0000-0300-000004000000}"/>
            </a:ext>
          </a:extLst>
        </xdr:cNvPr>
        <xdr:cNvSpPr txBox="1"/>
      </xdr:nvSpPr>
      <xdr:spPr>
        <a:xfrm>
          <a:off x="219075" y="219073"/>
          <a:ext cx="187428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a16="http://schemas.microsoft.com/office/drawing/2014/main" xmlns="" id="{00000000-0008-0000-0300-000005000000}"/>
            </a:ext>
          </a:extLst>
        </xdr:cNvPr>
        <xdr:cNvSpPr/>
      </xdr:nvSpPr>
      <xdr:spPr>
        <a:xfrm>
          <a:off x="1739265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12" name="Rectangle à coins arrondis 11">
          <a:extLst>
            <a:ext uri="{FF2B5EF4-FFF2-40B4-BE49-F238E27FC236}">
              <a16:creationId xmlns:a16="http://schemas.microsoft.com/office/drawing/2014/main" xmlns="" id="{00000000-0008-0000-0300-00000C000000}"/>
            </a:ext>
          </a:extLst>
        </xdr:cNvPr>
        <xdr:cNvSpPr/>
      </xdr:nvSpPr>
      <xdr:spPr>
        <a:xfrm>
          <a:off x="9906001" y="1496787"/>
          <a:ext cx="2276475" cy="400050"/>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15" name="Rectangle à coins arrondis 14">
          <a:extLst>
            <a:ext uri="{FF2B5EF4-FFF2-40B4-BE49-F238E27FC236}">
              <a16:creationId xmlns:a16="http://schemas.microsoft.com/office/drawing/2014/main" xmlns="" id="{00000000-0008-0000-0300-00000F000000}"/>
            </a:ext>
          </a:extLst>
        </xdr:cNvPr>
        <xdr:cNvSpPr/>
      </xdr:nvSpPr>
      <xdr:spPr>
        <a:xfrm>
          <a:off x="6939644" y="2177144"/>
          <a:ext cx="2276475" cy="381000"/>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16" name="Rectangle à coins arrondis 15">
          <a:extLst>
            <a:ext uri="{FF2B5EF4-FFF2-40B4-BE49-F238E27FC236}">
              <a16:creationId xmlns:a16="http://schemas.microsoft.com/office/drawing/2014/main" xmlns="" id="{00000000-0008-0000-0300-000010000000}"/>
            </a:ext>
          </a:extLst>
        </xdr:cNvPr>
        <xdr:cNvSpPr/>
      </xdr:nvSpPr>
      <xdr:spPr>
        <a:xfrm>
          <a:off x="9906001" y="2170794"/>
          <a:ext cx="2276475" cy="409575"/>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17" name="Rectangle à coins arrondis 16">
          <a:extLst>
            <a:ext uri="{FF2B5EF4-FFF2-40B4-BE49-F238E27FC236}">
              <a16:creationId xmlns:a16="http://schemas.microsoft.com/office/drawing/2014/main" xmlns="" id="{00000000-0008-0000-0300-000011000000}"/>
            </a:ext>
          </a:extLst>
        </xdr:cNvPr>
        <xdr:cNvSpPr/>
      </xdr:nvSpPr>
      <xdr:spPr>
        <a:xfrm>
          <a:off x="12838341" y="2171701"/>
          <a:ext cx="2276475" cy="400050"/>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8" name="Rectangle à coins arrondis 17">
          <a:extLst>
            <a:ext uri="{FF2B5EF4-FFF2-40B4-BE49-F238E27FC236}">
              <a16:creationId xmlns:a16="http://schemas.microsoft.com/office/drawing/2014/main" xmlns="" id="{00000000-0008-0000-0300-000012000000}"/>
            </a:ext>
          </a:extLst>
        </xdr:cNvPr>
        <xdr:cNvSpPr/>
      </xdr:nvSpPr>
      <xdr:spPr>
        <a:xfrm>
          <a:off x="6939644" y="2830285"/>
          <a:ext cx="2276475" cy="409575"/>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22" name="Rectangle à coins arrondis 21">
          <a:extLst>
            <a:ext uri="{FF2B5EF4-FFF2-40B4-BE49-F238E27FC236}">
              <a16:creationId xmlns:a16="http://schemas.microsoft.com/office/drawing/2014/main" xmlns="" id="{00000000-0008-0000-0300-000016000000}"/>
            </a:ext>
          </a:extLst>
        </xdr:cNvPr>
        <xdr:cNvSpPr/>
      </xdr:nvSpPr>
      <xdr:spPr>
        <a:xfrm>
          <a:off x="9906001" y="2854326"/>
          <a:ext cx="2276475" cy="409575"/>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23" name="Rectangle à coins arrondis 22">
          <a:extLst>
            <a:ext uri="{FF2B5EF4-FFF2-40B4-BE49-F238E27FC236}">
              <a16:creationId xmlns:a16="http://schemas.microsoft.com/office/drawing/2014/main" xmlns="" id="{00000000-0008-0000-0300-000017000000}"/>
            </a:ext>
          </a:extLst>
        </xdr:cNvPr>
        <xdr:cNvSpPr/>
      </xdr:nvSpPr>
      <xdr:spPr>
        <a:xfrm>
          <a:off x="12838341" y="2880632"/>
          <a:ext cx="2276475" cy="371475"/>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25" name="Rectangle à coins arrondis 24">
          <a:extLst>
            <a:ext uri="{FF2B5EF4-FFF2-40B4-BE49-F238E27FC236}">
              <a16:creationId xmlns:a16="http://schemas.microsoft.com/office/drawing/2014/main" xmlns="" id="{00000000-0008-0000-0300-000019000000}"/>
            </a:ext>
          </a:extLst>
        </xdr:cNvPr>
        <xdr:cNvSpPr/>
      </xdr:nvSpPr>
      <xdr:spPr>
        <a:xfrm>
          <a:off x="9906001" y="3537858"/>
          <a:ext cx="2276475" cy="381000"/>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20" name="Ellipse 19">
          <a:hlinkClick xmlns:r="http://schemas.openxmlformats.org/officeDocument/2006/relationships" r:id="rId2"/>
          <a:extLst>
            <a:ext uri="{FF2B5EF4-FFF2-40B4-BE49-F238E27FC236}">
              <a16:creationId xmlns:a16="http://schemas.microsoft.com/office/drawing/2014/main" xmlns="" id="{00000000-0008-0000-0300-000014000000}"/>
            </a:ext>
          </a:extLst>
        </xdr:cNvPr>
        <xdr:cNvSpPr/>
      </xdr:nvSpPr>
      <xdr:spPr>
        <a:xfrm>
          <a:off x="5402035" y="14069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21" name="Ellipse 20">
          <a:hlinkClick xmlns:r="http://schemas.openxmlformats.org/officeDocument/2006/relationships" r:id="rId2"/>
          <a:extLst>
            <a:ext uri="{FF2B5EF4-FFF2-40B4-BE49-F238E27FC236}">
              <a16:creationId xmlns:a16="http://schemas.microsoft.com/office/drawing/2014/main" xmlns="" id="{00000000-0008-0000-0300-000015000000}"/>
            </a:ext>
          </a:extLst>
        </xdr:cNvPr>
        <xdr:cNvSpPr/>
      </xdr:nvSpPr>
      <xdr:spPr>
        <a:xfrm>
          <a:off x="5388428" y="212135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26" name="Ellipse 25">
          <a:hlinkClick xmlns:r="http://schemas.openxmlformats.org/officeDocument/2006/relationships" r:id="rId2"/>
          <a:extLst>
            <a:ext uri="{FF2B5EF4-FFF2-40B4-BE49-F238E27FC236}">
              <a16:creationId xmlns:a16="http://schemas.microsoft.com/office/drawing/2014/main" xmlns="" id="{00000000-0008-0000-0300-00001A000000}"/>
            </a:ext>
          </a:extLst>
        </xdr:cNvPr>
        <xdr:cNvSpPr/>
      </xdr:nvSpPr>
      <xdr:spPr>
        <a:xfrm>
          <a:off x="5388429" y="283572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27" name="Ellipse 26">
          <a:hlinkClick xmlns:r="http://schemas.openxmlformats.org/officeDocument/2006/relationships" r:id="rId2"/>
          <a:extLst>
            <a:ext uri="{FF2B5EF4-FFF2-40B4-BE49-F238E27FC236}">
              <a16:creationId xmlns:a16="http://schemas.microsoft.com/office/drawing/2014/main" xmlns="" id="{00000000-0008-0000-0300-00001B000000}"/>
            </a:ext>
          </a:extLst>
        </xdr:cNvPr>
        <xdr:cNvSpPr/>
      </xdr:nvSpPr>
      <xdr:spPr>
        <a:xfrm>
          <a:off x="5402036" y="355010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30" name="Ellipse 29">
          <a:hlinkClick xmlns:r="http://schemas.openxmlformats.org/officeDocument/2006/relationships" r:id="rId2"/>
          <a:extLst>
            <a:ext uri="{FF2B5EF4-FFF2-40B4-BE49-F238E27FC236}">
              <a16:creationId xmlns:a16="http://schemas.microsoft.com/office/drawing/2014/main" xmlns="" id="{00000000-0008-0000-0300-00001E000000}"/>
            </a:ext>
          </a:extLst>
        </xdr:cNvPr>
        <xdr:cNvSpPr/>
      </xdr:nvSpPr>
      <xdr:spPr>
        <a:xfrm>
          <a:off x="5415643" y="42644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31" name="Ellipse 30">
          <a:hlinkClick xmlns:r="http://schemas.openxmlformats.org/officeDocument/2006/relationships" r:id="rId2"/>
          <a:extLst>
            <a:ext uri="{FF2B5EF4-FFF2-40B4-BE49-F238E27FC236}">
              <a16:creationId xmlns:a16="http://schemas.microsoft.com/office/drawing/2014/main" xmlns="" id="{00000000-0008-0000-0300-00001F000000}"/>
            </a:ext>
          </a:extLst>
        </xdr:cNvPr>
        <xdr:cNvSpPr/>
      </xdr:nvSpPr>
      <xdr:spPr>
        <a:xfrm>
          <a:off x="5402036" y="49802142"/>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176</xdr:row>
      <xdr:rowOff>81643</xdr:rowOff>
    </xdr:from>
    <xdr:to>
      <xdr:col>3</xdr:col>
      <xdr:colOff>1749552</xdr:colOff>
      <xdr:row>176</xdr:row>
      <xdr:rowOff>281668</xdr:rowOff>
    </xdr:to>
    <xdr:sp macro="" textlink="">
      <xdr:nvSpPr>
        <xdr:cNvPr id="33" name="Ellipse 32">
          <a:hlinkClick xmlns:r="http://schemas.openxmlformats.org/officeDocument/2006/relationships" r:id="rId2"/>
          <a:extLst>
            <a:ext uri="{FF2B5EF4-FFF2-40B4-BE49-F238E27FC236}">
              <a16:creationId xmlns:a16="http://schemas.microsoft.com/office/drawing/2014/main" xmlns="" id="{00000000-0008-0000-0300-000021000000}"/>
            </a:ext>
          </a:extLst>
        </xdr:cNvPr>
        <xdr:cNvSpPr/>
      </xdr:nvSpPr>
      <xdr:spPr>
        <a:xfrm>
          <a:off x="5402035" y="60347679"/>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4763</xdr:colOff>
      <xdr:row>4</xdr:row>
      <xdr:rowOff>190500</xdr:rowOff>
    </xdr:from>
    <xdr:to>
      <xdr:col>3</xdr:col>
      <xdr:colOff>757238</xdr:colOff>
      <xdr:row>7</xdr:row>
      <xdr:rowOff>19050</xdr:rowOff>
    </xdr:to>
    <xdr:sp macro="" textlink="">
      <xdr:nvSpPr>
        <xdr:cNvPr id="2" name="Rectangle à coins arrondis 1">
          <a:extLst>
            <a:ext uri="{FF2B5EF4-FFF2-40B4-BE49-F238E27FC236}">
              <a16:creationId xmlns:a16="http://schemas.microsoft.com/office/drawing/2014/main" xmlns="" id="{00000000-0008-0000-0200-000002000000}"/>
            </a:ext>
          </a:extLst>
        </xdr:cNvPr>
        <xdr:cNvSpPr/>
      </xdr:nvSpPr>
      <xdr:spPr>
        <a:xfrm>
          <a:off x="452438" y="1962150"/>
          <a:ext cx="1333500" cy="400050"/>
        </a:xfrm>
        <a:prstGeom prst="roundRect">
          <a:avLst/>
        </a:prstGeom>
        <a:gradFill flip="none" rotWithShape="1">
          <a:gsLst>
            <a:gs pos="100000">
              <a:srgbClr val="D14D43"/>
            </a:gs>
            <a:gs pos="35000">
              <a:schemeClr val="accent1">
                <a:lumMod val="0"/>
                <a:lumOff val="100000"/>
              </a:schemeClr>
            </a:gs>
            <a:gs pos="100000">
              <a:schemeClr val="accent1">
                <a:lumMod val="100000"/>
              </a:schemeClr>
            </a:gs>
          </a:gsLst>
          <a:path path="circle">
            <a:fillToRect l="50000" t="-80000" r="50000" b="180000"/>
          </a:path>
          <a:tileRect/>
        </a:gradFill>
        <a:ln>
          <a:solidFill>
            <a:sysClr val="windowText" lastClr="000000"/>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100">
              <a:latin typeface="Papyrus" panose="03070502060502030205" pitchFamily="66" charset="0"/>
            </a:rPr>
            <a:t>Charges</a:t>
          </a:r>
          <a:r>
            <a:rPr lang="fr-FR" sz="1100" baseline="0">
              <a:latin typeface="Papyrus" panose="03070502060502030205" pitchFamily="66" charset="0"/>
            </a:rPr>
            <a:t> Communes /2</a:t>
          </a:r>
        </a:p>
        <a:p>
          <a:pPr algn="l"/>
          <a:endParaRPr lang="fr-FR" sz="1100"/>
        </a:p>
      </xdr:txBody>
    </xdr:sp>
    <xdr:clientData/>
  </xdr:twoCellAnchor>
  <xdr:oneCellAnchor>
    <xdr:from>
      <xdr:col>3</xdr:col>
      <xdr:colOff>400050</xdr:colOff>
      <xdr:row>7</xdr:row>
      <xdr:rowOff>19050</xdr:rowOff>
    </xdr:from>
    <xdr:ext cx="184731" cy="264560"/>
    <xdr:sp macro="" textlink="">
      <xdr:nvSpPr>
        <xdr:cNvPr id="3" name="ZoneTexte 2">
          <a:extLst>
            <a:ext uri="{FF2B5EF4-FFF2-40B4-BE49-F238E27FC236}">
              <a16:creationId xmlns:a16="http://schemas.microsoft.com/office/drawing/2014/main" xmlns="" id="{00000000-0008-0000-0200-000003000000}"/>
            </a:ext>
          </a:extLst>
        </xdr:cNvPr>
        <xdr:cNvSpPr txBox="1"/>
      </xdr:nvSpPr>
      <xdr:spPr>
        <a:xfrm>
          <a:off x="1743075" y="236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xdr:col>
      <xdr:colOff>533400</xdr:colOff>
      <xdr:row>4</xdr:row>
      <xdr:rowOff>142875</xdr:rowOff>
    </xdr:from>
    <xdr:ext cx="184731" cy="264560"/>
    <xdr:sp macro="" textlink="">
      <xdr:nvSpPr>
        <xdr:cNvPr id="4" name="ZoneTexte 3">
          <a:extLst>
            <a:ext uri="{FF2B5EF4-FFF2-40B4-BE49-F238E27FC236}">
              <a16:creationId xmlns:a16="http://schemas.microsoft.com/office/drawing/2014/main" xmlns="" id="{00000000-0008-0000-0200-000004000000}"/>
            </a:ext>
          </a:extLst>
        </xdr:cNvPr>
        <xdr:cNvSpPr txBox="1"/>
      </xdr:nvSpPr>
      <xdr:spPr>
        <a:xfrm>
          <a:off x="13430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1</xdr:col>
      <xdr:colOff>4763</xdr:colOff>
      <xdr:row>8</xdr:row>
      <xdr:rowOff>0</xdr:rowOff>
    </xdr:from>
    <xdr:to>
      <xdr:col>3</xdr:col>
      <xdr:colOff>757238</xdr:colOff>
      <xdr:row>10</xdr:row>
      <xdr:rowOff>0</xdr:rowOff>
    </xdr:to>
    <xdr:sp macro="" textlink="">
      <xdr:nvSpPr>
        <xdr:cNvPr id="5" name="Rectangle à coins arrondis 4">
          <a:extLst>
            <a:ext uri="{FF2B5EF4-FFF2-40B4-BE49-F238E27FC236}">
              <a16:creationId xmlns:a16="http://schemas.microsoft.com/office/drawing/2014/main" xmlns="" id="{00000000-0008-0000-0200-000008000000}"/>
            </a:ext>
          </a:extLst>
        </xdr:cNvPr>
        <xdr:cNvSpPr/>
      </xdr:nvSpPr>
      <xdr:spPr>
        <a:xfrm>
          <a:off x="452438" y="2533650"/>
          <a:ext cx="1333500" cy="381000"/>
        </a:xfrm>
        <a:prstGeom prst="roundRect">
          <a:avLst/>
        </a:prstGeom>
        <a:gradFill flip="none" rotWithShape="1">
          <a:gsLst>
            <a:gs pos="100000">
              <a:schemeClr val="accent2">
                <a:lumMod val="60000"/>
                <a:lumOff val="4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10</xdr:row>
      <xdr:rowOff>182166</xdr:rowOff>
    </xdr:from>
    <xdr:to>
      <xdr:col>3</xdr:col>
      <xdr:colOff>757238</xdr:colOff>
      <xdr:row>13</xdr:row>
      <xdr:rowOff>20241</xdr:rowOff>
    </xdr:to>
    <xdr:sp macro="" textlink="">
      <xdr:nvSpPr>
        <xdr:cNvPr id="6" name="Rectangle à coins arrondis 5">
          <a:extLst>
            <a:ext uri="{FF2B5EF4-FFF2-40B4-BE49-F238E27FC236}">
              <a16:creationId xmlns:a16="http://schemas.microsoft.com/office/drawing/2014/main" xmlns="" id="{00000000-0008-0000-0200-000009000000}"/>
            </a:ext>
          </a:extLst>
        </xdr:cNvPr>
        <xdr:cNvSpPr/>
      </xdr:nvSpPr>
      <xdr:spPr>
        <a:xfrm>
          <a:off x="452438" y="3096816"/>
          <a:ext cx="1333500" cy="409575"/>
        </a:xfrm>
        <a:prstGeom prst="roundRect">
          <a:avLst/>
        </a:prstGeom>
        <a:gradFill flip="none" rotWithShape="1">
          <a:gsLst>
            <a:gs pos="100000">
              <a:schemeClr val="accent4">
                <a:lumMod val="60000"/>
                <a:lumOff val="4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14</xdr:row>
      <xdr:rowOff>0</xdr:rowOff>
    </xdr:from>
    <xdr:to>
      <xdr:col>3</xdr:col>
      <xdr:colOff>757238</xdr:colOff>
      <xdr:row>16</xdr:row>
      <xdr:rowOff>19050</xdr:rowOff>
    </xdr:to>
    <xdr:sp macro="" textlink="">
      <xdr:nvSpPr>
        <xdr:cNvPr id="7" name="Rectangle à coins arrondis 6">
          <a:extLst>
            <a:ext uri="{FF2B5EF4-FFF2-40B4-BE49-F238E27FC236}">
              <a16:creationId xmlns:a16="http://schemas.microsoft.com/office/drawing/2014/main" xmlns="" id="{00000000-0008-0000-0200-00000A000000}"/>
            </a:ext>
          </a:extLst>
        </xdr:cNvPr>
        <xdr:cNvSpPr/>
      </xdr:nvSpPr>
      <xdr:spPr>
        <a:xfrm>
          <a:off x="452438" y="3676650"/>
          <a:ext cx="1333500" cy="400050"/>
        </a:xfrm>
        <a:prstGeom prst="roundRect">
          <a:avLst/>
        </a:prstGeom>
        <a:gradFill flip="none" rotWithShape="1">
          <a:gsLst>
            <a:gs pos="100000">
              <a:srgbClr val="FF9999"/>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20</xdr:row>
      <xdr:rowOff>0</xdr:rowOff>
    </xdr:from>
    <xdr:to>
      <xdr:col>3</xdr:col>
      <xdr:colOff>757238</xdr:colOff>
      <xdr:row>22</xdr:row>
      <xdr:rowOff>28575</xdr:rowOff>
    </xdr:to>
    <xdr:sp macro="" textlink="">
      <xdr:nvSpPr>
        <xdr:cNvPr id="8" name="Rectangle à coins arrondis 7">
          <a:extLst>
            <a:ext uri="{FF2B5EF4-FFF2-40B4-BE49-F238E27FC236}">
              <a16:creationId xmlns:a16="http://schemas.microsoft.com/office/drawing/2014/main" xmlns="" id="{00000000-0008-0000-0200-00000C000000}"/>
            </a:ext>
          </a:extLst>
        </xdr:cNvPr>
        <xdr:cNvSpPr/>
      </xdr:nvSpPr>
      <xdr:spPr>
        <a:xfrm>
          <a:off x="452438" y="4819650"/>
          <a:ext cx="1333500" cy="409575"/>
        </a:xfrm>
        <a:prstGeom prst="roundRect">
          <a:avLst/>
        </a:prstGeom>
        <a:gradFill flip="none" rotWithShape="1">
          <a:gsLst>
            <a:gs pos="100000">
              <a:schemeClr val="bg1">
                <a:lumMod val="75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23</xdr:row>
      <xdr:rowOff>9525</xdr:rowOff>
    </xdr:from>
    <xdr:to>
      <xdr:col>3</xdr:col>
      <xdr:colOff>757238</xdr:colOff>
      <xdr:row>25</xdr:row>
      <xdr:rowOff>0</xdr:rowOff>
    </xdr:to>
    <xdr:sp macro="" textlink="">
      <xdr:nvSpPr>
        <xdr:cNvPr id="9" name="Rectangle à coins arrondis 8">
          <a:extLst>
            <a:ext uri="{FF2B5EF4-FFF2-40B4-BE49-F238E27FC236}">
              <a16:creationId xmlns:a16="http://schemas.microsoft.com/office/drawing/2014/main" xmlns="" id="{00000000-0008-0000-0200-00000D000000}"/>
            </a:ext>
          </a:extLst>
        </xdr:cNvPr>
        <xdr:cNvSpPr/>
      </xdr:nvSpPr>
      <xdr:spPr>
        <a:xfrm>
          <a:off x="452438" y="5400675"/>
          <a:ext cx="1333500" cy="371475"/>
        </a:xfrm>
        <a:prstGeom prst="roundRect">
          <a:avLst/>
        </a:prstGeom>
        <a:gradFill flip="none" rotWithShape="1">
          <a:gsLst>
            <a:gs pos="100000">
              <a:srgbClr val="FFFF00"/>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25</xdr:row>
      <xdr:rowOff>190500</xdr:rowOff>
    </xdr:from>
    <xdr:to>
      <xdr:col>3</xdr:col>
      <xdr:colOff>757238</xdr:colOff>
      <xdr:row>28</xdr:row>
      <xdr:rowOff>0</xdr:rowOff>
    </xdr:to>
    <xdr:sp macro="" textlink="">
      <xdr:nvSpPr>
        <xdr:cNvPr id="10" name="Rectangle à coins arrondis 9">
          <a:extLst>
            <a:ext uri="{FF2B5EF4-FFF2-40B4-BE49-F238E27FC236}">
              <a16:creationId xmlns:a16="http://schemas.microsoft.com/office/drawing/2014/main" xmlns="" id="{00000000-0008-0000-0200-00000E000000}"/>
            </a:ext>
          </a:extLst>
        </xdr:cNvPr>
        <xdr:cNvSpPr/>
      </xdr:nvSpPr>
      <xdr:spPr>
        <a:xfrm>
          <a:off x="452438" y="5962650"/>
          <a:ext cx="1333500" cy="381000"/>
        </a:xfrm>
        <a:prstGeom prst="roundRect">
          <a:avLst/>
        </a:prstGeom>
        <a:gradFill flip="none" rotWithShape="1">
          <a:gsLst>
            <a:gs pos="100000">
              <a:srgbClr val="66FF66"/>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9525</xdr:colOff>
      <xdr:row>2</xdr:row>
      <xdr:rowOff>19050</xdr:rowOff>
    </xdr:from>
    <xdr:to>
      <xdr:col>4</xdr:col>
      <xdr:colOff>0</xdr:colOff>
      <xdr:row>4</xdr:row>
      <xdr:rowOff>0</xdr:rowOff>
    </xdr:to>
    <xdr:sp macro="" textlink="">
      <xdr:nvSpPr>
        <xdr:cNvPr id="11" name="Rectangle à coins arrondis 10">
          <a:extLst>
            <a:ext uri="{FF2B5EF4-FFF2-40B4-BE49-F238E27FC236}">
              <a16:creationId xmlns:a16="http://schemas.microsoft.com/office/drawing/2014/main" xmlns="" id="{00000000-0008-0000-0200-00000F000000}"/>
            </a:ext>
          </a:extLst>
        </xdr:cNvPr>
        <xdr:cNvSpPr/>
      </xdr:nvSpPr>
      <xdr:spPr>
        <a:xfrm>
          <a:off x="457200" y="1409700"/>
          <a:ext cx="1333500" cy="361950"/>
        </a:xfrm>
        <a:prstGeom prst="roundRect">
          <a:avLst/>
        </a:prstGeom>
        <a:gradFill flip="none" rotWithShape="1">
          <a:gsLst>
            <a:gs pos="0">
              <a:schemeClr val="accent1">
                <a:lumMod val="0"/>
                <a:lumOff val="10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Salaires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17</xdr:row>
      <xdr:rowOff>0</xdr:rowOff>
    </xdr:from>
    <xdr:to>
      <xdr:col>3</xdr:col>
      <xdr:colOff>757238</xdr:colOff>
      <xdr:row>19</xdr:row>
      <xdr:rowOff>28575</xdr:rowOff>
    </xdr:to>
    <xdr:sp macro="" textlink="">
      <xdr:nvSpPr>
        <xdr:cNvPr id="12" name="Rectangle à coins arrondis 11">
          <a:extLst>
            <a:ext uri="{FF2B5EF4-FFF2-40B4-BE49-F238E27FC236}">
              <a16:creationId xmlns:a16="http://schemas.microsoft.com/office/drawing/2014/main" xmlns="" id="{00000000-0008-0000-0200-000010000000}"/>
            </a:ext>
          </a:extLst>
        </xdr:cNvPr>
        <xdr:cNvSpPr/>
      </xdr:nvSpPr>
      <xdr:spPr>
        <a:xfrm>
          <a:off x="452438" y="4248150"/>
          <a:ext cx="1333500" cy="409575"/>
        </a:xfrm>
        <a:prstGeom prst="roundRect">
          <a:avLst/>
        </a:prstGeom>
        <a:gradFill flip="none" rotWithShape="1">
          <a:gsLst>
            <a:gs pos="100000">
              <a:srgbClr val="CC99FF"/>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5</xdr:col>
      <xdr:colOff>0</xdr:colOff>
      <xdr:row>207</xdr:row>
      <xdr:rowOff>0</xdr:rowOff>
    </xdr:from>
    <xdr:to>
      <xdr:col>5</xdr:col>
      <xdr:colOff>184731</xdr:colOff>
      <xdr:row>207</xdr:row>
      <xdr:rowOff>200025</xdr:rowOff>
    </xdr:to>
    <xdr:sp macro="" textlink="">
      <xdr:nvSpPr>
        <xdr:cNvPr id="13" name="Ellipse 12">
          <a:extLst>
            <a:ext uri="{FF2B5EF4-FFF2-40B4-BE49-F238E27FC236}">
              <a16:creationId xmlns:a16="http://schemas.microsoft.com/office/drawing/2014/main" xmlns="" id="{00000000-0008-0000-0200-000013000000}"/>
            </a:ext>
          </a:extLst>
        </xdr:cNvPr>
        <xdr:cNvSpPr/>
      </xdr:nvSpPr>
      <xdr:spPr>
        <a:xfrm>
          <a:off x="2238375" y="40947975"/>
          <a:ext cx="184731" cy="200025"/>
        </a:xfrm>
        <a:prstGeom prst="ellipse">
          <a:avLst/>
        </a:prstGeom>
        <a:solidFill>
          <a:schemeClr val="accent1">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0</xdr:colOff>
      <xdr:row>163</xdr:row>
      <xdr:rowOff>0</xdr:rowOff>
    </xdr:from>
    <xdr:to>
      <xdr:col>5</xdr:col>
      <xdr:colOff>184731</xdr:colOff>
      <xdr:row>163</xdr:row>
      <xdr:rowOff>200025</xdr:rowOff>
    </xdr:to>
    <xdr:sp macro="" textlink="">
      <xdr:nvSpPr>
        <xdr:cNvPr id="14" name="Ellipse 13">
          <a:extLst>
            <a:ext uri="{FF2B5EF4-FFF2-40B4-BE49-F238E27FC236}">
              <a16:creationId xmlns:a16="http://schemas.microsoft.com/office/drawing/2014/main" xmlns="" id="{00000000-0008-0000-0200-000016000000}"/>
            </a:ext>
          </a:extLst>
        </xdr:cNvPr>
        <xdr:cNvSpPr/>
      </xdr:nvSpPr>
      <xdr:spPr>
        <a:xfrm>
          <a:off x="2238375" y="324897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140</xdr:row>
      <xdr:rowOff>0</xdr:rowOff>
    </xdr:from>
    <xdr:to>
      <xdr:col>5</xdr:col>
      <xdr:colOff>184731</xdr:colOff>
      <xdr:row>140</xdr:row>
      <xdr:rowOff>200025</xdr:rowOff>
    </xdr:to>
    <xdr:sp macro="" textlink="">
      <xdr:nvSpPr>
        <xdr:cNvPr id="15" name="Ellipse 14">
          <a:extLst>
            <a:ext uri="{FF2B5EF4-FFF2-40B4-BE49-F238E27FC236}">
              <a16:creationId xmlns:a16="http://schemas.microsoft.com/office/drawing/2014/main" xmlns="" id="{00000000-0008-0000-0200-000018000000}"/>
            </a:ext>
          </a:extLst>
        </xdr:cNvPr>
        <xdr:cNvSpPr/>
      </xdr:nvSpPr>
      <xdr:spPr>
        <a:xfrm>
          <a:off x="2238375" y="280320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117</xdr:row>
      <xdr:rowOff>0</xdr:rowOff>
    </xdr:from>
    <xdr:to>
      <xdr:col>5</xdr:col>
      <xdr:colOff>184731</xdr:colOff>
      <xdr:row>117</xdr:row>
      <xdr:rowOff>200025</xdr:rowOff>
    </xdr:to>
    <xdr:sp macro="" textlink="">
      <xdr:nvSpPr>
        <xdr:cNvPr id="16" name="Ellipse 15">
          <a:extLst>
            <a:ext uri="{FF2B5EF4-FFF2-40B4-BE49-F238E27FC236}">
              <a16:creationId xmlns:a16="http://schemas.microsoft.com/office/drawing/2014/main" xmlns="" id="{00000000-0008-0000-0200-000019000000}"/>
            </a:ext>
          </a:extLst>
        </xdr:cNvPr>
        <xdr:cNvSpPr/>
      </xdr:nvSpPr>
      <xdr:spPr>
        <a:xfrm>
          <a:off x="2238375" y="235743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94</xdr:row>
      <xdr:rowOff>0</xdr:rowOff>
    </xdr:from>
    <xdr:to>
      <xdr:col>5</xdr:col>
      <xdr:colOff>184731</xdr:colOff>
      <xdr:row>94</xdr:row>
      <xdr:rowOff>200025</xdr:rowOff>
    </xdr:to>
    <xdr:sp macro="" textlink="">
      <xdr:nvSpPr>
        <xdr:cNvPr id="17" name="Ellipse 16">
          <a:extLst>
            <a:ext uri="{FF2B5EF4-FFF2-40B4-BE49-F238E27FC236}">
              <a16:creationId xmlns:a16="http://schemas.microsoft.com/office/drawing/2014/main" xmlns="" id="{00000000-0008-0000-0200-00001C000000}"/>
            </a:ext>
          </a:extLst>
        </xdr:cNvPr>
        <xdr:cNvSpPr/>
      </xdr:nvSpPr>
      <xdr:spPr>
        <a:xfrm>
          <a:off x="2238375" y="191166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71</xdr:row>
      <xdr:rowOff>0</xdr:rowOff>
    </xdr:from>
    <xdr:to>
      <xdr:col>5</xdr:col>
      <xdr:colOff>184731</xdr:colOff>
      <xdr:row>71</xdr:row>
      <xdr:rowOff>200025</xdr:rowOff>
    </xdr:to>
    <xdr:sp macro="" textlink="">
      <xdr:nvSpPr>
        <xdr:cNvPr id="18" name="Ellipse 17">
          <a:extLst>
            <a:ext uri="{FF2B5EF4-FFF2-40B4-BE49-F238E27FC236}">
              <a16:creationId xmlns:a16="http://schemas.microsoft.com/office/drawing/2014/main" xmlns="" id="{00000000-0008-0000-0200-00001D000000}"/>
            </a:ext>
          </a:extLst>
        </xdr:cNvPr>
        <xdr:cNvSpPr/>
      </xdr:nvSpPr>
      <xdr:spPr>
        <a:xfrm>
          <a:off x="2238375" y="146589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48</xdr:row>
      <xdr:rowOff>0</xdr:rowOff>
    </xdr:from>
    <xdr:to>
      <xdr:col>5</xdr:col>
      <xdr:colOff>184731</xdr:colOff>
      <xdr:row>48</xdr:row>
      <xdr:rowOff>200025</xdr:rowOff>
    </xdr:to>
    <xdr:sp macro="" textlink="">
      <xdr:nvSpPr>
        <xdr:cNvPr id="19" name="Ellipse 18">
          <a:extLst>
            <a:ext uri="{FF2B5EF4-FFF2-40B4-BE49-F238E27FC236}">
              <a16:creationId xmlns:a16="http://schemas.microsoft.com/office/drawing/2014/main" xmlns="" id="{00000000-0008-0000-0200-00001E000000}"/>
            </a:ext>
          </a:extLst>
        </xdr:cNvPr>
        <xdr:cNvSpPr/>
      </xdr:nvSpPr>
      <xdr:spPr>
        <a:xfrm>
          <a:off x="2238375" y="102012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24</xdr:row>
      <xdr:rowOff>180975</xdr:rowOff>
    </xdr:from>
    <xdr:to>
      <xdr:col>5</xdr:col>
      <xdr:colOff>184731</xdr:colOff>
      <xdr:row>26</xdr:row>
      <xdr:rowOff>0</xdr:rowOff>
    </xdr:to>
    <xdr:sp macro="" textlink="">
      <xdr:nvSpPr>
        <xdr:cNvPr id="20" name="Ellipse 19">
          <a:extLst>
            <a:ext uri="{FF2B5EF4-FFF2-40B4-BE49-F238E27FC236}">
              <a16:creationId xmlns:a16="http://schemas.microsoft.com/office/drawing/2014/main" xmlns="" id="{00000000-0008-0000-0200-00001F000000}"/>
            </a:ext>
          </a:extLst>
        </xdr:cNvPr>
        <xdr:cNvSpPr/>
      </xdr:nvSpPr>
      <xdr:spPr>
        <a:xfrm>
          <a:off x="2238375" y="576262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230</xdr:row>
      <xdr:rowOff>1</xdr:rowOff>
    </xdr:from>
    <xdr:to>
      <xdr:col>5</xdr:col>
      <xdr:colOff>180975</xdr:colOff>
      <xdr:row>230</xdr:row>
      <xdr:rowOff>190501</xdr:rowOff>
    </xdr:to>
    <xdr:sp macro="" textlink="">
      <xdr:nvSpPr>
        <xdr:cNvPr id="21" name="Ellipse 20">
          <a:extLst>
            <a:ext uri="{FF2B5EF4-FFF2-40B4-BE49-F238E27FC236}">
              <a16:creationId xmlns:a16="http://schemas.microsoft.com/office/drawing/2014/main" xmlns="" id="{00000000-0008-0000-0200-00001B000000}"/>
            </a:ext>
          </a:extLst>
        </xdr:cNvPr>
        <xdr:cNvSpPr/>
      </xdr:nvSpPr>
      <xdr:spPr>
        <a:xfrm>
          <a:off x="2238375" y="45405676"/>
          <a:ext cx="180975" cy="19050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1057854</xdr:colOff>
      <xdr:row>259</xdr:row>
      <xdr:rowOff>35355</xdr:rowOff>
    </xdr:from>
    <xdr:to>
      <xdr:col>19</xdr:col>
      <xdr:colOff>180029</xdr:colOff>
      <xdr:row>284</xdr:row>
      <xdr:rowOff>30449</xdr:rowOff>
    </xdr:to>
    <xdr:graphicFrame macro="">
      <xdr:nvGraphicFramePr>
        <xdr:cNvPr id="22" name="Graphique 21">
          <a:extLst>
            <a:ext uri="{FF2B5EF4-FFF2-40B4-BE49-F238E27FC236}">
              <a16:creationId xmlns:a16="http://schemas.microsoft.com/office/drawing/2014/main" xmlns="" id="{569D9505-1A33-4CE1-8328-62A3834759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223668</xdr:colOff>
      <xdr:row>247</xdr:row>
      <xdr:rowOff>65350</xdr:rowOff>
    </xdr:from>
    <xdr:to>
      <xdr:col>23</xdr:col>
      <xdr:colOff>179917</xdr:colOff>
      <xdr:row>272</xdr:row>
      <xdr:rowOff>108577</xdr:rowOff>
    </xdr:to>
    <xdr:graphicFrame macro="">
      <xdr:nvGraphicFramePr>
        <xdr:cNvPr id="23" name="Graphique 22">
          <a:extLst>
            <a:ext uri="{FF2B5EF4-FFF2-40B4-BE49-F238E27FC236}">
              <a16:creationId xmlns:a16="http://schemas.microsoft.com/office/drawing/2014/main" xmlns="" id="{6663755E-7A15-4312-BCC7-68769ABE3E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xdr:colOff>
      <xdr:row>28</xdr:row>
      <xdr:rowOff>154782</xdr:rowOff>
    </xdr:from>
    <xdr:to>
      <xdr:col>3</xdr:col>
      <xdr:colOff>438149</xdr:colOff>
      <xdr:row>30</xdr:row>
      <xdr:rowOff>130969</xdr:rowOff>
    </xdr:to>
    <xdr:sp macro="" textlink="">
      <xdr:nvSpPr>
        <xdr:cNvPr id="24" name="Rectangle à coins arrondis 13">
          <a:extLst>
            <a:ext uri="{FF2B5EF4-FFF2-40B4-BE49-F238E27FC236}">
              <a16:creationId xmlns:a16="http://schemas.microsoft.com/office/drawing/2014/main" xmlns="" id="{6C1816F8-3301-4BA5-9F3D-7FE0ECC6F134}"/>
            </a:ext>
          </a:extLst>
        </xdr:cNvPr>
        <xdr:cNvSpPr/>
      </xdr:nvSpPr>
      <xdr:spPr>
        <a:xfrm>
          <a:off x="447674" y="6498432"/>
          <a:ext cx="1333500" cy="357187"/>
        </a:xfrm>
        <a:prstGeom prst="roundRect">
          <a:avLst/>
        </a:prstGeom>
        <a:gradFill flip="none" rotWithShape="1">
          <a:gsLst>
            <a:gs pos="0">
              <a:schemeClr val="accent6">
                <a:lumMod val="75000"/>
                <a:tint val="66000"/>
                <a:satMod val="160000"/>
              </a:schemeClr>
            </a:gs>
            <a:gs pos="50000">
              <a:schemeClr val="accent6">
                <a:lumMod val="75000"/>
                <a:tint val="44500"/>
                <a:satMod val="160000"/>
              </a:schemeClr>
            </a:gs>
            <a:gs pos="100000">
              <a:schemeClr val="accent6">
                <a:lumMod val="75000"/>
                <a:tint val="23500"/>
                <a:satMod val="160000"/>
              </a:schemeClr>
            </a:gs>
          </a:gsLst>
          <a:path path="circle">
            <a:fillToRect l="50000" t="50000" r="50000" b="5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Bilan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1153385</xdr:colOff>
      <xdr:row>28</xdr:row>
      <xdr:rowOff>168569</xdr:rowOff>
    </xdr:from>
    <xdr:to>
      <xdr:col>20</xdr:col>
      <xdr:colOff>464577</xdr:colOff>
      <xdr:row>41</xdr:row>
      <xdr:rowOff>44744</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a16="http://schemas.microsoft.com/office/drawing/2014/main" xmlns=""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a16="http://schemas.microsoft.com/office/drawing/2014/main" xmlns="" id="{00000000-0008-0000-0400-000003000000}"/>
            </a:ext>
          </a:extLst>
        </xdr:cNvPr>
        <xdr:cNvSpPr/>
      </xdr:nvSpPr>
      <xdr:spPr>
        <a:xfrm>
          <a:off x="3006089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a16="http://schemas.microsoft.com/office/drawing/2014/main" xmlns="" id="{00000000-0008-0000-0400-000004000000}"/>
            </a:ext>
          </a:extLst>
        </xdr:cNvPr>
        <xdr:cNvSpPr txBox="1"/>
      </xdr:nvSpPr>
      <xdr:spPr>
        <a:xfrm>
          <a:off x="247650" y="219073"/>
          <a:ext cx="216384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a16="http://schemas.microsoft.com/office/drawing/2014/main" xmlns="" id="{00000000-0008-0000-0400-000005000000}"/>
            </a:ext>
          </a:extLst>
        </xdr:cNvPr>
        <xdr:cNvSpPr/>
      </xdr:nvSpPr>
      <xdr:spPr>
        <a:xfrm>
          <a:off x="2023110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 textlink="">
      <xdr:nvSpPr>
        <xdr:cNvPr id="6" name="Rectangle à coins arrondis 5">
          <a:extLst>
            <a:ext uri="{FF2B5EF4-FFF2-40B4-BE49-F238E27FC236}">
              <a16:creationId xmlns:a16="http://schemas.microsoft.com/office/drawing/2014/main" xmlns="" id="{00000000-0008-0000-0400-000006000000}"/>
            </a:ext>
          </a:extLst>
        </xdr:cNvPr>
        <xdr:cNvSpPr/>
      </xdr:nvSpPr>
      <xdr:spPr>
        <a:xfrm>
          <a:off x="9929133" y="1502230"/>
          <a:ext cx="2280557" cy="398689"/>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 textlink="">
      <xdr:nvSpPr>
        <xdr:cNvPr id="7" name="Rectangle à coins arrondis 6">
          <a:extLst>
            <a:ext uri="{FF2B5EF4-FFF2-40B4-BE49-F238E27FC236}">
              <a16:creationId xmlns:a16="http://schemas.microsoft.com/office/drawing/2014/main" xmlns="" id="{00000000-0008-0000-0400-000007000000}"/>
            </a:ext>
          </a:extLst>
        </xdr:cNvPr>
        <xdr:cNvSpPr/>
      </xdr:nvSpPr>
      <xdr:spPr>
        <a:xfrm>
          <a:off x="6954612" y="2186669"/>
          <a:ext cx="2280557" cy="383721"/>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 textlink="">
      <xdr:nvSpPr>
        <xdr:cNvPr id="8" name="Rectangle à coins arrondis 7">
          <a:extLst>
            <a:ext uri="{FF2B5EF4-FFF2-40B4-BE49-F238E27FC236}">
              <a16:creationId xmlns:a16="http://schemas.microsoft.com/office/drawing/2014/main" xmlns="" id="{00000000-0008-0000-0400-000008000000}"/>
            </a:ext>
          </a:extLst>
        </xdr:cNvPr>
        <xdr:cNvSpPr/>
      </xdr:nvSpPr>
      <xdr:spPr>
        <a:xfrm>
          <a:off x="9929133" y="2180319"/>
          <a:ext cx="2280557" cy="412296"/>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 textlink="">
      <xdr:nvSpPr>
        <xdr:cNvPr id="9" name="Rectangle à coins arrondis 8">
          <a:extLst>
            <a:ext uri="{FF2B5EF4-FFF2-40B4-BE49-F238E27FC236}">
              <a16:creationId xmlns:a16="http://schemas.microsoft.com/office/drawing/2014/main" xmlns="" id="{00000000-0008-0000-0400-000009000000}"/>
            </a:ext>
          </a:extLst>
        </xdr:cNvPr>
        <xdr:cNvSpPr/>
      </xdr:nvSpPr>
      <xdr:spPr>
        <a:xfrm>
          <a:off x="12869637" y="2181226"/>
          <a:ext cx="2280558" cy="402771"/>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 textlink="">
      <xdr:nvSpPr>
        <xdr:cNvPr id="10" name="Rectangle à coins arrondis 9">
          <a:extLst>
            <a:ext uri="{FF2B5EF4-FFF2-40B4-BE49-F238E27FC236}">
              <a16:creationId xmlns:a16="http://schemas.microsoft.com/office/drawing/2014/main" xmlns="" id="{00000000-0008-0000-0400-00000A000000}"/>
            </a:ext>
          </a:extLst>
        </xdr:cNvPr>
        <xdr:cNvSpPr/>
      </xdr:nvSpPr>
      <xdr:spPr>
        <a:xfrm>
          <a:off x="6954612" y="2835728"/>
          <a:ext cx="2280557" cy="402771"/>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 textlink="">
      <xdr:nvSpPr>
        <xdr:cNvPr id="11" name="Rectangle à coins arrondis 10">
          <a:extLst>
            <a:ext uri="{FF2B5EF4-FFF2-40B4-BE49-F238E27FC236}">
              <a16:creationId xmlns:a16="http://schemas.microsoft.com/office/drawing/2014/main" xmlns="" id="{00000000-0008-0000-0400-00000B000000}"/>
            </a:ext>
          </a:extLst>
        </xdr:cNvPr>
        <xdr:cNvSpPr/>
      </xdr:nvSpPr>
      <xdr:spPr>
        <a:xfrm>
          <a:off x="9929133" y="2859769"/>
          <a:ext cx="2280557" cy="402771"/>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 textlink="">
      <xdr:nvSpPr>
        <xdr:cNvPr id="12" name="Rectangle à coins arrondis 11">
          <a:extLst>
            <a:ext uri="{FF2B5EF4-FFF2-40B4-BE49-F238E27FC236}">
              <a16:creationId xmlns:a16="http://schemas.microsoft.com/office/drawing/2014/main" xmlns="" id="{00000000-0008-0000-0400-00000C000000}"/>
            </a:ext>
          </a:extLst>
        </xdr:cNvPr>
        <xdr:cNvSpPr/>
      </xdr:nvSpPr>
      <xdr:spPr>
        <a:xfrm>
          <a:off x="12869637" y="2886075"/>
          <a:ext cx="2280558" cy="364671"/>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 textlink="">
      <xdr:nvSpPr>
        <xdr:cNvPr id="13" name="Rectangle à coins arrondis 12">
          <a:extLst>
            <a:ext uri="{FF2B5EF4-FFF2-40B4-BE49-F238E27FC236}">
              <a16:creationId xmlns:a16="http://schemas.microsoft.com/office/drawing/2014/main" xmlns="" id="{00000000-0008-0000-0400-00000D000000}"/>
            </a:ext>
          </a:extLst>
        </xdr:cNvPr>
        <xdr:cNvSpPr/>
      </xdr:nvSpPr>
      <xdr:spPr>
        <a:xfrm>
          <a:off x="9929133" y="3529694"/>
          <a:ext cx="2280557" cy="374196"/>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14" name="Ellipse 13">
          <a:extLst>
            <a:ext uri="{FF2B5EF4-FFF2-40B4-BE49-F238E27FC236}">
              <a16:creationId xmlns:a16="http://schemas.microsoft.com/office/drawing/2014/main" xmlns="" id="{00000000-0008-0000-0400-00000E000000}"/>
            </a:ext>
          </a:extLst>
        </xdr:cNvPr>
        <xdr:cNvSpPr/>
      </xdr:nvSpPr>
      <xdr:spPr>
        <a:xfrm>
          <a:off x="5412921" y="138602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15" name="Ellipse 14">
          <a:extLst>
            <a:ext uri="{FF2B5EF4-FFF2-40B4-BE49-F238E27FC236}">
              <a16:creationId xmlns:a16="http://schemas.microsoft.com/office/drawing/2014/main" xmlns="" id="{00000000-0008-0000-0400-00000F000000}"/>
            </a:ext>
          </a:extLst>
        </xdr:cNvPr>
        <xdr:cNvSpPr/>
      </xdr:nvSpPr>
      <xdr:spPr>
        <a:xfrm>
          <a:off x="5399314" y="2086111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16" name="Ellipse 15">
          <a:extLst>
            <a:ext uri="{FF2B5EF4-FFF2-40B4-BE49-F238E27FC236}">
              <a16:creationId xmlns:a16="http://schemas.microsoft.com/office/drawing/2014/main" xmlns="" id="{00000000-0008-0000-0400-000010000000}"/>
            </a:ext>
          </a:extLst>
        </xdr:cNvPr>
        <xdr:cNvSpPr/>
      </xdr:nvSpPr>
      <xdr:spPr>
        <a:xfrm>
          <a:off x="5399315" y="278619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17" name="Ellipse 16">
          <a:extLst>
            <a:ext uri="{FF2B5EF4-FFF2-40B4-BE49-F238E27FC236}">
              <a16:creationId xmlns:a16="http://schemas.microsoft.com/office/drawing/2014/main" xmlns="" id="{00000000-0008-0000-0400-000011000000}"/>
            </a:ext>
          </a:extLst>
        </xdr:cNvPr>
        <xdr:cNvSpPr/>
      </xdr:nvSpPr>
      <xdr:spPr>
        <a:xfrm>
          <a:off x="5412922" y="3486286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18" name="Ellipse 17">
          <a:extLst>
            <a:ext uri="{FF2B5EF4-FFF2-40B4-BE49-F238E27FC236}">
              <a16:creationId xmlns:a16="http://schemas.microsoft.com/office/drawing/2014/main" xmlns="" id="{00000000-0008-0000-0400-000012000000}"/>
            </a:ext>
          </a:extLst>
        </xdr:cNvPr>
        <xdr:cNvSpPr/>
      </xdr:nvSpPr>
      <xdr:spPr>
        <a:xfrm>
          <a:off x="5426529" y="418637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19" name="Ellipse 18">
          <a:extLst>
            <a:ext uri="{FF2B5EF4-FFF2-40B4-BE49-F238E27FC236}">
              <a16:creationId xmlns:a16="http://schemas.microsoft.com/office/drawing/2014/main" xmlns="" id="{00000000-0008-0000-0400-000013000000}"/>
            </a:ext>
          </a:extLst>
        </xdr:cNvPr>
        <xdr:cNvSpPr/>
      </xdr:nvSpPr>
      <xdr:spPr>
        <a:xfrm>
          <a:off x="5412922" y="48878217"/>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187</xdr:row>
      <xdr:rowOff>81643</xdr:rowOff>
    </xdr:from>
    <xdr:to>
      <xdr:col>3</xdr:col>
      <xdr:colOff>1749552</xdr:colOff>
      <xdr:row>187</xdr:row>
      <xdr:rowOff>281668</xdr:rowOff>
    </xdr:to>
    <xdr:sp macro="" textlink="">
      <xdr:nvSpPr>
        <xdr:cNvPr id="20" name="Ellipse 19">
          <a:extLst>
            <a:ext uri="{FF2B5EF4-FFF2-40B4-BE49-F238E27FC236}">
              <a16:creationId xmlns:a16="http://schemas.microsoft.com/office/drawing/2014/main" xmlns="" id="{00000000-0008-0000-0400-000014000000}"/>
            </a:ext>
          </a:extLst>
        </xdr:cNvPr>
        <xdr:cNvSpPr/>
      </xdr:nvSpPr>
      <xdr:spPr>
        <a:xfrm>
          <a:off x="5412921" y="62879968"/>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19</xdr:row>
      <xdr:rowOff>68036</xdr:rowOff>
    </xdr:from>
    <xdr:to>
      <xdr:col>3</xdr:col>
      <xdr:colOff>1749553</xdr:colOff>
      <xdr:row>19</xdr:row>
      <xdr:rowOff>268061</xdr:rowOff>
    </xdr:to>
    <xdr:sp macro="" textlink="">
      <xdr:nvSpPr>
        <xdr:cNvPr id="21" name="Ellipse 20">
          <a:extLst>
            <a:ext uri="{FF2B5EF4-FFF2-40B4-BE49-F238E27FC236}">
              <a16:creationId xmlns:a16="http://schemas.microsoft.com/office/drawing/2014/main" xmlns="" id="{00000000-0008-0000-0400-00000E000000}"/>
            </a:ext>
          </a:extLst>
        </xdr:cNvPr>
        <xdr:cNvSpPr/>
      </xdr:nvSpPr>
      <xdr:spPr>
        <a:xfrm>
          <a:off x="5412922" y="685936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SCAL~1/AppData/Local/Temp/Compte%20Budget%20(REMANIEMENTS)%20(Enregistr&#233;%20automatiquement)%20(Enregistr&#233;%20automatiqueme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Fichiers%20Excel\Budget\Comptes%20commu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Fichiers\Doc\Fichiers%20Excel\Budget\Budg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C\Bureau\Doc%20Exel\Budget%20Cyril%20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C/Bureau/Doc%20Exel/Budget%20Cyril%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te Commun"/>
      <sheetName val="Liste"/>
      <sheetName val="Donnée Cyril"/>
      <sheetName val="Salaire"/>
      <sheetName val="Donneés"/>
      <sheetName val="Essaie"/>
      <sheetName val="Accueil"/>
      <sheetName val="Ex Mois"/>
      <sheetName val="-1 "/>
      <sheetName val="Régl Graph"/>
      <sheetName val="Jan"/>
      <sheetName val="Fév"/>
      <sheetName val="Mars"/>
      <sheetName val="Avril"/>
      <sheetName val="Mai"/>
      <sheetName val="Juin"/>
      <sheetName val="Juil"/>
      <sheetName val="Août"/>
      <sheetName val="Sept"/>
      <sheetName val="Oct"/>
      <sheetName val="Nov"/>
      <sheetName val="Déc"/>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
      <sheetName val="Feuil1"/>
      <sheetName val="Feuil2"/>
      <sheetName val="Compte Commun"/>
      <sheetName val="Budget Cyril Exemple"/>
      <sheetName val="Budget Al Exemple"/>
      <sheetName val="Budget Cyril Annuelle Exemple"/>
    </sheetNames>
    <sheetDataSet>
      <sheetData sheetId="0">
        <row r="2">
          <cell r="A2" t="str">
            <v>Août</v>
          </cell>
        </row>
        <row r="3">
          <cell r="A3" t="str">
            <v>Avril</v>
          </cell>
        </row>
        <row r="4">
          <cell r="A4" t="str">
            <v>Décembre</v>
          </cell>
        </row>
        <row r="5">
          <cell r="A5" t="str">
            <v>Février</v>
          </cell>
        </row>
        <row r="6">
          <cell r="A6" t="str">
            <v>Janvier</v>
          </cell>
        </row>
        <row r="7">
          <cell r="A7" t="str">
            <v>Juillet</v>
          </cell>
        </row>
        <row r="8">
          <cell r="A8" t="str">
            <v>Juin</v>
          </cell>
        </row>
        <row r="9">
          <cell r="A9" t="str">
            <v>Mai</v>
          </cell>
        </row>
        <row r="10">
          <cell r="A10" t="str">
            <v>Mars</v>
          </cell>
        </row>
        <row r="11">
          <cell r="A11" t="str">
            <v>Novembre</v>
          </cell>
        </row>
        <row r="12">
          <cell r="A12" t="str">
            <v>Octobre</v>
          </cell>
        </row>
        <row r="13">
          <cell r="A13" t="str">
            <v>Septembre</v>
          </cell>
        </row>
        <row r="100">
          <cell r="A100">
            <v>2015</v>
          </cell>
        </row>
        <row r="101">
          <cell r="A101">
            <v>2016</v>
          </cell>
        </row>
        <row r="102">
          <cell r="A102">
            <v>2017</v>
          </cell>
        </row>
        <row r="103">
          <cell r="A103">
            <v>2018</v>
          </cell>
        </row>
        <row r="104">
          <cell r="A104">
            <v>2019</v>
          </cell>
        </row>
        <row r="105">
          <cell r="A105">
            <v>2020</v>
          </cell>
        </row>
        <row r="106">
          <cell r="A106">
            <v>2021</v>
          </cell>
        </row>
        <row r="107">
          <cell r="A107">
            <v>2022</v>
          </cell>
        </row>
        <row r="108">
          <cell r="A108">
            <v>2023</v>
          </cell>
        </row>
        <row r="109">
          <cell r="A109">
            <v>2024</v>
          </cell>
        </row>
        <row r="110">
          <cell r="A110">
            <v>2025</v>
          </cell>
        </row>
        <row r="111">
          <cell r="A111">
            <v>2026</v>
          </cell>
        </row>
        <row r="112">
          <cell r="A112">
            <v>2027</v>
          </cell>
        </row>
        <row r="113">
          <cell r="A113">
            <v>2028</v>
          </cell>
        </row>
        <row r="114">
          <cell r="A114">
            <v>2029</v>
          </cell>
        </row>
        <row r="115">
          <cell r="A115">
            <v>2030</v>
          </cell>
        </row>
        <row r="116">
          <cell r="A116">
            <v>2031</v>
          </cell>
        </row>
        <row r="117">
          <cell r="A117">
            <v>2032</v>
          </cell>
        </row>
        <row r="118">
          <cell r="A118">
            <v>2033</v>
          </cell>
        </row>
        <row r="119">
          <cell r="A119">
            <v>2034</v>
          </cell>
        </row>
        <row r="120">
          <cell r="A120">
            <v>2035</v>
          </cell>
        </row>
        <row r="121">
          <cell r="A121">
            <v>2036</v>
          </cell>
        </row>
        <row r="122">
          <cell r="A122">
            <v>2037</v>
          </cell>
        </row>
        <row r="123">
          <cell r="A123">
            <v>2038</v>
          </cell>
        </row>
        <row r="124">
          <cell r="A124">
            <v>2039</v>
          </cell>
        </row>
        <row r="125">
          <cell r="A125">
            <v>2040</v>
          </cell>
        </row>
        <row r="126">
          <cell r="A126">
            <v>2041</v>
          </cell>
        </row>
        <row r="127">
          <cell r="A127">
            <v>2042</v>
          </cell>
        </row>
        <row r="128">
          <cell r="A128">
            <v>2043</v>
          </cell>
        </row>
        <row r="129">
          <cell r="A129">
            <v>2044</v>
          </cell>
        </row>
        <row r="130">
          <cell r="A130">
            <v>2045</v>
          </cell>
        </row>
        <row r="131">
          <cell r="A131">
            <v>2046</v>
          </cell>
        </row>
        <row r="132">
          <cell r="A132">
            <v>2047</v>
          </cell>
        </row>
        <row r="133">
          <cell r="A133">
            <v>2048</v>
          </cell>
        </row>
        <row r="134">
          <cell r="A134">
            <v>2049</v>
          </cell>
        </row>
        <row r="135">
          <cell r="A135">
            <v>2050</v>
          </cell>
        </row>
        <row r="136">
          <cell r="A136">
            <v>2051</v>
          </cell>
        </row>
        <row r="137">
          <cell r="A137">
            <v>2052</v>
          </cell>
        </row>
        <row r="138">
          <cell r="A138">
            <v>2053</v>
          </cell>
        </row>
        <row r="139">
          <cell r="A139">
            <v>2054</v>
          </cell>
        </row>
        <row r="140">
          <cell r="A140">
            <v>2055</v>
          </cell>
        </row>
        <row r="141">
          <cell r="A141">
            <v>2056</v>
          </cell>
        </row>
        <row r="142">
          <cell r="A142">
            <v>2057</v>
          </cell>
        </row>
        <row r="143">
          <cell r="A143">
            <v>2058</v>
          </cell>
        </row>
        <row r="144">
          <cell r="A144">
            <v>2059</v>
          </cell>
        </row>
        <row r="145">
          <cell r="A145">
            <v>2060</v>
          </cell>
        </row>
        <row r="146">
          <cell r="A146">
            <v>2061</v>
          </cell>
        </row>
        <row r="147">
          <cell r="A147">
            <v>2062</v>
          </cell>
        </row>
        <row r="148">
          <cell r="A148">
            <v>2063</v>
          </cell>
        </row>
        <row r="149">
          <cell r="A149">
            <v>2064</v>
          </cell>
        </row>
        <row r="150">
          <cell r="A150">
            <v>2065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 Mensualité"/>
      <sheetName val="Compte Commun"/>
      <sheetName val="Cpt Exemple"/>
      <sheetName val="Ex Mensualité Finale"/>
      <sheetName val="Données"/>
      <sheetName val="Ex Budget mensuel simple"/>
      <sheetName val="Liste"/>
      <sheetName val="Mensualité 2016"/>
      <sheetName val="Août 16"/>
      <sheetName val="Rel Août 16"/>
      <sheetName val="Sept 16 "/>
      <sheetName val="Oct 16"/>
      <sheetName val="Nov 16"/>
      <sheetName val="Déc 16"/>
      <sheetName val="Mensualité 2017"/>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PASCAL~1/AppData/Local/Temp/Compte%20Budget%20(REMANIEMENTS)%20(Enregistr&#233;%20automatiquement)%20(Enregistr&#233;%20automatiquement).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Cyril M" refreshedDate="43240.660696874998" createdVersion="6" refreshedVersion="6" minRefreshableVersion="3" recordCount="9">
  <cacheSource type="worksheet">
    <worksheetSource ref="B38:O47" sheet="Régl Graph" r:id="rId2"/>
  </cacheSource>
  <cacheFields count="14">
    <cacheField name="Catégories" numFmtId="0">
      <sharedItems count="9">
        <s v="Charges /2"/>
        <s v="Mes Charges"/>
        <s v="Frais Bancaires"/>
        <s v="Assurances"/>
        <s v="Voiture"/>
        <s v="Crédits"/>
        <s v="Divers"/>
        <s v="Epargne"/>
        <s v="Total/Mois"/>
      </sharedItems>
    </cacheField>
    <cacheField name="Janvier" numFmtId="0">
      <sharedItems containsSemiMixedTypes="0" containsString="0" containsNumber="1" minValue="0" maxValue="2131.31"/>
    </cacheField>
    <cacheField name="Février" numFmtId="0">
      <sharedItems containsSemiMixedTypes="0" containsString="0" containsNumber="1" minValue="0" maxValue="1817.96"/>
    </cacheField>
    <cacheField name="Mars" numFmtId="0">
      <sharedItems containsSemiMixedTypes="0" containsString="0" containsNumber="1" minValue="0" maxValue="1628.7800000000002"/>
    </cacheField>
    <cacheField name="Avril" numFmtId="0">
      <sharedItems containsSemiMixedTypes="0" containsString="0" containsNumber="1" minValue="0" maxValue="1950.8600000000001"/>
    </cacheField>
    <cacheField name="Mai" numFmtId="0">
      <sharedItems containsSemiMixedTypes="0" containsString="0" containsNumber="1" minValue="0" maxValue="2522.7399999999998"/>
    </cacheField>
    <cacheField name="Juin" numFmtId="0">
      <sharedItems containsSemiMixedTypes="0" containsString="0" containsNumber="1" minValue="0" maxValue="1515.0800000000002"/>
    </cacheField>
    <cacheField name="Juillet" numFmtId="0">
      <sharedItems containsSemiMixedTypes="0" containsString="0" containsNumber="1" minValue="0" maxValue="1515.0800000000002"/>
    </cacheField>
    <cacheField name="Août" numFmtId="0">
      <sharedItems containsSemiMixedTypes="0" containsString="0" containsNumber="1" minValue="0" maxValue="1529.4100000000003"/>
    </cacheField>
    <cacheField name="Septembre" numFmtId="0">
      <sharedItems containsSemiMixedTypes="0" containsString="0" containsNumber="1" minValue="0" maxValue="1515.0800000000002"/>
    </cacheField>
    <cacheField name="Octobre" numFmtId="0">
      <sharedItems containsSemiMixedTypes="0" containsString="0" containsNumber="1" minValue="0" maxValue="1515.0800000000002"/>
    </cacheField>
    <cacheField name="Novembre" numFmtId="0">
      <sharedItems containsSemiMixedTypes="0" containsString="0" containsNumber="1" minValue="0" maxValue="1284.0800000000002"/>
    </cacheField>
    <cacheField name="Décembre" numFmtId="0">
      <sharedItems containsSemiMixedTypes="0" containsString="0" containsNumber="1" minValue="0" maxValue="1284.0800000000002"/>
    </cacheField>
    <cacheField name="Total / Catégories" numFmtId="0">
      <sharedItems containsSemiMixedTypes="0" containsString="0" containsNumber="1" minValue="0" maxValue="20209.54"/>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Pascal Richard" refreshedDate="43357.294519791663" createdVersion="4" refreshedVersion="4" minRefreshableVersion="3" recordCount="11">
  <cacheSource type="worksheet">
    <worksheetSource name="Données"/>
  </cacheSource>
  <cacheFields count="6">
    <cacheField name="Mois" numFmtId="0">
      <sharedItems count="8">
        <s v="Janvier"/>
        <s v="juin"/>
        <s v="juillet"/>
        <s v="août"/>
        <s v="Mars"/>
        <s v="Février"/>
        <s v="Septembre"/>
        <s v="octobre"/>
      </sharedItems>
    </cacheField>
    <cacheField name="Date" numFmtId="14">
      <sharedItems containsSemiMixedTypes="0" containsNonDate="0" containsDate="1" containsString="0" minDate="2018-01-02T00:00:00" maxDate="2018-10-18T00:00:00"/>
    </cacheField>
    <cacheField name="Catégories" numFmtId="0">
      <sharedItems count="14">
        <s v="Voyages"/>
        <s v="Coiffeur"/>
        <s v="Voiture"/>
        <s v="Sous Marin"/>
        <s v="Pain"/>
        <s v="Formule"/>
        <s v="Supersonique"/>
        <s v="ddd" u="1"/>
        <s v="Qqqqqqqqq" u="1"/>
        <s v="qqqqqqq" u="1"/>
        <s v="Avion" u="1"/>
        <s v="xxxxxxxx" u="1"/>
        <s v="qqqq" u="1"/>
        <s v="zz" u="1"/>
      </sharedItems>
    </cacheField>
    <cacheField name="Intitulé" numFmtId="0">
      <sharedItems/>
    </cacheField>
    <cacheField name="Montant" numFmtId="4">
      <sharedItems containsSemiMixedTypes="0" containsString="0" containsNumber="1" minValue="2" maxValue="1250.1199999999999"/>
    </cacheField>
    <cacheField name="Not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
  <r>
    <x v="0"/>
    <n v="718.5"/>
    <n v="732.95"/>
    <n v="719.26"/>
    <n v="712.76"/>
    <n v="724.35"/>
    <n v="709.1"/>
    <n v="709.1"/>
    <n v="709.1"/>
    <n v="709.1"/>
    <n v="709.1"/>
    <n v="629.1"/>
    <n v="629.1"/>
    <n v="8411.5200000000023"/>
  </r>
  <r>
    <x v="1"/>
    <n v="411.6"/>
    <n v="151"/>
    <n v="151"/>
    <n v="151"/>
    <n v="151"/>
    <n v="151"/>
    <n v="151"/>
    <n v="151"/>
    <n v="151"/>
    <n v="151"/>
    <n v="0"/>
    <n v="0"/>
    <n v="1770.6"/>
  </r>
  <r>
    <x v="2"/>
    <n v="9.8800000000000008"/>
    <n v="25.36"/>
    <n v="9.8800000000000008"/>
    <n v="22"/>
    <n v="9.8800000000000008"/>
    <n v="9.8800000000000008"/>
    <n v="9.8800000000000008"/>
    <n v="24.21"/>
    <n v="9.8800000000000008"/>
    <n v="9.8800000000000008"/>
    <n v="9.8800000000000008"/>
    <n v="9.8800000000000008"/>
    <n v="160.48999999999998"/>
  </r>
  <r>
    <x v="3"/>
    <n v="151.54"/>
    <n v="154.91999999999999"/>
    <n v="149.02000000000001"/>
    <n v="149.03"/>
    <n v="149.02000000000001"/>
    <n v="147.54"/>
    <n v="147.54"/>
    <n v="147.54"/>
    <n v="147.54"/>
    <n v="147.54"/>
    <n v="147.54"/>
    <n v="147.54"/>
    <n v="1786.3099999999997"/>
  </r>
  <r>
    <x v="4"/>
    <n v="0"/>
    <n v="0"/>
    <n v="0"/>
    <n v="0"/>
    <n v="0"/>
    <n v="0"/>
    <n v="0"/>
    <n v="0"/>
    <n v="0"/>
    <n v="0"/>
    <n v="0"/>
    <n v="0"/>
    <n v="0"/>
  </r>
  <r>
    <x v="5"/>
    <n v="341.49"/>
    <n v="341.49"/>
    <n v="341.49"/>
    <n v="341.49"/>
    <n v="341.49"/>
    <n v="442.67"/>
    <n v="442.67"/>
    <n v="442.67"/>
    <n v="442.67"/>
    <n v="442.67"/>
    <n v="442.67"/>
    <n v="442.67"/>
    <n v="4806.1400000000003"/>
  </r>
  <r>
    <x v="6"/>
    <n v="483.30000000000007"/>
    <n v="397.24"/>
    <n v="243.13"/>
    <n v="559.58000000000004"/>
    <n v="632"/>
    <n v="39.89"/>
    <n v="39.89"/>
    <n v="39.89"/>
    <n v="39.89"/>
    <n v="39.89"/>
    <n v="39.89"/>
    <n v="39.89"/>
    <n v="2594.4799999999991"/>
  </r>
  <r>
    <x v="7"/>
    <n v="15"/>
    <n v="15"/>
    <n v="15"/>
    <n v="15"/>
    <n v="515"/>
    <n v="15"/>
    <n v="15"/>
    <n v="15"/>
    <n v="15"/>
    <n v="15"/>
    <n v="15"/>
    <n v="15"/>
    <n v="680"/>
  </r>
  <r>
    <x v="8"/>
    <n v="2131.31"/>
    <n v="1817.96"/>
    <n v="1628.7800000000002"/>
    <n v="1950.8600000000001"/>
    <n v="2522.7399999999998"/>
    <n v="1515.0800000000002"/>
    <n v="1515.0800000000002"/>
    <n v="1529.4100000000003"/>
    <n v="1515.0800000000002"/>
    <n v="1515.0800000000002"/>
    <n v="1284.0800000000002"/>
    <n v="1284.0800000000002"/>
    <n v="20209.54"/>
  </r>
</pivotCacheRecords>
</file>

<file path=xl/pivotCache/pivotCacheRecords2.xml><?xml version="1.0" encoding="utf-8"?>
<pivotCacheRecords xmlns="http://schemas.openxmlformats.org/spreadsheetml/2006/main" xmlns:r="http://schemas.openxmlformats.org/officeDocument/2006/relationships" count="11">
  <r>
    <x v="0"/>
    <d v="2018-01-02T00:00:00"/>
    <x v="0"/>
    <s v="qqqq"/>
    <n v="120.5"/>
    <s v="aaaa"/>
  </r>
  <r>
    <x v="1"/>
    <d v="2018-06-03T00:00:00"/>
    <x v="0"/>
    <s v="zz"/>
    <n v="130.56"/>
    <s v="aaaaazzzNnnnnnnaaa"/>
  </r>
  <r>
    <x v="2"/>
    <d v="2018-07-05T00:00:00"/>
    <x v="1"/>
    <s v="ddd"/>
    <n v="30.88"/>
    <s v="dddddd"/>
  </r>
  <r>
    <x v="3"/>
    <d v="2018-08-08T00:00:00"/>
    <x v="2"/>
    <s v="qqqqq"/>
    <n v="120.35"/>
    <s v="qqqqq"/>
  </r>
  <r>
    <x v="4"/>
    <d v="2018-03-21T00:00:00"/>
    <x v="3"/>
    <s v="dddddd"/>
    <n v="1250.1199999999999"/>
    <s v="aaaaa"/>
  </r>
  <r>
    <x v="5"/>
    <d v="2018-02-02T00:00:00"/>
    <x v="4"/>
    <s v="xx"/>
    <n v="100"/>
    <s v="aaaaaaaaaaaaaaaaaaaa"/>
  </r>
  <r>
    <x v="5"/>
    <d v="2018-02-05T00:00:00"/>
    <x v="4"/>
    <s v="qq"/>
    <n v="2"/>
    <s v="xxxxxxxxxxxxxx"/>
  </r>
  <r>
    <x v="5"/>
    <d v="2018-02-24T00:00:00"/>
    <x v="4"/>
    <s v="xx"/>
    <n v="2"/>
    <s v="qqqqqqqqqqqqqqqqqqq"/>
  </r>
  <r>
    <x v="4"/>
    <d v="2018-03-20T00:00:00"/>
    <x v="5"/>
    <s v="fff"/>
    <n v="125"/>
    <s v=""/>
  </r>
  <r>
    <x v="6"/>
    <d v="2018-09-13T00:00:00"/>
    <x v="5"/>
    <s v="ddd"/>
    <n v="150.24"/>
    <m/>
  </r>
  <r>
    <x v="7"/>
    <d v="2018-10-17T00:00:00"/>
    <x v="6"/>
    <s v="dddd"/>
    <n v="141.32"/>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B3:K12" firstHeaderRow="1" firstDataRow="2" firstDataCol="1"/>
  <pivotFields count="6">
    <pivotField axis="axisCol" showAll="0">
      <items count="9">
        <item x="1"/>
        <item x="2"/>
        <item x="3"/>
        <item x="6"/>
        <item x="4"/>
        <item x="5"/>
        <item x="0"/>
        <item x="7"/>
        <item t="default"/>
      </items>
    </pivotField>
    <pivotField showAll="0" defaultSubtotal="0"/>
    <pivotField axis="axisRow" showAll="0">
      <items count="15">
        <item m="1" x="7"/>
        <item m="1" x="12"/>
        <item m="1" x="13"/>
        <item x="4"/>
        <item x="0"/>
        <item x="1"/>
        <item x="2"/>
        <item m="1" x="10"/>
        <item m="1" x="9"/>
        <item x="5"/>
        <item x="3"/>
        <item x="6"/>
        <item m="1" x="11"/>
        <item m="1" x="8"/>
        <item t="default"/>
      </items>
    </pivotField>
    <pivotField showAll="0"/>
    <pivotField dataField="1" numFmtId="44" showAll="0"/>
    <pivotField showAll="0"/>
  </pivotFields>
  <rowFields count="1">
    <field x="2"/>
  </rowFields>
  <rowItems count="8">
    <i>
      <x v="3"/>
    </i>
    <i>
      <x v="4"/>
    </i>
    <i>
      <x v="5"/>
    </i>
    <i>
      <x v="6"/>
    </i>
    <i>
      <x v="9"/>
    </i>
    <i>
      <x v="10"/>
    </i>
    <i>
      <x v="11"/>
    </i>
    <i t="grand">
      <x/>
    </i>
  </rowItems>
  <colFields count="1">
    <field x="0"/>
  </colFields>
  <colItems count="9">
    <i>
      <x/>
    </i>
    <i>
      <x v="1"/>
    </i>
    <i>
      <x v="2"/>
    </i>
    <i>
      <x v="3"/>
    </i>
    <i>
      <x v="4"/>
    </i>
    <i>
      <x v="5"/>
    </i>
    <i>
      <x v="6"/>
    </i>
    <i>
      <x v="7"/>
    </i>
    <i t="grand">
      <x/>
    </i>
  </colItems>
  <dataFields count="1">
    <dataField name="Somme de Montant" fld="4"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G271:I288" firstHeaderRow="1" firstDataRow="1" firstDataCol="0"/>
  <pivotFields count="14">
    <pivotField showAll="0">
      <items count="10">
        <item x="3"/>
        <item x="0"/>
        <item x="5"/>
        <item x="6"/>
        <item x="7"/>
        <item x="2"/>
        <item x="1"/>
        <item x="8"/>
        <item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5" name="Tableau43" displayName="Tableau43" ref="B38:O47" totalsRowShown="0" headerRowDxfId="65" dataDxfId="64">
  <autoFilter ref="B38:O47"/>
  <tableColumns count="14">
    <tableColumn id="1" name="Catégories" dataDxfId="63"/>
    <tableColumn id="2" name="Janvier" dataDxfId="62"/>
    <tableColumn id="3" name="Février" dataDxfId="61"/>
    <tableColumn id="4" name="Mars" dataDxfId="60"/>
    <tableColumn id="5" name="Avril" dataDxfId="59"/>
    <tableColumn id="6" name="Mai" dataDxfId="58"/>
    <tableColumn id="7" name="Juin" dataDxfId="57"/>
    <tableColumn id="8" name="Juillet" dataDxfId="56"/>
    <tableColumn id="9" name="Août" dataDxfId="55"/>
    <tableColumn id="10" name="Septembre" dataDxfId="54"/>
    <tableColumn id="11" name="Octobre" dataDxfId="53"/>
    <tableColumn id="12" name="Novembre" dataDxfId="52"/>
    <tableColumn id="13" name="Décembre" dataDxfId="51"/>
    <tableColumn id="14" name="Total / Catégories" dataDxfId="50"/>
  </tableColumns>
  <tableStyleInfo name="TableStyleMedium2" showFirstColumn="0" showLastColumn="0" showRowStripes="1" showColumnStripes="0"/>
</table>
</file>

<file path=xl/tables/table2.xml><?xml version="1.0" encoding="utf-8"?>
<table xmlns="http://schemas.openxmlformats.org/spreadsheetml/2006/main" id="44" name="Données" displayName="Données" ref="A1:G3" dataDxfId="5" headerRowCellStyle="Titre 1 2">
  <autoFilter ref="A1:G3"/>
  <tableColumns count="7">
    <tableColumn id="1" name="Mois" totalsRowLabel="Total" dataDxfId="11"/>
    <tableColumn id="2" name="Date" dataDxfId="10"/>
    <tableColumn id="7" name="Catégories" dataDxfId="9"/>
    <tableColumn id="3" name="Intitulé" dataDxfId="8"/>
    <tableColumn id="5" name="Mode de Paiement" dataDxfId="7"/>
    <tableColumn id="4" name="Montant" dataDxfId="0"/>
    <tableColumn id="6" name="Notes" totalsRowFunction="count" dataDxfId="6"/>
  </tableColumns>
  <tableStyleInfo name="TableStyleLight20" showFirstColumn="0" showLastColumn="0" showRowStripes="1" showColumnStripes="0"/>
</table>
</file>

<file path=xl/tables/table3.xml><?xml version="1.0" encoding="utf-8"?>
<table xmlns="http://schemas.openxmlformats.org/spreadsheetml/2006/main" id="1" name="tblRevenus450525456586062656884861316192225" displayName="tblRevenus450525456586062656884861316192225" ref="B6:D15" headerRowDxfId="49" dataDxfId="48" totalsRowDxfId="47">
  <autoFilter ref="B6:D15"/>
  <tableColumns count="3">
    <tableColumn id="1" name="Élément" totalsRowLabel="Total" dataDxfId="46"/>
    <tableColumn id="2" name="Montant Théorique" totalsRowFunction="sum" dataDxfId="45"/>
    <tableColumn id="3" name="Montant Réel" dataDxfId="44"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4.xml><?xml version="1.0" encoding="utf-8"?>
<table xmlns="http://schemas.openxmlformats.org/spreadsheetml/2006/main" id="2" name="tblDépenses5515355575961636669959111417202326" displayName="tblDépenses5515355575961636669959111417202326" ref="B19:D216" headerRowDxfId="43" dataDxfId="42" totalsRowDxfId="41">
  <autoFilter ref="B19:D216"/>
  <tableColumns count="3">
    <tableColumn id="1" name="Élément" totalsRowLabel="Total" dataDxfId="40"/>
    <tableColumn id="2" name="Montant Théorique" totalsRowFunction="sum" dataDxfId="39" totalsRowDxfId="38"/>
    <tableColumn id="3" name="Montant Réel" dataDxfId="37"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5.xml><?xml version="1.0" encoding="utf-8"?>
<table xmlns="http://schemas.openxmlformats.org/spreadsheetml/2006/main" id="3" name="tblRevenus450525456586062656884710121518212427" displayName="tblRevenus450525456586062656884710121518212427" ref="K6:M26" headerRowDxfId="36" dataDxfId="35" totalsRowDxfId="34">
  <autoFilter ref="K6:M26"/>
  <tableColumns count="3">
    <tableColumn id="1" name="Élément" totalsRowLabel="Total" dataDxfId="33"/>
    <tableColumn id="2" name="Montant Théorique" totalsRowFunction="sum" dataDxfId="32"/>
    <tableColumn id="3" name="Montant Réel" dataDxfId="31"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6.xml><?xml version="1.0" encoding="utf-8"?>
<table xmlns="http://schemas.openxmlformats.org/spreadsheetml/2006/main" id="6" name="tblRevenus4505254565860626568848613161922255" displayName="tblRevenus4505254565860626568848613161922255" ref="B6:D15" headerRowDxfId="30" dataDxfId="29" totalsRowDxfId="28">
  <autoFilter ref="B6:D15"/>
  <tableColumns count="3">
    <tableColumn id="1" name="Élément" totalsRowLabel="Total" dataDxfId="27"/>
    <tableColumn id="2" name="Montant Théorique" totalsRowFunction="sum" dataDxfId="26"/>
    <tableColumn id="3" name="Montant Réel" dataDxfId="25"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7.xml><?xml version="1.0" encoding="utf-8"?>
<table xmlns="http://schemas.openxmlformats.org/spreadsheetml/2006/main" id="7" name="tblDépenses55153555759616366699591114172023266" displayName="tblDépenses55153555759616366699591114172023266" ref="B19:D227" headerRowDxfId="24" dataDxfId="23" totalsRowDxfId="22">
  <autoFilter ref="B19:D227"/>
  <tableColumns count="3">
    <tableColumn id="1" name="Élément" totalsRowLabel="Total" dataDxfId="21"/>
    <tableColumn id="2" name="Montant Théorique" totalsRowFunction="sum" dataDxfId="20" totalsRowDxfId="19"/>
    <tableColumn id="3" name="Montant Réel" dataDxfId="18"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8.xml><?xml version="1.0" encoding="utf-8"?>
<table xmlns="http://schemas.openxmlformats.org/spreadsheetml/2006/main" id="8" name="tblRevenus4505254565860626568847101215182124277" displayName="tblRevenus4505254565860626568847101215182124277" ref="K6:M26" headerRowDxfId="17" dataDxfId="16" totalsRowDxfId="15">
  <autoFilter ref="K6:M26"/>
  <tableColumns count="3">
    <tableColumn id="1" name="Élément" totalsRowLabel="Total" dataDxfId="14"/>
    <tableColumn id="2" name="Montant Théorique" totalsRowFunction="sum" dataDxfId="13"/>
    <tableColumn id="3" name="Montant Réel" dataDxfId="12"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table" Target="../tables/table5.xml"/><Relationship Id="rId4"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pivotTable" Target="../pivotTables/pivotTable2.xml"/></Relationships>
</file>

<file path=xl/worksheets/_rels/sheet9.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9" tint="0.39997558519241921"/>
  </sheetPr>
  <dimension ref="A1:R51"/>
  <sheetViews>
    <sheetView topLeftCell="B1" workbookViewId="0">
      <selection activeCell="C39" sqref="C39"/>
    </sheetView>
  </sheetViews>
  <sheetFormatPr baseColWidth="10" defaultRowHeight="15"/>
  <cols>
    <col min="2" max="2" width="12.5703125" customWidth="1"/>
    <col min="11" max="11" width="13" customWidth="1"/>
    <col min="13" max="13" width="12.5703125" customWidth="1"/>
    <col min="14" max="14" width="12.28515625" customWidth="1"/>
    <col min="15" max="15" width="18.7109375" customWidth="1"/>
    <col min="18" max="18" width="11.85546875" bestFit="1" customWidth="1"/>
  </cols>
  <sheetData>
    <row r="1" spans="1:16" ht="16.5" thickTop="1" thickBot="1">
      <c r="A1" s="231" t="s">
        <v>156</v>
      </c>
      <c r="B1" s="204" t="s">
        <v>29</v>
      </c>
      <c r="C1" s="204" t="s">
        <v>3</v>
      </c>
      <c r="D1" s="204" t="s">
        <v>43</v>
      </c>
      <c r="E1" s="204" t="s">
        <v>44</v>
      </c>
      <c r="F1" s="204" t="s">
        <v>45</v>
      </c>
      <c r="G1" s="204" t="s">
        <v>46</v>
      </c>
      <c r="H1" s="204" t="s">
        <v>47</v>
      </c>
      <c r="I1" s="204" t="s">
        <v>48</v>
      </c>
      <c r="J1" s="204" t="s">
        <v>49</v>
      </c>
      <c r="K1" s="204" t="s">
        <v>42</v>
      </c>
      <c r="L1" s="204" t="s">
        <v>50</v>
      </c>
      <c r="M1" s="204" t="s">
        <v>51</v>
      </c>
      <c r="N1" s="204" t="s">
        <v>52</v>
      </c>
    </row>
    <row r="2" spans="1:16" ht="16.5" thickTop="1" thickBot="1">
      <c r="A2" s="231"/>
      <c r="B2" s="204" t="s">
        <v>157</v>
      </c>
      <c r="C2" s="204">
        <v>-500</v>
      </c>
      <c r="D2" s="204">
        <v>263.81999999999994</v>
      </c>
      <c r="E2" s="204">
        <v>-543.48000000000013</v>
      </c>
      <c r="F2" s="204">
        <v>-1651.17</v>
      </c>
      <c r="G2" s="204">
        <v>-3521.13</v>
      </c>
      <c r="H2" s="204">
        <v>-4549.1100000000006</v>
      </c>
      <c r="I2" s="204">
        <v>-5220.93</v>
      </c>
      <c r="J2" s="204">
        <v>-5913.1100000000006</v>
      </c>
      <c r="K2" s="204">
        <v>-5520.8000000000011</v>
      </c>
      <c r="L2" s="204">
        <v>-4913.1100000000006</v>
      </c>
      <c r="M2" s="204">
        <v>-5413.1100000000006</v>
      </c>
      <c r="N2" s="204">
        <v>-7174.1</v>
      </c>
    </row>
    <row r="3" spans="1:16" ht="16.5" thickTop="1" thickBot="1"/>
    <row r="4" spans="1:16" ht="16.5" thickTop="1" thickBot="1">
      <c r="A4" s="231" t="s">
        <v>158</v>
      </c>
      <c r="B4" s="204" t="s">
        <v>29</v>
      </c>
      <c r="C4" s="204" t="s">
        <v>3</v>
      </c>
      <c r="D4" s="204" t="s">
        <v>43</v>
      </c>
      <c r="E4" s="204" t="s">
        <v>44</v>
      </c>
      <c r="F4" s="204" t="s">
        <v>45</v>
      </c>
      <c r="G4" s="204" t="s">
        <v>46</v>
      </c>
      <c r="H4" s="204" t="s">
        <v>47</v>
      </c>
      <c r="I4" s="204" t="s">
        <v>48</v>
      </c>
      <c r="J4" s="204" t="s">
        <v>49</v>
      </c>
      <c r="K4" s="204" t="s">
        <v>42</v>
      </c>
      <c r="L4" s="204" t="s">
        <v>50</v>
      </c>
      <c r="M4" s="204" t="s">
        <v>51</v>
      </c>
      <c r="N4" s="204" t="s">
        <v>52</v>
      </c>
    </row>
    <row r="5" spans="1:16" ht="16.5" thickTop="1" thickBot="1">
      <c r="A5" s="231"/>
      <c r="B5" s="204" t="s">
        <v>159</v>
      </c>
      <c r="C5" s="205">
        <v>0</v>
      </c>
      <c r="D5" s="205">
        <v>0</v>
      </c>
      <c r="E5" s="205">
        <v>15</v>
      </c>
      <c r="F5" s="205">
        <v>30</v>
      </c>
      <c r="G5" s="205">
        <v>545</v>
      </c>
      <c r="H5" s="205">
        <v>360</v>
      </c>
      <c r="I5" s="205">
        <v>5</v>
      </c>
      <c r="J5" s="205">
        <v>-16.07</v>
      </c>
      <c r="K5" s="205">
        <v>0</v>
      </c>
      <c r="L5" s="205">
        <v>0</v>
      </c>
      <c r="M5" s="205">
        <v>0</v>
      </c>
      <c r="N5" s="205">
        <v>0</v>
      </c>
    </row>
    <row r="6" spans="1:16" ht="15.75" thickTop="1">
      <c r="A6" s="206"/>
      <c r="B6" s="207"/>
      <c r="C6" s="208"/>
      <c r="D6" s="208"/>
      <c r="E6" s="208"/>
      <c r="F6" s="208"/>
      <c r="G6" s="208"/>
      <c r="H6" s="208"/>
      <c r="I6" s="208"/>
      <c r="J6" s="208"/>
      <c r="K6" s="208"/>
      <c r="L6" s="208"/>
      <c r="M6" s="208"/>
      <c r="N6" s="208"/>
    </row>
    <row r="7" spans="1:16" ht="15.75" thickBot="1">
      <c r="A7" s="206"/>
      <c r="C7" s="203"/>
      <c r="D7" s="203"/>
      <c r="E7" s="203"/>
      <c r="F7" s="203"/>
      <c r="G7" s="203"/>
      <c r="H7" s="203"/>
      <c r="I7" s="203"/>
      <c r="J7" s="203"/>
      <c r="K7" s="203"/>
      <c r="L7" s="203"/>
      <c r="M7" s="203"/>
      <c r="N7" s="203"/>
    </row>
    <row r="8" spans="1:16" ht="16.5" thickTop="1" thickBot="1">
      <c r="A8" s="232" t="s">
        <v>160</v>
      </c>
      <c r="B8" s="204" t="s">
        <v>59</v>
      </c>
      <c r="C8" s="233">
        <v>2015</v>
      </c>
      <c r="D8" s="234"/>
      <c r="E8" s="234"/>
      <c r="F8" s="234"/>
      <c r="G8" s="234"/>
      <c r="H8" s="234"/>
      <c r="I8" s="234"/>
      <c r="J8" s="234"/>
      <c r="K8" s="234"/>
      <c r="L8" s="234"/>
      <c r="M8" s="234"/>
      <c r="N8" s="235"/>
      <c r="O8" s="204"/>
    </row>
    <row r="9" spans="1:16" ht="16.5" thickTop="1" thickBot="1">
      <c r="A9" s="232"/>
      <c r="B9" s="204" t="s">
        <v>29</v>
      </c>
      <c r="C9" s="205" t="s">
        <v>3</v>
      </c>
      <c r="D9" s="205" t="s">
        <v>43</v>
      </c>
      <c r="E9" s="205" t="s">
        <v>44</v>
      </c>
      <c r="F9" s="205" t="s">
        <v>45</v>
      </c>
      <c r="G9" s="205" t="s">
        <v>46</v>
      </c>
      <c r="H9" s="205" t="s">
        <v>47</v>
      </c>
      <c r="I9" s="205" t="s">
        <v>48</v>
      </c>
      <c r="J9" s="205" t="s">
        <v>49</v>
      </c>
      <c r="K9" s="205" t="s">
        <v>42</v>
      </c>
      <c r="L9" s="205" t="s">
        <v>50</v>
      </c>
      <c r="M9" s="205" t="s">
        <v>51</v>
      </c>
      <c r="N9" s="205" t="s">
        <v>52</v>
      </c>
      <c r="O9" s="204" t="s">
        <v>161</v>
      </c>
      <c r="P9" s="209"/>
    </row>
    <row r="10" spans="1:16" ht="16.5" thickTop="1" thickBot="1">
      <c r="A10" s="232"/>
      <c r="B10" s="204" t="s">
        <v>162</v>
      </c>
      <c r="C10" s="205"/>
      <c r="D10" s="205"/>
      <c r="E10" s="205"/>
      <c r="F10" s="205"/>
      <c r="G10" s="205"/>
      <c r="H10" s="205"/>
      <c r="I10" s="205"/>
      <c r="J10" s="205"/>
      <c r="K10" s="205"/>
      <c r="L10" s="205"/>
      <c r="M10" s="205"/>
      <c r="N10" s="205"/>
      <c r="O10" s="205">
        <f>SUM(C10:N10)</f>
        <v>0</v>
      </c>
      <c r="P10" s="210"/>
    </row>
    <row r="11" spans="1:16" ht="16.5" thickTop="1" thickBot="1">
      <c r="A11" s="232"/>
      <c r="B11" s="204" t="s">
        <v>162</v>
      </c>
      <c r="C11" s="205"/>
      <c r="D11" s="205"/>
      <c r="E11" s="205"/>
      <c r="F11" s="205"/>
      <c r="G11" s="205"/>
      <c r="H11" s="205"/>
      <c r="I11" s="205"/>
      <c r="J11" s="205"/>
      <c r="K11" s="205"/>
      <c r="L11" s="205"/>
      <c r="M11" s="205"/>
      <c r="N11" s="205"/>
      <c r="O11" s="205"/>
      <c r="P11" s="210"/>
    </row>
    <row r="12" spans="1:16" ht="16.5" thickTop="1" thickBot="1">
      <c r="A12" s="232"/>
      <c r="B12" s="204" t="s">
        <v>59</v>
      </c>
      <c r="C12" s="236">
        <v>2016</v>
      </c>
      <c r="D12" s="237"/>
      <c r="E12" s="237"/>
      <c r="F12" s="237"/>
      <c r="G12" s="237"/>
      <c r="H12" s="237"/>
      <c r="I12" s="237"/>
      <c r="J12" s="237"/>
      <c r="K12" s="237"/>
      <c r="L12" s="237"/>
      <c r="M12" s="237"/>
      <c r="N12" s="238"/>
      <c r="O12" s="204"/>
      <c r="P12" s="210"/>
    </row>
    <row r="13" spans="1:16" ht="16.5" thickTop="1" thickBot="1">
      <c r="A13" s="232"/>
      <c r="B13" s="204" t="s">
        <v>29</v>
      </c>
      <c r="C13" s="205" t="s">
        <v>3</v>
      </c>
      <c r="D13" s="205" t="s">
        <v>43</v>
      </c>
      <c r="E13" s="205" t="s">
        <v>44</v>
      </c>
      <c r="F13" s="205" t="s">
        <v>45</v>
      </c>
      <c r="G13" s="205" t="s">
        <v>46</v>
      </c>
      <c r="H13" s="205" t="s">
        <v>47</v>
      </c>
      <c r="I13" s="205" t="s">
        <v>48</v>
      </c>
      <c r="J13" s="205" t="s">
        <v>49</v>
      </c>
      <c r="K13" s="205" t="s">
        <v>42</v>
      </c>
      <c r="L13" s="205" t="s">
        <v>50</v>
      </c>
      <c r="M13" s="205" t="s">
        <v>51</v>
      </c>
      <c r="N13" s="205" t="s">
        <v>52</v>
      </c>
      <c r="O13" s="204" t="s">
        <v>163</v>
      </c>
      <c r="P13" s="210"/>
    </row>
    <row r="14" spans="1:16" ht="16.5" thickTop="1" thickBot="1">
      <c r="A14" s="232"/>
      <c r="B14" s="211" t="s">
        <v>162</v>
      </c>
      <c r="C14" s="212"/>
      <c r="D14" s="212"/>
      <c r="E14" s="212"/>
      <c r="F14" s="212"/>
      <c r="G14" s="212"/>
      <c r="H14" s="212"/>
      <c r="I14" s="212"/>
      <c r="J14" s="212">
        <v>318.2</v>
      </c>
      <c r="K14" s="212">
        <v>262.49</v>
      </c>
      <c r="L14" s="212">
        <v>262.49</v>
      </c>
      <c r="M14" s="212">
        <v>262.49</v>
      </c>
      <c r="N14" s="212">
        <v>262.49</v>
      </c>
      <c r="O14" s="213">
        <f>SUM(C14:N14)+O10</f>
        <v>1368.16</v>
      </c>
      <c r="P14" s="210"/>
    </row>
    <row r="15" spans="1:16" ht="16.5" thickTop="1" thickBot="1">
      <c r="A15" s="232"/>
      <c r="B15" s="214" t="s">
        <v>164</v>
      </c>
      <c r="C15" s="212"/>
      <c r="D15" s="212"/>
      <c r="E15" s="212"/>
      <c r="F15" s="212"/>
      <c r="G15" s="212"/>
      <c r="H15" s="212"/>
      <c r="I15" s="212"/>
      <c r="J15" s="212">
        <v>60</v>
      </c>
      <c r="K15" s="212">
        <v>60</v>
      </c>
      <c r="L15" s="212">
        <v>60</v>
      </c>
      <c r="M15" s="212">
        <v>60</v>
      </c>
      <c r="N15" s="212">
        <v>60</v>
      </c>
      <c r="O15" s="215">
        <f>SUM(J15:N15)</f>
        <v>300</v>
      </c>
      <c r="P15" s="216">
        <f>SUM(O14,O15)</f>
        <v>1668.16</v>
      </c>
    </row>
    <row r="16" spans="1:16" ht="16.5" thickTop="1" thickBot="1">
      <c r="A16" s="232"/>
      <c r="B16" s="204" t="s">
        <v>59</v>
      </c>
      <c r="C16" s="239">
        <v>2017</v>
      </c>
      <c r="D16" s="239"/>
      <c r="E16" s="239"/>
      <c r="F16" s="239"/>
      <c r="G16" s="239"/>
      <c r="H16" s="239"/>
      <c r="I16" s="239"/>
      <c r="J16" s="239"/>
      <c r="K16" s="239"/>
      <c r="L16" s="239"/>
      <c r="M16" s="239"/>
      <c r="N16" s="239"/>
      <c r="O16" s="204"/>
      <c r="P16" s="210"/>
    </row>
    <row r="17" spans="1:18" ht="16.5" thickTop="1" thickBot="1">
      <c r="A17" s="232"/>
      <c r="B17" s="204" t="s">
        <v>29</v>
      </c>
      <c r="C17" s="204" t="s">
        <v>3</v>
      </c>
      <c r="D17" s="204" t="s">
        <v>43</v>
      </c>
      <c r="E17" s="204" t="s">
        <v>44</v>
      </c>
      <c r="F17" s="204" t="s">
        <v>45</v>
      </c>
      <c r="G17" s="204" t="s">
        <v>46</v>
      </c>
      <c r="H17" s="204" t="s">
        <v>47</v>
      </c>
      <c r="I17" s="204" t="s">
        <v>48</v>
      </c>
      <c r="J17" s="204" t="s">
        <v>49</v>
      </c>
      <c r="K17" s="204" t="s">
        <v>42</v>
      </c>
      <c r="L17" s="204" t="s">
        <v>50</v>
      </c>
      <c r="M17" s="204" t="s">
        <v>51</v>
      </c>
      <c r="N17" s="204" t="s">
        <v>52</v>
      </c>
      <c r="O17" s="204" t="s">
        <v>165</v>
      </c>
      <c r="P17" s="210"/>
    </row>
    <row r="18" spans="1:18" ht="16.5" thickTop="1" thickBot="1">
      <c r="A18" s="232"/>
      <c r="B18" s="211" t="s">
        <v>162</v>
      </c>
      <c r="C18" s="212">
        <v>0</v>
      </c>
      <c r="D18" s="212">
        <v>0</v>
      </c>
      <c r="E18" s="212">
        <v>0</v>
      </c>
      <c r="F18" s="212">
        <v>0</v>
      </c>
      <c r="G18" s="212">
        <v>0</v>
      </c>
      <c r="H18" s="212">
        <v>0</v>
      </c>
      <c r="I18" s="212">
        <v>0</v>
      </c>
      <c r="J18" s="212">
        <v>0</v>
      </c>
      <c r="K18" s="212">
        <v>0</v>
      </c>
      <c r="L18" s="212">
        <v>0</v>
      </c>
      <c r="M18" s="212">
        <v>0</v>
      </c>
      <c r="N18" s="212">
        <v>0</v>
      </c>
      <c r="O18" s="213">
        <f>SUM(C18:N18)+O14</f>
        <v>1368.16</v>
      </c>
      <c r="P18" s="210"/>
    </row>
    <row r="19" spans="1:18" ht="16.5" thickTop="1" thickBot="1">
      <c r="A19" s="232"/>
      <c r="B19" s="214" t="s">
        <v>164</v>
      </c>
      <c r="C19" s="212">
        <v>60</v>
      </c>
      <c r="D19" s="212">
        <v>60</v>
      </c>
      <c r="E19" s="212">
        <v>60</v>
      </c>
      <c r="F19" s="212">
        <v>60</v>
      </c>
      <c r="G19" s="212">
        <v>60</v>
      </c>
      <c r="H19" s="212">
        <v>60</v>
      </c>
      <c r="I19" s="212">
        <v>60</v>
      </c>
      <c r="J19" s="212">
        <v>60</v>
      </c>
      <c r="K19" s="212">
        <v>60</v>
      </c>
      <c r="L19" s="212">
        <v>60</v>
      </c>
      <c r="M19" s="212">
        <v>60</v>
      </c>
      <c r="N19" s="212">
        <v>60</v>
      </c>
      <c r="O19" s="215">
        <f>SUM(C19:N19)+O15</f>
        <v>1020</v>
      </c>
      <c r="P19" s="217">
        <f>SUM(O18:O19)</f>
        <v>2388.16</v>
      </c>
    </row>
    <row r="20" spans="1:18" ht="16.5" thickTop="1" thickBot="1">
      <c r="A20" s="232"/>
      <c r="B20" s="204" t="s">
        <v>59</v>
      </c>
      <c r="C20" s="239">
        <v>2018</v>
      </c>
      <c r="D20" s="239"/>
      <c r="E20" s="239"/>
      <c r="F20" s="239"/>
      <c r="G20" s="239"/>
      <c r="H20" s="239"/>
      <c r="I20" s="239"/>
      <c r="J20" s="239"/>
      <c r="K20" s="239"/>
      <c r="L20" s="239"/>
      <c r="M20" s="239"/>
      <c r="N20" s="239"/>
      <c r="O20" s="204"/>
      <c r="R20" s="203"/>
    </row>
    <row r="21" spans="1:18" ht="16.5" thickTop="1" thickBot="1">
      <c r="A21" s="232"/>
      <c r="B21" s="204" t="s">
        <v>29</v>
      </c>
      <c r="C21" s="204" t="s">
        <v>3</v>
      </c>
      <c r="D21" s="204" t="s">
        <v>43</v>
      </c>
      <c r="E21" s="204" t="s">
        <v>44</v>
      </c>
      <c r="F21" s="204" t="s">
        <v>45</v>
      </c>
      <c r="G21" s="204" t="s">
        <v>46</v>
      </c>
      <c r="H21" s="204" t="s">
        <v>47</v>
      </c>
      <c r="I21" s="204" t="s">
        <v>48</v>
      </c>
      <c r="J21" s="204" t="s">
        <v>49</v>
      </c>
      <c r="K21" s="204" t="s">
        <v>42</v>
      </c>
      <c r="L21" s="204" t="s">
        <v>50</v>
      </c>
      <c r="M21" s="204" t="s">
        <v>51</v>
      </c>
      <c r="N21" s="204" t="s">
        <v>52</v>
      </c>
      <c r="O21" s="204" t="s">
        <v>166</v>
      </c>
    </row>
    <row r="22" spans="1:18" ht="16.5" thickTop="1" thickBot="1">
      <c r="A22" s="232"/>
      <c r="B22" s="211" t="s">
        <v>162</v>
      </c>
      <c r="C22" s="212">
        <v>262.49</v>
      </c>
      <c r="D22" s="212">
        <v>262.49</v>
      </c>
      <c r="E22" s="212">
        <v>262.49</v>
      </c>
      <c r="F22" s="212">
        <v>262.49</v>
      </c>
      <c r="G22" s="212">
        <v>262.49</v>
      </c>
      <c r="H22" s="212">
        <v>262.49</v>
      </c>
      <c r="I22" s="212">
        <v>262.49</v>
      </c>
      <c r="J22" s="212">
        <v>262.49</v>
      </c>
      <c r="K22" s="212">
        <v>262.49</v>
      </c>
      <c r="L22" s="212">
        <v>262.49</v>
      </c>
      <c r="M22" s="212">
        <v>262.49</v>
      </c>
      <c r="N22" s="212">
        <v>262.49</v>
      </c>
      <c r="O22" s="213">
        <f>SUM(C22:N22)+O18</f>
        <v>4518.0399999999991</v>
      </c>
    </row>
    <row r="23" spans="1:18" ht="16.5" thickTop="1" thickBot="1">
      <c r="A23" s="232"/>
      <c r="B23" s="214" t="s">
        <v>164</v>
      </c>
      <c r="C23" s="212">
        <v>60</v>
      </c>
      <c r="D23" s="212">
        <v>60</v>
      </c>
      <c r="E23" s="212">
        <v>60</v>
      </c>
      <c r="F23" s="212">
        <v>60</v>
      </c>
      <c r="G23" s="212">
        <v>60</v>
      </c>
      <c r="H23" s="212">
        <v>60</v>
      </c>
      <c r="I23" s="212">
        <v>60</v>
      </c>
      <c r="J23" s="212">
        <v>60</v>
      </c>
      <c r="K23" s="212">
        <v>60</v>
      </c>
      <c r="L23" s="212">
        <v>60</v>
      </c>
      <c r="M23" s="212">
        <v>60</v>
      </c>
      <c r="N23" s="212">
        <v>60</v>
      </c>
      <c r="O23" s="215">
        <f>SUM(C23:N23)+O19</f>
        <v>1740</v>
      </c>
      <c r="P23" s="108">
        <f>SUM(O22,O23)</f>
        <v>6258.0399999999991</v>
      </c>
    </row>
    <row r="24" spans="1:18" ht="16.5" thickTop="1" thickBot="1">
      <c r="A24" s="232"/>
      <c r="B24" s="204" t="s">
        <v>59</v>
      </c>
      <c r="C24" s="239">
        <v>2019</v>
      </c>
      <c r="D24" s="239"/>
      <c r="E24" s="239"/>
      <c r="F24" s="239"/>
      <c r="G24" s="239"/>
      <c r="H24" s="239"/>
      <c r="I24" s="239"/>
      <c r="J24" s="239"/>
      <c r="K24" s="239"/>
      <c r="L24" s="239"/>
      <c r="M24" s="239"/>
      <c r="N24" s="239"/>
      <c r="O24" s="204"/>
    </row>
    <row r="25" spans="1:18" ht="16.5" thickTop="1" thickBot="1">
      <c r="A25" s="232"/>
      <c r="B25" s="204" t="s">
        <v>29</v>
      </c>
      <c r="C25" s="204" t="s">
        <v>3</v>
      </c>
      <c r="D25" s="204" t="s">
        <v>43</v>
      </c>
      <c r="E25" s="204" t="s">
        <v>44</v>
      </c>
      <c r="F25" s="204" t="s">
        <v>45</v>
      </c>
      <c r="G25" s="204" t="s">
        <v>46</v>
      </c>
      <c r="H25" s="204" t="s">
        <v>47</v>
      </c>
      <c r="I25" s="204" t="s">
        <v>48</v>
      </c>
      <c r="J25" s="204" t="s">
        <v>49</v>
      </c>
      <c r="K25" s="204" t="s">
        <v>42</v>
      </c>
      <c r="L25" s="204" t="s">
        <v>50</v>
      </c>
      <c r="M25" s="204" t="s">
        <v>51</v>
      </c>
      <c r="N25" s="204" t="s">
        <v>52</v>
      </c>
      <c r="O25" s="204" t="s">
        <v>167</v>
      </c>
    </row>
    <row r="26" spans="1:18" ht="16.5" thickTop="1" thickBot="1">
      <c r="A26" s="232"/>
      <c r="B26" s="211" t="s">
        <v>162</v>
      </c>
      <c r="C26" s="212">
        <v>262.49</v>
      </c>
      <c r="D26" s="212">
        <v>262.49</v>
      </c>
      <c r="E26" s="212">
        <v>262.49</v>
      </c>
      <c r="F26" s="212">
        <v>262.49</v>
      </c>
      <c r="G26" s="212">
        <v>262.49</v>
      </c>
      <c r="H26" s="212">
        <v>262.49</v>
      </c>
      <c r="I26" s="212">
        <v>262.49</v>
      </c>
      <c r="J26" s="212">
        <v>262.49</v>
      </c>
      <c r="K26" s="212">
        <v>262.49</v>
      </c>
      <c r="L26" s="212">
        <v>262.49</v>
      </c>
      <c r="M26" s="212">
        <v>262.49</v>
      </c>
      <c r="N26" s="212">
        <v>262.49</v>
      </c>
      <c r="O26" s="213">
        <f>SUM(C26:N26)+O22</f>
        <v>7667.9199999999983</v>
      </c>
    </row>
    <row r="27" spans="1:18" ht="16.5" thickTop="1" thickBot="1">
      <c r="A27" s="232"/>
      <c r="B27" s="204" t="s">
        <v>164</v>
      </c>
      <c r="C27" s="212">
        <v>60</v>
      </c>
      <c r="D27" s="212">
        <v>60</v>
      </c>
      <c r="E27" s="212">
        <v>60</v>
      </c>
      <c r="F27" s="212">
        <v>60</v>
      </c>
      <c r="G27" s="212">
        <v>60</v>
      </c>
      <c r="H27" s="212">
        <v>60</v>
      </c>
      <c r="I27" s="212">
        <v>60</v>
      </c>
      <c r="J27" s="212">
        <v>60</v>
      </c>
      <c r="K27" s="212">
        <v>60</v>
      </c>
      <c r="L27" s="212">
        <v>60</v>
      </c>
      <c r="M27" s="212">
        <v>60</v>
      </c>
      <c r="N27" s="212">
        <v>60</v>
      </c>
      <c r="O27" s="215">
        <f>SUM(C27:N27)+O23</f>
        <v>2460</v>
      </c>
      <c r="P27" s="108">
        <f>SUM(O26,O27)</f>
        <v>10127.919999999998</v>
      </c>
    </row>
    <row r="28" spans="1:18" ht="16.5" thickTop="1" thickBot="1">
      <c r="A28" s="232"/>
      <c r="B28" s="204" t="s">
        <v>59</v>
      </c>
      <c r="C28" s="239">
        <v>2020</v>
      </c>
      <c r="D28" s="239"/>
      <c r="E28" s="239"/>
      <c r="F28" s="239"/>
      <c r="G28" s="239"/>
      <c r="H28" s="239"/>
      <c r="I28" s="239"/>
      <c r="J28" s="239"/>
      <c r="K28" s="239"/>
      <c r="L28" s="239"/>
      <c r="M28" s="239"/>
      <c r="N28" s="239"/>
      <c r="O28" s="204"/>
    </row>
    <row r="29" spans="1:18" ht="16.5" thickTop="1" thickBot="1">
      <c r="A29" s="232"/>
      <c r="B29" s="204" t="s">
        <v>29</v>
      </c>
      <c r="C29" s="204" t="s">
        <v>3</v>
      </c>
      <c r="D29" s="204" t="s">
        <v>43</v>
      </c>
      <c r="E29" s="204" t="s">
        <v>44</v>
      </c>
      <c r="F29" s="204" t="s">
        <v>45</v>
      </c>
      <c r="G29" s="204" t="s">
        <v>46</v>
      </c>
      <c r="H29" s="204" t="s">
        <v>47</v>
      </c>
      <c r="I29" s="204" t="s">
        <v>48</v>
      </c>
      <c r="J29" s="204" t="s">
        <v>49</v>
      </c>
      <c r="K29" s="204" t="s">
        <v>42</v>
      </c>
      <c r="L29" s="204" t="s">
        <v>50</v>
      </c>
      <c r="M29" s="204" t="s">
        <v>51</v>
      </c>
      <c r="N29" s="204" t="s">
        <v>52</v>
      </c>
      <c r="O29" s="204" t="s">
        <v>168</v>
      </c>
    </row>
    <row r="30" spans="1:18" ht="16.5" thickTop="1" thickBot="1">
      <c r="A30" s="232"/>
      <c r="B30" s="211" t="s">
        <v>162</v>
      </c>
      <c r="C30" s="212">
        <v>262.49</v>
      </c>
      <c r="D30" s="212">
        <v>262.49</v>
      </c>
      <c r="E30" s="212">
        <v>262.49</v>
      </c>
      <c r="F30" s="212">
        <v>262.49</v>
      </c>
      <c r="G30" s="212">
        <v>262.49</v>
      </c>
      <c r="H30" s="212">
        <v>262.49</v>
      </c>
      <c r="I30" s="212">
        <v>262.49</v>
      </c>
      <c r="J30" s="212">
        <v>262.49</v>
      </c>
      <c r="K30" s="212">
        <v>262.49</v>
      </c>
      <c r="L30" s="212">
        <v>262.49</v>
      </c>
      <c r="M30" s="212">
        <v>262.49</v>
      </c>
      <c r="N30" s="212">
        <v>262.49</v>
      </c>
      <c r="O30" s="213">
        <f>SUM(C30:N30)+O26</f>
        <v>10817.799999999997</v>
      </c>
    </row>
    <row r="31" spans="1:18" ht="16.5" thickTop="1" thickBot="1">
      <c r="A31" s="232"/>
      <c r="B31" s="214" t="s">
        <v>164</v>
      </c>
      <c r="C31" s="212">
        <v>60</v>
      </c>
      <c r="D31" s="212">
        <v>60</v>
      </c>
      <c r="E31" s="212">
        <v>60</v>
      </c>
      <c r="F31" s="212">
        <v>60</v>
      </c>
      <c r="G31" s="212">
        <v>60</v>
      </c>
      <c r="H31" s="212">
        <v>60</v>
      </c>
      <c r="I31" s="212">
        <v>60</v>
      </c>
      <c r="J31" s="212">
        <v>60</v>
      </c>
      <c r="K31" s="212">
        <v>60</v>
      </c>
      <c r="L31" s="212">
        <v>60</v>
      </c>
      <c r="M31" s="212">
        <v>60</v>
      </c>
      <c r="N31" s="212">
        <v>60</v>
      </c>
      <c r="O31" s="215">
        <f>SUM(C31:N31)+O27</f>
        <v>3180</v>
      </c>
      <c r="P31" s="108">
        <f>SUM(O30,O31)</f>
        <v>13997.799999999997</v>
      </c>
    </row>
    <row r="32" spans="1:18" ht="16.5" thickTop="1" thickBot="1">
      <c r="A32" s="232"/>
      <c r="B32" s="204" t="s">
        <v>59</v>
      </c>
      <c r="C32" s="239">
        <v>2021</v>
      </c>
      <c r="D32" s="239"/>
      <c r="E32" s="239"/>
      <c r="F32" s="239"/>
      <c r="G32" s="239"/>
      <c r="H32" s="239"/>
      <c r="I32" s="239"/>
      <c r="J32" s="239"/>
      <c r="K32" s="239"/>
      <c r="L32" s="239"/>
      <c r="M32" s="239"/>
      <c r="N32" s="239"/>
      <c r="O32" s="204"/>
    </row>
    <row r="33" spans="1:16" ht="16.5" thickTop="1" thickBot="1">
      <c r="A33" s="232"/>
      <c r="B33" s="204" t="s">
        <v>29</v>
      </c>
      <c r="C33" s="204" t="s">
        <v>3</v>
      </c>
      <c r="D33" s="204" t="s">
        <v>43</v>
      </c>
      <c r="E33" s="204" t="s">
        <v>44</v>
      </c>
      <c r="F33" s="204" t="s">
        <v>45</v>
      </c>
      <c r="G33" s="204" t="s">
        <v>46</v>
      </c>
      <c r="H33" s="204" t="s">
        <v>47</v>
      </c>
      <c r="I33" s="204" t="s">
        <v>48</v>
      </c>
      <c r="J33" s="204" t="s">
        <v>49</v>
      </c>
      <c r="K33" s="204" t="s">
        <v>42</v>
      </c>
      <c r="L33" s="204" t="s">
        <v>50</v>
      </c>
      <c r="M33" s="204" t="s">
        <v>51</v>
      </c>
      <c r="N33" s="204" t="s">
        <v>52</v>
      </c>
      <c r="O33" s="204" t="s">
        <v>169</v>
      </c>
    </row>
    <row r="34" spans="1:16" ht="16.5" thickTop="1" thickBot="1">
      <c r="A34" s="232"/>
      <c r="B34" s="211" t="s">
        <v>162</v>
      </c>
      <c r="C34" s="212">
        <v>262.49</v>
      </c>
      <c r="D34" s="212">
        <v>262.49</v>
      </c>
      <c r="E34" s="212">
        <v>262.49</v>
      </c>
      <c r="F34" s="212">
        <v>262.49</v>
      </c>
      <c r="G34" s="212">
        <v>262.49</v>
      </c>
      <c r="H34" s="212">
        <v>262.49</v>
      </c>
      <c r="I34" s="212">
        <v>262.49</v>
      </c>
      <c r="J34" s="212">
        <v>262.49</v>
      </c>
      <c r="K34" s="212">
        <v>262.49</v>
      </c>
      <c r="L34" s="212">
        <v>262.49</v>
      </c>
      <c r="M34" s="212">
        <v>262.49</v>
      </c>
      <c r="N34" s="212">
        <v>262.49</v>
      </c>
      <c r="O34" s="213">
        <f>SUM(C34:N34)+O30</f>
        <v>13967.679999999997</v>
      </c>
    </row>
    <row r="35" spans="1:16" ht="16.5" thickTop="1" thickBot="1">
      <c r="A35" s="232"/>
      <c r="B35" s="214" t="s">
        <v>164</v>
      </c>
      <c r="C35" s="212">
        <v>60</v>
      </c>
      <c r="D35" s="212">
        <v>60</v>
      </c>
      <c r="E35" s="212">
        <v>60</v>
      </c>
      <c r="F35" s="212">
        <v>60</v>
      </c>
      <c r="G35" s="212">
        <v>60</v>
      </c>
      <c r="H35" s="212">
        <v>60</v>
      </c>
      <c r="I35" s="212">
        <v>60</v>
      </c>
      <c r="J35" s="212">
        <v>60</v>
      </c>
      <c r="K35" s="212">
        <v>60</v>
      </c>
      <c r="L35" s="212">
        <v>60</v>
      </c>
      <c r="M35" s="212">
        <v>60</v>
      </c>
      <c r="N35" s="212">
        <v>60</v>
      </c>
      <c r="O35" s="215">
        <f>SUM(C35:N35)+O31</f>
        <v>3900</v>
      </c>
      <c r="P35" s="108">
        <f>SUM(O34,O35)</f>
        <v>17867.679999999997</v>
      </c>
    </row>
    <row r="36" spans="1:16" ht="15.75" thickTop="1"/>
    <row r="38" spans="1:16">
      <c r="B38" s="105" t="s">
        <v>2</v>
      </c>
      <c r="C38" s="105" t="s">
        <v>3</v>
      </c>
      <c r="D38" s="105" t="s">
        <v>43</v>
      </c>
      <c r="E38" s="105" t="s">
        <v>44</v>
      </c>
      <c r="F38" s="105" t="s">
        <v>45</v>
      </c>
      <c r="G38" s="105" t="s">
        <v>46</v>
      </c>
      <c r="H38" s="105" t="s">
        <v>47</v>
      </c>
      <c r="I38" s="105" t="s">
        <v>48</v>
      </c>
      <c r="J38" s="105" t="s">
        <v>49</v>
      </c>
      <c r="K38" s="105" t="s">
        <v>42</v>
      </c>
      <c r="L38" s="105" t="s">
        <v>50</v>
      </c>
      <c r="M38" s="105" t="s">
        <v>51</v>
      </c>
      <c r="N38" s="105" t="s">
        <v>52</v>
      </c>
      <c r="O38" s="105" t="s">
        <v>170</v>
      </c>
    </row>
    <row r="39" spans="1:16">
      <c r="B39" s="105" t="s">
        <v>171</v>
      </c>
      <c r="C39" s="105">
        <v>500</v>
      </c>
      <c r="D39" s="105">
        <v>571.68000000000006</v>
      </c>
      <c r="E39" s="105">
        <v>567.95000000000005</v>
      </c>
      <c r="F39" s="105">
        <v>547.76</v>
      </c>
      <c r="G39" s="105">
        <v>559.35</v>
      </c>
      <c r="H39" s="105">
        <v>555.97</v>
      </c>
      <c r="I39" s="105">
        <v>425.59999999999997</v>
      </c>
      <c r="J39" s="105">
        <v>661.15</v>
      </c>
      <c r="K39" s="105">
        <v>547.76</v>
      </c>
      <c r="L39" s="105">
        <v>-47.759999999999984</v>
      </c>
      <c r="M39" s="105">
        <v>500</v>
      </c>
      <c r="N39" s="105">
        <v>559.35</v>
      </c>
      <c r="O39" s="105">
        <f>SUM($C39:$N39)</f>
        <v>5948.81</v>
      </c>
    </row>
    <row r="40" spans="1:16">
      <c r="B40" s="105" t="s">
        <v>137</v>
      </c>
      <c r="C40" s="105">
        <v>0</v>
      </c>
      <c r="D40" s="105">
        <v>0</v>
      </c>
      <c r="E40" s="105">
        <v>0</v>
      </c>
      <c r="F40" s="105">
        <v>0</v>
      </c>
      <c r="G40" s="105">
        <v>0</v>
      </c>
      <c r="H40" s="105">
        <v>0</v>
      </c>
      <c r="I40" s="105">
        <v>0</v>
      </c>
      <c r="J40" s="105">
        <v>20.3</v>
      </c>
      <c r="K40" s="105">
        <v>0</v>
      </c>
      <c r="L40" s="105">
        <v>0</v>
      </c>
      <c r="M40" s="105">
        <v>0</v>
      </c>
      <c r="N40" s="105">
        <v>0</v>
      </c>
      <c r="O40" s="105">
        <f t="shared" ref="O40:O46" si="0">SUM($C40:$N40)</f>
        <v>20.3</v>
      </c>
    </row>
    <row r="41" spans="1:16">
      <c r="B41" s="105" t="s">
        <v>138</v>
      </c>
      <c r="C41" s="105">
        <v>0</v>
      </c>
      <c r="D41" s="105">
        <v>0</v>
      </c>
      <c r="E41" s="105">
        <v>0</v>
      </c>
      <c r="F41" s="105">
        <v>12.12</v>
      </c>
      <c r="G41" s="105">
        <v>0</v>
      </c>
      <c r="H41" s="105">
        <v>0</v>
      </c>
      <c r="I41" s="105">
        <v>0</v>
      </c>
      <c r="J41" s="105">
        <v>15.47</v>
      </c>
      <c r="K41" s="105">
        <v>12.12</v>
      </c>
      <c r="L41" s="105">
        <v>-12.12</v>
      </c>
      <c r="M41" s="105">
        <v>0</v>
      </c>
      <c r="N41" s="105">
        <v>0</v>
      </c>
      <c r="O41" s="105">
        <f t="shared" si="0"/>
        <v>27.590000000000003</v>
      </c>
    </row>
    <row r="42" spans="1:16">
      <c r="B42" s="105" t="s">
        <v>66</v>
      </c>
      <c r="C42" s="105">
        <v>0</v>
      </c>
      <c r="D42" s="105">
        <v>0</v>
      </c>
      <c r="E42" s="105">
        <v>28.11</v>
      </c>
      <c r="F42" s="105">
        <v>28.12</v>
      </c>
      <c r="G42" s="105">
        <v>28.11</v>
      </c>
      <c r="H42" s="105">
        <v>28.11</v>
      </c>
      <c r="I42" s="105">
        <v>28.11</v>
      </c>
      <c r="J42" s="105">
        <v>64.87</v>
      </c>
      <c r="K42" s="105">
        <v>28.12</v>
      </c>
      <c r="L42" s="105">
        <v>-28.12</v>
      </c>
      <c r="M42" s="105">
        <v>0</v>
      </c>
      <c r="N42" s="105">
        <v>28.11</v>
      </c>
      <c r="O42" s="105">
        <f t="shared" si="0"/>
        <v>233.54000000000002</v>
      </c>
    </row>
    <row r="43" spans="1:16">
      <c r="B43" s="105" t="s">
        <v>41</v>
      </c>
      <c r="C43" s="105">
        <v>0</v>
      </c>
      <c r="D43" s="105">
        <v>0</v>
      </c>
      <c r="E43" s="105">
        <v>0</v>
      </c>
      <c r="F43" s="105">
        <v>0</v>
      </c>
      <c r="G43" s="105">
        <v>0</v>
      </c>
      <c r="H43" s="105">
        <v>0</v>
      </c>
      <c r="I43" s="105">
        <v>0</v>
      </c>
      <c r="J43" s="105">
        <v>0</v>
      </c>
      <c r="K43" s="105">
        <v>0</v>
      </c>
      <c r="L43" s="105">
        <v>0</v>
      </c>
      <c r="M43" s="105">
        <v>0</v>
      </c>
      <c r="N43" s="105">
        <v>0</v>
      </c>
      <c r="O43" s="105">
        <f t="shared" si="0"/>
        <v>0</v>
      </c>
    </row>
    <row r="44" spans="1:16">
      <c r="B44" s="105" t="s">
        <v>70</v>
      </c>
      <c r="C44" s="105">
        <v>0</v>
      </c>
      <c r="D44" s="105">
        <v>0</v>
      </c>
      <c r="E44" s="105">
        <v>0</v>
      </c>
      <c r="F44" s="105">
        <v>0</v>
      </c>
      <c r="G44" s="105">
        <v>0</v>
      </c>
      <c r="H44" s="105">
        <v>0</v>
      </c>
      <c r="I44" s="105">
        <v>0</v>
      </c>
      <c r="J44" s="105">
        <v>0</v>
      </c>
      <c r="K44" s="105">
        <v>0</v>
      </c>
      <c r="L44" s="105">
        <v>0</v>
      </c>
      <c r="M44" s="105">
        <v>0</v>
      </c>
      <c r="N44" s="105">
        <v>0</v>
      </c>
      <c r="O44" s="105">
        <f t="shared" si="0"/>
        <v>0</v>
      </c>
    </row>
    <row r="45" spans="1:16">
      <c r="B45" s="105" t="s">
        <v>139</v>
      </c>
      <c r="C45" s="105">
        <v>0</v>
      </c>
      <c r="D45" s="105">
        <v>250</v>
      </c>
      <c r="E45" s="105">
        <v>203.24</v>
      </c>
      <c r="F45" s="105">
        <v>519.69000000000005</v>
      </c>
      <c r="G45" s="105">
        <v>745.00000000000011</v>
      </c>
      <c r="H45" s="105">
        <v>411.90000000000003</v>
      </c>
      <c r="I45" s="105">
        <v>588.11</v>
      </c>
      <c r="J45" s="105">
        <v>340.11</v>
      </c>
      <c r="K45" s="105">
        <v>519.69000000000005</v>
      </c>
      <c r="L45" s="105">
        <v>-519.69000000000005</v>
      </c>
      <c r="M45" s="105">
        <v>0</v>
      </c>
      <c r="N45" s="105">
        <v>1173.5300000000002</v>
      </c>
      <c r="O45" s="105">
        <f t="shared" si="0"/>
        <v>4231.5800000000008</v>
      </c>
    </row>
    <row r="46" spans="1:16">
      <c r="B46" s="105" t="s">
        <v>82</v>
      </c>
      <c r="C46" s="105">
        <v>0</v>
      </c>
      <c r="D46" s="105">
        <v>0</v>
      </c>
      <c r="E46" s="105">
        <v>0</v>
      </c>
      <c r="F46" s="105">
        <v>0</v>
      </c>
      <c r="G46" s="105">
        <v>500</v>
      </c>
      <c r="H46" s="105">
        <v>0</v>
      </c>
      <c r="I46" s="105">
        <v>0</v>
      </c>
      <c r="J46" s="105">
        <v>0</v>
      </c>
      <c r="K46" s="105">
        <v>0</v>
      </c>
      <c r="L46" s="105">
        <v>0</v>
      </c>
      <c r="M46" s="105">
        <v>0</v>
      </c>
      <c r="N46" s="105">
        <v>0</v>
      </c>
      <c r="O46" s="105">
        <f t="shared" si="0"/>
        <v>500</v>
      </c>
    </row>
    <row r="47" spans="1:16">
      <c r="B47" s="105" t="s">
        <v>172</v>
      </c>
      <c r="C47" s="105">
        <f>SUM(C39:C46)</f>
        <v>500</v>
      </c>
      <c r="D47" s="105">
        <f t="shared" ref="D47:M47" si="1">SUM(D39:D46)</f>
        <v>821.68000000000006</v>
      </c>
      <c r="E47" s="105">
        <f t="shared" si="1"/>
        <v>799.30000000000007</v>
      </c>
      <c r="F47" s="105">
        <f t="shared" si="1"/>
        <v>1107.69</v>
      </c>
      <c r="G47" s="105">
        <f t="shared" si="1"/>
        <v>1832.46</v>
      </c>
      <c r="H47" s="105">
        <f t="shared" si="1"/>
        <v>995.98</v>
      </c>
      <c r="I47" s="105">
        <f t="shared" si="1"/>
        <v>1041.82</v>
      </c>
      <c r="J47" s="105">
        <f t="shared" si="1"/>
        <v>1101.9000000000001</v>
      </c>
      <c r="K47" s="105">
        <f t="shared" si="1"/>
        <v>1107.69</v>
      </c>
      <c r="L47" s="105">
        <f t="shared" si="1"/>
        <v>-607.69000000000005</v>
      </c>
      <c r="M47" s="105">
        <f t="shared" si="1"/>
        <v>500</v>
      </c>
      <c r="N47" s="105">
        <f>SUM(N39:N46)</f>
        <v>1760.9900000000002</v>
      </c>
      <c r="O47" s="105">
        <f>SUM(O39:O46)</f>
        <v>10961.820000000002</v>
      </c>
    </row>
    <row r="48" spans="1:16">
      <c r="B48" s="105"/>
      <c r="C48" s="105"/>
      <c r="D48" s="105"/>
      <c r="E48" s="105"/>
      <c r="F48" s="105"/>
      <c r="G48" s="105"/>
      <c r="H48" s="105"/>
      <c r="I48" s="105"/>
      <c r="J48" s="105"/>
      <c r="K48" s="105"/>
      <c r="L48" s="105"/>
      <c r="M48" s="105"/>
      <c r="N48" s="105"/>
    </row>
    <row r="51" spans="2:15">
      <c r="B51" s="105" t="s">
        <v>61</v>
      </c>
      <c r="C51" s="105" t="s">
        <v>155</v>
      </c>
      <c r="D51" s="105">
        <v>1600</v>
      </c>
      <c r="E51" s="105">
        <v>0</v>
      </c>
      <c r="F51" s="105">
        <v>0</v>
      </c>
      <c r="G51" s="105">
        <v>0</v>
      </c>
      <c r="H51" s="105">
        <v>0</v>
      </c>
      <c r="I51" s="105">
        <v>0</v>
      </c>
      <c r="J51" s="105">
        <v>0</v>
      </c>
      <c r="K51" s="105">
        <v>1500</v>
      </c>
      <c r="L51" s="105">
        <v>0</v>
      </c>
      <c r="M51" s="105">
        <v>0</v>
      </c>
      <c r="N51" s="105">
        <v>0</v>
      </c>
      <c r="O51" s="105">
        <f>SUM(C51:N51)</f>
        <v>3100</v>
      </c>
    </row>
  </sheetData>
  <mergeCells count="10">
    <mergeCell ref="A1:A2"/>
    <mergeCell ref="A4:A5"/>
    <mergeCell ref="A8:A35"/>
    <mergeCell ref="C8:N8"/>
    <mergeCell ref="C12:N12"/>
    <mergeCell ref="C16:N16"/>
    <mergeCell ref="C20:N20"/>
    <mergeCell ref="C24:N24"/>
    <mergeCell ref="C28:N28"/>
    <mergeCell ref="C32:N32"/>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M36"/>
  <sheetViews>
    <sheetView showGridLines="0" zoomScale="80" zoomScaleNormal="80" workbookViewId="0">
      <selection activeCell="D8" sqref="D8"/>
    </sheetView>
  </sheetViews>
  <sheetFormatPr baseColWidth="10" defaultRowHeight="15"/>
  <cols>
    <col min="1" max="13" width="20.7109375" customWidth="1"/>
  </cols>
  <sheetData>
    <row r="1" spans="1:13" ht="15" customHeight="1"/>
    <row r="2" spans="1:13" ht="61.5" customHeight="1">
      <c r="A2" s="240"/>
      <c r="B2" s="240"/>
      <c r="C2" s="240"/>
      <c r="D2" s="240"/>
      <c r="E2" s="240"/>
      <c r="F2" s="240"/>
      <c r="G2" s="240"/>
      <c r="H2" s="240"/>
      <c r="I2" s="240"/>
      <c r="J2" s="240"/>
      <c r="K2" s="240"/>
      <c r="L2" s="240"/>
      <c r="M2" s="240"/>
    </row>
    <row r="16" spans="1:13" ht="15.75" thickBot="1"/>
    <row r="17" spans="3:11" ht="16.5" thickTop="1" thickBot="1">
      <c r="D17" s="241" t="s">
        <v>152</v>
      </c>
      <c r="E17" s="242"/>
      <c r="J17" s="241" t="s">
        <v>153</v>
      </c>
      <c r="K17" s="242"/>
    </row>
    <row r="18" spans="3:11" ht="16.5" thickTop="1" thickBot="1">
      <c r="C18" s="105" t="str">
        <f ca="1">PROPER(E31)</f>
        <v>Septembre</v>
      </c>
      <c r="D18" s="185" t="s">
        <v>61</v>
      </c>
      <c r="E18" s="186" t="s">
        <v>154</v>
      </c>
      <c r="I18" s="105" t="str">
        <f ca="1">PROPER(K31)</f>
        <v>Septembre</v>
      </c>
      <c r="J18" s="187" t="s">
        <v>61</v>
      </c>
      <c r="K18" s="188" t="s">
        <v>154</v>
      </c>
    </row>
    <row r="19" spans="3:11" ht="15.75" thickTop="1">
      <c r="C19" s="189" t="s">
        <v>49</v>
      </c>
      <c r="D19" s="190"/>
      <c r="E19" s="191"/>
      <c r="I19" s="189" t="s">
        <v>49</v>
      </c>
      <c r="J19" s="192"/>
      <c r="K19" s="191"/>
    </row>
    <row r="20" spans="3:11">
      <c r="C20" s="193" t="s">
        <v>45</v>
      </c>
      <c r="D20" s="194"/>
      <c r="E20" s="191"/>
      <c r="I20" s="193" t="s">
        <v>45</v>
      </c>
      <c r="J20" s="195"/>
      <c r="K20" s="191"/>
    </row>
    <row r="21" spans="3:11">
      <c r="C21" s="193" t="s">
        <v>52</v>
      </c>
      <c r="D21" s="194"/>
      <c r="E21" s="191"/>
      <c r="I21" s="193" t="s">
        <v>52</v>
      </c>
      <c r="J21" s="195"/>
      <c r="K21" s="191"/>
    </row>
    <row r="22" spans="3:11">
      <c r="C22" s="193" t="s">
        <v>43</v>
      </c>
      <c r="D22" s="194">
        <v>1600</v>
      </c>
      <c r="E22" s="191"/>
      <c r="I22" s="193" t="s">
        <v>43</v>
      </c>
      <c r="J22" s="195">
        <v>1600</v>
      </c>
      <c r="K22" s="191"/>
    </row>
    <row r="23" spans="3:11">
      <c r="C23" s="193" t="s">
        <v>3</v>
      </c>
      <c r="D23" s="194" t="s">
        <v>155</v>
      </c>
      <c r="E23" s="191"/>
      <c r="I23" s="193" t="s">
        <v>3</v>
      </c>
      <c r="J23" s="195" t="s">
        <v>54</v>
      </c>
      <c r="K23" s="191"/>
    </row>
    <row r="24" spans="3:11">
      <c r="C24" s="193" t="s">
        <v>48</v>
      </c>
      <c r="D24" s="194"/>
      <c r="E24" s="191"/>
      <c r="I24" s="193" t="s">
        <v>48</v>
      </c>
      <c r="J24" s="195"/>
      <c r="K24" s="191"/>
    </row>
    <row r="25" spans="3:11">
      <c r="C25" s="193" t="s">
        <v>47</v>
      </c>
      <c r="D25" s="194"/>
      <c r="E25" s="191"/>
      <c r="I25" s="193" t="s">
        <v>47</v>
      </c>
      <c r="J25" s="195"/>
      <c r="K25" s="191"/>
    </row>
    <row r="26" spans="3:11">
      <c r="C26" s="193" t="s">
        <v>46</v>
      </c>
      <c r="D26" s="194"/>
      <c r="E26" s="191"/>
      <c r="I26" s="193" t="s">
        <v>46</v>
      </c>
      <c r="J26" s="195"/>
      <c r="K26" s="191"/>
    </row>
    <row r="27" spans="3:11">
      <c r="C27" s="193" t="s">
        <v>44</v>
      </c>
      <c r="D27" s="194"/>
      <c r="E27" s="191"/>
      <c r="I27" s="193" t="s">
        <v>44</v>
      </c>
      <c r="J27" s="195"/>
      <c r="K27" s="191"/>
    </row>
    <row r="28" spans="3:11">
      <c r="C28" s="193" t="s">
        <v>51</v>
      </c>
      <c r="D28" s="194"/>
      <c r="E28" s="191"/>
      <c r="I28" s="193" t="s">
        <v>51</v>
      </c>
      <c r="J28" s="195"/>
      <c r="K28" s="191"/>
    </row>
    <row r="29" spans="3:11">
      <c r="C29" s="193" t="s">
        <v>50</v>
      </c>
      <c r="D29" s="194"/>
      <c r="E29" s="191"/>
      <c r="I29" s="193" t="s">
        <v>50</v>
      </c>
      <c r="J29" s="195"/>
      <c r="K29" s="191"/>
    </row>
    <row r="30" spans="3:11" ht="15.75" thickBot="1">
      <c r="C30" s="196" t="s">
        <v>42</v>
      </c>
      <c r="D30" s="197">
        <v>1500</v>
      </c>
      <c r="E30" s="198"/>
      <c r="I30" s="196" t="s">
        <v>42</v>
      </c>
      <c r="J30" s="199">
        <v>1500</v>
      </c>
      <c r="K30" s="198"/>
    </row>
    <row r="31" spans="3:11" ht="15.75" thickTop="1">
      <c r="D31" s="200">
        <v>100</v>
      </c>
      <c r="E31" s="201" t="str">
        <f ca="1">UPPER(TEXT(TODAY(),"mmmm"))</f>
        <v>SEPTEMBRE</v>
      </c>
      <c r="J31" s="200">
        <v>100</v>
      </c>
      <c r="K31" s="201" t="str">
        <f ca="1">UPPER(TEXT(TODAY(),"mmmm"))</f>
        <v>SEPTEMBRE</v>
      </c>
    </row>
    <row r="32" spans="3:11">
      <c r="H32" s="202"/>
    </row>
    <row r="33" spans="8:8">
      <c r="H33" s="202"/>
    </row>
    <row r="34" spans="8:8">
      <c r="H34" s="202"/>
    </row>
    <row r="35" spans="8:8">
      <c r="H35" s="202"/>
    </row>
    <row r="36" spans="8:8">
      <c r="H36" s="202"/>
    </row>
  </sheetData>
  <mergeCells count="3">
    <mergeCell ref="A2:M2"/>
    <mergeCell ref="D17:E17"/>
    <mergeCell ref="J17:K1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S100"/>
  <sheetViews>
    <sheetView workbookViewId="0">
      <selection activeCell="L11" sqref="L11"/>
    </sheetView>
  </sheetViews>
  <sheetFormatPr baseColWidth="10" defaultColWidth="11.42578125" defaultRowHeight="15.75"/>
  <cols>
    <col min="1" max="1" width="11.42578125" style="88"/>
    <col min="2" max="2" width="11.42578125" style="99" customWidth="1"/>
    <col min="3" max="3" width="11.42578125" style="99"/>
    <col min="4" max="19" width="11.42578125" style="94"/>
    <col min="20" max="16384" width="11.42578125" style="88"/>
  </cols>
  <sheetData>
    <row r="1" spans="1:19">
      <c r="A1" s="96">
        <v>1</v>
      </c>
      <c r="B1" s="97" t="s">
        <v>59</v>
      </c>
      <c r="C1" s="97" t="s">
        <v>29</v>
      </c>
      <c r="D1" s="98" t="s">
        <v>60</v>
      </c>
      <c r="E1" s="98" t="s">
        <v>61</v>
      </c>
      <c r="F1" s="98" t="s">
        <v>2</v>
      </c>
      <c r="G1" s="98" t="s">
        <v>62</v>
      </c>
      <c r="H1" s="98" t="s">
        <v>63</v>
      </c>
      <c r="I1" s="98" t="s">
        <v>64</v>
      </c>
      <c r="J1" s="98" t="s">
        <v>65</v>
      </c>
      <c r="K1" s="98" t="s">
        <v>66</v>
      </c>
      <c r="L1" s="98" t="s">
        <v>67</v>
      </c>
      <c r="M1" s="98" t="s">
        <v>68</v>
      </c>
      <c r="N1" s="98" t="s">
        <v>69</v>
      </c>
      <c r="O1" s="98" t="s">
        <v>70</v>
      </c>
      <c r="P1" s="98" t="s">
        <v>71</v>
      </c>
      <c r="Q1" s="98" t="s">
        <v>72</v>
      </c>
      <c r="R1" s="98" t="s">
        <v>73</v>
      </c>
      <c r="S1" s="98" t="s">
        <v>74</v>
      </c>
    </row>
    <row r="2" spans="1:19">
      <c r="B2" s="99">
        <v>2015</v>
      </c>
      <c r="C2" t="s">
        <v>3</v>
      </c>
      <c r="D2" s="94" t="s">
        <v>75</v>
      </c>
      <c r="E2" s="94" t="s">
        <v>76</v>
      </c>
      <c r="F2" s="94" t="s">
        <v>74</v>
      </c>
      <c r="G2" s="94" t="s">
        <v>77</v>
      </c>
      <c r="H2" s="94" t="s">
        <v>78</v>
      </c>
      <c r="I2" s="94" t="s">
        <v>79</v>
      </c>
      <c r="J2" s="94" t="s">
        <v>80</v>
      </c>
      <c r="K2" s="94" t="s">
        <v>81</v>
      </c>
      <c r="L2" s="94" t="s">
        <v>82</v>
      </c>
      <c r="M2" s="94" t="s">
        <v>83</v>
      </c>
      <c r="N2" s="94" t="s">
        <v>84</v>
      </c>
      <c r="O2" s="94" t="s">
        <v>85</v>
      </c>
      <c r="P2" s="94" t="s">
        <v>86</v>
      </c>
      <c r="Q2" s="94" t="s">
        <v>87</v>
      </c>
      <c r="R2" s="94" t="s">
        <v>88</v>
      </c>
    </row>
    <row r="3" spans="1:19">
      <c r="B3" s="99">
        <v>2016</v>
      </c>
      <c r="C3" t="s">
        <v>43</v>
      </c>
      <c r="D3" s="94" t="s">
        <v>89</v>
      </c>
      <c r="E3" s="94" t="s">
        <v>90</v>
      </c>
      <c r="F3" s="98" t="s">
        <v>66</v>
      </c>
      <c r="G3" s="94" t="s">
        <v>91</v>
      </c>
      <c r="H3" s="94" t="s">
        <v>92</v>
      </c>
      <c r="I3" s="94" t="s">
        <v>93</v>
      </c>
      <c r="J3" s="94" t="s">
        <v>94</v>
      </c>
      <c r="K3" s="94" t="s">
        <v>95</v>
      </c>
      <c r="M3" s="94" t="s">
        <v>96</v>
      </c>
      <c r="N3" s="94" t="s">
        <v>97</v>
      </c>
      <c r="O3" s="94" t="s">
        <v>98</v>
      </c>
      <c r="Q3" s="94" t="s">
        <v>99</v>
      </c>
    </row>
    <row r="4" spans="1:19">
      <c r="B4" s="99">
        <v>2017</v>
      </c>
      <c r="C4" t="s">
        <v>44</v>
      </c>
      <c r="F4" s="94" t="s">
        <v>65</v>
      </c>
      <c r="G4" s="94" t="s">
        <v>100</v>
      </c>
      <c r="H4" s="94" t="s">
        <v>101</v>
      </c>
      <c r="J4" s="94" t="s">
        <v>102</v>
      </c>
      <c r="K4" s="94" t="s">
        <v>103</v>
      </c>
      <c r="N4" s="94" t="s">
        <v>104</v>
      </c>
      <c r="O4" s="94" t="s">
        <v>105</v>
      </c>
      <c r="Q4" s="94" t="s">
        <v>40</v>
      </c>
    </row>
    <row r="5" spans="1:19">
      <c r="B5" s="99">
        <v>2018</v>
      </c>
      <c r="C5" t="s">
        <v>45</v>
      </c>
      <c r="F5" s="230" t="s">
        <v>70</v>
      </c>
      <c r="G5" s="94" t="s">
        <v>178</v>
      </c>
      <c r="H5" s="94" t="s">
        <v>106</v>
      </c>
      <c r="K5" s="94" t="s">
        <v>107</v>
      </c>
      <c r="N5" s="94" t="s">
        <v>108</v>
      </c>
      <c r="O5" s="94" t="s">
        <v>109</v>
      </c>
      <c r="Q5" s="94" t="s">
        <v>110</v>
      </c>
    </row>
    <row r="6" spans="1:19">
      <c r="B6" s="99">
        <v>2019</v>
      </c>
      <c r="C6" t="s">
        <v>46</v>
      </c>
      <c r="F6" s="94" t="s">
        <v>64</v>
      </c>
      <c r="H6" s="94" t="s">
        <v>111</v>
      </c>
      <c r="K6" s="94" t="s">
        <v>112</v>
      </c>
      <c r="O6" s="94" t="s">
        <v>113</v>
      </c>
    </row>
    <row r="7" spans="1:19">
      <c r="B7" s="99">
        <v>2020</v>
      </c>
      <c r="C7" t="s">
        <v>47</v>
      </c>
      <c r="F7" s="94" t="s">
        <v>63</v>
      </c>
      <c r="K7" s="94" t="s">
        <v>114</v>
      </c>
      <c r="O7" s="94" t="s">
        <v>115</v>
      </c>
    </row>
    <row r="8" spans="1:19">
      <c r="B8" s="99">
        <v>2021</v>
      </c>
      <c r="C8" t="s">
        <v>48</v>
      </c>
      <c r="F8" s="94" t="s">
        <v>73</v>
      </c>
      <c r="K8" s="94" t="s">
        <v>116</v>
      </c>
      <c r="O8" s="94" t="s">
        <v>117</v>
      </c>
    </row>
    <row r="9" spans="1:19">
      <c r="B9" s="99">
        <v>2022</v>
      </c>
      <c r="C9" t="s">
        <v>49</v>
      </c>
      <c r="F9" s="94" t="s">
        <v>72</v>
      </c>
      <c r="O9" s="94" t="s">
        <v>118</v>
      </c>
    </row>
    <row r="10" spans="1:19">
      <c r="B10" s="99">
        <v>2023</v>
      </c>
      <c r="C10" t="s">
        <v>42</v>
      </c>
      <c r="F10" s="94" t="s">
        <v>67</v>
      </c>
    </row>
    <row r="11" spans="1:19">
      <c r="B11" s="99">
        <v>2024</v>
      </c>
      <c r="C11" t="s">
        <v>50</v>
      </c>
      <c r="F11" s="94" t="s">
        <v>71</v>
      </c>
    </row>
    <row r="12" spans="1:19">
      <c r="B12" s="99">
        <v>2025</v>
      </c>
      <c r="C12" t="s">
        <v>51</v>
      </c>
      <c r="F12" s="94" t="s">
        <v>69</v>
      </c>
    </row>
    <row r="13" spans="1:19">
      <c r="B13" s="99">
        <v>2026</v>
      </c>
      <c r="C13" t="s">
        <v>52</v>
      </c>
      <c r="F13" s="94" t="s">
        <v>68</v>
      </c>
    </row>
    <row r="14" spans="1:19">
      <c r="B14" s="99">
        <v>2027</v>
      </c>
    </row>
    <row r="15" spans="1:19">
      <c r="B15" s="99">
        <v>2028</v>
      </c>
    </row>
    <row r="16" spans="1:19">
      <c r="B16" s="99">
        <v>2029</v>
      </c>
    </row>
    <row r="17" spans="2:2">
      <c r="B17" s="99">
        <v>2030</v>
      </c>
    </row>
    <row r="18" spans="2:2">
      <c r="B18" s="99">
        <v>2031</v>
      </c>
    </row>
    <row r="19" spans="2:2">
      <c r="B19" s="99">
        <v>2032</v>
      </c>
    </row>
    <row r="20" spans="2:2">
      <c r="B20" s="99">
        <v>2033</v>
      </c>
    </row>
    <row r="21" spans="2:2">
      <c r="B21" s="99">
        <v>2034</v>
      </c>
    </row>
    <row r="22" spans="2:2">
      <c r="B22" s="99">
        <v>2035</v>
      </c>
    </row>
    <row r="23" spans="2:2">
      <c r="B23" s="99">
        <v>2036</v>
      </c>
    </row>
    <row r="24" spans="2:2">
      <c r="B24" s="99">
        <v>2037</v>
      </c>
    </row>
    <row r="25" spans="2:2">
      <c r="B25" s="99">
        <v>2038</v>
      </c>
    </row>
    <row r="26" spans="2:2">
      <c r="B26" s="99">
        <v>2039</v>
      </c>
    </row>
    <row r="27" spans="2:2">
      <c r="B27" s="99">
        <v>2040</v>
      </c>
    </row>
    <row r="28" spans="2:2">
      <c r="B28" s="99">
        <v>2041</v>
      </c>
    </row>
    <row r="29" spans="2:2">
      <c r="B29" s="99">
        <v>2042</v>
      </c>
    </row>
    <row r="30" spans="2:2">
      <c r="B30" s="99">
        <v>2043</v>
      </c>
    </row>
    <row r="31" spans="2:2">
      <c r="B31" s="99">
        <v>2044</v>
      </c>
    </row>
    <row r="32" spans="2:2">
      <c r="B32" s="99">
        <v>2045</v>
      </c>
    </row>
    <row r="33" spans="2:2">
      <c r="B33" s="99">
        <v>2046</v>
      </c>
    </row>
    <row r="34" spans="2:2">
      <c r="B34" s="99">
        <v>2047</v>
      </c>
    </row>
    <row r="35" spans="2:2">
      <c r="B35" s="99">
        <v>2048</v>
      </c>
    </row>
    <row r="36" spans="2:2">
      <c r="B36" s="99">
        <v>2049</v>
      </c>
    </row>
    <row r="37" spans="2:2">
      <c r="B37" s="99">
        <v>2050</v>
      </c>
    </row>
    <row r="38" spans="2:2">
      <c r="B38" s="99">
        <v>2051</v>
      </c>
    </row>
    <row r="39" spans="2:2">
      <c r="B39" s="99">
        <v>2052</v>
      </c>
    </row>
    <row r="40" spans="2:2">
      <c r="B40" s="99">
        <v>2053</v>
      </c>
    </row>
    <row r="41" spans="2:2">
      <c r="B41" s="99">
        <v>2054</v>
      </c>
    </row>
    <row r="42" spans="2:2">
      <c r="B42" s="99">
        <v>2055</v>
      </c>
    </row>
    <row r="43" spans="2:2">
      <c r="B43" s="99">
        <v>2056</v>
      </c>
    </row>
    <row r="44" spans="2:2">
      <c r="B44" s="99">
        <v>2057</v>
      </c>
    </row>
    <row r="45" spans="2:2">
      <c r="B45" s="99">
        <v>2058</v>
      </c>
    </row>
    <row r="46" spans="2:2">
      <c r="B46" s="99">
        <v>2059</v>
      </c>
    </row>
    <row r="47" spans="2:2">
      <c r="B47" s="99">
        <v>2060</v>
      </c>
    </row>
    <row r="48" spans="2:2">
      <c r="B48" s="99">
        <v>2061</v>
      </c>
    </row>
    <row r="49" spans="2:2">
      <c r="B49" s="99">
        <v>2062</v>
      </c>
    </row>
    <row r="50" spans="2:2">
      <c r="B50" s="99">
        <v>2063</v>
      </c>
    </row>
    <row r="51" spans="2:2">
      <c r="B51" s="99">
        <v>2064</v>
      </c>
    </row>
    <row r="52" spans="2:2">
      <c r="B52" s="99">
        <v>2065</v>
      </c>
    </row>
    <row r="53" spans="2:2">
      <c r="B53" s="99">
        <v>2066</v>
      </c>
    </row>
    <row r="54" spans="2:2">
      <c r="B54" s="99">
        <v>2067</v>
      </c>
    </row>
    <row r="55" spans="2:2">
      <c r="B55" s="99">
        <v>2068</v>
      </c>
    </row>
    <row r="56" spans="2:2">
      <c r="B56" s="99">
        <v>2069</v>
      </c>
    </row>
    <row r="57" spans="2:2">
      <c r="B57" s="99">
        <v>2070</v>
      </c>
    </row>
    <row r="58" spans="2:2">
      <c r="B58" s="99">
        <v>2071</v>
      </c>
    </row>
    <row r="59" spans="2:2">
      <c r="B59" s="99">
        <v>2072</v>
      </c>
    </row>
    <row r="60" spans="2:2">
      <c r="B60" s="99">
        <v>2073</v>
      </c>
    </row>
    <row r="61" spans="2:2">
      <c r="B61" s="99">
        <v>2074</v>
      </c>
    </row>
    <row r="62" spans="2:2">
      <c r="B62" s="99">
        <v>2075</v>
      </c>
    </row>
    <row r="63" spans="2:2">
      <c r="B63" s="99">
        <v>2076</v>
      </c>
    </row>
    <row r="64" spans="2:2">
      <c r="B64" s="99">
        <v>2077</v>
      </c>
    </row>
    <row r="65" spans="2:2">
      <c r="B65" s="99">
        <v>2078</v>
      </c>
    </row>
    <row r="66" spans="2:2">
      <c r="B66" s="99">
        <v>2079</v>
      </c>
    </row>
    <row r="67" spans="2:2">
      <c r="B67" s="99">
        <v>2080</v>
      </c>
    </row>
    <row r="68" spans="2:2">
      <c r="B68" s="99">
        <v>2081</v>
      </c>
    </row>
    <row r="69" spans="2:2">
      <c r="B69" s="99">
        <v>2082</v>
      </c>
    </row>
    <row r="70" spans="2:2">
      <c r="B70" s="99">
        <v>2083</v>
      </c>
    </row>
    <row r="71" spans="2:2">
      <c r="B71" s="99">
        <v>2084</v>
      </c>
    </row>
    <row r="72" spans="2:2">
      <c r="B72" s="99">
        <v>2085</v>
      </c>
    </row>
    <row r="73" spans="2:2">
      <c r="B73" s="99">
        <v>2086</v>
      </c>
    </row>
    <row r="74" spans="2:2">
      <c r="B74" s="99">
        <v>2087</v>
      </c>
    </row>
    <row r="75" spans="2:2">
      <c r="B75" s="99">
        <v>2088</v>
      </c>
    </row>
    <row r="76" spans="2:2">
      <c r="B76" s="99">
        <v>2089</v>
      </c>
    </row>
    <row r="77" spans="2:2">
      <c r="B77" s="99">
        <v>2090</v>
      </c>
    </row>
    <row r="78" spans="2:2">
      <c r="B78" s="99">
        <v>2091</v>
      </c>
    </row>
    <row r="79" spans="2:2">
      <c r="B79" s="99">
        <v>2092</v>
      </c>
    </row>
    <row r="80" spans="2:2">
      <c r="B80" s="99">
        <v>2093</v>
      </c>
    </row>
    <row r="81" spans="2:2">
      <c r="B81" s="99">
        <v>2094</v>
      </c>
    </row>
    <row r="82" spans="2:2">
      <c r="B82" s="99">
        <v>2095</v>
      </c>
    </row>
    <row r="83" spans="2:2">
      <c r="B83" s="99">
        <v>2096</v>
      </c>
    </row>
    <row r="84" spans="2:2">
      <c r="B84" s="99">
        <v>2097</v>
      </c>
    </row>
    <row r="85" spans="2:2">
      <c r="B85" s="99">
        <v>2098</v>
      </c>
    </row>
    <row r="86" spans="2:2">
      <c r="B86" s="99">
        <v>2099</v>
      </c>
    </row>
    <row r="87" spans="2:2">
      <c r="B87" s="99">
        <v>2100</v>
      </c>
    </row>
    <row r="88" spans="2:2">
      <c r="B88" s="99">
        <v>2101</v>
      </c>
    </row>
    <row r="89" spans="2:2">
      <c r="B89" s="99">
        <v>2102</v>
      </c>
    </row>
    <row r="90" spans="2:2">
      <c r="B90" s="99">
        <v>2103</v>
      </c>
    </row>
    <row r="91" spans="2:2">
      <c r="B91" s="99">
        <v>2104</v>
      </c>
    </row>
    <row r="92" spans="2:2">
      <c r="B92" s="99">
        <v>2105</v>
      </c>
    </row>
    <row r="93" spans="2:2">
      <c r="B93" s="99">
        <v>2106</v>
      </c>
    </row>
    <row r="94" spans="2:2">
      <c r="B94" s="99">
        <v>2107</v>
      </c>
    </row>
    <row r="95" spans="2:2">
      <c r="B95" s="99">
        <v>2108</v>
      </c>
    </row>
    <row r="96" spans="2:2">
      <c r="B96" s="99">
        <v>2109</v>
      </c>
    </row>
    <row r="97" spans="2:2">
      <c r="B97" s="99">
        <v>2110</v>
      </c>
    </row>
    <row r="98" spans="2:2">
      <c r="B98" s="99">
        <v>2111</v>
      </c>
    </row>
    <row r="99" spans="2:2">
      <c r="B99" s="99">
        <v>2112</v>
      </c>
    </row>
    <row r="100" spans="2:2">
      <c r="B100" s="99">
        <v>2113</v>
      </c>
    </row>
  </sheetData>
  <sortState ref="F2:F14">
    <sortCondition ref="F2"/>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autoPageBreaks="0"/>
  </sheetPr>
  <dimension ref="E18:M105"/>
  <sheetViews>
    <sheetView showGridLines="0" showRowColHeaders="0" topLeftCell="B1" zoomScaleNormal="100" workbookViewId="0">
      <selection activeCell="M59" sqref="M59"/>
    </sheetView>
  </sheetViews>
  <sheetFormatPr baseColWidth="10" defaultRowHeight="12.75"/>
  <cols>
    <col min="1" max="4" width="13.7109375" style="88" customWidth="1"/>
    <col min="5" max="5" width="13.7109375" style="87" customWidth="1"/>
    <col min="6" max="12" width="13.7109375" style="88" customWidth="1"/>
    <col min="13" max="13" width="13.7109375" style="87" customWidth="1"/>
    <col min="14" max="17" width="13.7109375" style="88" customWidth="1"/>
    <col min="18" max="16384" width="11.42578125" style="88"/>
  </cols>
  <sheetData>
    <row r="18" spans="5:13" ht="13.5" thickBot="1"/>
    <row r="19" spans="5:13" ht="14.25" thickTop="1" thickBot="1">
      <c r="F19" s="244">
        <v>1500</v>
      </c>
      <c r="G19" s="245"/>
      <c r="K19" s="246">
        <v>0</v>
      </c>
      <c r="L19" s="244"/>
    </row>
    <row r="20" spans="5:13" ht="13.5" thickTop="1"/>
    <row r="23" spans="5:13" ht="13.5" thickBot="1"/>
    <row r="24" spans="5:13" ht="14.25" thickTop="1" thickBot="1">
      <c r="H24" s="246">
        <f>F19+K19</f>
        <v>1500</v>
      </c>
      <c r="I24" s="247"/>
      <c r="J24" s="248"/>
    </row>
    <row r="25" spans="5:13" ht="13.5" thickTop="1"/>
    <row r="26" spans="5:13">
      <c r="E26" s="89">
        <f>F19*100/H24</f>
        <v>100</v>
      </c>
      <c r="M26" s="89">
        <f>K19*100/H24</f>
        <v>0</v>
      </c>
    </row>
    <row r="27" spans="5:13">
      <c r="E27" s="90"/>
      <c r="M27" s="90"/>
    </row>
    <row r="28" spans="5:13">
      <c r="E28" s="90"/>
      <c r="M28" s="90"/>
    </row>
    <row r="29" spans="5:13">
      <c r="E29" s="90"/>
      <c r="M29" s="90"/>
    </row>
    <row r="30" spans="5:13">
      <c r="M30" s="90"/>
    </row>
    <row r="31" spans="5:13">
      <c r="E31" s="90"/>
      <c r="M31" s="90"/>
    </row>
    <row r="33" spans="5:13">
      <c r="E33" s="91">
        <v>500</v>
      </c>
      <c r="H33" s="243" t="s">
        <v>78</v>
      </c>
      <c r="I33" s="243"/>
      <c r="J33" s="243"/>
      <c r="M33" s="91">
        <v>0</v>
      </c>
    </row>
    <row r="34" spans="5:13">
      <c r="E34" s="91">
        <v>0</v>
      </c>
      <c r="H34" s="243" t="s">
        <v>93</v>
      </c>
      <c r="I34" s="243"/>
      <c r="J34" s="243"/>
      <c r="M34" s="91">
        <v>0</v>
      </c>
    </row>
    <row r="35" spans="5:13">
      <c r="E35" s="91">
        <v>0</v>
      </c>
      <c r="H35" s="243" t="s">
        <v>92</v>
      </c>
      <c r="I35" s="243"/>
      <c r="J35" s="243"/>
      <c r="M35" s="91">
        <v>0</v>
      </c>
    </row>
    <row r="36" spans="5:13">
      <c r="E36" s="91">
        <v>0</v>
      </c>
      <c r="H36" s="243" t="s">
        <v>101</v>
      </c>
      <c r="I36" s="243"/>
      <c r="J36" s="243"/>
      <c r="M36" s="91">
        <v>0</v>
      </c>
    </row>
    <row r="37" spans="5:13">
      <c r="E37" s="91">
        <v>0</v>
      </c>
      <c r="H37" s="243" t="s">
        <v>106</v>
      </c>
      <c r="I37" s="243"/>
      <c r="J37" s="243"/>
      <c r="M37" s="91">
        <v>0</v>
      </c>
    </row>
    <row r="38" spans="5:13">
      <c r="E38" s="91">
        <v>0</v>
      </c>
      <c r="H38" s="243" t="s">
        <v>111</v>
      </c>
      <c r="I38" s="243"/>
      <c r="J38" s="243"/>
      <c r="M38" s="91">
        <v>0</v>
      </c>
    </row>
    <row r="39" spans="5:13">
      <c r="E39" s="91">
        <v>0</v>
      </c>
      <c r="H39" s="243">
        <v>0</v>
      </c>
      <c r="I39" s="243"/>
      <c r="J39" s="243"/>
      <c r="M39" s="91">
        <v>0</v>
      </c>
    </row>
    <row r="40" spans="5:13">
      <c r="E40" s="91">
        <v>0</v>
      </c>
      <c r="H40" s="243">
        <v>0</v>
      </c>
      <c r="I40" s="243"/>
      <c r="J40" s="243"/>
      <c r="M40" s="91">
        <v>0</v>
      </c>
    </row>
    <row r="41" spans="5:13">
      <c r="E41" s="91">
        <v>0</v>
      </c>
      <c r="H41" s="243">
        <v>0</v>
      </c>
      <c r="I41" s="243"/>
      <c r="J41" s="243"/>
      <c r="M41" s="91">
        <v>0</v>
      </c>
    </row>
    <row r="42" spans="5:13">
      <c r="E42" s="91">
        <v>0</v>
      </c>
      <c r="H42" s="243">
        <v>0</v>
      </c>
      <c r="I42" s="243"/>
      <c r="J42" s="243"/>
      <c r="M42" s="91">
        <v>0</v>
      </c>
    </row>
    <row r="43" spans="5:13">
      <c r="E43" s="91">
        <v>0</v>
      </c>
      <c r="H43" s="243">
        <v>0</v>
      </c>
      <c r="I43" s="243"/>
      <c r="J43" s="243"/>
      <c r="M43" s="91">
        <v>0</v>
      </c>
    </row>
    <row r="44" spans="5:13">
      <c r="E44" s="91">
        <v>0</v>
      </c>
      <c r="H44" s="243">
        <v>0</v>
      </c>
      <c r="I44" s="243"/>
      <c r="J44" s="243"/>
      <c r="M44" s="91">
        <v>0</v>
      </c>
    </row>
    <row r="45" spans="5:13">
      <c r="E45" s="91">
        <v>0</v>
      </c>
      <c r="H45" s="243">
        <v>0</v>
      </c>
      <c r="I45" s="243"/>
      <c r="J45" s="243"/>
      <c r="M45" s="91">
        <v>0</v>
      </c>
    </row>
    <row r="46" spans="5:13">
      <c r="E46" s="91">
        <v>0</v>
      </c>
      <c r="H46" s="243">
        <v>0</v>
      </c>
      <c r="I46" s="243"/>
      <c r="J46" s="243"/>
      <c r="M46" s="91">
        <v>0</v>
      </c>
    </row>
    <row r="47" spans="5:13">
      <c r="E47" s="91">
        <v>0</v>
      </c>
      <c r="H47" s="243">
        <v>0</v>
      </c>
      <c r="I47" s="243"/>
      <c r="J47" s="243"/>
      <c r="M47" s="91">
        <v>0</v>
      </c>
    </row>
    <row r="48" spans="5:13">
      <c r="E48" s="91">
        <v>0</v>
      </c>
      <c r="H48" s="243">
        <v>0</v>
      </c>
      <c r="I48" s="243"/>
      <c r="J48" s="243"/>
      <c r="M48" s="91">
        <v>0</v>
      </c>
    </row>
    <row r="49" spans="5:13">
      <c r="E49" s="91">
        <v>0</v>
      </c>
      <c r="H49" s="243">
        <v>0</v>
      </c>
      <c r="I49" s="243"/>
      <c r="J49" s="243"/>
      <c r="M49" s="91">
        <v>0</v>
      </c>
    </row>
    <row r="50" spans="5:13">
      <c r="E50" s="91">
        <v>0</v>
      </c>
      <c r="H50" s="243">
        <v>0</v>
      </c>
      <c r="I50" s="243"/>
      <c r="J50" s="243"/>
      <c r="M50" s="91">
        <v>0</v>
      </c>
    </row>
    <row r="51" spans="5:13">
      <c r="E51" s="91">
        <v>0</v>
      </c>
      <c r="H51" s="243">
        <v>0</v>
      </c>
      <c r="I51" s="243"/>
      <c r="J51" s="243"/>
      <c r="M51" s="91">
        <v>0</v>
      </c>
    </row>
    <row r="52" spans="5:13">
      <c r="E52" s="91">
        <v>0</v>
      </c>
      <c r="H52" s="243">
        <v>0</v>
      </c>
      <c r="I52" s="243"/>
      <c r="J52" s="243"/>
      <c r="M52" s="91">
        <v>0</v>
      </c>
    </row>
    <row r="53" spans="5:13">
      <c r="E53" s="91"/>
      <c r="H53" s="243"/>
      <c r="I53" s="243"/>
      <c r="J53" s="243"/>
      <c r="M53" s="91"/>
    </row>
    <row r="54" spans="5:13">
      <c r="E54" s="92"/>
      <c r="M54" s="92"/>
    </row>
    <row r="55" spans="5:13">
      <c r="E55" s="92"/>
      <c r="M55" s="92"/>
    </row>
    <row r="56" spans="5:13">
      <c r="E56" s="92"/>
      <c r="K56" s="93"/>
      <c r="M56" s="92"/>
    </row>
    <row r="57" spans="5:13">
      <c r="E57" s="92"/>
      <c r="M57" s="92"/>
    </row>
    <row r="58" spans="5:13">
      <c r="E58" s="92"/>
      <c r="M58" s="92"/>
    </row>
    <row r="59" spans="5:13">
      <c r="E59" s="91"/>
      <c r="H59" s="243" t="s">
        <v>119</v>
      </c>
      <c r="I59" s="243"/>
      <c r="J59" s="243"/>
      <c r="M59" s="91">
        <v>0</v>
      </c>
    </row>
    <row r="60" spans="5:13">
      <c r="E60" s="91">
        <v>0</v>
      </c>
      <c r="H60" s="243">
        <v>0</v>
      </c>
      <c r="I60" s="243"/>
      <c r="J60" s="243"/>
      <c r="M60" s="91">
        <v>0</v>
      </c>
    </row>
    <row r="61" spans="5:13">
      <c r="E61" s="91">
        <v>0</v>
      </c>
      <c r="H61" s="243">
        <v>0</v>
      </c>
      <c r="I61" s="243"/>
      <c r="J61" s="243"/>
      <c r="M61" s="91">
        <v>0</v>
      </c>
    </row>
    <row r="62" spans="5:13">
      <c r="E62" s="91">
        <v>0</v>
      </c>
      <c r="H62" s="243">
        <v>0</v>
      </c>
      <c r="I62" s="243"/>
      <c r="J62" s="243"/>
      <c r="M62" s="91">
        <v>0</v>
      </c>
    </row>
    <row r="63" spans="5:13">
      <c r="E63" s="91">
        <v>0</v>
      </c>
      <c r="H63" s="243">
        <v>0</v>
      </c>
      <c r="I63" s="243"/>
      <c r="J63" s="243"/>
      <c r="M63" s="91">
        <v>0</v>
      </c>
    </row>
    <row r="64" spans="5:13">
      <c r="E64" s="91">
        <v>0</v>
      </c>
      <c r="H64" s="243">
        <v>0</v>
      </c>
      <c r="I64" s="243"/>
      <c r="J64" s="243"/>
      <c r="M64" s="91">
        <v>0</v>
      </c>
    </row>
    <row r="65" spans="5:13">
      <c r="E65" s="91">
        <v>0</v>
      </c>
      <c r="H65" s="243">
        <v>0</v>
      </c>
      <c r="I65" s="243"/>
      <c r="J65" s="243"/>
      <c r="M65" s="91">
        <v>0</v>
      </c>
    </row>
    <row r="66" spans="5:13">
      <c r="E66" s="91">
        <v>0</v>
      </c>
      <c r="H66" s="243">
        <v>0</v>
      </c>
      <c r="I66" s="243"/>
      <c r="J66" s="243"/>
      <c r="M66" s="91">
        <v>0</v>
      </c>
    </row>
    <row r="67" spans="5:13">
      <c r="E67" s="91">
        <v>0</v>
      </c>
      <c r="H67" s="243">
        <v>0</v>
      </c>
      <c r="I67" s="243"/>
      <c r="J67" s="243"/>
      <c r="M67" s="91">
        <v>0</v>
      </c>
    </row>
    <row r="68" spans="5:13">
      <c r="E68" s="91">
        <v>0</v>
      </c>
      <c r="H68" s="243">
        <v>0</v>
      </c>
      <c r="I68" s="243"/>
      <c r="J68" s="243"/>
      <c r="M68" s="91">
        <v>0</v>
      </c>
    </row>
    <row r="69" spans="5:13">
      <c r="E69" s="92"/>
      <c r="H69" s="243"/>
      <c r="I69" s="243"/>
      <c r="J69" s="243"/>
      <c r="M69" s="92"/>
    </row>
    <row r="70" spans="5:13">
      <c r="E70" s="92"/>
      <c r="H70" s="243"/>
      <c r="I70" s="243"/>
      <c r="J70" s="243"/>
      <c r="M70" s="92"/>
    </row>
    <row r="71" spans="5:13">
      <c r="E71" s="92"/>
      <c r="H71" s="94"/>
      <c r="I71" s="94"/>
      <c r="J71" s="94"/>
      <c r="M71" s="92"/>
    </row>
    <row r="72" spans="5:13">
      <c r="E72" s="92"/>
      <c r="H72" s="94"/>
      <c r="I72" s="94"/>
      <c r="J72" s="94"/>
      <c r="M72" s="92"/>
    </row>
    <row r="73" spans="5:13">
      <c r="E73" s="92"/>
      <c r="H73" s="94"/>
      <c r="I73" s="94"/>
      <c r="J73" s="94"/>
      <c r="M73" s="92"/>
    </row>
    <row r="74" spans="5:13">
      <c r="E74" s="91">
        <v>0</v>
      </c>
      <c r="H74" s="243">
        <v>0</v>
      </c>
      <c r="I74" s="243"/>
      <c r="J74" s="243"/>
      <c r="M74" s="91">
        <v>0</v>
      </c>
    </row>
    <row r="75" spans="5:13">
      <c r="E75" s="91">
        <v>0</v>
      </c>
      <c r="H75" s="243">
        <v>0</v>
      </c>
      <c r="I75" s="243"/>
      <c r="J75" s="243"/>
      <c r="M75" s="91">
        <v>0</v>
      </c>
    </row>
    <row r="76" spans="5:13">
      <c r="E76" s="91">
        <v>0</v>
      </c>
      <c r="H76" s="243">
        <v>0</v>
      </c>
      <c r="I76" s="243"/>
      <c r="J76" s="243"/>
      <c r="M76" s="91">
        <v>0</v>
      </c>
    </row>
    <row r="77" spans="5:13">
      <c r="E77" s="91">
        <v>0</v>
      </c>
      <c r="H77" s="243">
        <v>0</v>
      </c>
      <c r="I77" s="243"/>
      <c r="J77" s="243"/>
      <c r="M77" s="91">
        <v>0</v>
      </c>
    </row>
    <row r="78" spans="5:13">
      <c r="E78" s="91">
        <v>0</v>
      </c>
      <c r="H78" s="243">
        <v>0</v>
      </c>
      <c r="I78" s="243"/>
      <c r="J78" s="243"/>
      <c r="M78" s="91">
        <v>0</v>
      </c>
    </row>
    <row r="79" spans="5:13">
      <c r="E79" s="92"/>
      <c r="H79" s="94"/>
      <c r="I79" s="94"/>
      <c r="J79" s="94"/>
      <c r="M79" s="92"/>
    </row>
    <row r="80" spans="5:13">
      <c r="E80" s="92"/>
      <c r="H80" s="94"/>
      <c r="I80" s="94"/>
      <c r="J80" s="94"/>
      <c r="M80" s="92"/>
    </row>
    <row r="81" spans="5:13">
      <c r="E81" s="92"/>
      <c r="H81" s="94"/>
      <c r="I81" s="94"/>
      <c r="J81" s="94"/>
      <c r="M81" s="92"/>
    </row>
    <row r="82" spans="5:13">
      <c r="E82" s="92"/>
      <c r="H82" s="94"/>
      <c r="I82" s="94"/>
      <c r="J82" s="94"/>
      <c r="M82" s="92"/>
    </row>
    <row r="83" spans="5:13">
      <c r="E83" s="92"/>
      <c r="H83" s="94"/>
      <c r="I83" s="94"/>
      <c r="J83" s="94"/>
      <c r="M83" s="92"/>
    </row>
    <row r="84" spans="5:13">
      <c r="E84" s="92"/>
      <c r="H84" s="243" t="s">
        <v>119</v>
      </c>
      <c r="I84" s="243"/>
      <c r="J84" s="243"/>
      <c r="M84" s="92"/>
    </row>
    <row r="85" spans="5:13">
      <c r="E85" s="92">
        <v>0</v>
      </c>
      <c r="H85" s="243">
        <v>0</v>
      </c>
      <c r="I85" s="243"/>
      <c r="J85" s="243"/>
      <c r="M85" s="92">
        <v>0</v>
      </c>
    </row>
    <row r="86" spans="5:13">
      <c r="E86" s="92">
        <v>0</v>
      </c>
      <c r="H86" s="243">
        <v>0</v>
      </c>
      <c r="I86" s="243"/>
      <c r="J86" s="243"/>
      <c r="M86" s="92">
        <v>0</v>
      </c>
    </row>
    <row r="87" spans="5:13">
      <c r="E87" s="92">
        <v>0</v>
      </c>
      <c r="H87" s="243">
        <v>0</v>
      </c>
      <c r="I87" s="243"/>
      <c r="J87" s="243"/>
      <c r="M87" s="92">
        <v>0</v>
      </c>
    </row>
    <row r="88" spans="5:13">
      <c r="E88" s="92">
        <v>0</v>
      </c>
      <c r="H88" s="243">
        <v>0</v>
      </c>
      <c r="I88" s="243"/>
      <c r="J88" s="243"/>
      <c r="M88" s="92">
        <v>0</v>
      </c>
    </row>
    <row r="89" spans="5:13">
      <c r="E89" s="92">
        <v>0</v>
      </c>
      <c r="H89" s="243">
        <v>0</v>
      </c>
      <c r="I89" s="243"/>
      <c r="J89" s="243"/>
      <c r="M89" s="92">
        <v>0</v>
      </c>
    </row>
    <row r="90" spans="5:13">
      <c r="E90" s="92">
        <v>0</v>
      </c>
      <c r="H90" s="243">
        <v>0</v>
      </c>
      <c r="I90" s="243"/>
      <c r="J90" s="243"/>
      <c r="M90" s="92">
        <v>0</v>
      </c>
    </row>
    <row r="91" spans="5:13">
      <c r="E91" s="92">
        <v>0</v>
      </c>
      <c r="H91" s="243">
        <v>0</v>
      </c>
      <c r="I91" s="243"/>
      <c r="J91" s="243"/>
      <c r="M91" s="92">
        <v>0</v>
      </c>
    </row>
    <row r="92" spans="5:13">
      <c r="E92" s="92">
        <v>0</v>
      </c>
      <c r="H92" s="243">
        <v>0</v>
      </c>
      <c r="I92" s="243"/>
      <c r="J92" s="243"/>
      <c r="M92" s="92">
        <v>0</v>
      </c>
    </row>
    <row r="93" spans="5:13">
      <c r="E93" s="92">
        <v>0</v>
      </c>
      <c r="H93" s="243">
        <v>0</v>
      </c>
      <c r="I93" s="243"/>
      <c r="J93" s="243"/>
      <c r="M93" s="92">
        <v>0</v>
      </c>
    </row>
    <row r="94" spans="5:13">
      <c r="E94" s="92">
        <v>0</v>
      </c>
      <c r="H94" s="243">
        <v>0</v>
      </c>
      <c r="I94" s="243"/>
      <c r="J94" s="243"/>
      <c r="M94" s="92">
        <v>0</v>
      </c>
    </row>
    <row r="95" spans="5:13">
      <c r="E95" s="92">
        <v>0</v>
      </c>
      <c r="H95" s="243">
        <v>0</v>
      </c>
      <c r="I95" s="243"/>
      <c r="J95" s="243"/>
      <c r="M95" s="92">
        <v>0</v>
      </c>
    </row>
    <row r="96" spans="5:13">
      <c r="E96" s="92">
        <v>0</v>
      </c>
      <c r="I96" s="94"/>
      <c r="M96" s="92">
        <v>0</v>
      </c>
    </row>
    <row r="97" spans="5:13">
      <c r="E97" s="92"/>
      <c r="H97" s="94"/>
      <c r="I97" s="94"/>
      <c r="J97" s="94"/>
      <c r="M97" s="92"/>
    </row>
    <row r="98" spans="5:13" ht="13.5" thickBot="1">
      <c r="E98" s="92"/>
      <c r="M98" s="92"/>
    </row>
    <row r="99" spans="5:13" ht="13.5" thickTop="1">
      <c r="E99" s="249">
        <f>SUM(E33:E53,E59:E68,E74:E78,E85:E96)</f>
        <v>500</v>
      </c>
      <c r="M99" s="249">
        <f>SUM(M33:M53,M59:M68,M74:M78,M85:M96)</f>
        <v>0</v>
      </c>
    </row>
    <row r="100" spans="5:13" ht="13.5" thickBot="1">
      <c r="E100" s="250"/>
      <c r="M100" s="250"/>
    </row>
    <row r="101" spans="5:13" ht="13.5" thickTop="1">
      <c r="E101" s="92"/>
      <c r="M101" s="92"/>
    </row>
    <row r="102" spans="5:13">
      <c r="E102" s="92"/>
      <c r="M102" s="92"/>
    </row>
    <row r="103" spans="5:13" ht="13.5" thickBot="1">
      <c r="E103" s="92"/>
      <c r="M103" s="92"/>
    </row>
    <row r="104" spans="5:13" ht="14.25" thickTop="1" thickBot="1">
      <c r="E104" s="95">
        <f>SUM(F19-E99)</f>
        <v>1000</v>
      </c>
      <c r="I104" s="243"/>
      <c r="J104" s="243"/>
      <c r="K104" s="243"/>
      <c r="M104" s="95">
        <f>SUM(K19-M99)</f>
        <v>0</v>
      </c>
    </row>
    <row r="105" spans="5:13" ht="13.5" thickTop="1"/>
  </sheetData>
  <sheetProtection selectLockedCells="1" selectUnlockedCells="1"/>
  <mergeCells count="56">
    <mergeCell ref="M99:M100"/>
    <mergeCell ref="I104:K104"/>
    <mergeCell ref="H91:J91"/>
    <mergeCell ref="H92:J92"/>
    <mergeCell ref="H93:J93"/>
    <mergeCell ref="H94:J94"/>
    <mergeCell ref="H95:J95"/>
    <mergeCell ref="E99:E100"/>
    <mergeCell ref="H85:J85"/>
    <mergeCell ref="H86:J86"/>
    <mergeCell ref="H87:J87"/>
    <mergeCell ref="H88:J88"/>
    <mergeCell ref="H89:J89"/>
    <mergeCell ref="H90:J90"/>
    <mergeCell ref="H84:J84"/>
    <mergeCell ref="H65:J65"/>
    <mergeCell ref="H66:J66"/>
    <mergeCell ref="H67:J67"/>
    <mergeCell ref="H68:J68"/>
    <mergeCell ref="H69:J69"/>
    <mergeCell ref="H70:J70"/>
    <mergeCell ref="H74:J74"/>
    <mergeCell ref="H75:J75"/>
    <mergeCell ref="H76:J76"/>
    <mergeCell ref="H77:J77"/>
    <mergeCell ref="H78:J78"/>
    <mergeCell ref="H64:J64"/>
    <mergeCell ref="H48:J48"/>
    <mergeCell ref="H49:J49"/>
    <mergeCell ref="H50:J50"/>
    <mergeCell ref="H51:J51"/>
    <mergeCell ref="H52:J52"/>
    <mergeCell ref="H53:J53"/>
    <mergeCell ref="H59:J59"/>
    <mergeCell ref="H60:J60"/>
    <mergeCell ref="H61:J61"/>
    <mergeCell ref="H62:J62"/>
    <mergeCell ref="H63:J63"/>
    <mergeCell ref="H47:J47"/>
    <mergeCell ref="H36:J36"/>
    <mergeCell ref="H37:J37"/>
    <mergeCell ref="H38:J38"/>
    <mergeCell ref="H39:J39"/>
    <mergeCell ref="H40:J40"/>
    <mergeCell ref="H41:J41"/>
    <mergeCell ref="H42:J42"/>
    <mergeCell ref="H43:J43"/>
    <mergeCell ref="H44:J44"/>
    <mergeCell ref="H45:J45"/>
    <mergeCell ref="H46:J46"/>
    <mergeCell ref="H35:J35"/>
    <mergeCell ref="F19:G19"/>
    <mergeCell ref="K19:L19"/>
    <mergeCell ref="H24:J24"/>
    <mergeCell ref="H33:J33"/>
    <mergeCell ref="H34:J3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G4"/>
  <sheetViews>
    <sheetView tabSelected="1" zoomScale="90" zoomScaleNormal="90" workbookViewId="0">
      <selection activeCell="I10" sqref="I10"/>
    </sheetView>
  </sheetViews>
  <sheetFormatPr baseColWidth="10" defaultRowHeight="15"/>
  <cols>
    <col min="1" max="5" width="30.7109375" style="83" customWidth="1"/>
    <col min="6" max="6" width="30.7109375" style="107" customWidth="1"/>
    <col min="7" max="7" width="45.42578125" customWidth="1"/>
  </cols>
  <sheetData>
    <row r="1" spans="1:7" ht="75" customHeight="1">
      <c r="A1" s="82" t="s">
        <v>29</v>
      </c>
      <c r="B1" s="82" t="s">
        <v>56</v>
      </c>
      <c r="C1" s="82" t="s">
        <v>2</v>
      </c>
      <c r="D1" s="82" t="s">
        <v>30</v>
      </c>
      <c r="E1" s="82" t="s">
        <v>174</v>
      </c>
      <c r="F1" s="273" t="s">
        <v>0</v>
      </c>
      <c r="G1" s="81" t="s">
        <v>1</v>
      </c>
    </row>
    <row r="2" spans="1:7" s="271" customFormat="1" ht="21">
      <c r="A2" s="271" t="s">
        <v>175</v>
      </c>
      <c r="B2" s="272">
        <v>43353</v>
      </c>
      <c r="C2" s="271" t="s">
        <v>64</v>
      </c>
      <c r="D2" s="271" t="s">
        <v>79</v>
      </c>
      <c r="E2" s="271" t="s">
        <v>100</v>
      </c>
      <c r="F2" s="274">
        <v>2500</v>
      </c>
      <c r="G2" s="271" t="s">
        <v>176</v>
      </c>
    </row>
    <row r="3" spans="1:7" ht="21">
      <c r="A3" s="271" t="s">
        <v>175</v>
      </c>
      <c r="B3" s="272">
        <v>43356</v>
      </c>
      <c r="C3" s="271" t="s">
        <v>66</v>
      </c>
      <c r="D3" s="271" t="s">
        <v>95</v>
      </c>
      <c r="E3" s="271" t="s">
        <v>77</v>
      </c>
      <c r="F3" s="274">
        <v>1500.4</v>
      </c>
      <c r="G3" s="271" t="s">
        <v>177</v>
      </c>
    </row>
    <row r="4" spans="1:7">
      <c r="A4"/>
      <c r="B4"/>
      <c r="C4"/>
      <c r="D4"/>
      <c r="E4"/>
      <c r="F4" s="108"/>
    </row>
  </sheetData>
  <pageMargins left="0.7" right="0.7" top="0.75" bottom="0.75" header="0.3" footer="0.3"/>
  <pageSetup paperSize="9"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39997558519241921"/>
    <pageSetUpPr autoPageBreaks="0" fitToPage="1"/>
  </sheetPr>
  <dimension ref="B1:M267"/>
  <sheetViews>
    <sheetView showGridLines="0" showZeros="0" zoomScale="70" zoomScaleNormal="70" workbookViewId="0">
      <selection activeCell="I27" sqref="I27"/>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0" t="s">
        <v>3</v>
      </c>
      <c r="C3" s="20">
        <v>2017</v>
      </c>
    </row>
    <row r="4" spans="2:13" ht="26.25" customHeight="1">
      <c r="B4" s="253" t="s">
        <v>4</v>
      </c>
      <c r="C4" s="253"/>
      <c r="D4" s="253"/>
      <c r="E4" s="72"/>
      <c r="K4" s="253" t="s">
        <v>6</v>
      </c>
      <c r="L4" s="253"/>
      <c r="M4" s="253"/>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c r="D7" s="24"/>
      <c r="E7" s="74"/>
      <c r="K7" s="22" t="s">
        <v>11</v>
      </c>
      <c r="L7" s="23"/>
      <c r="M7" s="24"/>
    </row>
    <row r="8" spans="2:13" ht="26.25" customHeight="1">
      <c r="B8" s="22" t="s">
        <v>12</v>
      </c>
      <c r="C8" s="26">
        <v>1450</v>
      </c>
      <c r="D8" s="27" t="e">
        <f>VLOOKUP(B3,#REF!,2)</f>
        <v>#REF!</v>
      </c>
      <c r="E8" s="27"/>
      <c r="K8" s="22" t="s">
        <v>14</v>
      </c>
      <c r="L8" s="26" t="e">
        <f>SUM(C178:C197)</f>
        <v>#REF!</v>
      </c>
      <c r="M8" s="27">
        <v>15</v>
      </c>
    </row>
    <row r="9" spans="2:13" ht="26.25" customHeight="1">
      <c r="B9" s="22"/>
      <c r="C9" s="26">
        <v>0</v>
      </c>
      <c r="D9" s="28">
        <v>0</v>
      </c>
      <c r="E9" s="28"/>
      <c r="K9" s="22" t="s">
        <v>18</v>
      </c>
      <c r="L9" s="26"/>
      <c r="M9" s="28">
        <v>225</v>
      </c>
    </row>
    <row r="10" spans="2:13" ht="26.25" customHeight="1">
      <c r="B10" s="22"/>
      <c r="C10" s="26">
        <v>0</v>
      </c>
      <c r="D10" s="28">
        <v>0</v>
      </c>
      <c r="E10" s="28"/>
      <c r="K10" s="22" t="s">
        <v>20</v>
      </c>
      <c r="L10" s="26">
        <v>0</v>
      </c>
      <c r="M10" s="28">
        <v>50</v>
      </c>
    </row>
    <row r="11" spans="2:13" ht="26.25" customHeight="1">
      <c r="B11" s="22"/>
      <c r="C11" s="26">
        <v>0</v>
      </c>
      <c r="D11" s="28">
        <v>0</v>
      </c>
      <c r="E11" s="28"/>
      <c r="K11" s="22"/>
      <c r="L11" s="26">
        <v>0</v>
      </c>
      <c r="M11" s="28">
        <v>0</v>
      </c>
    </row>
    <row r="12" spans="2:13" ht="26.25" customHeight="1">
      <c r="B12" s="22"/>
      <c r="C12" s="26">
        <v>0</v>
      </c>
      <c r="D12" s="28">
        <v>0</v>
      </c>
      <c r="E12" s="28"/>
      <c r="K12" s="22"/>
      <c r="L12" s="26">
        <v>0</v>
      </c>
      <c r="M12" s="28">
        <v>0</v>
      </c>
    </row>
    <row r="13" spans="2:13" ht="26.25" customHeight="1">
      <c r="B13" s="22"/>
      <c r="C13" s="26">
        <v>0</v>
      </c>
      <c r="D13" s="28">
        <v>0</v>
      </c>
      <c r="E13" s="28"/>
      <c r="F13" s="254" t="s">
        <v>5</v>
      </c>
      <c r="G13" s="254"/>
      <c r="H13" s="254"/>
      <c r="I13" s="254"/>
      <c r="K13" s="22"/>
      <c r="L13" s="26">
        <v>0</v>
      </c>
      <c r="M13" s="28">
        <v>0</v>
      </c>
    </row>
    <row r="14" spans="2:13" ht="26.25" customHeight="1">
      <c r="B14" s="22"/>
      <c r="C14" s="26">
        <v>0</v>
      </c>
      <c r="D14" s="28">
        <v>0</v>
      </c>
      <c r="E14" s="28"/>
      <c r="K14" s="22"/>
      <c r="L14" s="26">
        <v>0</v>
      </c>
      <c r="M14" s="28">
        <v>0</v>
      </c>
    </row>
    <row r="15" spans="2:13" ht="26.25" customHeight="1">
      <c r="B15" s="22"/>
      <c r="C15" s="26">
        <v>0</v>
      </c>
      <c r="D15" s="28">
        <v>0</v>
      </c>
      <c r="E15" s="28"/>
      <c r="F15" s="255" t="e">
        <f>DépensesMensuellesTotales</f>
        <v>#REF!</v>
      </c>
      <c r="G15" s="256"/>
      <c r="H15" s="257" t="e">
        <f>DépensesMensuellesTotales/RevenuMensuelTotal</f>
        <v>#REF!</v>
      </c>
      <c r="I15" s="258"/>
      <c r="K15" s="22"/>
      <c r="L15" s="26">
        <v>0</v>
      </c>
      <c r="M15" s="28">
        <v>0</v>
      </c>
    </row>
    <row r="16" spans="2:13" s="18" customFormat="1" ht="26.25" customHeight="1">
      <c r="E16" s="71"/>
      <c r="F16" s="25"/>
      <c r="G16" s="25"/>
      <c r="H16" s="25"/>
      <c r="I16" s="17"/>
      <c r="K16" s="22"/>
      <c r="L16" s="26">
        <v>0</v>
      </c>
      <c r="M16" s="26">
        <v>0</v>
      </c>
    </row>
    <row r="17" spans="2:13" ht="26.25" customHeight="1">
      <c r="B17" s="251"/>
      <c r="C17" s="251"/>
      <c r="F17" s="259" t="s">
        <v>13</v>
      </c>
      <c r="G17" s="259"/>
      <c r="H17" s="259"/>
      <c r="I17" s="259"/>
      <c r="K17" s="22"/>
      <c r="L17" s="26">
        <v>0</v>
      </c>
      <c r="M17" s="26">
        <v>0</v>
      </c>
    </row>
    <row r="18" spans="2:13" ht="26.25" customHeight="1">
      <c r="B18" s="252" t="s">
        <v>27</v>
      </c>
      <c r="C18" s="252"/>
      <c r="D18" s="252"/>
      <c r="E18" s="75"/>
      <c r="F18" s="29"/>
      <c r="G18" s="30" t="s">
        <v>15</v>
      </c>
      <c r="H18" s="31" t="s">
        <v>16</v>
      </c>
      <c r="I18" s="32" t="s">
        <v>17</v>
      </c>
      <c r="K18" s="22"/>
      <c r="L18" s="26">
        <v>0</v>
      </c>
      <c r="M18" s="26">
        <v>0</v>
      </c>
    </row>
    <row r="19" spans="2:13" ht="35.1" customHeight="1" thickBot="1">
      <c r="B19" s="21" t="s">
        <v>7</v>
      </c>
      <c r="C19" s="21" t="s">
        <v>8</v>
      </c>
      <c r="D19" s="21" t="s">
        <v>9</v>
      </c>
      <c r="E19" s="73"/>
      <c r="F19" s="33" t="s">
        <v>19</v>
      </c>
      <c r="G19" s="34">
        <f>SUM($C$7:$C$15)</f>
        <v>1450</v>
      </c>
      <c r="H19" s="35" t="e">
        <f ca="1">cumul_couleur($D$7:$D$15,#REF!)</f>
        <v>#NAME?</v>
      </c>
      <c r="I19" s="36" t="e">
        <f>SUM(tblRevenus450525456586062656884861316192225[Montant Réel])</f>
        <v>#REF!</v>
      </c>
      <c r="K19" s="22"/>
      <c r="L19" s="26">
        <v>0</v>
      </c>
      <c r="M19" s="26">
        <v>0</v>
      </c>
    </row>
    <row r="20" spans="2:13" ht="26.25" customHeight="1" thickTop="1" thickBot="1">
      <c r="B20" s="1"/>
      <c r="C20" s="1"/>
      <c r="D20" s="1"/>
      <c r="E20" s="76"/>
      <c r="F20" s="37" t="s">
        <v>21</v>
      </c>
      <c r="G20" s="38" t="e">
        <f>DépensesMensuellesTotales</f>
        <v>#REF!</v>
      </c>
      <c r="H20" s="39" t="e">
        <f ca="1">cumul_couleur($D$21:$D$216,#REF!)</f>
        <v>#NAME?</v>
      </c>
      <c r="I20" s="40" t="e">
        <f>$H$21+$H$22</f>
        <v>#REF!</v>
      </c>
      <c r="K20" s="22"/>
      <c r="L20" s="26">
        <v>0</v>
      </c>
      <c r="M20" s="26">
        <v>0</v>
      </c>
    </row>
    <row r="21" spans="2:13" ht="26.25" customHeight="1" thickTop="1" thickBot="1">
      <c r="B21" s="56" t="e">
        <f>#REF!</f>
        <v>#REF!</v>
      </c>
      <c r="C21" s="68" t="e">
        <f>#REF!</f>
        <v>#REF!</v>
      </c>
      <c r="D21" s="80" t="e">
        <f>tblDépenses5515355575961636669959111417202326[[#This Row],[Montant Théorique]]</f>
        <v>#REF!</v>
      </c>
      <c r="E21" s="77"/>
      <c r="F21" s="41" t="s">
        <v>22</v>
      </c>
      <c r="G21" s="42" t="e">
        <f>SUM($C$42:$C$197)</f>
        <v>#REF!</v>
      </c>
      <c r="H21" s="43" t="e">
        <f>SUM($D$42:$D$197)</f>
        <v>#REF!</v>
      </c>
      <c r="I21" s="44">
        <f>SUM(E42:E150)</f>
        <v>0</v>
      </c>
      <c r="K21" s="22"/>
      <c r="L21" s="26">
        <v>0</v>
      </c>
      <c r="M21" s="26">
        <v>0</v>
      </c>
    </row>
    <row r="22" spans="2:13" ht="26.25" customHeight="1" thickTop="1" thickBot="1">
      <c r="B22" s="56" t="e">
        <f>#REF!</f>
        <v>#REF!</v>
      </c>
      <c r="C22" s="68" t="e">
        <f>#REF!</f>
        <v>#REF!</v>
      </c>
      <c r="D22" s="2" t="e">
        <f>tblDépenses5515355575961636669959111417202326[[#This Row],[Montant Théorique]]</f>
        <v>#REF!</v>
      </c>
      <c r="E22" s="77"/>
      <c r="F22" s="45" t="s">
        <v>23</v>
      </c>
      <c r="G22" s="46" t="e">
        <f>SUM($C$21:$C$40)</f>
        <v>#REF!</v>
      </c>
      <c r="H22" s="47" t="e">
        <f>SUM($D$21:$D$40)</f>
        <v>#REF!</v>
      </c>
      <c r="I22" s="48" t="e">
        <f>SUM($D21:$D40)</f>
        <v>#REF!</v>
      </c>
      <c r="K22" s="22"/>
      <c r="L22" s="26">
        <v>0</v>
      </c>
      <c r="M22" s="26">
        <v>0</v>
      </c>
    </row>
    <row r="23" spans="2:13" ht="26.25" customHeight="1" thickTop="1" thickBot="1">
      <c r="B23" s="56" t="e">
        <f>#REF!</f>
        <v>#REF!</v>
      </c>
      <c r="C23" s="68" t="e">
        <f>#REF!</f>
        <v>#REF!</v>
      </c>
      <c r="D23" s="2" t="e">
        <f>tblDépenses5515355575961636669959111417202326[[#This Row],[Montant Théorique]]</f>
        <v>#REF!</v>
      </c>
      <c r="E23" s="77"/>
      <c r="F23" s="49" t="s">
        <v>24</v>
      </c>
      <c r="G23" s="50" t="e">
        <f>SUM($C$178:$C$197)</f>
        <v>#REF!</v>
      </c>
      <c r="H23" s="51" t="e">
        <f>SUM($D$178:$D$197)</f>
        <v>#REF!</v>
      </c>
      <c r="I23" s="52"/>
      <c r="K23" s="22"/>
      <c r="L23" s="26">
        <v>0</v>
      </c>
      <c r="M23" s="26">
        <v>0</v>
      </c>
    </row>
    <row r="24" spans="2:13" ht="26.25" customHeight="1" thickTop="1" thickBot="1">
      <c r="B24" s="56" t="e">
        <f>#REF!</f>
        <v>#REF!</v>
      </c>
      <c r="C24" s="68" t="e">
        <f>#REF!</f>
        <v>#REF!</v>
      </c>
      <c r="D24" s="2" t="e">
        <f>tblDépenses5515355575961636669959111417202326[[#This Row],[Montant Théorique]]</f>
        <v>#REF!</v>
      </c>
      <c r="E24" s="77"/>
      <c r="F24" s="53" t="s">
        <v>25</v>
      </c>
      <c r="G24" s="54" t="e">
        <f>RevenuMensuelTotal-DépensesMensuellesTotales</f>
        <v>#REF!</v>
      </c>
      <c r="H24" s="54" t="e">
        <f ca="1">SUM(tblRevenus450525456586062656884861316192225[Montant Réel])-H20</f>
        <v>#REF!</v>
      </c>
      <c r="I24" s="55" t="e">
        <f>I19-I20</f>
        <v>#REF!</v>
      </c>
      <c r="K24" s="22"/>
      <c r="L24" s="26">
        <v>0</v>
      </c>
      <c r="M24" s="26">
        <v>0</v>
      </c>
    </row>
    <row r="25" spans="2:13" ht="26.25" customHeight="1" thickTop="1" thickBot="1">
      <c r="B25" s="56" t="e">
        <f>#REF!</f>
        <v>#REF!</v>
      </c>
      <c r="C25" s="68" t="e">
        <f>#REF!</f>
        <v>#REF!</v>
      </c>
      <c r="D25" s="2" t="e">
        <f>tblDépenses5515355575961636669959111417202326[[#This Row],[Montant Théorique]]</f>
        <v>#REF!</v>
      </c>
      <c r="E25" s="77"/>
      <c r="F25" s="53" t="s">
        <v>26</v>
      </c>
      <c r="G25" s="54"/>
      <c r="H25" s="54" t="e">
        <f ca="1">H19-H20</f>
        <v>#NAME?</v>
      </c>
      <c r="I25" s="55"/>
      <c r="K25" s="22"/>
      <c r="L25" s="26">
        <v>0</v>
      </c>
      <c r="M25" s="26">
        <v>0</v>
      </c>
    </row>
    <row r="26" spans="2:13" ht="26.25" customHeight="1" thickTop="1" thickBot="1">
      <c r="B26" s="56" t="e">
        <f>#REF!</f>
        <v>#REF!</v>
      </c>
      <c r="C26" s="68" t="e">
        <f>#REF!</f>
        <v>#REF!</v>
      </c>
      <c r="D26" s="2" t="e">
        <f>tblDépenses5515355575961636669959111417202326[[#This Row],[Montant Théorique]]</f>
        <v>#REF!</v>
      </c>
      <c r="E26" s="77"/>
      <c r="K26" s="57" t="s">
        <v>28</v>
      </c>
      <c r="L26" s="23" t="e">
        <f>SUM(L7:L25)</f>
        <v>#REF!</v>
      </c>
      <c r="M26" s="58" t="e">
        <f ca="1">cumul_couleur($M$7:$M$25,#REF!)</f>
        <v>#NAME?</v>
      </c>
    </row>
    <row r="27" spans="2:13" ht="26.25" customHeight="1" thickTop="1" thickBot="1">
      <c r="B27" s="56" t="e">
        <f>#REF!</f>
        <v>#REF!</v>
      </c>
      <c r="C27" s="68" t="e">
        <f>#REF!</f>
        <v>#REF!</v>
      </c>
      <c r="D27" s="2" t="e">
        <f>tblDépenses5515355575961636669959111417202326[[#This Row],[Montant Théorique]]</f>
        <v>#REF!</v>
      </c>
      <c r="E27" s="77"/>
      <c r="K27" s="59"/>
    </row>
    <row r="28" spans="2:13" ht="26.25" customHeight="1" thickTop="1" thickBot="1">
      <c r="B28" s="56" t="e">
        <f>#REF!</f>
        <v>#REF!</v>
      </c>
      <c r="C28" s="68" t="e">
        <f>#REF!</f>
        <v>#REF!</v>
      </c>
      <c r="D28" s="2" t="e">
        <f>tblDépenses5515355575961636669959111417202326[[#This Row],[Montant Théorique]]</f>
        <v>#REF!</v>
      </c>
      <c r="E28" s="77"/>
      <c r="K28" s="60"/>
    </row>
    <row r="29" spans="2:13" ht="26.25" customHeight="1" thickTop="1" thickBot="1">
      <c r="B29" s="56" t="e">
        <f>#REF!</f>
        <v>#REF!</v>
      </c>
      <c r="C29" s="68" t="e">
        <f>#REF!</f>
        <v>#REF!</v>
      </c>
      <c r="D29" s="2" t="e">
        <f>tblDépenses5515355575961636669959111417202326[[#This Row],[Montant Théorique]]</f>
        <v>#REF!</v>
      </c>
      <c r="E29" s="77"/>
      <c r="K29" s="59"/>
    </row>
    <row r="30" spans="2:13" ht="26.25" customHeight="1" thickTop="1" thickBot="1">
      <c r="B30" s="56" t="e">
        <f>#REF!</f>
        <v>#REF!</v>
      </c>
      <c r="C30" s="68" t="e">
        <f>#REF!</f>
        <v>#REF!</v>
      </c>
      <c r="D30" s="2" t="e">
        <f>tblDépenses5515355575961636669959111417202326[[#This Row],[Montant Théorique]]</f>
        <v>#REF!</v>
      </c>
      <c r="E30" s="77"/>
    </row>
    <row r="31" spans="2:13" ht="26.25" customHeight="1" thickTop="1" thickBot="1">
      <c r="B31" s="56" t="e">
        <f>#REF!</f>
        <v>#REF!</v>
      </c>
      <c r="C31" s="68" t="e">
        <f>#REF!</f>
        <v>#REF!</v>
      </c>
      <c r="D31" s="2" t="e">
        <f>tblDépenses5515355575961636669959111417202326[[#This Row],[Montant Théorique]]</f>
        <v>#REF!</v>
      </c>
      <c r="E31" s="77"/>
    </row>
    <row r="32" spans="2:13" ht="26.25" customHeight="1" thickTop="1" thickBot="1">
      <c r="B32" s="56" t="e">
        <f>#REF!</f>
        <v>#REF!</v>
      </c>
      <c r="C32" s="68" t="e">
        <f>#REF!</f>
        <v>#REF!</v>
      </c>
      <c r="D32" s="2" t="e">
        <f>tblDépenses5515355575961636669959111417202326[[#This Row],[Montant Théorique]]</f>
        <v>#REF!</v>
      </c>
      <c r="E32" s="77"/>
    </row>
    <row r="33" spans="2:5" ht="26.25" customHeight="1" thickTop="1" thickBot="1">
      <c r="B33" s="56" t="e">
        <f>#REF!</f>
        <v>#REF!</v>
      </c>
      <c r="C33" s="68" t="e">
        <f>#REF!</f>
        <v>#REF!</v>
      </c>
      <c r="D33" s="2" t="e">
        <f>tblDépenses5515355575961636669959111417202326[[#This Row],[Montant Théorique]]</f>
        <v>#REF!</v>
      </c>
      <c r="E33" s="77"/>
    </row>
    <row r="34" spans="2:5" ht="26.25" customHeight="1" thickTop="1" thickBot="1">
      <c r="B34" s="56" t="e">
        <f>#REF!</f>
        <v>#REF!</v>
      </c>
      <c r="C34" s="68" t="e">
        <f>#REF!</f>
        <v>#REF!</v>
      </c>
      <c r="D34" s="2" t="e">
        <f>tblDépenses5515355575961636669959111417202326[[#This Row],[Montant Théorique]]</f>
        <v>#REF!</v>
      </c>
      <c r="E34" s="77"/>
    </row>
    <row r="35" spans="2:5" ht="26.25" customHeight="1" thickTop="1" thickBot="1">
      <c r="B35" s="56" t="e">
        <f>#REF!</f>
        <v>#REF!</v>
      </c>
      <c r="C35" s="68" t="e">
        <f>#REF!</f>
        <v>#REF!</v>
      </c>
      <c r="D35" s="2" t="e">
        <f>tblDépenses5515355575961636669959111417202326[[#This Row],[Montant Théorique]]</f>
        <v>#REF!</v>
      </c>
      <c r="E35" s="77"/>
    </row>
    <row r="36" spans="2:5" ht="26.25" customHeight="1" thickTop="1" thickBot="1">
      <c r="B36" s="56" t="e">
        <f>#REF!</f>
        <v>#REF!</v>
      </c>
      <c r="C36" s="68" t="e">
        <f>#REF!</f>
        <v>#REF!</v>
      </c>
      <c r="D36" s="2" t="e">
        <f>tblDépenses5515355575961636669959111417202326[[#This Row],[Montant Théorique]]</f>
        <v>#REF!</v>
      </c>
      <c r="E36" s="77"/>
    </row>
    <row r="37" spans="2:5" ht="26.25" customHeight="1" thickTop="1" thickBot="1">
      <c r="B37" s="56" t="e">
        <f>#REF!</f>
        <v>#REF!</v>
      </c>
      <c r="C37" s="68" t="e">
        <f>#REF!</f>
        <v>#REF!</v>
      </c>
      <c r="D37" s="2" t="e">
        <f>tblDépenses5515355575961636669959111417202326[[#This Row],[Montant Théorique]]</f>
        <v>#REF!</v>
      </c>
      <c r="E37" s="77"/>
    </row>
    <row r="38" spans="2:5" ht="26.25" customHeight="1" thickTop="1" thickBot="1">
      <c r="B38" s="56" t="e">
        <f>#REF!</f>
        <v>#REF!</v>
      </c>
      <c r="C38" s="68" t="e">
        <f>#REF!</f>
        <v>#REF!</v>
      </c>
      <c r="D38" s="2" t="e">
        <f>tblDépenses5515355575961636669959111417202326[[#This Row],[Montant Théorique]]</f>
        <v>#REF!</v>
      </c>
      <c r="E38" s="77"/>
    </row>
    <row r="39" spans="2:5" ht="26.25" customHeight="1" thickTop="1" thickBot="1">
      <c r="B39" s="56" t="e">
        <f>#REF!</f>
        <v>#REF!</v>
      </c>
      <c r="C39" s="68" t="e">
        <f>#REF!</f>
        <v>#REF!</v>
      </c>
      <c r="D39" s="2" t="e">
        <f>tblDépenses5515355575961636669959111417202326[[#This Row],[Montant Théorique]]</f>
        <v>#REF!</v>
      </c>
      <c r="E39" s="77"/>
    </row>
    <row r="40" spans="2:5" ht="26.25" customHeight="1" thickTop="1" thickBot="1">
      <c r="B40" s="56" t="e">
        <f>#REF!</f>
        <v>#REF!</v>
      </c>
      <c r="C40" s="68" t="e">
        <f>#REF!</f>
        <v>#REF!</v>
      </c>
      <c r="D40" s="2" t="e">
        <f>tblDépenses5515355575961636669959111417202326[[#This Row],[Montant Théorique]]</f>
        <v>#REF!</v>
      </c>
      <c r="E40" s="77"/>
    </row>
    <row r="41" spans="2:5" ht="26.25" customHeight="1" thickTop="1" thickBot="1">
      <c r="B41" s="3"/>
      <c r="C41" s="3"/>
      <c r="D41" s="3"/>
      <c r="E41" s="76"/>
    </row>
    <row r="42" spans="2:5" ht="26.25" customHeight="1" thickTop="1" thickBot="1">
      <c r="B42" s="61" t="e">
        <f>#REF!</f>
        <v>#REF!</v>
      </c>
      <c r="C42" s="68" t="e">
        <f>#REF!</f>
        <v>#REF!</v>
      </c>
      <c r="D42" s="4" t="e">
        <f>tblDépenses5515355575961636669959111417202326[[#This Row],[Montant Théorique]]</f>
        <v>#REF!</v>
      </c>
      <c r="E42" s="77"/>
    </row>
    <row r="43" spans="2:5" ht="26.25" customHeight="1" thickTop="1" thickBot="1">
      <c r="B43" s="61" t="e">
        <f>#REF!</f>
        <v>#REF!</v>
      </c>
      <c r="C43" s="68" t="e">
        <f>#REF!</f>
        <v>#REF!</v>
      </c>
      <c r="D43" s="4" t="e">
        <f>tblDépenses5515355575961636669959111417202326[[#This Row],[Montant Théorique]]</f>
        <v>#REF!</v>
      </c>
      <c r="E43" s="77"/>
    </row>
    <row r="44" spans="2:5" ht="26.25" customHeight="1" thickTop="1" thickBot="1">
      <c r="B44" s="61" t="e">
        <f>#REF!</f>
        <v>#REF!</v>
      </c>
      <c r="C44" s="68" t="e">
        <f>#REF!</f>
        <v>#REF!</v>
      </c>
      <c r="D44" s="4" t="e">
        <f>tblDépenses5515355575961636669959111417202326[[#This Row],[Montant Théorique]]</f>
        <v>#REF!</v>
      </c>
      <c r="E44" s="77"/>
    </row>
    <row r="45" spans="2:5" ht="26.25" customHeight="1" thickTop="1" thickBot="1">
      <c r="B45" s="61" t="e">
        <f>#REF!</f>
        <v>#REF!</v>
      </c>
      <c r="C45" s="68" t="e">
        <f>#REF!</f>
        <v>#REF!</v>
      </c>
      <c r="D45" s="4" t="e">
        <f>tblDépenses5515355575961636669959111417202326[[#This Row],[Montant Théorique]]</f>
        <v>#REF!</v>
      </c>
      <c r="E45" s="77"/>
    </row>
    <row r="46" spans="2:5" ht="26.25" customHeight="1" thickTop="1" thickBot="1">
      <c r="B46" s="61" t="e">
        <f>#REF!</f>
        <v>#REF!</v>
      </c>
      <c r="C46" s="68" t="e">
        <f>#REF!</f>
        <v>#REF!</v>
      </c>
      <c r="D46" s="4" t="e">
        <f>tblDépenses5515355575961636669959111417202326[[#This Row],[Montant Théorique]]</f>
        <v>#REF!</v>
      </c>
      <c r="E46" s="77"/>
    </row>
    <row r="47" spans="2:5" ht="26.25" customHeight="1" thickTop="1" thickBot="1">
      <c r="B47" s="61" t="e">
        <f>#REF!</f>
        <v>#REF!</v>
      </c>
      <c r="C47" s="68" t="e">
        <f>#REF!</f>
        <v>#REF!</v>
      </c>
      <c r="D47" s="4" t="e">
        <f>tblDépenses5515355575961636669959111417202326[[#This Row],[Montant Théorique]]</f>
        <v>#REF!</v>
      </c>
      <c r="E47" s="77"/>
    </row>
    <row r="48" spans="2:5" ht="26.25" customHeight="1" thickTop="1" thickBot="1">
      <c r="B48" s="61" t="e">
        <f>#REF!</f>
        <v>#REF!</v>
      </c>
      <c r="C48" s="68" t="e">
        <f>#REF!</f>
        <v>#REF!</v>
      </c>
      <c r="D48" s="4" t="e">
        <f>tblDépenses5515355575961636669959111417202326[[#This Row],[Montant Théorique]]</f>
        <v>#REF!</v>
      </c>
      <c r="E48" s="77"/>
    </row>
    <row r="49" spans="2:5" ht="26.25" customHeight="1" thickTop="1" thickBot="1">
      <c r="B49" s="61" t="e">
        <f>#REF!</f>
        <v>#REF!</v>
      </c>
      <c r="C49" s="68" t="e">
        <f>#REF!</f>
        <v>#REF!</v>
      </c>
      <c r="D49" s="4" t="e">
        <f>tblDépenses5515355575961636669959111417202326[[#This Row],[Montant Théorique]]</f>
        <v>#REF!</v>
      </c>
      <c r="E49" s="77"/>
    </row>
    <row r="50" spans="2:5" ht="26.25" customHeight="1" thickTop="1" thickBot="1">
      <c r="B50" s="61" t="e">
        <f>#REF!</f>
        <v>#REF!</v>
      </c>
      <c r="C50" s="68" t="e">
        <f>#REF!</f>
        <v>#REF!</v>
      </c>
      <c r="D50" s="4" t="e">
        <f>tblDépenses5515355575961636669959111417202326[[#This Row],[Montant Théorique]]</f>
        <v>#REF!</v>
      </c>
      <c r="E50" s="77"/>
    </row>
    <row r="51" spans="2:5" ht="26.25" customHeight="1" thickTop="1" thickBot="1">
      <c r="B51" s="61" t="e">
        <f>#REF!</f>
        <v>#REF!</v>
      </c>
      <c r="C51" s="68" t="e">
        <f>#REF!</f>
        <v>#REF!</v>
      </c>
      <c r="D51" s="4" t="e">
        <f>tblDépenses5515355575961636669959111417202326[[#This Row],[Montant Théorique]]</f>
        <v>#REF!</v>
      </c>
      <c r="E51" s="77"/>
    </row>
    <row r="52" spans="2:5" ht="26.25" customHeight="1" thickTop="1" thickBot="1">
      <c r="B52" s="61" t="e">
        <f>#REF!</f>
        <v>#REF!</v>
      </c>
      <c r="C52" s="68" t="e">
        <f>#REF!</f>
        <v>#REF!</v>
      </c>
      <c r="D52" s="4" t="e">
        <f>tblDépenses5515355575961636669959111417202326[[#This Row],[Montant Théorique]]</f>
        <v>#REF!</v>
      </c>
      <c r="E52" s="77"/>
    </row>
    <row r="53" spans="2:5" ht="26.25" customHeight="1" thickTop="1" thickBot="1">
      <c r="B53" s="61" t="e">
        <f>#REF!</f>
        <v>#REF!</v>
      </c>
      <c r="C53" s="68" t="e">
        <f>#REF!</f>
        <v>#REF!</v>
      </c>
      <c r="D53" s="4" t="e">
        <f>tblDépenses5515355575961636669959111417202326[[#This Row],[Montant Théorique]]</f>
        <v>#REF!</v>
      </c>
      <c r="E53" s="77"/>
    </row>
    <row r="54" spans="2:5" ht="26.25" customHeight="1" thickTop="1" thickBot="1">
      <c r="B54" s="61" t="e">
        <f>#REF!</f>
        <v>#REF!</v>
      </c>
      <c r="C54" s="68" t="e">
        <f>#REF!</f>
        <v>#REF!</v>
      </c>
      <c r="D54" s="4" t="e">
        <f>tblDépenses5515355575961636669959111417202326[[#This Row],[Montant Théorique]]</f>
        <v>#REF!</v>
      </c>
      <c r="E54" s="77"/>
    </row>
    <row r="55" spans="2:5" ht="26.25" customHeight="1" thickTop="1" thickBot="1">
      <c r="B55" s="61" t="e">
        <f>#REF!</f>
        <v>#REF!</v>
      </c>
      <c r="C55" s="68" t="e">
        <f>#REF!</f>
        <v>#REF!</v>
      </c>
      <c r="D55" s="4" t="e">
        <f>tblDépenses5515355575961636669959111417202326[[#This Row],[Montant Théorique]]</f>
        <v>#REF!</v>
      </c>
      <c r="E55" s="77"/>
    </row>
    <row r="56" spans="2:5" ht="26.25" customHeight="1" thickTop="1" thickBot="1">
      <c r="B56" s="61" t="e">
        <f>#REF!</f>
        <v>#REF!</v>
      </c>
      <c r="C56" s="68" t="e">
        <f>#REF!</f>
        <v>#REF!</v>
      </c>
      <c r="D56" s="4" t="e">
        <f>tblDépenses5515355575961636669959111417202326[[#This Row],[Montant Théorique]]</f>
        <v>#REF!</v>
      </c>
      <c r="E56" s="77"/>
    </row>
    <row r="57" spans="2:5" ht="26.25" customHeight="1" thickTop="1" thickBot="1">
      <c r="B57" s="61" t="e">
        <f>#REF!</f>
        <v>#REF!</v>
      </c>
      <c r="C57" s="68" t="e">
        <f>#REF!</f>
        <v>#REF!</v>
      </c>
      <c r="D57" s="4" t="e">
        <f>tblDépenses5515355575961636669959111417202326[[#This Row],[Montant Théorique]]</f>
        <v>#REF!</v>
      </c>
      <c r="E57" s="77"/>
    </row>
    <row r="58" spans="2:5" ht="26.25" customHeight="1" thickTop="1" thickBot="1">
      <c r="B58" s="61" t="e">
        <f>#REF!</f>
        <v>#REF!</v>
      </c>
      <c r="C58" s="68" t="e">
        <f>#REF!</f>
        <v>#REF!</v>
      </c>
      <c r="D58" s="4" t="e">
        <f>tblDépenses5515355575961636669959111417202326[[#This Row],[Montant Théorique]]</f>
        <v>#REF!</v>
      </c>
      <c r="E58" s="77"/>
    </row>
    <row r="59" spans="2:5" ht="26.25" customHeight="1" thickTop="1" thickBot="1">
      <c r="B59" s="61" t="e">
        <f>#REF!</f>
        <v>#REF!</v>
      </c>
      <c r="C59" s="68" t="e">
        <f>#REF!</f>
        <v>#REF!</v>
      </c>
      <c r="D59" s="4" t="e">
        <f>tblDépenses5515355575961636669959111417202326[[#This Row],[Montant Théorique]]</f>
        <v>#REF!</v>
      </c>
      <c r="E59" s="77"/>
    </row>
    <row r="60" spans="2:5" ht="26.25" customHeight="1" thickTop="1" thickBot="1">
      <c r="B60" s="61" t="e">
        <f>#REF!</f>
        <v>#REF!</v>
      </c>
      <c r="C60" s="68" t="e">
        <f>#REF!</f>
        <v>#REF!</v>
      </c>
      <c r="D60" s="4" t="e">
        <f>tblDépenses5515355575961636669959111417202326[[#This Row],[Montant Théorique]]</f>
        <v>#REF!</v>
      </c>
      <c r="E60" s="77"/>
    </row>
    <row r="61" spans="2:5" ht="26.25" customHeight="1" thickTop="1" thickBot="1">
      <c r="B61" s="61" t="e">
        <f>#REF!</f>
        <v>#REF!</v>
      </c>
      <c r="C61" s="68" t="e">
        <f>#REF!</f>
        <v>#REF!</v>
      </c>
      <c r="D61" s="4" t="e">
        <f>tblDépenses5515355575961636669959111417202326[[#This Row],[Montant Théorique]]</f>
        <v>#REF!</v>
      </c>
      <c r="E61" s="77"/>
    </row>
    <row r="62" spans="2:5" ht="26.25" customHeight="1" thickTop="1" thickBot="1">
      <c r="B62" s="5"/>
      <c r="C62" s="5"/>
      <c r="D62" s="5"/>
      <c r="E62" s="76"/>
    </row>
    <row r="63" spans="2:5" ht="26.25" customHeight="1" thickTop="1" thickBot="1">
      <c r="B63" s="61" t="e">
        <f>#REF!</f>
        <v>#REF!</v>
      </c>
      <c r="C63" s="69" t="e">
        <f>#REF!</f>
        <v>#REF!</v>
      </c>
      <c r="D63" s="6" t="e">
        <f>tblDépenses5515355575961636669959111417202326[[#This Row],[Montant Théorique]]</f>
        <v>#REF!</v>
      </c>
      <c r="E63" s="77"/>
    </row>
    <row r="64" spans="2:5" ht="26.25" customHeight="1" thickTop="1" thickBot="1">
      <c r="B64" s="61" t="e">
        <f>#REF!</f>
        <v>#REF!</v>
      </c>
      <c r="C64" s="69" t="e">
        <f>#REF!</f>
        <v>#REF!</v>
      </c>
      <c r="D64" s="6" t="e">
        <f>tblDépenses5515355575961636669959111417202326[[#This Row],[Montant Théorique]]</f>
        <v>#REF!</v>
      </c>
      <c r="E64" s="77"/>
    </row>
    <row r="65" spans="2:5" ht="26.25" customHeight="1" thickTop="1" thickBot="1">
      <c r="B65" s="61" t="e">
        <f>#REF!</f>
        <v>#REF!</v>
      </c>
      <c r="C65" s="69" t="e">
        <f>#REF!</f>
        <v>#REF!</v>
      </c>
      <c r="D65" s="6" t="e">
        <f>tblDépenses5515355575961636669959111417202326[[#This Row],[Montant Théorique]]</f>
        <v>#REF!</v>
      </c>
      <c r="E65" s="77"/>
    </row>
    <row r="66" spans="2:5" ht="26.25" customHeight="1" thickTop="1" thickBot="1">
      <c r="B66" s="61" t="e">
        <f>#REF!</f>
        <v>#REF!</v>
      </c>
      <c r="C66" s="69" t="e">
        <f>#REF!</f>
        <v>#REF!</v>
      </c>
      <c r="D66" s="6" t="e">
        <f>tblDépenses5515355575961636669959111417202326[[#This Row],[Montant Théorique]]</f>
        <v>#REF!</v>
      </c>
      <c r="E66" s="77"/>
    </row>
    <row r="67" spans="2:5" ht="26.25" customHeight="1" thickTop="1" thickBot="1">
      <c r="B67" s="61" t="e">
        <f>#REF!</f>
        <v>#REF!</v>
      </c>
      <c r="C67" s="69" t="e">
        <f>#REF!</f>
        <v>#REF!</v>
      </c>
      <c r="D67" s="6" t="e">
        <f>tblDépenses5515355575961636669959111417202326[[#This Row],[Montant Théorique]]</f>
        <v>#REF!</v>
      </c>
      <c r="E67" s="77"/>
    </row>
    <row r="68" spans="2:5" ht="26.25" customHeight="1" thickTop="1" thickBot="1">
      <c r="B68" s="61" t="e">
        <f>#REF!</f>
        <v>#REF!</v>
      </c>
      <c r="C68" s="69" t="e">
        <f>#REF!</f>
        <v>#REF!</v>
      </c>
      <c r="D68" s="6" t="e">
        <f>tblDépenses5515355575961636669959111417202326[[#This Row],[Montant Théorique]]</f>
        <v>#REF!</v>
      </c>
      <c r="E68" s="77"/>
    </row>
    <row r="69" spans="2:5" ht="26.25" customHeight="1" thickTop="1" thickBot="1">
      <c r="B69" s="61" t="e">
        <f>#REF!</f>
        <v>#REF!</v>
      </c>
      <c r="C69" s="69" t="e">
        <f>#REF!</f>
        <v>#REF!</v>
      </c>
      <c r="D69" s="6" t="e">
        <f>tblDépenses5515355575961636669959111417202326[[#This Row],[Montant Théorique]]</f>
        <v>#REF!</v>
      </c>
      <c r="E69" s="77"/>
    </row>
    <row r="70" spans="2:5" ht="26.25" customHeight="1" thickTop="1" thickBot="1">
      <c r="B70" s="61" t="e">
        <f>#REF!</f>
        <v>#REF!</v>
      </c>
      <c r="C70" s="69" t="e">
        <f>#REF!</f>
        <v>#REF!</v>
      </c>
      <c r="D70" s="6" t="e">
        <f>tblDépenses5515355575961636669959111417202326[[#This Row],[Montant Théorique]]</f>
        <v>#REF!</v>
      </c>
      <c r="E70" s="77"/>
    </row>
    <row r="71" spans="2:5" ht="26.25" customHeight="1" thickTop="1" thickBot="1">
      <c r="B71" s="61" t="e">
        <f>#REF!</f>
        <v>#REF!</v>
      </c>
      <c r="C71" s="69" t="e">
        <f>#REF!</f>
        <v>#REF!</v>
      </c>
      <c r="D71" s="6" t="e">
        <f>tblDépenses5515355575961636669959111417202326[[#This Row],[Montant Théorique]]</f>
        <v>#REF!</v>
      </c>
      <c r="E71" s="77"/>
    </row>
    <row r="72" spans="2:5" ht="26.25" customHeight="1" thickTop="1" thickBot="1">
      <c r="B72" s="61" t="e">
        <f>#REF!</f>
        <v>#REF!</v>
      </c>
      <c r="C72" s="69" t="e">
        <f>#REF!</f>
        <v>#REF!</v>
      </c>
      <c r="D72" s="6" t="e">
        <f>tblDépenses5515355575961636669959111417202326[[#This Row],[Montant Théorique]]</f>
        <v>#REF!</v>
      </c>
      <c r="E72" s="77"/>
    </row>
    <row r="73" spans="2:5" ht="26.25" customHeight="1" thickTop="1" thickBot="1">
      <c r="B73" s="61" t="e">
        <f>#REF!</f>
        <v>#REF!</v>
      </c>
      <c r="C73" s="69" t="e">
        <f>#REF!</f>
        <v>#REF!</v>
      </c>
      <c r="D73" s="6" t="e">
        <f>tblDépenses5515355575961636669959111417202326[[#This Row],[Montant Théorique]]</f>
        <v>#REF!</v>
      </c>
      <c r="E73" s="77"/>
    </row>
    <row r="74" spans="2:5" ht="26.25" customHeight="1" thickTop="1" thickBot="1">
      <c r="B74" s="61" t="e">
        <f>#REF!</f>
        <v>#REF!</v>
      </c>
      <c r="C74" s="69" t="e">
        <f>#REF!</f>
        <v>#REF!</v>
      </c>
      <c r="D74" s="6" t="e">
        <f>tblDépenses5515355575961636669959111417202326[[#This Row],[Montant Théorique]]</f>
        <v>#REF!</v>
      </c>
      <c r="E74" s="77"/>
    </row>
    <row r="75" spans="2:5" ht="26.25" customHeight="1" thickTop="1" thickBot="1">
      <c r="B75" s="61" t="e">
        <f>#REF!</f>
        <v>#REF!</v>
      </c>
      <c r="C75" s="69" t="e">
        <f>#REF!</f>
        <v>#REF!</v>
      </c>
      <c r="D75" s="6"/>
      <c r="E75" s="77"/>
    </row>
    <row r="76" spans="2:5" ht="26.25" customHeight="1" thickTop="1" thickBot="1">
      <c r="B76" s="61" t="e">
        <f>#REF!</f>
        <v>#REF!</v>
      </c>
      <c r="C76" s="69" t="e">
        <f>#REF!</f>
        <v>#REF!</v>
      </c>
      <c r="D76" s="6" t="e">
        <f>tblDépenses5515355575961636669959111417202326[[#This Row],[Montant Théorique]]</f>
        <v>#REF!</v>
      </c>
      <c r="E76" s="77"/>
    </row>
    <row r="77" spans="2:5" ht="26.25" customHeight="1" thickTop="1" thickBot="1">
      <c r="B77" s="61" t="e">
        <f>#REF!</f>
        <v>#REF!</v>
      </c>
      <c r="C77" s="69" t="e">
        <f>#REF!</f>
        <v>#REF!</v>
      </c>
      <c r="D77" s="6" t="e">
        <f>tblDépenses5515355575961636669959111417202326[[#This Row],[Montant Théorique]]</f>
        <v>#REF!</v>
      </c>
      <c r="E77" s="77"/>
    </row>
    <row r="78" spans="2:5" ht="26.25" customHeight="1" thickTop="1" thickBot="1">
      <c r="B78" s="61" t="e">
        <f>#REF!</f>
        <v>#REF!</v>
      </c>
      <c r="C78" s="69" t="e">
        <f>#REF!</f>
        <v>#REF!</v>
      </c>
      <c r="D78" s="6" t="e">
        <f>tblDépenses5515355575961636669959111417202326[[#This Row],[Montant Théorique]]</f>
        <v>#REF!</v>
      </c>
      <c r="E78" s="77"/>
    </row>
    <row r="79" spans="2:5" ht="26.25" customHeight="1" thickTop="1" thickBot="1">
      <c r="B79" s="61" t="e">
        <f>#REF!</f>
        <v>#REF!</v>
      </c>
      <c r="C79" s="69" t="e">
        <f>#REF!</f>
        <v>#REF!</v>
      </c>
      <c r="D79" s="6" t="e">
        <f>tblDépenses5515355575961636669959111417202326[[#This Row],[Montant Théorique]]</f>
        <v>#REF!</v>
      </c>
      <c r="E79" s="77"/>
    </row>
    <row r="80" spans="2:5" ht="26.25" customHeight="1" thickTop="1" thickBot="1">
      <c r="B80" s="61" t="e">
        <f>#REF!</f>
        <v>#REF!</v>
      </c>
      <c r="C80" s="69" t="e">
        <f>#REF!</f>
        <v>#REF!</v>
      </c>
      <c r="D80" s="6" t="e">
        <f>tblDépenses5515355575961636669959111417202326[[#This Row],[Montant Théorique]]</f>
        <v>#REF!</v>
      </c>
      <c r="E80" s="77"/>
    </row>
    <row r="81" spans="2:5" ht="26.25" customHeight="1" thickTop="1" thickBot="1">
      <c r="B81" s="61" t="e">
        <f>#REF!</f>
        <v>#REF!</v>
      </c>
      <c r="C81" s="69" t="e">
        <f>#REF!</f>
        <v>#REF!</v>
      </c>
      <c r="D81" s="6" t="e">
        <f>tblDépenses5515355575961636669959111417202326[[#This Row],[Montant Théorique]]</f>
        <v>#REF!</v>
      </c>
      <c r="E81" s="77"/>
    </row>
    <row r="82" spans="2:5" ht="26.25" customHeight="1" thickTop="1" thickBot="1">
      <c r="B82" s="61" t="e">
        <f>#REF!</f>
        <v>#REF!</v>
      </c>
      <c r="C82" s="69" t="e">
        <f>#REF!</f>
        <v>#REF!</v>
      </c>
      <c r="D82" s="6" t="e">
        <f>tblDépenses5515355575961636669959111417202326[[#This Row],[Montant Théorique]]</f>
        <v>#REF!</v>
      </c>
      <c r="E82" s="77"/>
    </row>
    <row r="83" spans="2:5" ht="26.25" customHeight="1" thickTop="1" thickBot="1">
      <c r="B83" s="8"/>
      <c r="C83" s="8"/>
      <c r="D83" s="8"/>
      <c r="E83" s="76"/>
    </row>
    <row r="84" spans="2:5" ht="26.25" customHeight="1" thickTop="1">
      <c r="B84" s="62" t="e">
        <f>#REF!</f>
        <v>#REF!</v>
      </c>
      <c r="C84" s="69" t="e">
        <f>#REF!</f>
        <v>#REF!</v>
      </c>
      <c r="D84" s="7" t="e">
        <f>tblDépenses5515355575961636669959111417202326[[#This Row],[Montant Théorique]]</f>
        <v>#REF!</v>
      </c>
      <c r="E84" s="77"/>
    </row>
    <row r="85" spans="2:5" ht="26.25" customHeight="1">
      <c r="B85" s="62" t="e">
        <f>#REF!</f>
        <v>#REF!</v>
      </c>
      <c r="C85" s="69" t="e">
        <f>#REF!</f>
        <v>#REF!</v>
      </c>
      <c r="D85" s="7" t="e">
        <f>tblDépenses5515355575961636669959111417202326[[#This Row],[Montant Théorique]]</f>
        <v>#REF!</v>
      </c>
      <c r="E85" s="77"/>
    </row>
    <row r="86" spans="2:5" ht="26.25" customHeight="1">
      <c r="B86" s="62" t="e">
        <f>#REF!</f>
        <v>#REF!</v>
      </c>
      <c r="C86" s="69" t="e">
        <f>#REF!</f>
        <v>#REF!</v>
      </c>
      <c r="D86" s="7" t="e">
        <f>tblDépenses5515355575961636669959111417202326[[#This Row],[Montant Théorique]]</f>
        <v>#REF!</v>
      </c>
      <c r="E86" s="77"/>
    </row>
    <row r="87" spans="2:5" ht="26.25" customHeight="1">
      <c r="B87" s="62" t="e">
        <f>#REF!</f>
        <v>#REF!</v>
      </c>
      <c r="C87" s="69" t="e">
        <f>#REF!</f>
        <v>#REF!</v>
      </c>
      <c r="D87" s="7" t="e">
        <f>tblDépenses5515355575961636669959111417202326[[#This Row],[Montant Théorique]]</f>
        <v>#REF!</v>
      </c>
      <c r="E87" s="77"/>
    </row>
    <row r="88" spans="2:5" ht="26.25" customHeight="1">
      <c r="B88" s="62" t="e">
        <f>#REF!</f>
        <v>#REF!</v>
      </c>
      <c r="C88" s="69" t="e">
        <f>#REF!</f>
        <v>#REF!</v>
      </c>
      <c r="D88" s="7" t="e">
        <f>tblDépenses5515355575961636669959111417202326[[#This Row],[Montant Théorique]]</f>
        <v>#REF!</v>
      </c>
      <c r="E88" s="77"/>
    </row>
    <row r="89" spans="2:5" ht="26.25" customHeight="1">
      <c r="B89" s="62" t="e">
        <f>#REF!</f>
        <v>#REF!</v>
      </c>
      <c r="C89" s="69" t="e">
        <f>#REF!</f>
        <v>#REF!</v>
      </c>
      <c r="D89" s="7" t="e">
        <f>tblDépenses5515355575961636669959111417202326[[#This Row],[Montant Théorique]]</f>
        <v>#REF!</v>
      </c>
      <c r="E89" s="77"/>
    </row>
    <row r="90" spans="2:5" ht="26.25" customHeight="1">
      <c r="B90" s="62" t="e">
        <f>#REF!</f>
        <v>#REF!</v>
      </c>
      <c r="C90" s="69" t="e">
        <f>#REF!</f>
        <v>#REF!</v>
      </c>
      <c r="D90" s="7" t="e">
        <f>tblDépenses5515355575961636669959111417202326[[#This Row],[Montant Théorique]]</f>
        <v>#REF!</v>
      </c>
      <c r="E90" s="77"/>
    </row>
    <row r="91" spans="2:5" ht="26.25" customHeight="1">
      <c r="B91" s="62" t="e">
        <f>#REF!</f>
        <v>#REF!</v>
      </c>
      <c r="C91" s="69" t="e">
        <f>#REF!</f>
        <v>#REF!</v>
      </c>
      <c r="D91" s="7" t="e">
        <f>tblDépenses5515355575961636669959111417202326[[#This Row],[Montant Théorique]]</f>
        <v>#REF!</v>
      </c>
      <c r="E91" s="77"/>
    </row>
    <row r="92" spans="2:5" ht="26.25" customHeight="1">
      <c r="B92" s="62" t="e">
        <f>#REF!</f>
        <v>#REF!</v>
      </c>
      <c r="C92" s="69" t="e">
        <f>#REF!</f>
        <v>#REF!</v>
      </c>
      <c r="D92" s="7" t="e">
        <f>tblDépenses5515355575961636669959111417202326[[#This Row],[Montant Théorique]]</f>
        <v>#REF!</v>
      </c>
      <c r="E92" s="77"/>
    </row>
    <row r="93" spans="2:5" ht="26.25" customHeight="1">
      <c r="B93" s="62" t="e">
        <f>#REF!</f>
        <v>#REF!</v>
      </c>
      <c r="C93" s="69" t="e">
        <f>#REF!</f>
        <v>#REF!</v>
      </c>
      <c r="D93" s="7" t="e">
        <f>tblDépenses5515355575961636669959111417202326[[#This Row],[Montant Théorique]]</f>
        <v>#REF!</v>
      </c>
      <c r="E93" s="77"/>
    </row>
    <row r="94" spans="2:5" ht="26.25" customHeight="1">
      <c r="B94" s="62" t="e">
        <f>#REF!</f>
        <v>#REF!</v>
      </c>
      <c r="C94" s="69" t="e">
        <f>#REF!</f>
        <v>#REF!</v>
      </c>
      <c r="D94" s="7" t="e">
        <f>tblDépenses5515355575961636669959111417202326[[#This Row],[Montant Théorique]]</f>
        <v>#REF!</v>
      </c>
      <c r="E94" s="77"/>
    </row>
    <row r="95" spans="2:5" ht="26.25" customHeight="1">
      <c r="B95" s="62" t="e">
        <f>#REF!</f>
        <v>#REF!</v>
      </c>
      <c r="C95" s="69" t="e">
        <f>#REF!</f>
        <v>#REF!</v>
      </c>
      <c r="D95" s="7" t="e">
        <f>tblDépenses5515355575961636669959111417202326[[#This Row],[Montant Théorique]]</f>
        <v>#REF!</v>
      </c>
      <c r="E95" s="77"/>
    </row>
    <row r="96" spans="2:5" ht="26.25" customHeight="1">
      <c r="B96" s="62" t="e">
        <f>#REF!</f>
        <v>#REF!</v>
      </c>
      <c r="C96" s="69" t="e">
        <f>#REF!</f>
        <v>#REF!</v>
      </c>
      <c r="D96" s="7" t="e">
        <f>tblDépenses5515355575961636669959111417202326[[#This Row],[Montant Théorique]]</f>
        <v>#REF!</v>
      </c>
      <c r="E96" s="77"/>
    </row>
    <row r="97" spans="2:5" ht="26.25" customHeight="1">
      <c r="B97" s="62" t="e">
        <f>#REF!</f>
        <v>#REF!</v>
      </c>
      <c r="C97" s="69" t="e">
        <f>#REF!</f>
        <v>#REF!</v>
      </c>
      <c r="D97" s="7" t="e">
        <f>tblDépenses5515355575961636669959111417202326[[#This Row],[Montant Théorique]]</f>
        <v>#REF!</v>
      </c>
      <c r="E97" s="77"/>
    </row>
    <row r="98" spans="2:5" ht="26.25" customHeight="1">
      <c r="B98" s="62" t="e">
        <f>#REF!</f>
        <v>#REF!</v>
      </c>
      <c r="C98" s="69" t="e">
        <f>#REF!</f>
        <v>#REF!</v>
      </c>
      <c r="D98" s="7" t="e">
        <f>tblDépenses5515355575961636669959111417202326[[#This Row],[Montant Théorique]]</f>
        <v>#REF!</v>
      </c>
      <c r="E98" s="77"/>
    </row>
    <row r="99" spans="2:5" ht="26.25" customHeight="1">
      <c r="B99" s="62" t="e">
        <f>#REF!</f>
        <v>#REF!</v>
      </c>
      <c r="C99" s="69" t="e">
        <f>#REF!</f>
        <v>#REF!</v>
      </c>
      <c r="D99" s="7" t="e">
        <f>tblDépenses5515355575961636669959111417202326[[#This Row],[Montant Théorique]]</f>
        <v>#REF!</v>
      </c>
      <c r="E99" s="77"/>
    </row>
    <row r="100" spans="2:5" ht="26.25" customHeight="1">
      <c r="B100" s="62" t="e">
        <f>#REF!</f>
        <v>#REF!</v>
      </c>
      <c r="C100" s="69" t="e">
        <f>#REF!</f>
        <v>#REF!</v>
      </c>
      <c r="D100" s="7" t="e">
        <f>tblDépenses5515355575961636669959111417202326[[#This Row],[Montant Théorique]]</f>
        <v>#REF!</v>
      </c>
      <c r="E100" s="77"/>
    </row>
    <row r="101" spans="2:5" ht="26.25" customHeight="1">
      <c r="B101" s="62" t="e">
        <f>#REF!</f>
        <v>#REF!</v>
      </c>
      <c r="C101" s="69" t="e">
        <f>#REF!</f>
        <v>#REF!</v>
      </c>
      <c r="D101" s="7" t="e">
        <f>tblDépenses5515355575961636669959111417202326[[#This Row],[Montant Théorique]]</f>
        <v>#REF!</v>
      </c>
      <c r="E101" s="77"/>
    </row>
    <row r="102" spans="2:5" ht="26.25" customHeight="1">
      <c r="B102" s="62" t="e">
        <f>#REF!</f>
        <v>#REF!</v>
      </c>
      <c r="C102" s="69" t="e">
        <f>#REF!</f>
        <v>#REF!</v>
      </c>
      <c r="D102" s="7" t="e">
        <f>tblDépenses5515355575961636669959111417202326[[#This Row],[Montant Théorique]]</f>
        <v>#REF!</v>
      </c>
      <c r="E102" s="77"/>
    </row>
    <row r="103" spans="2:5" ht="26.25" customHeight="1" thickBot="1">
      <c r="B103" s="62" t="e">
        <f>#REF!</f>
        <v>#REF!</v>
      </c>
      <c r="C103" s="69" t="e">
        <f>#REF!</f>
        <v>#REF!</v>
      </c>
      <c r="D103" s="7"/>
      <c r="E103" s="77"/>
    </row>
    <row r="104" spans="2:5" ht="26.25" customHeight="1" thickTop="1" thickBot="1">
      <c r="B104" s="9"/>
      <c r="C104" s="9"/>
      <c r="D104" s="9"/>
      <c r="E104" s="76"/>
    </row>
    <row r="105" spans="2:5" ht="26.25" customHeight="1" thickTop="1" thickBot="1">
      <c r="B105" s="61" t="e">
        <f>#REF!</f>
        <v>#REF!</v>
      </c>
      <c r="C105" s="69" t="e">
        <f>#REF!</f>
        <v>#REF!</v>
      </c>
      <c r="D105" s="10" t="e">
        <f>tblDépenses5515355575961636669959111417202326[[#This Row],[Montant Théorique]]</f>
        <v>#REF!</v>
      </c>
      <c r="E105" s="77"/>
    </row>
    <row r="106" spans="2:5" ht="26.25" customHeight="1" thickTop="1" thickBot="1">
      <c r="B106" s="61" t="e">
        <f>#REF!</f>
        <v>#REF!</v>
      </c>
      <c r="C106" s="69" t="e">
        <f>#REF!</f>
        <v>#REF!</v>
      </c>
      <c r="D106" s="10" t="e">
        <f>tblDépenses5515355575961636669959111417202326[[#This Row],[Montant Théorique]]</f>
        <v>#REF!</v>
      </c>
      <c r="E106" s="77"/>
    </row>
    <row r="107" spans="2:5" ht="26.25" customHeight="1" thickTop="1" thickBot="1">
      <c r="B107" s="61" t="e">
        <f>#REF!</f>
        <v>#REF!</v>
      </c>
      <c r="C107" s="69" t="e">
        <f>#REF!</f>
        <v>#REF!</v>
      </c>
      <c r="D107" s="10" t="e">
        <f>tblDépenses5515355575961636669959111417202326[[#This Row],[Montant Théorique]]</f>
        <v>#REF!</v>
      </c>
      <c r="E107" s="77"/>
    </row>
    <row r="108" spans="2:5" ht="26.25" customHeight="1" thickTop="1" thickBot="1">
      <c r="B108" s="61" t="e">
        <f>#REF!</f>
        <v>#REF!</v>
      </c>
      <c r="C108" s="69" t="e">
        <f>#REF!</f>
        <v>#REF!</v>
      </c>
      <c r="D108" s="10" t="e">
        <f>tblDépenses5515355575961636669959111417202326[[#This Row],[Montant Théorique]]</f>
        <v>#REF!</v>
      </c>
      <c r="E108" s="77"/>
    </row>
    <row r="109" spans="2:5" ht="26.25" customHeight="1" thickTop="1" thickBot="1">
      <c r="B109" s="61" t="e">
        <f>#REF!</f>
        <v>#REF!</v>
      </c>
      <c r="C109" s="69" t="e">
        <f>#REF!</f>
        <v>#REF!</v>
      </c>
      <c r="D109" s="10" t="e">
        <f>tblDépenses5515355575961636669959111417202326[[#This Row],[Montant Théorique]]</f>
        <v>#REF!</v>
      </c>
      <c r="E109" s="77"/>
    </row>
    <row r="110" spans="2:5" ht="26.25" customHeight="1" thickTop="1" thickBot="1">
      <c r="B110" s="61" t="e">
        <f>#REF!</f>
        <v>#REF!</v>
      </c>
      <c r="C110" s="69" t="e">
        <f>#REF!</f>
        <v>#REF!</v>
      </c>
      <c r="D110" s="10" t="e">
        <f>tblDépenses5515355575961636669959111417202326[[#This Row],[Montant Théorique]]</f>
        <v>#REF!</v>
      </c>
      <c r="E110" s="77"/>
    </row>
    <row r="111" spans="2:5" ht="26.25" customHeight="1" thickTop="1" thickBot="1">
      <c r="B111" s="61" t="e">
        <f>#REF!</f>
        <v>#REF!</v>
      </c>
      <c r="C111" s="69" t="e">
        <f>#REF!</f>
        <v>#REF!</v>
      </c>
      <c r="D111" s="10" t="e">
        <f>tblDépenses5515355575961636669959111417202326[[#This Row],[Montant Théorique]]</f>
        <v>#REF!</v>
      </c>
      <c r="E111" s="77"/>
    </row>
    <row r="112" spans="2:5" ht="26.25" customHeight="1" thickTop="1" thickBot="1">
      <c r="B112" s="61" t="e">
        <f>#REF!</f>
        <v>#REF!</v>
      </c>
      <c r="C112" s="69" t="e">
        <f>#REF!</f>
        <v>#REF!</v>
      </c>
      <c r="D112" s="10" t="e">
        <f>tblDépenses5515355575961636669959111417202326[[#This Row],[Montant Théorique]]</f>
        <v>#REF!</v>
      </c>
      <c r="E112" s="77"/>
    </row>
    <row r="113" spans="2:5" ht="26.25" customHeight="1" thickTop="1" thickBot="1">
      <c r="B113" s="61" t="e">
        <f>#REF!</f>
        <v>#REF!</v>
      </c>
      <c r="C113" s="69" t="e">
        <f>#REF!</f>
        <v>#REF!</v>
      </c>
      <c r="D113" s="10" t="e">
        <f>tblDépenses5515355575961636669959111417202326[[#This Row],[Montant Théorique]]</f>
        <v>#REF!</v>
      </c>
      <c r="E113" s="77"/>
    </row>
    <row r="114" spans="2:5" ht="26.25" customHeight="1" thickTop="1" thickBot="1">
      <c r="B114" s="61" t="e">
        <f>#REF!</f>
        <v>#REF!</v>
      </c>
      <c r="C114" s="69" t="e">
        <f>#REF!</f>
        <v>#REF!</v>
      </c>
      <c r="D114" s="10" t="e">
        <f>tblDépenses5515355575961636669959111417202326[[#This Row],[Montant Théorique]]</f>
        <v>#REF!</v>
      </c>
      <c r="E114" s="77"/>
    </row>
    <row r="115" spans="2:5" ht="26.25" customHeight="1" thickTop="1" thickBot="1">
      <c r="B115" s="61" t="e">
        <f>#REF!</f>
        <v>#REF!</v>
      </c>
      <c r="C115" s="69" t="e">
        <f>#REF!</f>
        <v>#REF!</v>
      </c>
      <c r="D115" s="10" t="e">
        <f>tblDépenses5515355575961636669959111417202326[[#This Row],[Montant Théorique]]</f>
        <v>#REF!</v>
      </c>
      <c r="E115" s="77"/>
    </row>
    <row r="116" spans="2:5" ht="26.25" customHeight="1" thickTop="1" thickBot="1">
      <c r="B116" s="61" t="e">
        <f>#REF!</f>
        <v>#REF!</v>
      </c>
      <c r="C116" s="69" t="e">
        <f>#REF!</f>
        <v>#REF!</v>
      </c>
      <c r="D116" s="10" t="e">
        <f>tblDépenses5515355575961636669959111417202326[[#This Row],[Montant Théorique]]</f>
        <v>#REF!</v>
      </c>
      <c r="E116" s="77"/>
    </row>
    <row r="117" spans="2:5" ht="26.25" customHeight="1" thickTop="1" thickBot="1">
      <c r="B117" s="61" t="e">
        <f>#REF!</f>
        <v>#REF!</v>
      </c>
      <c r="C117" s="69" t="e">
        <f>#REF!</f>
        <v>#REF!</v>
      </c>
      <c r="D117" s="10" t="e">
        <f>tblDépenses5515355575961636669959111417202326[[#This Row],[Montant Théorique]]</f>
        <v>#REF!</v>
      </c>
      <c r="E117" s="77"/>
    </row>
    <row r="118" spans="2:5" ht="26.25" customHeight="1" thickTop="1" thickBot="1">
      <c r="B118" s="61" t="e">
        <f>#REF!</f>
        <v>#REF!</v>
      </c>
      <c r="C118" s="69" t="e">
        <f>#REF!</f>
        <v>#REF!</v>
      </c>
      <c r="D118" s="10" t="e">
        <f>tblDépenses5515355575961636669959111417202326[[#This Row],[Montant Théorique]]</f>
        <v>#REF!</v>
      </c>
      <c r="E118" s="77"/>
    </row>
    <row r="119" spans="2:5" ht="26.25" customHeight="1" thickTop="1" thickBot="1">
      <c r="B119" s="61" t="e">
        <f>#REF!</f>
        <v>#REF!</v>
      </c>
      <c r="C119" s="69" t="e">
        <f>#REF!</f>
        <v>#REF!</v>
      </c>
      <c r="D119" s="10" t="e">
        <f>tblDépenses5515355575961636669959111417202326[[#This Row],[Montant Théorique]]</f>
        <v>#REF!</v>
      </c>
      <c r="E119" s="77"/>
    </row>
    <row r="120" spans="2:5" ht="26.25" customHeight="1" thickTop="1" thickBot="1">
      <c r="B120" s="61" t="e">
        <f>#REF!</f>
        <v>#REF!</v>
      </c>
      <c r="C120" s="69" t="e">
        <f>#REF!</f>
        <v>#REF!</v>
      </c>
      <c r="D120" s="10" t="e">
        <f>tblDépenses5515355575961636669959111417202326[[#This Row],[Montant Théorique]]</f>
        <v>#REF!</v>
      </c>
      <c r="E120" s="77"/>
    </row>
    <row r="121" spans="2:5" ht="26.25" customHeight="1" thickTop="1" thickBot="1">
      <c r="B121" s="61" t="e">
        <f>#REF!</f>
        <v>#REF!</v>
      </c>
      <c r="C121" s="69" t="e">
        <f>#REF!</f>
        <v>#REF!</v>
      </c>
      <c r="D121" s="10" t="e">
        <f>tblDépenses5515355575961636669959111417202326[[#This Row],[Montant Théorique]]</f>
        <v>#REF!</v>
      </c>
      <c r="E121" s="77"/>
    </row>
    <row r="122" spans="2:5" ht="26.25" customHeight="1" thickTop="1" thickBot="1">
      <c r="B122" s="61" t="e">
        <f>#REF!</f>
        <v>#REF!</v>
      </c>
      <c r="C122" s="69" t="e">
        <f>#REF!</f>
        <v>#REF!</v>
      </c>
      <c r="D122" s="10" t="e">
        <f>tblDépenses5515355575961636669959111417202326[[#This Row],[Montant Théorique]]</f>
        <v>#REF!</v>
      </c>
      <c r="E122" s="77"/>
    </row>
    <row r="123" spans="2:5" ht="26.25" customHeight="1" thickTop="1" thickBot="1">
      <c r="B123" s="61" t="e">
        <f>#REF!</f>
        <v>#REF!</v>
      </c>
      <c r="C123" s="69" t="e">
        <f>#REF!</f>
        <v>#REF!</v>
      </c>
      <c r="D123" s="10" t="e">
        <f>tblDépenses5515355575961636669959111417202326[[#This Row],[Montant Théorique]]</f>
        <v>#REF!</v>
      </c>
      <c r="E123" s="77"/>
    </row>
    <row r="124" spans="2:5" ht="26.25" customHeight="1" thickTop="1" thickBot="1">
      <c r="B124" s="61" t="e">
        <f>#REF!</f>
        <v>#REF!</v>
      </c>
      <c r="C124" s="69" t="e">
        <f>#REF!</f>
        <v>#REF!</v>
      </c>
      <c r="D124" s="10" t="e">
        <f>tblDépenses5515355575961636669959111417202326[[#This Row],[Montant Théorique]]</f>
        <v>#REF!</v>
      </c>
      <c r="E124" s="77"/>
    </row>
    <row r="125" spans="2:5" ht="26.25" customHeight="1" thickTop="1" thickBot="1">
      <c r="B125" s="11"/>
      <c r="C125" s="11"/>
      <c r="D125" s="11"/>
      <c r="E125" s="76"/>
    </row>
    <row r="126" spans="2:5" ht="26.25" customHeight="1" thickTop="1" thickBot="1">
      <c r="B126" s="61" t="e">
        <f>#REF!</f>
        <v>#REF!</v>
      </c>
      <c r="C126" s="69" t="e">
        <f>#REF!</f>
        <v>#REF!</v>
      </c>
      <c r="D126" s="12" t="e">
        <f>tblDépenses5515355575961636669959111417202326[[#This Row],[Montant Théorique]]</f>
        <v>#REF!</v>
      </c>
      <c r="E126" s="77"/>
    </row>
    <row r="127" spans="2:5" ht="26.25" customHeight="1" thickTop="1" thickBot="1">
      <c r="B127" s="61" t="e">
        <f>#REF!</f>
        <v>#REF!</v>
      </c>
      <c r="C127" s="69" t="e">
        <f>#REF!</f>
        <v>#REF!</v>
      </c>
      <c r="D127" s="12" t="e">
        <f>tblDépenses5515355575961636669959111417202326[[#This Row],[Montant Théorique]]</f>
        <v>#REF!</v>
      </c>
      <c r="E127" s="77"/>
    </row>
    <row r="128" spans="2:5" ht="26.25" customHeight="1" thickTop="1" thickBot="1">
      <c r="B128" s="61" t="e">
        <f>#REF!</f>
        <v>#REF!</v>
      </c>
      <c r="C128" s="69" t="e">
        <f>#REF!</f>
        <v>#REF!</v>
      </c>
      <c r="D128" s="12" t="e">
        <f>tblDépenses5515355575961636669959111417202326[[#This Row],[Montant Théorique]]</f>
        <v>#REF!</v>
      </c>
      <c r="E128" s="77"/>
    </row>
    <row r="129" spans="2:5" ht="26.25" customHeight="1" thickTop="1" thickBot="1">
      <c r="B129" s="61" t="e">
        <f>#REF!</f>
        <v>#REF!</v>
      </c>
      <c r="C129" s="69" t="e">
        <f>#REF!</f>
        <v>#REF!</v>
      </c>
      <c r="D129" s="12" t="e">
        <f>tblDépenses5515355575961636669959111417202326[[#This Row],[Montant Théorique]]</f>
        <v>#REF!</v>
      </c>
      <c r="E129" s="77"/>
    </row>
    <row r="130" spans="2:5" ht="26.25" customHeight="1" thickTop="1" thickBot="1">
      <c r="B130" s="61" t="e">
        <f>#REF!</f>
        <v>#REF!</v>
      </c>
      <c r="C130" s="69" t="e">
        <f>#REF!</f>
        <v>#REF!</v>
      </c>
      <c r="D130" s="12" t="e">
        <f>tblDépenses5515355575961636669959111417202326[[#This Row],[Montant Théorique]]</f>
        <v>#REF!</v>
      </c>
      <c r="E130" s="77"/>
    </row>
    <row r="131" spans="2:5" ht="26.25" customHeight="1" thickTop="1" thickBot="1">
      <c r="B131" s="61" t="e">
        <f>#REF!</f>
        <v>#REF!</v>
      </c>
      <c r="C131" s="69" t="e">
        <f>#REF!</f>
        <v>#REF!</v>
      </c>
      <c r="D131" s="12" t="e">
        <f>tblDépenses5515355575961636669959111417202326[[#This Row],[Montant Théorique]]</f>
        <v>#REF!</v>
      </c>
      <c r="E131" s="77"/>
    </row>
    <row r="132" spans="2:5" ht="26.25" customHeight="1" thickTop="1" thickBot="1">
      <c r="B132" s="61" t="e">
        <f>#REF!</f>
        <v>#REF!</v>
      </c>
      <c r="C132" s="69" t="e">
        <f>#REF!</f>
        <v>#REF!</v>
      </c>
      <c r="D132" s="12" t="e">
        <f>tblDépenses5515355575961636669959111417202326[[#This Row],[Montant Théorique]]</f>
        <v>#REF!</v>
      </c>
      <c r="E132" s="77"/>
    </row>
    <row r="133" spans="2:5" ht="26.25" customHeight="1" thickTop="1" thickBot="1">
      <c r="B133" s="61" t="e">
        <f>#REF!</f>
        <v>#REF!</v>
      </c>
      <c r="C133" s="69" t="e">
        <f>#REF!</f>
        <v>#REF!</v>
      </c>
      <c r="D133" s="12" t="e">
        <f>tblDépenses5515355575961636669959111417202326[[#This Row],[Montant Théorique]]</f>
        <v>#REF!</v>
      </c>
      <c r="E133" s="77"/>
    </row>
    <row r="134" spans="2:5" ht="26.25" customHeight="1" thickTop="1" thickBot="1">
      <c r="B134" s="61" t="e">
        <f>#REF!</f>
        <v>#REF!</v>
      </c>
      <c r="C134" s="69" t="e">
        <f>#REF!</f>
        <v>#REF!</v>
      </c>
      <c r="D134" s="12" t="e">
        <f>tblDépenses5515355575961636669959111417202326[[#This Row],[Montant Théorique]]</f>
        <v>#REF!</v>
      </c>
      <c r="E134" s="77"/>
    </row>
    <row r="135" spans="2:5" ht="26.25" customHeight="1" thickTop="1" thickBot="1">
      <c r="B135" s="61" t="e">
        <f>#REF!</f>
        <v>#REF!</v>
      </c>
      <c r="C135" s="69" t="e">
        <f>#REF!</f>
        <v>#REF!</v>
      </c>
      <c r="D135" s="12" t="e">
        <f>tblDépenses5515355575961636669959111417202326[[#This Row],[Montant Théorique]]</f>
        <v>#REF!</v>
      </c>
      <c r="E135" s="77"/>
    </row>
    <row r="136" spans="2:5" ht="26.25" customHeight="1" thickTop="1" thickBot="1">
      <c r="B136" s="61" t="e">
        <f>#REF!</f>
        <v>#REF!</v>
      </c>
      <c r="C136" s="69" t="e">
        <f>#REF!</f>
        <v>#REF!</v>
      </c>
      <c r="D136" s="12" t="e">
        <f>tblDépenses5515355575961636669959111417202326[[#This Row],[Montant Théorique]]</f>
        <v>#REF!</v>
      </c>
      <c r="E136" s="77"/>
    </row>
    <row r="137" spans="2:5" ht="26.25" customHeight="1" thickTop="1" thickBot="1">
      <c r="B137" s="61" t="e">
        <f>#REF!</f>
        <v>#REF!</v>
      </c>
      <c r="C137" s="69" t="e">
        <f>#REF!</f>
        <v>#REF!</v>
      </c>
      <c r="D137" s="12" t="e">
        <f>tblDépenses5515355575961636669959111417202326[[#This Row],[Montant Théorique]]</f>
        <v>#REF!</v>
      </c>
      <c r="E137" s="77"/>
    </row>
    <row r="138" spans="2:5" ht="26.25" customHeight="1" thickTop="1" thickBot="1">
      <c r="B138" s="61" t="e">
        <f>#REF!</f>
        <v>#REF!</v>
      </c>
      <c r="C138" s="69" t="e">
        <f>#REF!</f>
        <v>#REF!</v>
      </c>
      <c r="D138" s="12" t="e">
        <f>tblDépenses5515355575961636669959111417202326[[#This Row],[Montant Théorique]]</f>
        <v>#REF!</v>
      </c>
      <c r="E138" s="77"/>
    </row>
    <row r="139" spans="2:5" ht="26.25" customHeight="1" thickTop="1" thickBot="1">
      <c r="B139" s="61" t="e">
        <f>#REF!</f>
        <v>#REF!</v>
      </c>
      <c r="C139" s="69" t="e">
        <f>#REF!</f>
        <v>#REF!</v>
      </c>
      <c r="D139" s="12" t="e">
        <f>tblDépenses5515355575961636669959111417202326[[#This Row],[Montant Théorique]]</f>
        <v>#REF!</v>
      </c>
      <c r="E139" s="77"/>
    </row>
    <row r="140" spans="2:5" ht="26.25" customHeight="1" thickTop="1" thickBot="1">
      <c r="B140" s="61" t="e">
        <f>#REF!</f>
        <v>#REF!</v>
      </c>
      <c r="C140" s="69" t="e">
        <f>#REF!</f>
        <v>#REF!</v>
      </c>
      <c r="D140" s="12" t="e">
        <f>tblDépenses5515355575961636669959111417202326[[#This Row],[Montant Théorique]]</f>
        <v>#REF!</v>
      </c>
      <c r="E140" s="77"/>
    </row>
    <row r="141" spans="2:5" ht="26.25" customHeight="1" thickTop="1" thickBot="1">
      <c r="B141" s="61" t="e">
        <f>#REF!</f>
        <v>#REF!</v>
      </c>
      <c r="C141" s="69" t="e">
        <f>#REF!</f>
        <v>#REF!</v>
      </c>
      <c r="D141" s="12" t="e">
        <f>tblDépenses5515355575961636669959111417202326[[#This Row],[Montant Théorique]]</f>
        <v>#REF!</v>
      </c>
      <c r="E141" s="77"/>
    </row>
    <row r="142" spans="2:5" ht="26.25" customHeight="1" thickTop="1" thickBot="1">
      <c r="B142" s="61" t="e">
        <f>#REF!</f>
        <v>#REF!</v>
      </c>
      <c r="C142" s="69" t="e">
        <f>#REF!</f>
        <v>#REF!</v>
      </c>
      <c r="D142" s="12" t="e">
        <f>tblDépenses5515355575961636669959111417202326[[#This Row],[Montant Théorique]]</f>
        <v>#REF!</v>
      </c>
      <c r="E142" s="77"/>
    </row>
    <row r="143" spans="2:5" ht="26.25" customHeight="1" thickTop="1" thickBot="1">
      <c r="B143" s="61" t="e">
        <f>#REF!</f>
        <v>#REF!</v>
      </c>
      <c r="C143" s="69" t="e">
        <f>#REF!</f>
        <v>#REF!</v>
      </c>
      <c r="D143" s="12" t="e">
        <f>tblDépenses5515355575961636669959111417202326[[#This Row],[Montant Théorique]]</f>
        <v>#REF!</v>
      </c>
      <c r="E143" s="77"/>
    </row>
    <row r="144" spans="2:5" ht="26.25" customHeight="1" thickTop="1" thickBot="1">
      <c r="B144" s="61" t="e">
        <f>#REF!</f>
        <v>#REF!</v>
      </c>
      <c r="C144" s="69" t="e">
        <f>#REF!</f>
        <v>#REF!</v>
      </c>
      <c r="D144" s="12" t="e">
        <f>tblDépenses5515355575961636669959111417202326[[#This Row],[Montant Théorique]]</f>
        <v>#REF!</v>
      </c>
      <c r="E144" s="77"/>
    </row>
    <row r="145" spans="2:5" ht="26.25" customHeight="1" thickTop="1" thickBot="1">
      <c r="B145" s="61" t="e">
        <f>#REF!</f>
        <v>#REF!</v>
      </c>
      <c r="C145" s="69" t="e">
        <f>#REF!</f>
        <v>#REF!</v>
      </c>
      <c r="D145" s="12" t="e">
        <f>tblDépenses5515355575961636669959111417202326[[#This Row],[Montant Théorique]]</f>
        <v>#REF!</v>
      </c>
      <c r="E145" s="77"/>
    </row>
    <row r="146" spans="2:5" ht="26.25" customHeight="1" thickTop="1" thickBot="1">
      <c r="B146" s="14"/>
      <c r="C146" s="14"/>
      <c r="D146" s="14"/>
      <c r="E146" s="78"/>
    </row>
    <row r="147" spans="2:5" ht="26.25" customHeight="1" thickTop="1" thickBot="1">
      <c r="B147" s="63" t="e">
        <f>#REF!</f>
        <v>#REF!</v>
      </c>
      <c r="C147" s="69" t="e">
        <f>#REF!</f>
        <v>#REF!</v>
      </c>
      <c r="D147" s="13" t="e">
        <f>tblDépenses5515355575961636669959111417202326[[#This Row],[Montant Théorique]]</f>
        <v>#REF!</v>
      </c>
      <c r="E147" s="77"/>
    </row>
    <row r="148" spans="2:5" ht="26.25" customHeight="1" thickTop="1" thickBot="1">
      <c r="B148" s="63" t="e">
        <f>#REF!</f>
        <v>#REF!</v>
      </c>
      <c r="C148" s="69" t="e">
        <f>#REF!</f>
        <v>#REF!</v>
      </c>
      <c r="D148" s="13" t="e">
        <f>tblDépenses5515355575961636669959111417202326[[#This Row],[Montant Théorique]]</f>
        <v>#REF!</v>
      </c>
      <c r="E148" s="77"/>
    </row>
    <row r="149" spans="2:5" ht="26.25" customHeight="1" thickTop="1" thickBot="1">
      <c r="B149" s="63" t="e">
        <f>#REF!</f>
        <v>#REF!</v>
      </c>
      <c r="C149" s="69" t="e">
        <f>#REF!</f>
        <v>#REF!</v>
      </c>
      <c r="D149" s="13" t="e">
        <f>tblDépenses5515355575961636669959111417202326[[#This Row],[Montant Théorique]]</f>
        <v>#REF!</v>
      </c>
      <c r="E149" s="77"/>
    </row>
    <row r="150" spans="2:5" ht="26.25" customHeight="1" thickTop="1" thickBot="1">
      <c r="B150" s="63" t="e">
        <f>#REF!</f>
        <v>#REF!</v>
      </c>
      <c r="C150" s="69" t="e">
        <f>#REF!</f>
        <v>#REF!</v>
      </c>
      <c r="D150" s="13" t="e">
        <f>tblDépenses5515355575961636669959111417202326[[#This Row],[Montant Théorique]]</f>
        <v>#REF!</v>
      </c>
      <c r="E150" s="77"/>
    </row>
    <row r="151" spans="2:5" ht="26.25" customHeight="1" thickTop="1" thickBot="1">
      <c r="B151" s="63" t="e">
        <f>#REF!</f>
        <v>#REF!</v>
      </c>
      <c r="C151" s="69" t="e">
        <f>#REF!</f>
        <v>#REF!</v>
      </c>
      <c r="D151" s="13" t="e">
        <f>tblDépenses5515355575961636669959111417202326[[#This Row],[Montant Théorique]]</f>
        <v>#REF!</v>
      </c>
      <c r="E151" s="77"/>
    </row>
    <row r="152" spans="2:5" ht="26.25" customHeight="1" thickTop="1" thickBot="1">
      <c r="B152" s="63" t="e">
        <f>#REF!</f>
        <v>#REF!</v>
      </c>
      <c r="C152" s="69" t="e">
        <f>#REF!</f>
        <v>#REF!</v>
      </c>
      <c r="D152" s="13" t="e">
        <f>tblDépenses5515355575961636669959111417202326[[#This Row],[Montant Théorique]]</f>
        <v>#REF!</v>
      </c>
      <c r="E152" s="77"/>
    </row>
    <row r="153" spans="2:5" ht="26.25" customHeight="1" thickTop="1" thickBot="1">
      <c r="B153" s="63" t="e">
        <f>#REF!</f>
        <v>#REF!</v>
      </c>
      <c r="C153" s="69" t="e">
        <f>#REF!</f>
        <v>#REF!</v>
      </c>
      <c r="D153" s="13" t="e">
        <f>tblDépenses5515355575961636669959111417202326[[#This Row],[Montant Théorique]]</f>
        <v>#REF!</v>
      </c>
      <c r="E153" s="77"/>
    </row>
    <row r="154" spans="2:5" ht="26.25" customHeight="1" thickTop="1" thickBot="1">
      <c r="B154" s="63" t="e">
        <f>#REF!</f>
        <v>#REF!</v>
      </c>
      <c r="C154" s="69" t="e">
        <f>#REF!</f>
        <v>#REF!</v>
      </c>
      <c r="D154" s="13" t="e">
        <f>tblDépenses5515355575961636669959111417202326[[#This Row],[Montant Théorique]]</f>
        <v>#REF!</v>
      </c>
      <c r="E154" s="77"/>
    </row>
    <row r="155" spans="2:5" ht="26.25" customHeight="1" thickTop="1" thickBot="1">
      <c r="B155" s="63" t="e">
        <f>#REF!</f>
        <v>#REF!</v>
      </c>
      <c r="C155" s="69" t="e">
        <f>#REF!</f>
        <v>#REF!</v>
      </c>
      <c r="D155" s="13" t="e">
        <f>tblDépenses5515355575961636669959111417202326[[#This Row],[Montant Théorique]]</f>
        <v>#REF!</v>
      </c>
      <c r="E155" s="77"/>
    </row>
    <row r="156" spans="2:5" ht="26.25" customHeight="1" thickTop="1" thickBot="1">
      <c r="B156" s="63" t="e">
        <f>#REF!</f>
        <v>#REF!</v>
      </c>
      <c r="C156" s="69" t="e">
        <f>#REF!</f>
        <v>#REF!</v>
      </c>
      <c r="D156" s="13" t="e">
        <f>tblDépenses5515355575961636669959111417202326[[#This Row],[Montant Théorique]]</f>
        <v>#REF!</v>
      </c>
      <c r="E156" s="77"/>
    </row>
    <row r="157" spans="2:5" ht="26.25" customHeight="1" thickTop="1" thickBot="1">
      <c r="B157" s="63" t="e">
        <f>#REF!</f>
        <v>#REF!</v>
      </c>
      <c r="C157" s="69" t="e">
        <f>#REF!</f>
        <v>#REF!</v>
      </c>
      <c r="D157" s="13" t="e">
        <f>tblDépenses5515355575961636669959111417202326[[#This Row],[Montant Théorique]]</f>
        <v>#REF!</v>
      </c>
      <c r="E157" s="77"/>
    </row>
    <row r="158" spans="2:5" ht="26.25" customHeight="1" thickTop="1" thickBot="1">
      <c r="B158" s="63" t="e">
        <f>#REF!</f>
        <v>#REF!</v>
      </c>
      <c r="C158" s="69" t="e">
        <f>#REF!</f>
        <v>#REF!</v>
      </c>
      <c r="D158" s="13" t="e">
        <f>tblDépenses5515355575961636669959111417202326[[#This Row],[Montant Théorique]]</f>
        <v>#REF!</v>
      </c>
      <c r="E158" s="77"/>
    </row>
    <row r="159" spans="2:5" ht="26.25" customHeight="1" thickTop="1" thickBot="1">
      <c r="B159" s="63" t="e">
        <f>#REF!</f>
        <v>#REF!</v>
      </c>
      <c r="C159" s="69" t="e">
        <f>#REF!</f>
        <v>#REF!</v>
      </c>
      <c r="D159" s="13" t="e">
        <f>tblDépenses5515355575961636669959111417202326[[#This Row],[Montant Théorique]]</f>
        <v>#REF!</v>
      </c>
      <c r="E159" s="77"/>
    </row>
    <row r="160" spans="2:5" ht="26.25" customHeight="1" thickTop="1" thickBot="1">
      <c r="B160" s="63" t="e">
        <f>#REF!</f>
        <v>#REF!</v>
      </c>
      <c r="C160" s="69" t="e">
        <f>#REF!</f>
        <v>#REF!</v>
      </c>
      <c r="D160" s="13" t="e">
        <f>tblDépenses5515355575961636669959111417202326[[#This Row],[Montant Théorique]]</f>
        <v>#REF!</v>
      </c>
      <c r="E160" s="77"/>
    </row>
    <row r="161" spans="2:5" ht="26.25" customHeight="1" thickTop="1" thickBot="1">
      <c r="B161" s="63" t="e">
        <f>#REF!</f>
        <v>#REF!</v>
      </c>
      <c r="C161" s="69" t="e">
        <f>#REF!</f>
        <v>#REF!</v>
      </c>
      <c r="D161" s="13" t="e">
        <f>tblDépenses5515355575961636669959111417202326[[#This Row],[Montant Théorique]]</f>
        <v>#REF!</v>
      </c>
      <c r="E161" s="77"/>
    </row>
    <row r="162" spans="2:5" ht="26.25" customHeight="1" thickTop="1" thickBot="1">
      <c r="B162" s="63" t="e">
        <f>#REF!</f>
        <v>#REF!</v>
      </c>
      <c r="C162" s="69" t="e">
        <f>#REF!</f>
        <v>#REF!</v>
      </c>
      <c r="D162" s="13" t="e">
        <f>tblDépenses5515355575961636669959111417202326[[#This Row],[Montant Théorique]]</f>
        <v>#REF!</v>
      </c>
      <c r="E162" s="77"/>
    </row>
    <row r="163" spans="2:5" ht="26.25" customHeight="1" thickTop="1" thickBot="1">
      <c r="B163" s="63" t="e">
        <f>#REF!</f>
        <v>#REF!</v>
      </c>
      <c r="C163" s="69" t="e">
        <f>#REF!</f>
        <v>#REF!</v>
      </c>
      <c r="D163" s="13" t="e">
        <f>tblDépenses5515355575961636669959111417202326[[#This Row],[Montant Théorique]]</f>
        <v>#REF!</v>
      </c>
      <c r="E163" s="77"/>
    </row>
    <row r="164" spans="2:5" ht="26.25" customHeight="1" thickTop="1" thickBot="1">
      <c r="B164" s="63" t="e">
        <f>#REF!</f>
        <v>#REF!</v>
      </c>
      <c r="C164" s="69" t="e">
        <f>#REF!</f>
        <v>#REF!</v>
      </c>
      <c r="D164" s="13" t="e">
        <f>tblDépenses5515355575961636669959111417202326[[#This Row],[Montant Théorique]]</f>
        <v>#REF!</v>
      </c>
      <c r="E164" s="77"/>
    </row>
    <row r="165" spans="2:5" ht="26.25" customHeight="1" thickTop="1" thickBot="1">
      <c r="B165" s="63" t="e">
        <f>#REF!</f>
        <v>#REF!</v>
      </c>
      <c r="C165" s="69" t="e">
        <f>#REF!</f>
        <v>#REF!</v>
      </c>
      <c r="D165" s="13" t="e">
        <f>tblDépenses5515355575961636669959111417202326[[#This Row],[Montant Théorique]]</f>
        <v>#REF!</v>
      </c>
      <c r="E165" s="77"/>
    </row>
    <row r="166" spans="2:5" ht="26.25" customHeight="1" thickTop="1" thickBot="1">
      <c r="B166" s="63" t="e">
        <f>#REF!</f>
        <v>#REF!</v>
      </c>
      <c r="C166" s="69" t="e">
        <f>#REF!</f>
        <v>#REF!</v>
      </c>
      <c r="D166" s="13" t="e">
        <f>tblDépenses5515355575961636669959111417202326[[#This Row],[Montant Théorique]]</f>
        <v>#REF!</v>
      </c>
      <c r="E166" s="77"/>
    </row>
    <row r="167" spans="2:5" ht="26.25" customHeight="1" thickTop="1" thickBot="1">
      <c r="B167" s="63" t="e">
        <f>#REF!</f>
        <v>#REF!</v>
      </c>
      <c r="C167" s="69" t="e">
        <f>#REF!</f>
        <v>#REF!</v>
      </c>
      <c r="D167" s="13" t="e">
        <f>tblDépenses5515355575961636669959111417202326[[#This Row],[Montant Théorique]]</f>
        <v>#REF!</v>
      </c>
      <c r="E167" s="77"/>
    </row>
    <row r="168" spans="2:5" ht="26.25" customHeight="1" thickTop="1" thickBot="1">
      <c r="B168" s="63" t="e">
        <f>#REF!</f>
        <v>#REF!</v>
      </c>
      <c r="C168" s="69" t="e">
        <f>#REF!</f>
        <v>#REF!</v>
      </c>
      <c r="D168" s="13" t="e">
        <f>tblDépenses5515355575961636669959111417202326[[#This Row],[Montant Théorique]]</f>
        <v>#REF!</v>
      </c>
      <c r="E168" s="77"/>
    </row>
    <row r="169" spans="2:5" ht="26.25" customHeight="1" thickTop="1" thickBot="1">
      <c r="B169" s="63" t="e">
        <f>#REF!</f>
        <v>#REF!</v>
      </c>
      <c r="C169" s="69" t="e">
        <f>#REF!</f>
        <v>#REF!</v>
      </c>
      <c r="D169" s="13" t="e">
        <f>tblDépenses5515355575961636669959111417202326[[#This Row],[Montant Théorique]]</f>
        <v>#REF!</v>
      </c>
      <c r="E169" s="77"/>
    </row>
    <row r="170" spans="2:5" ht="26.25" customHeight="1" thickTop="1" thickBot="1">
      <c r="B170" s="63" t="e">
        <f>#REF!</f>
        <v>#REF!</v>
      </c>
      <c r="C170" s="69" t="e">
        <f>#REF!</f>
        <v>#REF!</v>
      </c>
      <c r="D170" s="13" t="e">
        <f>tblDépenses5515355575961636669959111417202326[[#This Row],[Montant Théorique]]</f>
        <v>#REF!</v>
      </c>
      <c r="E170" s="77"/>
    </row>
    <row r="171" spans="2:5" ht="26.25" customHeight="1" thickTop="1" thickBot="1">
      <c r="B171" s="63" t="e">
        <f>#REF!</f>
        <v>#REF!</v>
      </c>
      <c r="C171" s="69" t="e">
        <f>#REF!</f>
        <v>#REF!</v>
      </c>
      <c r="D171" s="13" t="e">
        <f>tblDépenses5515355575961636669959111417202326[[#This Row],[Montant Théorique]]</f>
        <v>#REF!</v>
      </c>
      <c r="E171" s="77"/>
    </row>
    <row r="172" spans="2:5" ht="26.25" customHeight="1" thickTop="1" thickBot="1">
      <c r="B172" s="63" t="e">
        <f>#REF!</f>
        <v>#REF!</v>
      </c>
      <c r="C172" s="69" t="e">
        <f>#REF!</f>
        <v>#REF!</v>
      </c>
      <c r="D172" s="13" t="e">
        <f>tblDépenses5515355575961636669959111417202326[[#This Row],[Montant Théorique]]</f>
        <v>#REF!</v>
      </c>
      <c r="E172" s="77"/>
    </row>
    <row r="173" spans="2:5" ht="26.25" customHeight="1" thickTop="1" thickBot="1">
      <c r="B173" s="63" t="e">
        <f>#REF!</f>
        <v>#REF!</v>
      </c>
      <c r="C173" s="69" t="e">
        <f>#REF!</f>
        <v>#REF!</v>
      </c>
      <c r="D173" s="13" t="e">
        <f>tblDépenses5515355575961636669959111417202326[[#This Row],[Montant Théorique]]</f>
        <v>#REF!</v>
      </c>
      <c r="E173" s="77"/>
    </row>
    <row r="174" spans="2:5" ht="26.25" customHeight="1" thickTop="1" thickBot="1">
      <c r="B174" s="63" t="e">
        <f>#REF!</f>
        <v>#REF!</v>
      </c>
      <c r="C174" s="69" t="e">
        <f>#REF!</f>
        <v>#REF!</v>
      </c>
      <c r="D174" s="13" t="e">
        <f>tblDépenses5515355575961636669959111417202326[[#This Row],[Montant Théorique]]</f>
        <v>#REF!</v>
      </c>
      <c r="E174" s="77"/>
    </row>
    <row r="175" spans="2:5" ht="26.25" customHeight="1" thickTop="1" thickBot="1">
      <c r="B175" s="63" t="e">
        <f>#REF!</f>
        <v>#REF!</v>
      </c>
      <c r="C175" s="69" t="e">
        <f>#REF!</f>
        <v>#REF!</v>
      </c>
      <c r="D175" s="13" t="e">
        <f>tblDépenses5515355575961636669959111417202326[[#This Row],[Montant Théorique]]</f>
        <v>#REF!</v>
      </c>
      <c r="E175" s="77"/>
    </row>
    <row r="176" spans="2:5" ht="26.25" customHeight="1" thickTop="1" thickBot="1">
      <c r="B176" s="63" t="e">
        <f>#REF!</f>
        <v>#REF!</v>
      </c>
      <c r="C176" s="69" t="e">
        <f>#REF!</f>
        <v>#REF!</v>
      </c>
      <c r="D176" s="13" t="e">
        <f>tblDépenses5515355575961636669959111417202326[[#This Row],[Montant Théorique]]</f>
        <v>#REF!</v>
      </c>
      <c r="E176" s="77"/>
    </row>
    <row r="177" spans="2:5" ht="26.25" customHeight="1" thickTop="1" thickBot="1">
      <c r="B177" s="15"/>
      <c r="C177" s="15"/>
      <c r="D177" s="15"/>
      <c r="E177" s="76"/>
    </row>
    <row r="178" spans="2:5" ht="26.25" customHeight="1" thickTop="1" thickBot="1">
      <c r="B178" s="63" t="e">
        <f>#REF!</f>
        <v>#REF!</v>
      </c>
      <c r="C178" s="70" t="e">
        <f>#REF!</f>
        <v>#REF!</v>
      </c>
      <c r="D178" s="16" t="e">
        <f>tblDépenses5515355575961636669959111417202326[[#This Row],[Montant Théorique]]</f>
        <v>#REF!</v>
      </c>
      <c r="E178" s="77"/>
    </row>
    <row r="179" spans="2:5" ht="26.25" customHeight="1" thickTop="1" thickBot="1">
      <c r="B179" s="63" t="e">
        <f>#REF!</f>
        <v>#REF!</v>
      </c>
      <c r="C179" s="70" t="e">
        <f>#REF!</f>
        <v>#REF!</v>
      </c>
      <c r="D179" s="16" t="e">
        <f>tblDépenses5515355575961636669959111417202326[[#This Row],[Montant Théorique]]</f>
        <v>#REF!</v>
      </c>
      <c r="E179" s="77"/>
    </row>
    <row r="180" spans="2:5" ht="26.25" customHeight="1" thickTop="1" thickBot="1">
      <c r="B180" s="63" t="e">
        <f>#REF!</f>
        <v>#REF!</v>
      </c>
      <c r="C180" s="70" t="e">
        <f>#REF!</f>
        <v>#REF!</v>
      </c>
      <c r="D180" s="16" t="e">
        <f>tblDépenses5515355575961636669959111417202326[[#This Row],[Montant Théorique]]</f>
        <v>#REF!</v>
      </c>
      <c r="E180" s="77"/>
    </row>
    <row r="181" spans="2:5" ht="26.25" customHeight="1" thickTop="1" thickBot="1">
      <c r="B181" s="63" t="e">
        <f>#REF!</f>
        <v>#REF!</v>
      </c>
      <c r="C181" s="70" t="e">
        <f>#REF!</f>
        <v>#REF!</v>
      </c>
      <c r="D181" s="16" t="e">
        <f>tblDépenses5515355575961636669959111417202326[[#This Row],[Montant Théorique]]</f>
        <v>#REF!</v>
      </c>
      <c r="E181" s="77"/>
    </row>
    <row r="182" spans="2:5" ht="26.25" customHeight="1" thickTop="1" thickBot="1">
      <c r="B182" s="63" t="e">
        <f>#REF!</f>
        <v>#REF!</v>
      </c>
      <c r="C182" s="70" t="e">
        <f>#REF!</f>
        <v>#REF!</v>
      </c>
      <c r="D182" s="16" t="e">
        <f>tblDépenses5515355575961636669959111417202326[[#This Row],[Montant Théorique]]</f>
        <v>#REF!</v>
      </c>
      <c r="E182" s="77"/>
    </row>
    <row r="183" spans="2:5" ht="26.25" customHeight="1" thickTop="1" thickBot="1">
      <c r="B183" s="63" t="e">
        <f>#REF!</f>
        <v>#REF!</v>
      </c>
      <c r="C183" s="70" t="e">
        <f>#REF!</f>
        <v>#REF!</v>
      </c>
      <c r="D183" s="16" t="e">
        <f>tblDépenses5515355575961636669959111417202326[[#This Row],[Montant Théorique]]</f>
        <v>#REF!</v>
      </c>
      <c r="E183" s="77"/>
    </row>
    <row r="184" spans="2:5" ht="26.25" customHeight="1" thickTop="1" thickBot="1">
      <c r="B184" s="63" t="e">
        <f>#REF!</f>
        <v>#REF!</v>
      </c>
      <c r="C184" s="70" t="e">
        <f>#REF!</f>
        <v>#REF!</v>
      </c>
      <c r="D184" s="16" t="e">
        <f>tblDépenses5515355575961636669959111417202326[[#This Row],[Montant Théorique]]</f>
        <v>#REF!</v>
      </c>
      <c r="E184" s="77"/>
    </row>
    <row r="185" spans="2:5" ht="26.25" customHeight="1" thickTop="1" thickBot="1">
      <c r="B185" s="63" t="e">
        <f>#REF!</f>
        <v>#REF!</v>
      </c>
      <c r="C185" s="70" t="e">
        <f>#REF!</f>
        <v>#REF!</v>
      </c>
      <c r="D185" s="16" t="e">
        <f>tblDépenses5515355575961636669959111417202326[[#This Row],[Montant Théorique]]</f>
        <v>#REF!</v>
      </c>
      <c r="E185" s="77"/>
    </row>
    <row r="186" spans="2:5" ht="26.25" customHeight="1" thickTop="1" thickBot="1">
      <c r="B186" s="63" t="e">
        <f>#REF!</f>
        <v>#REF!</v>
      </c>
      <c r="C186" s="70" t="e">
        <f>#REF!</f>
        <v>#REF!</v>
      </c>
      <c r="D186" s="16" t="e">
        <f>tblDépenses5515355575961636669959111417202326[[#This Row],[Montant Théorique]]</f>
        <v>#REF!</v>
      </c>
      <c r="E186" s="77"/>
    </row>
    <row r="187" spans="2:5" ht="26.25" customHeight="1" thickTop="1" thickBot="1">
      <c r="B187" s="63" t="e">
        <f>#REF!</f>
        <v>#REF!</v>
      </c>
      <c r="C187" s="70" t="e">
        <f>#REF!</f>
        <v>#REF!</v>
      </c>
      <c r="D187" s="16" t="e">
        <f>tblDépenses5515355575961636669959111417202326[[#This Row],[Montant Théorique]]</f>
        <v>#REF!</v>
      </c>
      <c r="E187" s="77"/>
    </row>
    <row r="188" spans="2:5" ht="26.25" customHeight="1" thickTop="1" thickBot="1">
      <c r="B188" s="63" t="e">
        <f>#REF!</f>
        <v>#REF!</v>
      </c>
      <c r="C188" s="70" t="e">
        <f>#REF!</f>
        <v>#REF!</v>
      </c>
      <c r="D188" s="16" t="e">
        <f>tblDépenses5515355575961636669959111417202326[[#This Row],[Montant Théorique]]</f>
        <v>#REF!</v>
      </c>
      <c r="E188" s="77"/>
    </row>
    <row r="189" spans="2:5" ht="26.25" customHeight="1" thickTop="1" thickBot="1">
      <c r="B189" s="63" t="e">
        <f>#REF!</f>
        <v>#REF!</v>
      </c>
      <c r="C189" s="70" t="e">
        <f>#REF!</f>
        <v>#REF!</v>
      </c>
      <c r="D189" s="16" t="e">
        <f>tblDépenses5515355575961636669959111417202326[[#This Row],[Montant Théorique]]</f>
        <v>#REF!</v>
      </c>
      <c r="E189" s="77"/>
    </row>
    <row r="190" spans="2:5" ht="26.25" customHeight="1" thickTop="1" thickBot="1">
      <c r="B190" s="63" t="e">
        <f>#REF!</f>
        <v>#REF!</v>
      </c>
      <c r="C190" s="70" t="e">
        <f>#REF!</f>
        <v>#REF!</v>
      </c>
      <c r="D190" s="16" t="e">
        <f>tblDépenses5515355575961636669959111417202326[[#This Row],[Montant Théorique]]</f>
        <v>#REF!</v>
      </c>
      <c r="E190" s="77"/>
    </row>
    <row r="191" spans="2:5" ht="26.25" customHeight="1" thickTop="1" thickBot="1">
      <c r="B191" s="63" t="e">
        <f>#REF!</f>
        <v>#REF!</v>
      </c>
      <c r="C191" s="70" t="e">
        <f>#REF!</f>
        <v>#REF!</v>
      </c>
      <c r="D191" s="16" t="e">
        <f>tblDépenses5515355575961636669959111417202326[[#This Row],[Montant Théorique]]</f>
        <v>#REF!</v>
      </c>
      <c r="E191" s="77"/>
    </row>
    <row r="192" spans="2:5" ht="26.25" customHeight="1" thickTop="1" thickBot="1">
      <c r="B192" s="63" t="e">
        <f>#REF!</f>
        <v>#REF!</v>
      </c>
      <c r="C192" s="70" t="e">
        <f>#REF!</f>
        <v>#REF!</v>
      </c>
      <c r="D192" s="16" t="e">
        <f>tblDépenses5515355575961636669959111417202326[[#This Row],[Montant Théorique]]</f>
        <v>#REF!</v>
      </c>
      <c r="E192" s="77"/>
    </row>
    <row r="193" spans="2:5" ht="26.25" customHeight="1" thickTop="1" thickBot="1">
      <c r="B193" s="63" t="e">
        <f>#REF!</f>
        <v>#REF!</v>
      </c>
      <c r="C193" s="70" t="e">
        <f>#REF!</f>
        <v>#REF!</v>
      </c>
      <c r="D193" s="16" t="e">
        <f>tblDépenses5515355575961636669959111417202326[[#This Row],[Montant Théorique]]</f>
        <v>#REF!</v>
      </c>
      <c r="E193" s="77"/>
    </row>
    <row r="194" spans="2:5" ht="26.25" customHeight="1" thickTop="1" thickBot="1">
      <c r="B194" s="63" t="e">
        <f>#REF!</f>
        <v>#REF!</v>
      </c>
      <c r="C194" s="70" t="e">
        <f>#REF!</f>
        <v>#REF!</v>
      </c>
      <c r="D194" s="16" t="e">
        <f>tblDépenses5515355575961636669959111417202326[[#This Row],[Montant Théorique]]</f>
        <v>#REF!</v>
      </c>
      <c r="E194" s="77"/>
    </row>
    <row r="195" spans="2:5" ht="26.25" customHeight="1" thickTop="1" thickBot="1">
      <c r="B195" s="63" t="e">
        <f>#REF!</f>
        <v>#REF!</v>
      </c>
      <c r="C195" s="70" t="e">
        <f>#REF!</f>
        <v>#REF!</v>
      </c>
      <c r="D195" s="16" t="e">
        <f>tblDépenses5515355575961636669959111417202326[[#This Row],[Montant Théorique]]</f>
        <v>#REF!</v>
      </c>
      <c r="E195" s="77"/>
    </row>
    <row r="196" spans="2:5" ht="26.25" customHeight="1" thickTop="1" thickBot="1">
      <c r="B196" s="63" t="e">
        <f>#REF!</f>
        <v>#REF!</v>
      </c>
      <c r="C196" s="70" t="e">
        <f>#REF!</f>
        <v>#REF!</v>
      </c>
      <c r="D196" s="16" t="e">
        <f>tblDépenses5515355575961636669959111417202326[[#This Row],[Montant Théorique]]</f>
        <v>#REF!</v>
      </c>
      <c r="E196" s="77"/>
    </row>
    <row r="197" spans="2:5" ht="26.25" customHeight="1" thickTop="1">
      <c r="B197" s="63" t="e">
        <f>#REF!</f>
        <v>#REF!</v>
      </c>
      <c r="C197" s="70" t="e">
        <f>#REF!</f>
        <v>#REF!</v>
      </c>
      <c r="D197" s="16" t="e">
        <f>tblDépenses5515355575961636669959111417202326[[#This Row],[Montant Théorique]]</f>
        <v>#REF!</v>
      </c>
      <c r="E197" s="77"/>
    </row>
    <row r="198" spans="2:5" ht="26.25" customHeight="1">
      <c r="B198" s="64"/>
      <c r="C198" s="65"/>
      <c r="D198" s="66"/>
      <c r="E198" s="79"/>
    </row>
    <row r="199" spans="2:5" ht="26.25" customHeight="1">
      <c r="B199" s="64"/>
      <c r="C199" s="65"/>
      <c r="D199" s="66"/>
      <c r="E199" s="79"/>
    </row>
    <row r="200" spans="2:5" ht="26.25" customHeight="1">
      <c r="B200" s="64"/>
      <c r="C200" s="65"/>
      <c r="D200" s="66"/>
      <c r="E200" s="79"/>
    </row>
    <row r="201" spans="2:5" ht="26.25" customHeight="1">
      <c r="B201" s="64"/>
      <c r="C201" s="65"/>
      <c r="D201" s="66"/>
      <c r="E201" s="79"/>
    </row>
    <row r="202" spans="2:5" ht="26.25" customHeight="1">
      <c r="B202" s="64"/>
      <c r="C202" s="65"/>
      <c r="D202" s="66"/>
      <c r="E202" s="79"/>
    </row>
    <row r="203" spans="2:5" ht="26.25" customHeight="1">
      <c r="B203" s="64"/>
      <c r="C203" s="65"/>
      <c r="D203" s="66"/>
      <c r="E203" s="79"/>
    </row>
    <row r="204" spans="2:5" ht="26.25" customHeight="1">
      <c r="B204" s="64"/>
      <c r="C204" s="65"/>
      <c r="D204" s="66"/>
      <c r="E204" s="79"/>
    </row>
    <row r="205" spans="2:5" ht="26.25" customHeight="1">
      <c r="B205" s="64"/>
      <c r="C205" s="65"/>
      <c r="D205" s="66"/>
      <c r="E205" s="79"/>
    </row>
    <row r="206" spans="2:5" ht="26.25" customHeight="1">
      <c r="B206" s="64"/>
      <c r="C206" s="65"/>
      <c r="D206" s="66"/>
      <c r="E206" s="79"/>
    </row>
    <row r="207" spans="2:5" ht="26.25" customHeight="1">
      <c r="B207" s="64"/>
      <c r="C207" s="65"/>
      <c r="D207" s="66"/>
      <c r="E207" s="79"/>
    </row>
    <row r="208" spans="2:5" ht="26.25" customHeight="1">
      <c r="B208" s="64"/>
      <c r="C208" s="65"/>
      <c r="D208" s="66"/>
      <c r="E208" s="79"/>
    </row>
    <row r="209" spans="2:5" ht="26.25" customHeight="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C217" s="67"/>
    </row>
    <row r="218" spans="2:5" ht="26.25" customHeight="1">
      <c r="C218" s="67"/>
    </row>
    <row r="219" spans="2:5" ht="26.25" customHeight="1">
      <c r="C219" s="67"/>
    </row>
    <row r="220" spans="2:5" ht="26.25" customHeight="1">
      <c r="C220" s="67"/>
    </row>
    <row r="221" spans="2:5" ht="26.25" customHeight="1">
      <c r="C221" s="67"/>
    </row>
    <row r="222" spans="2:5" ht="26.25" customHeight="1">
      <c r="C222" s="67"/>
    </row>
    <row r="223" spans="2:5" ht="26.25" customHeight="1">
      <c r="C223" s="67"/>
    </row>
    <row r="224" spans="2:5" ht="26.25" customHeight="1">
      <c r="C224" s="67"/>
    </row>
    <row r="225" spans="3:3" ht="26.25" customHeight="1">
      <c r="C225" s="67"/>
    </row>
    <row r="226" spans="3:3" ht="26.25" customHeight="1">
      <c r="C226" s="67"/>
    </row>
    <row r="227" spans="3:3" ht="26.25" customHeight="1">
      <c r="C227" s="67"/>
    </row>
    <row r="228" spans="3:3" ht="26.25" customHeight="1">
      <c r="C228" s="67"/>
    </row>
    <row r="229" spans="3:3" ht="26.25" customHeight="1">
      <c r="C229" s="67"/>
    </row>
    <row r="230" spans="3:3" ht="26.25" customHeight="1">
      <c r="C230" s="67"/>
    </row>
    <row r="231" spans="3:3" ht="26.25" customHeight="1">
      <c r="C231" s="67"/>
    </row>
    <row r="232" spans="3:3" ht="26.25" customHeight="1">
      <c r="C232" s="67"/>
    </row>
    <row r="233" spans="3:3" ht="26.25" customHeight="1">
      <c r="C233" s="67"/>
    </row>
    <row r="234" spans="3:3" ht="26.25" customHeight="1">
      <c r="C234" s="67"/>
    </row>
    <row r="235" spans="3:3" ht="26.25" customHeight="1">
      <c r="C235" s="67"/>
    </row>
    <row r="236" spans="3:3" ht="26.25" customHeight="1">
      <c r="C236" s="67"/>
    </row>
    <row r="237" spans="3:3" ht="26.25" customHeight="1">
      <c r="C237" s="67"/>
    </row>
    <row r="238" spans="3:3" ht="26.25" customHeight="1">
      <c r="C238" s="67"/>
    </row>
    <row r="239" spans="3:3" ht="26.25" customHeight="1">
      <c r="C239" s="67"/>
    </row>
    <row r="240" spans="3:3"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sheetData>
  <mergeCells count="8">
    <mergeCell ref="B17:C17"/>
    <mergeCell ref="B18:D18"/>
    <mergeCell ref="B4:D4"/>
    <mergeCell ref="F13:I13"/>
    <mergeCell ref="K4:M4"/>
    <mergeCell ref="F15:G15"/>
    <mergeCell ref="H15:I15"/>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{B3B2DC33-6344-40CB-959E-56AEEE21F110}</x14:id>
        </ext>
      </extLst>
    </cfRule>
  </conditionalFormatting>
  <dataValidations disablePrompts="1" count="2">
    <dataValidation type="list" allowBlank="1" showInputMessage="1" showErrorMessage="1" sqref="B3">
      <formula1>#REF!</formula1>
    </dataValidation>
    <dataValidation type="list" allowBlank="1" showInputMessage="1" showErrorMessage="1" sqref="C3">
      <formula1>#REF!</formula1>
    </dataValidation>
  </dataValidations>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B3B2DC33-6344-40CB-959E-56AEEE21F110}">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K12"/>
  <sheetViews>
    <sheetView workbookViewId="0">
      <selection activeCell="O18" sqref="O18"/>
    </sheetView>
  </sheetViews>
  <sheetFormatPr baseColWidth="10" defaultRowHeight="15"/>
  <cols>
    <col min="2" max="2" width="21" bestFit="1" customWidth="1"/>
    <col min="3" max="3" width="23.85546875" bestFit="1" customWidth="1"/>
    <col min="4" max="4" width="6.28515625" customWidth="1"/>
    <col min="5" max="5" width="7" bestFit="1" customWidth="1"/>
    <col min="6" max="6" width="10.85546875" bestFit="1" customWidth="1"/>
    <col min="7" max="7" width="8" bestFit="1" customWidth="1"/>
    <col min="8" max="8" width="7.28515625" customWidth="1"/>
    <col min="9" max="9" width="7.28515625" bestFit="1" customWidth="1"/>
    <col min="10" max="10" width="7.85546875" bestFit="1" customWidth="1"/>
    <col min="11" max="11" width="12.5703125" bestFit="1" customWidth="1"/>
  </cols>
  <sheetData>
    <row r="3" spans="2:11">
      <c r="B3" s="84" t="s">
        <v>36</v>
      </c>
      <c r="C3" s="84" t="s">
        <v>37</v>
      </c>
    </row>
    <row r="4" spans="2:11">
      <c r="B4" s="84" t="s">
        <v>34</v>
      </c>
      <c r="C4" t="s">
        <v>31</v>
      </c>
      <c r="D4" t="s">
        <v>32</v>
      </c>
      <c r="E4" t="s">
        <v>33</v>
      </c>
      <c r="F4" t="s">
        <v>42</v>
      </c>
      <c r="G4" t="s">
        <v>44</v>
      </c>
      <c r="H4" t="s">
        <v>43</v>
      </c>
      <c r="I4" t="s">
        <v>3</v>
      </c>
      <c r="J4" t="s">
        <v>58</v>
      </c>
      <c r="K4" t="s">
        <v>35</v>
      </c>
    </row>
    <row r="5" spans="2:11">
      <c r="B5" s="85" t="s">
        <v>38</v>
      </c>
      <c r="C5" s="83"/>
      <c r="D5" s="83"/>
      <c r="E5" s="83"/>
      <c r="F5" s="83"/>
      <c r="G5" s="83"/>
      <c r="H5" s="83">
        <v>104</v>
      </c>
      <c r="I5" s="83"/>
      <c r="J5" s="83"/>
      <c r="K5" s="83">
        <v>104</v>
      </c>
    </row>
    <row r="6" spans="2:11">
      <c r="B6" s="85" t="s">
        <v>39</v>
      </c>
      <c r="C6" s="83">
        <v>130.56</v>
      </c>
      <c r="D6" s="83"/>
      <c r="E6" s="83"/>
      <c r="F6" s="83"/>
      <c r="G6" s="83"/>
      <c r="H6" s="83"/>
      <c r="I6" s="83">
        <v>120.5</v>
      </c>
      <c r="J6" s="83"/>
      <c r="K6" s="83">
        <v>251.06</v>
      </c>
    </row>
    <row r="7" spans="2:11">
      <c r="B7" s="85" t="s">
        <v>40</v>
      </c>
      <c r="C7" s="83"/>
      <c r="D7" s="83">
        <v>30.88</v>
      </c>
      <c r="E7" s="83"/>
      <c r="F7" s="83"/>
      <c r="G7" s="83"/>
      <c r="H7" s="83"/>
      <c r="I7" s="83"/>
      <c r="J7" s="83"/>
      <c r="K7" s="83">
        <v>30.88</v>
      </c>
    </row>
    <row r="8" spans="2:11">
      <c r="B8" s="85" t="s">
        <v>41</v>
      </c>
      <c r="C8" s="83"/>
      <c r="D8" s="83"/>
      <c r="E8" s="83">
        <v>120.35</v>
      </c>
      <c r="F8" s="83"/>
      <c r="G8" s="83"/>
      <c r="H8" s="83"/>
      <c r="I8" s="83"/>
      <c r="J8" s="83"/>
      <c r="K8" s="83">
        <v>120.35</v>
      </c>
    </row>
    <row r="9" spans="2:11">
      <c r="B9" s="85" t="s">
        <v>53</v>
      </c>
      <c r="C9" s="83"/>
      <c r="D9" s="83"/>
      <c r="E9" s="83"/>
      <c r="F9" s="83">
        <v>150.24</v>
      </c>
      <c r="G9" s="83">
        <v>125</v>
      </c>
      <c r="H9" s="83"/>
      <c r="I9" s="83"/>
      <c r="J9" s="83"/>
      <c r="K9" s="83">
        <v>275.24</v>
      </c>
    </row>
    <row r="10" spans="2:11">
      <c r="B10" s="85" t="s">
        <v>55</v>
      </c>
      <c r="C10" s="83"/>
      <c r="D10" s="83"/>
      <c r="E10" s="83"/>
      <c r="F10" s="83"/>
      <c r="G10" s="83">
        <v>1250.1199999999999</v>
      </c>
      <c r="H10" s="83"/>
      <c r="I10" s="83"/>
      <c r="J10" s="83"/>
      <c r="K10" s="83">
        <v>1250.1199999999999</v>
      </c>
    </row>
    <row r="11" spans="2:11">
      <c r="B11" s="85" t="s">
        <v>57</v>
      </c>
      <c r="C11" s="83"/>
      <c r="D11" s="83"/>
      <c r="E11" s="83"/>
      <c r="F11" s="83"/>
      <c r="G11" s="83"/>
      <c r="H11" s="83"/>
      <c r="I11" s="83"/>
      <c r="J11" s="83">
        <v>141.32</v>
      </c>
      <c r="K11" s="83">
        <v>141.32</v>
      </c>
    </row>
    <row r="12" spans="2:11">
      <c r="B12" s="85" t="s">
        <v>35</v>
      </c>
      <c r="C12" s="83">
        <v>130.56</v>
      </c>
      <c r="D12" s="83">
        <v>30.88</v>
      </c>
      <c r="E12" s="83">
        <v>120.35</v>
      </c>
      <c r="F12" s="83">
        <v>150.24</v>
      </c>
      <c r="G12" s="83">
        <v>1375.12</v>
      </c>
      <c r="H12" s="83">
        <v>104</v>
      </c>
      <c r="I12" s="83">
        <v>120.5</v>
      </c>
      <c r="J12" s="83">
        <v>141.32</v>
      </c>
      <c r="K12" s="83">
        <v>2172.9699999999998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F1:AS288"/>
  <sheetViews>
    <sheetView showGridLines="0" showZeros="0" zoomScale="80" zoomScaleNormal="80" workbookViewId="0">
      <pane xSplit="6" ySplit="1" topLeftCell="G149" activePane="bottomRight" state="frozen"/>
      <selection pane="topRight" activeCell="G1" sqref="G1"/>
      <selection pane="bottomLeft" activeCell="A2" sqref="A2"/>
      <selection pane="bottomRight" activeCell="H199" sqref="H199"/>
    </sheetView>
  </sheetViews>
  <sheetFormatPr baseColWidth="10" defaultRowHeight="15"/>
  <cols>
    <col min="1" max="5" width="6.7109375" customWidth="1"/>
    <col min="6" max="6" width="33.140625" customWidth="1"/>
    <col min="7" max="8" width="12.7109375" customWidth="1"/>
    <col min="9" max="9" width="7.85546875" style="106" bestFit="1" customWidth="1"/>
    <col min="10" max="10" width="12.7109375" style="107" customWidth="1"/>
    <col min="11" max="11" width="12.7109375" style="108" customWidth="1"/>
    <col min="12" max="12" width="12.7109375" style="109" customWidth="1"/>
    <col min="13" max="23" width="12.7109375" style="108" customWidth="1"/>
    <col min="24" max="28" width="12.7109375" customWidth="1"/>
    <col min="29" max="29" width="14.28515625" bestFit="1" customWidth="1"/>
    <col min="30" max="31" width="12.7109375" customWidth="1"/>
    <col min="32" max="33" width="14.28515625" bestFit="1" customWidth="1"/>
    <col min="34" max="45" width="12.7109375" customWidth="1"/>
  </cols>
  <sheetData>
    <row r="1" spans="6:45" s="105" customFormat="1" ht="99.95" customHeight="1" thickTop="1" thickBot="1">
      <c r="F1" s="100" t="s">
        <v>2</v>
      </c>
      <c r="G1" s="101" t="s">
        <v>0</v>
      </c>
      <c r="H1" s="100" t="s">
        <v>119</v>
      </c>
      <c r="I1" s="102" t="s">
        <v>120</v>
      </c>
      <c r="J1" s="103" t="s">
        <v>3</v>
      </c>
      <c r="K1" s="104" t="s">
        <v>121</v>
      </c>
      <c r="L1" s="104" t="s">
        <v>122</v>
      </c>
      <c r="M1" s="103" t="s">
        <v>43</v>
      </c>
      <c r="N1" s="104" t="s">
        <v>123</v>
      </c>
      <c r="O1" s="104" t="s">
        <v>122</v>
      </c>
      <c r="P1" s="103" t="s">
        <v>44</v>
      </c>
      <c r="Q1" s="104" t="s">
        <v>124</v>
      </c>
      <c r="R1" s="104" t="s">
        <v>122</v>
      </c>
      <c r="S1" s="103" t="s">
        <v>45</v>
      </c>
      <c r="T1" s="104" t="s">
        <v>125</v>
      </c>
      <c r="U1" s="104" t="s">
        <v>122</v>
      </c>
      <c r="V1" s="103" t="s">
        <v>46</v>
      </c>
      <c r="W1" s="104" t="s">
        <v>126</v>
      </c>
      <c r="X1" s="104" t="s">
        <v>122</v>
      </c>
      <c r="Y1" s="103" t="s">
        <v>47</v>
      </c>
      <c r="Z1" s="104" t="s">
        <v>127</v>
      </c>
      <c r="AA1" s="104" t="s">
        <v>122</v>
      </c>
      <c r="AB1" s="103" t="s">
        <v>48</v>
      </c>
      <c r="AC1" s="104" t="s">
        <v>128</v>
      </c>
      <c r="AD1" s="104" t="s">
        <v>122</v>
      </c>
      <c r="AE1" s="103" t="s">
        <v>49</v>
      </c>
      <c r="AF1" s="104" t="s">
        <v>129</v>
      </c>
      <c r="AG1" s="104" t="s">
        <v>122</v>
      </c>
      <c r="AH1" s="103" t="s">
        <v>42</v>
      </c>
      <c r="AI1" s="104" t="s">
        <v>130</v>
      </c>
      <c r="AJ1" s="104" t="s">
        <v>122</v>
      </c>
      <c r="AK1" s="103" t="s">
        <v>50</v>
      </c>
      <c r="AL1" s="104" t="s">
        <v>131</v>
      </c>
      <c r="AM1" s="104" t="s">
        <v>122</v>
      </c>
      <c r="AN1" s="103" t="s">
        <v>51</v>
      </c>
      <c r="AO1" s="104" t="s">
        <v>132</v>
      </c>
      <c r="AP1" s="104" t="s">
        <v>122</v>
      </c>
      <c r="AQ1" s="103" t="s">
        <v>52</v>
      </c>
      <c r="AR1" s="104" t="s">
        <v>133</v>
      </c>
      <c r="AS1" s="104" t="s">
        <v>122</v>
      </c>
    </row>
    <row r="2" spans="6:45" ht="9.9499999999999993" customHeight="1" thickTop="1" thickBot="1">
      <c r="M2" s="107"/>
      <c r="O2" s="109"/>
      <c r="P2" s="107"/>
      <c r="R2" s="109"/>
      <c r="S2" s="107"/>
      <c r="U2" s="109"/>
      <c r="V2" s="107"/>
      <c r="X2" s="109"/>
      <c r="Y2" s="107"/>
      <c r="Z2" s="108"/>
      <c r="AA2" s="109"/>
      <c r="AB2" s="107"/>
      <c r="AC2" s="108"/>
      <c r="AD2" s="109"/>
      <c r="AE2" s="107"/>
      <c r="AF2" s="108"/>
      <c r="AG2" s="109"/>
      <c r="AH2" s="107"/>
      <c r="AI2" s="108"/>
      <c r="AJ2" s="109"/>
      <c r="AK2" s="107"/>
      <c r="AL2" s="108"/>
      <c r="AM2" s="109"/>
      <c r="AN2" s="107"/>
      <c r="AO2" s="108"/>
      <c r="AP2" s="109"/>
      <c r="AQ2" s="107"/>
      <c r="AR2" s="108"/>
      <c r="AS2" s="109"/>
    </row>
    <row r="3" spans="6:45" ht="15" customHeight="1" thickTop="1" thickBot="1">
      <c r="F3" s="110" t="s">
        <v>134</v>
      </c>
      <c r="G3" s="111"/>
      <c r="H3" s="111"/>
      <c r="I3" s="112"/>
      <c r="J3" s="113"/>
      <c r="K3" s="114"/>
      <c r="L3" s="115"/>
      <c r="M3" s="113"/>
      <c r="N3" s="114"/>
      <c r="O3" s="115"/>
      <c r="P3" s="113"/>
      <c r="Q3" s="114"/>
      <c r="R3" s="115"/>
      <c r="S3" s="113"/>
      <c r="T3" s="114"/>
      <c r="U3" s="115"/>
      <c r="V3" s="113"/>
      <c r="W3" s="114"/>
      <c r="X3" s="115"/>
      <c r="Y3" s="113"/>
      <c r="Z3" s="114"/>
      <c r="AA3" s="115"/>
      <c r="AB3" s="113"/>
      <c r="AC3" s="114"/>
      <c r="AD3" s="115"/>
      <c r="AE3" s="113"/>
      <c r="AF3" s="114"/>
      <c r="AG3" s="115"/>
      <c r="AH3" s="113"/>
      <c r="AI3" s="114"/>
      <c r="AJ3" s="115"/>
      <c r="AK3" s="113"/>
      <c r="AL3" s="114"/>
      <c r="AM3" s="115"/>
      <c r="AN3" s="113"/>
      <c r="AO3" s="114"/>
      <c r="AP3" s="115"/>
      <c r="AQ3" s="113"/>
      <c r="AR3" s="114"/>
      <c r="AS3" s="115"/>
    </row>
    <row r="4" spans="6:45" ht="15" customHeight="1" thickTop="1">
      <c r="F4" s="116"/>
      <c r="G4" s="117">
        <v>0</v>
      </c>
      <c r="H4" s="118"/>
      <c r="I4" s="119">
        <v>0</v>
      </c>
      <c r="J4" s="120"/>
      <c r="K4" s="121"/>
      <c r="L4" s="122"/>
      <c r="M4" s="120"/>
      <c r="N4" s="121"/>
      <c r="O4" s="122"/>
      <c r="P4" s="120"/>
      <c r="Q4" s="121"/>
      <c r="R4" s="122"/>
      <c r="S4" s="120"/>
      <c r="T4" s="121"/>
      <c r="U4" s="122"/>
      <c r="V4" s="120"/>
      <c r="W4" s="121"/>
      <c r="X4" s="122"/>
      <c r="Y4" s="120"/>
      <c r="Z4" s="121"/>
      <c r="AA4" s="122"/>
      <c r="AB4" s="120"/>
      <c r="AC4" s="121"/>
      <c r="AD4" s="122"/>
      <c r="AE4" s="120"/>
      <c r="AF4" s="121"/>
      <c r="AG4" s="122"/>
      <c r="AH4" s="120"/>
      <c r="AI4" s="121"/>
      <c r="AJ4" s="122"/>
      <c r="AK4" s="120"/>
      <c r="AL4" s="121"/>
      <c r="AM4" s="122"/>
      <c r="AN4" s="120"/>
      <c r="AO4" s="121"/>
      <c r="AP4" s="122"/>
      <c r="AQ4" s="120"/>
      <c r="AR4" s="121"/>
      <c r="AS4" s="122"/>
    </row>
    <row r="5" spans="6:45" ht="15" customHeight="1">
      <c r="F5" s="116"/>
      <c r="G5" s="117">
        <v>0</v>
      </c>
      <c r="H5" s="118"/>
      <c r="I5" s="119">
        <v>0</v>
      </c>
      <c r="J5" s="120"/>
      <c r="K5" s="121"/>
      <c r="L5" s="122"/>
      <c r="M5" s="120"/>
      <c r="N5" s="121"/>
      <c r="O5" s="122"/>
      <c r="P5" s="120"/>
      <c r="Q5" s="121"/>
      <c r="R5" s="122"/>
      <c r="S5" s="120"/>
      <c r="T5" s="121"/>
      <c r="U5" s="122"/>
      <c r="V5" s="120"/>
      <c r="W5" s="121"/>
      <c r="X5" s="122"/>
      <c r="Y5" s="120"/>
      <c r="Z5" s="121"/>
      <c r="AA5" s="122"/>
      <c r="AB5" s="120"/>
      <c r="AC5" s="121"/>
      <c r="AD5" s="122"/>
      <c r="AE5" s="120"/>
      <c r="AF5" s="121"/>
      <c r="AG5" s="122"/>
      <c r="AH5" s="120"/>
      <c r="AI5" s="121"/>
      <c r="AJ5" s="122"/>
      <c r="AK5" s="120"/>
      <c r="AL5" s="121"/>
      <c r="AM5" s="122"/>
      <c r="AN5" s="120"/>
      <c r="AO5" s="121"/>
      <c r="AP5" s="122"/>
      <c r="AQ5" s="120"/>
      <c r="AR5" s="121"/>
      <c r="AS5" s="122"/>
    </row>
    <row r="6" spans="6:45" ht="15" customHeight="1">
      <c r="F6" s="116"/>
      <c r="G6" s="117">
        <v>0</v>
      </c>
      <c r="H6" s="118"/>
      <c r="I6" s="119">
        <v>0</v>
      </c>
      <c r="J6" s="120"/>
      <c r="K6" s="121"/>
      <c r="L6" s="122"/>
      <c r="M6" s="120"/>
      <c r="N6" s="121"/>
      <c r="O6" s="122"/>
      <c r="P6" s="120"/>
      <c r="Q6" s="121"/>
      <c r="R6" s="122"/>
      <c r="S6" s="120"/>
      <c r="T6" s="121"/>
      <c r="U6" s="122"/>
      <c r="V6" s="120"/>
      <c r="W6" s="121"/>
      <c r="X6" s="122"/>
      <c r="Y6" s="120"/>
      <c r="Z6" s="121"/>
      <c r="AA6" s="122"/>
      <c r="AB6" s="120"/>
      <c r="AC6" s="121"/>
      <c r="AD6" s="122"/>
      <c r="AE6" s="120"/>
      <c r="AF6" s="121"/>
      <c r="AG6" s="122"/>
      <c r="AH6" s="120"/>
      <c r="AI6" s="121"/>
      <c r="AJ6" s="122"/>
      <c r="AK6" s="120"/>
      <c r="AL6" s="121"/>
      <c r="AM6" s="122"/>
      <c r="AN6" s="120"/>
      <c r="AO6" s="121"/>
      <c r="AP6" s="122"/>
      <c r="AQ6" s="120"/>
      <c r="AR6" s="121"/>
      <c r="AS6" s="122"/>
    </row>
    <row r="7" spans="6:45" ht="15" customHeight="1">
      <c r="F7" s="116"/>
      <c r="G7" s="117">
        <v>0</v>
      </c>
      <c r="H7" s="118"/>
      <c r="I7" s="119">
        <v>0</v>
      </c>
      <c r="J7" s="120"/>
      <c r="K7" s="121"/>
      <c r="L7" s="122"/>
      <c r="M7" s="120"/>
      <c r="N7" s="121"/>
      <c r="O7" s="122"/>
      <c r="P7" s="120"/>
      <c r="Q7" s="121"/>
      <c r="R7" s="122"/>
      <c r="S7" s="120"/>
      <c r="T7" s="121"/>
      <c r="U7" s="122"/>
      <c r="V7" s="120"/>
      <c r="W7" s="121"/>
      <c r="X7" s="122"/>
      <c r="Y7" s="120"/>
      <c r="Z7" s="121"/>
      <c r="AA7" s="122"/>
      <c r="AB7" s="120"/>
      <c r="AC7" s="121"/>
      <c r="AD7" s="122"/>
      <c r="AE7" s="120"/>
      <c r="AF7" s="121"/>
      <c r="AG7" s="122"/>
      <c r="AH7" s="120"/>
      <c r="AI7" s="121"/>
      <c r="AJ7" s="122"/>
      <c r="AK7" s="120"/>
      <c r="AL7" s="121"/>
      <c r="AM7" s="122"/>
      <c r="AN7" s="120"/>
      <c r="AO7" s="121"/>
      <c r="AP7" s="122"/>
      <c r="AQ7" s="120"/>
      <c r="AR7" s="121"/>
      <c r="AS7" s="122"/>
    </row>
    <row r="8" spans="6:45" ht="15" customHeight="1">
      <c r="F8" s="116"/>
      <c r="G8" s="117">
        <v>0</v>
      </c>
      <c r="H8" s="118"/>
      <c r="I8" s="119">
        <v>0</v>
      </c>
      <c r="J8" s="120"/>
      <c r="K8" s="121"/>
      <c r="L8" s="122"/>
      <c r="M8" s="120"/>
      <c r="N8" s="121"/>
      <c r="O8" s="122"/>
      <c r="P8" s="120"/>
      <c r="Q8" s="121"/>
      <c r="R8" s="122"/>
      <c r="S8" s="120"/>
      <c r="T8" s="121"/>
      <c r="U8" s="122"/>
      <c r="V8" s="120"/>
      <c r="W8" s="121"/>
      <c r="X8" s="122"/>
      <c r="Y8" s="120"/>
      <c r="Z8" s="121"/>
      <c r="AA8" s="122"/>
      <c r="AB8" s="120"/>
      <c r="AC8" s="121"/>
      <c r="AD8" s="122"/>
      <c r="AE8" s="120"/>
      <c r="AF8" s="121"/>
      <c r="AG8" s="122"/>
      <c r="AH8" s="120"/>
      <c r="AI8" s="121"/>
      <c r="AJ8" s="122"/>
      <c r="AK8" s="120"/>
      <c r="AL8" s="121"/>
      <c r="AM8" s="122"/>
      <c r="AN8" s="120"/>
      <c r="AO8" s="121"/>
      <c r="AP8" s="122"/>
      <c r="AQ8" s="120"/>
      <c r="AR8" s="121"/>
      <c r="AS8" s="122"/>
    </row>
    <row r="9" spans="6:45" ht="15" customHeight="1">
      <c r="F9" s="116"/>
      <c r="G9" s="117">
        <v>0</v>
      </c>
      <c r="H9" s="118"/>
      <c r="I9" s="119">
        <v>0</v>
      </c>
      <c r="J9" s="120"/>
      <c r="K9" s="121"/>
      <c r="L9" s="122"/>
      <c r="M9" s="120"/>
      <c r="N9" s="121"/>
      <c r="O9" s="122"/>
      <c r="P9" s="120"/>
      <c r="Q9" s="121"/>
      <c r="R9" s="122"/>
      <c r="S9" s="120"/>
      <c r="T9" s="121"/>
      <c r="U9" s="122"/>
      <c r="V9" s="120"/>
      <c r="W9" s="121"/>
      <c r="X9" s="122"/>
      <c r="Y9" s="120"/>
      <c r="Z9" s="121"/>
      <c r="AA9" s="122"/>
      <c r="AB9" s="120"/>
      <c r="AC9" s="121"/>
      <c r="AD9" s="122"/>
      <c r="AE9" s="120"/>
      <c r="AF9" s="121"/>
      <c r="AG9" s="122"/>
      <c r="AH9" s="120"/>
      <c r="AI9" s="121"/>
      <c r="AJ9" s="122"/>
      <c r="AK9" s="120"/>
      <c r="AL9" s="121"/>
      <c r="AM9" s="122"/>
      <c r="AN9" s="120"/>
      <c r="AO9" s="121"/>
      <c r="AP9" s="122"/>
      <c r="AQ9" s="120"/>
      <c r="AR9" s="121"/>
      <c r="AS9" s="122"/>
    </row>
    <row r="10" spans="6:45" ht="15" customHeight="1">
      <c r="F10" s="116"/>
      <c r="G10" s="117">
        <v>0</v>
      </c>
      <c r="H10" s="118"/>
      <c r="I10" s="119">
        <v>0</v>
      </c>
      <c r="J10" s="120"/>
      <c r="K10" s="121"/>
      <c r="L10" s="122"/>
      <c r="M10" s="120"/>
      <c r="N10" s="121"/>
      <c r="O10" s="122"/>
      <c r="P10" s="120"/>
      <c r="Q10" s="121"/>
      <c r="R10" s="122"/>
      <c r="S10" s="120"/>
      <c r="T10" s="121"/>
      <c r="U10" s="122"/>
      <c r="V10" s="120"/>
      <c r="W10" s="121"/>
      <c r="X10" s="122"/>
      <c r="Y10" s="120"/>
      <c r="Z10" s="121"/>
      <c r="AA10" s="122"/>
      <c r="AB10" s="120"/>
      <c r="AC10" s="121"/>
      <c r="AD10" s="122"/>
      <c r="AE10" s="120"/>
      <c r="AF10" s="121"/>
      <c r="AG10" s="122"/>
      <c r="AH10" s="120"/>
      <c r="AI10" s="121"/>
      <c r="AJ10" s="122"/>
      <c r="AK10" s="120"/>
      <c r="AL10" s="121"/>
      <c r="AM10" s="122"/>
      <c r="AN10" s="120"/>
      <c r="AO10" s="121"/>
      <c r="AP10" s="122"/>
      <c r="AQ10" s="120"/>
      <c r="AR10" s="121"/>
      <c r="AS10" s="122"/>
    </row>
    <row r="11" spans="6:45" ht="15" customHeight="1">
      <c r="F11" s="116"/>
      <c r="G11" s="117">
        <v>0</v>
      </c>
      <c r="H11" s="118"/>
      <c r="I11" s="119">
        <v>0</v>
      </c>
      <c r="J11" s="120"/>
      <c r="K11" s="121"/>
      <c r="L11" s="122"/>
      <c r="M11" s="120"/>
      <c r="N11" s="121"/>
      <c r="O11" s="122"/>
      <c r="P11" s="120"/>
      <c r="Q11" s="121"/>
      <c r="R11" s="122"/>
      <c r="S11" s="120"/>
      <c r="T11" s="121"/>
      <c r="U11" s="122"/>
      <c r="V11" s="120"/>
      <c r="W11" s="121"/>
      <c r="X11" s="122"/>
      <c r="Y11" s="120"/>
      <c r="Z11" s="121"/>
      <c r="AA11" s="122"/>
      <c r="AB11" s="120"/>
      <c r="AC11" s="121"/>
      <c r="AD11" s="122"/>
      <c r="AE11" s="120"/>
      <c r="AF11" s="121"/>
      <c r="AG11" s="122"/>
      <c r="AH11" s="120"/>
      <c r="AI11" s="121"/>
      <c r="AJ11" s="122"/>
      <c r="AK11" s="120"/>
      <c r="AL11" s="121"/>
      <c r="AM11" s="122"/>
      <c r="AN11" s="120"/>
      <c r="AO11" s="121"/>
      <c r="AP11" s="122"/>
      <c r="AQ11" s="120"/>
      <c r="AR11" s="121"/>
      <c r="AS11" s="122"/>
    </row>
    <row r="12" spans="6:45" ht="15" customHeight="1">
      <c r="F12" s="116"/>
      <c r="G12" s="117">
        <v>0</v>
      </c>
      <c r="H12" s="118"/>
      <c r="I12" s="119">
        <v>0</v>
      </c>
      <c r="J12" s="120"/>
      <c r="K12" s="121"/>
      <c r="L12" s="122"/>
      <c r="M12" s="120"/>
      <c r="N12" s="121"/>
      <c r="O12" s="122"/>
      <c r="P12" s="120"/>
      <c r="Q12" s="121"/>
      <c r="R12" s="122"/>
      <c r="S12" s="120"/>
      <c r="T12" s="121"/>
      <c r="U12" s="122"/>
      <c r="V12" s="120"/>
      <c r="W12" s="121"/>
      <c r="X12" s="122"/>
      <c r="Y12" s="120"/>
      <c r="Z12" s="121"/>
      <c r="AA12" s="122"/>
      <c r="AB12" s="120"/>
      <c r="AC12" s="121"/>
      <c r="AD12" s="122"/>
      <c r="AE12" s="120"/>
      <c r="AF12" s="121"/>
      <c r="AG12" s="122"/>
      <c r="AH12" s="120"/>
      <c r="AI12" s="121"/>
      <c r="AJ12" s="122"/>
      <c r="AK12" s="120"/>
      <c r="AL12" s="121"/>
      <c r="AM12" s="122"/>
      <c r="AN12" s="120"/>
      <c r="AO12" s="121"/>
      <c r="AP12" s="122"/>
      <c r="AQ12" s="120"/>
      <c r="AR12" s="121"/>
      <c r="AS12" s="122"/>
    </row>
    <row r="13" spans="6:45" ht="15" customHeight="1">
      <c r="F13" s="116"/>
      <c r="G13" s="117">
        <v>0</v>
      </c>
      <c r="H13" s="118"/>
      <c r="I13" s="119">
        <v>0</v>
      </c>
      <c r="J13" s="120"/>
      <c r="K13" s="121"/>
      <c r="L13" s="122"/>
      <c r="M13" s="120"/>
      <c r="N13" s="121"/>
      <c r="O13" s="122"/>
      <c r="P13" s="120"/>
      <c r="Q13" s="121"/>
      <c r="R13" s="122"/>
      <c r="S13" s="120"/>
      <c r="T13" s="121"/>
      <c r="U13" s="122"/>
      <c r="V13" s="120"/>
      <c r="W13" s="121"/>
      <c r="X13" s="122"/>
      <c r="Y13" s="120"/>
      <c r="Z13" s="121"/>
      <c r="AA13" s="122"/>
      <c r="AB13" s="120"/>
      <c r="AC13" s="121"/>
      <c r="AD13" s="122"/>
      <c r="AE13" s="120"/>
      <c r="AF13" s="121"/>
      <c r="AG13" s="122"/>
      <c r="AH13" s="120"/>
      <c r="AI13" s="121"/>
      <c r="AJ13" s="122"/>
      <c r="AK13" s="120"/>
      <c r="AL13" s="121"/>
      <c r="AM13" s="122"/>
      <c r="AN13" s="120"/>
      <c r="AO13" s="121"/>
      <c r="AP13" s="122"/>
      <c r="AQ13" s="120"/>
      <c r="AR13" s="121"/>
      <c r="AS13" s="122"/>
    </row>
    <row r="14" spans="6:45" ht="15" customHeight="1">
      <c r="F14" s="116"/>
      <c r="G14" s="117">
        <v>0</v>
      </c>
      <c r="H14" s="118"/>
      <c r="I14" s="119">
        <v>0</v>
      </c>
      <c r="J14" s="120"/>
      <c r="K14" s="121"/>
      <c r="L14" s="122"/>
      <c r="M14" s="120"/>
      <c r="N14" s="121"/>
      <c r="O14" s="122"/>
      <c r="P14" s="120"/>
      <c r="Q14" s="121"/>
      <c r="R14" s="122"/>
      <c r="S14" s="120"/>
      <c r="T14" s="121"/>
      <c r="U14" s="122"/>
      <c r="V14" s="120"/>
      <c r="W14" s="121"/>
      <c r="X14" s="122"/>
      <c r="Y14" s="120"/>
      <c r="Z14" s="121"/>
      <c r="AA14" s="122"/>
      <c r="AB14" s="120"/>
      <c r="AC14" s="121"/>
      <c r="AD14" s="122"/>
      <c r="AE14" s="120"/>
      <c r="AF14" s="121"/>
      <c r="AG14" s="122"/>
      <c r="AH14" s="120"/>
      <c r="AI14" s="121"/>
      <c r="AJ14" s="122"/>
      <c r="AK14" s="120"/>
      <c r="AL14" s="121"/>
      <c r="AM14" s="122"/>
      <c r="AN14" s="120"/>
      <c r="AO14" s="121"/>
      <c r="AP14" s="122"/>
      <c r="AQ14" s="120"/>
      <c r="AR14" s="121"/>
      <c r="AS14" s="122"/>
    </row>
    <row r="15" spans="6:45" ht="15" customHeight="1">
      <c r="F15" s="116"/>
      <c r="G15" s="117">
        <v>0</v>
      </c>
      <c r="H15" s="118"/>
      <c r="I15" s="119">
        <v>0</v>
      </c>
      <c r="J15" s="120"/>
      <c r="K15" s="121"/>
      <c r="L15" s="122"/>
      <c r="M15" s="120"/>
      <c r="N15" s="121"/>
      <c r="O15" s="122"/>
      <c r="P15" s="120"/>
      <c r="Q15" s="121"/>
      <c r="R15" s="122"/>
      <c r="S15" s="120"/>
      <c r="T15" s="121"/>
      <c r="U15" s="122"/>
      <c r="V15" s="120"/>
      <c r="W15" s="121"/>
      <c r="X15" s="122"/>
      <c r="Y15" s="120"/>
      <c r="Z15" s="121"/>
      <c r="AA15" s="122"/>
      <c r="AB15" s="120"/>
      <c r="AC15" s="121"/>
      <c r="AD15" s="122"/>
      <c r="AE15" s="120"/>
      <c r="AF15" s="121"/>
      <c r="AG15" s="122"/>
      <c r="AH15" s="120"/>
      <c r="AI15" s="121"/>
      <c r="AJ15" s="122"/>
      <c r="AK15" s="120"/>
      <c r="AL15" s="121"/>
      <c r="AM15" s="122"/>
      <c r="AN15" s="120"/>
      <c r="AO15" s="121"/>
      <c r="AP15" s="122"/>
      <c r="AQ15" s="120"/>
      <c r="AR15" s="121"/>
      <c r="AS15" s="122"/>
    </row>
    <row r="16" spans="6:45" ht="15" customHeight="1">
      <c r="F16" s="116"/>
      <c r="G16" s="117">
        <v>0</v>
      </c>
      <c r="H16" s="118"/>
      <c r="I16" s="119">
        <v>0</v>
      </c>
      <c r="J16" s="120"/>
      <c r="K16" s="121"/>
      <c r="L16" s="122"/>
      <c r="M16" s="120"/>
      <c r="N16" s="121"/>
      <c r="O16" s="122"/>
      <c r="P16" s="120"/>
      <c r="Q16" s="121"/>
      <c r="R16" s="122"/>
      <c r="S16" s="120"/>
      <c r="T16" s="121"/>
      <c r="U16" s="122"/>
      <c r="V16" s="120"/>
      <c r="W16" s="121"/>
      <c r="X16" s="122"/>
      <c r="Y16" s="120"/>
      <c r="Z16" s="121"/>
      <c r="AA16" s="122"/>
      <c r="AB16" s="120"/>
      <c r="AC16" s="121"/>
      <c r="AD16" s="122"/>
      <c r="AE16" s="120"/>
      <c r="AF16" s="121"/>
      <c r="AG16" s="122"/>
      <c r="AH16" s="120"/>
      <c r="AI16" s="121"/>
      <c r="AJ16" s="122"/>
      <c r="AK16" s="120"/>
      <c r="AL16" s="121"/>
      <c r="AM16" s="122"/>
      <c r="AN16" s="120"/>
      <c r="AO16" s="121"/>
      <c r="AP16" s="122"/>
      <c r="AQ16" s="120"/>
      <c r="AR16" s="121"/>
      <c r="AS16" s="122"/>
    </row>
    <row r="17" spans="6:45" ht="15" customHeight="1">
      <c r="F17" s="116"/>
      <c r="G17" s="117">
        <v>0</v>
      </c>
      <c r="H17" s="118"/>
      <c r="I17" s="119">
        <v>0</v>
      </c>
      <c r="J17" s="120"/>
      <c r="K17" s="121"/>
      <c r="L17" s="122"/>
      <c r="M17" s="120"/>
      <c r="N17" s="121"/>
      <c r="O17" s="122"/>
      <c r="P17" s="120"/>
      <c r="Q17" s="121"/>
      <c r="R17" s="122"/>
      <c r="S17" s="120"/>
      <c r="T17" s="121"/>
      <c r="U17" s="122"/>
      <c r="V17" s="120"/>
      <c r="W17" s="121"/>
      <c r="X17" s="122"/>
      <c r="Y17" s="120"/>
      <c r="Z17" s="121"/>
      <c r="AA17" s="122"/>
      <c r="AB17" s="120"/>
      <c r="AC17" s="121"/>
      <c r="AD17" s="122"/>
      <c r="AE17" s="120"/>
      <c r="AF17" s="121"/>
      <c r="AG17" s="122"/>
      <c r="AH17" s="120"/>
      <c r="AI17" s="121"/>
      <c r="AJ17" s="122"/>
      <c r="AK17" s="120"/>
      <c r="AL17" s="121"/>
      <c r="AM17" s="122"/>
      <c r="AN17" s="120"/>
      <c r="AO17" s="121"/>
      <c r="AP17" s="122"/>
      <c r="AQ17" s="120"/>
      <c r="AR17" s="121"/>
      <c r="AS17" s="122"/>
    </row>
    <row r="18" spans="6:45" ht="15" customHeight="1">
      <c r="F18" s="116"/>
      <c r="G18" s="117">
        <v>0</v>
      </c>
      <c r="H18" s="118"/>
      <c r="I18" s="119">
        <v>0</v>
      </c>
      <c r="J18" s="120"/>
      <c r="K18" s="121"/>
      <c r="L18" s="122"/>
      <c r="M18" s="120"/>
      <c r="N18" s="121"/>
      <c r="O18" s="122"/>
      <c r="P18" s="120"/>
      <c r="Q18" s="121"/>
      <c r="R18" s="122"/>
      <c r="S18" s="120"/>
      <c r="T18" s="121"/>
      <c r="U18" s="122"/>
      <c r="V18" s="120"/>
      <c r="W18" s="121"/>
      <c r="X18" s="122"/>
      <c r="Y18" s="120"/>
      <c r="Z18" s="121"/>
      <c r="AA18" s="122"/>
      <c r="AB18" s="120"/>
      <c r="AC18" s="121"/>
      <c r="AD18" s="122"/>
      <c r="AE18" s="120"/>
      <c r="AF18" s="121"/>
      <c r="AG18" s="122"/>
      <c r="AH18" s="120"/>
      <c r="AI18" s="121"/>
      <c r="AJ18" s="122"/>
      <c r="AK18" s="120"/>
      <c r="AL18" s="121"/>
      <c r="AM18" s="122"/>
      <c r="AN18" s="120"/>
      <c r="AO18" s="121"/>
      <c r="AP18" s="122"/>
      <c r="AQ18" s="120"/>
      <c r="AR18" s="121"/>
      <c r="AS18" s="122"/>
    </row>
    <row r="19" spans="6:45" ht="15" customHeight="1">
      <c r="F19" s="116"/>
      <c r="G19" s="117">
        <v>0</v>
      </c>
      <c r="H19" s="118"/>
      <c r="I19" s="119">
        <v>0</v>
      </c>
      <c r="J19" s="120"/>
      <c r="K19" s="121"/>
      <c r="L19" s="122"/>
      <c r="M19" s="120"/>
      <c r="N19" s="121"/>
      <c r="O19" s="122"/>
      <c r="P19" s="120"/>
      <c r="Q19" s="121"/>
      <c r="R19" s="122"/>
      <c r="S19" s="120"/>
      <c r="T19" s="121"/>
      <c r="U19" s="122"/>
      <c r="V19" s="120"/>
      <c r="W19" s="121"/>
      <c r="X19" s="122"/>
      <c r="Y19" s="120"/>
      <c r="Z19" s="121"/>
      <c r="AA19" s="122"/>
      <c r="AB19" s="120"/>
      <c r="AC19" s="121"/>
      <c r="AD19" s="122"/>
      <c r="AE19" s="120"/>
      <c r="AF19" s="121"/>
      <c r="AG19" s="122"/>
      <c r="AH19" s="120"/>
      <c r="AI19" s="121"/>
      <c r="AJ19" s="122"/>
      <c r="AK19" s="120"/>
      <c r="AL19" s="121"/>
      <c r="AM19" s="122"/>
      <c r="AN19" s="120"/>
      <c r="AO19" s="121"/>
      <c r="AP19" s="122"/>
      <c r="AQ19" s="120"/>
      <c r="AR19" s="121"/>
      <c r="AS19" s="122"/>
    </row>
    <row r="20" spans="6:45" ht="15" customHeight="1">
      <c r="F20" s="116"/>
      <c r="G20" s="117">
        <v>0</v>
      </c>
      <c r="H20" s="118"/>
      <c r="I20" s="119">
        <v>0</v>
      </c>
      <c r="J20" s="120"/>
      <c r="K20" s="121"/>
      <c r="L20" s="122"/>
      <c r="M20" s="120"/>
      <c r="N20" s="121"/>
      <c r="O20" s="122"/>
      <c r="P20" s="120"/>
      <c r="Q20" s="121"/>
      <c r="R20" s="122"/>
      <c r="S20" s="120"/>
      <c r="T20" s="121"/>
      <c r="U20" s="122"/>
      <c r="V20" s="120"/>
      <c r="W20" s="121"/>
      <c r="X20" s="122"/>
      <c r="Y20" s="120"/>
      <c r="Z20" s="121"/>
      <c r="AA20" s="122"/>
      <c r="AB20" s="120"/>
      <c r="AC20" s="121"/>
      <c r="AD20" s="122"/>
      <c r="AE20" s="120"/>
      <c r="AF20" s="121"/>
      <c r="AG20" s="122"/>
      <c r="AH20" s="120"/>
      <c r="AI20" s="121"/>
      <c r="AJ20" s="122"/>
      <c r="AK20" s="120"/>
      <c r="AL20" s="121"/>
      <c r="AM20" s="122"/>
      <c r="AN20" s="120"/>
      <c r="AO20" s="121"/>
      <c r="AP20" s="122"/>
      <c r="AQ20" s="120"/>
      <c r="AR20" s="121"/>
      <c r="AS20" s="122"/>
    </row>
    <row r="21" spans="6:45" ht="15" customHeight="1">
      <c r="F21" s="116"/>
      <c r="G21" s="117">
        <v>0</v>
      </c>
      <c r="H21" s="118"/>
      <c r="I21" s="119">
        <v>0</v>
      </c>
      <c r="J21" s="120"/>
      <c r="K21" s="121"/>
      <c r="L21" s="122"/>
      <c r="M21" s="120"/>
      <c r="N21" s="121"/>
      <c r="O21" s="122"/>
      <c r="P21" s="120"/>
      <c r="Q21" s="121"/>
      <c r="R21" s="122"/>
      <c r="S21" s="120"/>
      <c r="T21" s="121"/>
      <c r="U21" s="122"/>
      <c r="V21" s="120"/>
      <c r="W21" s="121"/>
      <c r="X21" s="122"/>
      <c r="Y21" s="120"/>
      <c r="Z21" s="121"/>
      <c r="AA21" s="122"/>
      <c r="AB21" s="120"/>
      <c r="AC21" s="121"/>
      <c r="AD21" s="122"/>
      <c r="AE21" s="120"/>
      <c r="AF21" s="121"/>
      <c r="AG21" s="122"/>
      <c r="AH21" s="120"/>
      <c r="AI21" s="121"/>
      <c r="AJ21" s="122"/>
      <c r="AK21" s="120"/>
      <c r="AL21" s="121"/>
      <c r="AM21" s="122"/>
      <c r="AN21" s="120"/>
      <c r="AO21" s="121"/>
      <c r="AP21" s="122"/>
      <c r="AQ21" s="120"/>
      <c r="AR21" s="121"/>
      <c r="AS21" s="122"/>
    </row>
    <row r="22" spans="6:45" ht="15" customHeight="1">
      <c r="F22" s="116"/>
      <c r="G22" s="117">
        <v>0</v>
      </c>
      <c r="H22" s="118"/>
      <c r="I22" s="119">
        <v>0</v>
      </c>
      <c r="J22" s="120"/>
      <c r="K22" s="121"/>
      <c r="L22" s="122"/>
      <c r="M22" s="120"/>
      <c r="N22" s="121"/>
      <c r="O22" s="122"/>
      <c r="P22" s="120"/>
      <c r="Q22" s="121"/>
      <c r="R22" s="122"/>
      <c r="S22" s="120"/>
      <c r="T22" s="121"/>
      <c r="U22" s="122"/>
      <c r="V22" s="120"/>
      <c r="W22" s="121"/>
      <c r="X22" s="122"/>
      <c r="Y22" s="120"/>
      <c r="Z22" s="121"/>
      <c r="AA22" s="122"/>
      <c r="AB22" s="120"/>
      <c r="AC22" s="121"/>
      <c r="AD22" s="122"/>
      <c r="AE22" s="120"/>
      <c r="AF22" s="121"/>
      <c r="AG22" s="122"/>
      <c r="AH22" s="120"/>
      <c r="AI22" s="121"/>
      <c r="AJ22" s="122"/>
      <c r="AK22" s="120"/>
      <c r="AL22" s="121"/>
      <c r="AM22" s="122"/>
      <c r="AN22" s="120"/>
      <c r="AO22" s="121"/>
      <c r="AP22" s="122"/>
      <c r="AQ22" s="120"/>
      <c r="AR22" s="121"/>
      <c r="AS22" s="122"/>
    </row>
    <row r="23" spans="6:45" ht="15" customHeight="1" thickBot="1">
      <c r="F23" s="123"/>
      <c r="G23" s="124">
        <v>0</v>
      </c>
      <c r="H23" s="118"/>
      <c r="I23" s="119">
        <v>0</v>
      </c>
      <c r="J23" s="120"/>
      <c r="K23" s="121"/>
      <c r="L23" s="122"/>
      <c r="M23" s="120"/>
      <c r="N23" s="121"/>
      <c r="O23" s="122"/>
      <c r="P23" s="120"/>
      <c r="Q23" s="121"/>
      <c r="R23" s="122"/>
      <c r="S23" s="120"/>
      <c r="T23" s="121"/>
      <c r="U23" s="122"/>
      <c r="V23" s="120"/>
      <c r="W23" s="121"/>
      <c r="X23" s="122"/>
      <c r="Y23" s="120"/>
      <c r="Z23" s="121"/>
      <c r="AA23" s="122"/>
      <c r="AB23" s="120"/>
      <c r="AC23" s="121"/>
      <c r="AD23" s="122"/>
      <c r="AE23" s="120"/>
      <c r="AF23" s="121"/>
      <c r="AG23" s="122"/>
      <c r="AH23" s="120"/>
      <c r="AI23" s="121"/>
      <c r="AJ23" s="122"/>
      <c r="AK23" s="120"/>
      <c r="AL23" s="121"/>
      <c r="AM23" s="122"/>
      <c r="AN23" s="120"/>
      <c r="AO23" s="121"/>
      <c r="AP23" s="122"/>
      <c r="AQ23" s="120"/>
      <c r="AR23" s="121"/>
      <c r="AS23" s="122"/>
    </row>
    <row r="24" spans="6:45" ht="15" customHeight="1" thickTop="1" thickBot="1">
      <c r="F24" s="125" t="s">
        <v>135</v>
      </c>
      <c r="G24" s="126">
        <f>SUM(G$4:G$23)</f>
        <v>0</v>
      </c>
      <c r="H24" s="126"/>
      <c r="I24" s="127">
        <f>SUM(I$4:I$23)</f>
        <v>0</v>
      </c>
      <c r="J24" s="128"/>
      <c r="K24" s="129"/>
      <c r="L24" s="130"/>
      <c r="M24" s="128"/>
      <c r="N24" s="129"/>
      <c r="O24" s="130"/>
      <c r="P24" s="128"/>
      <c r="Q24" s="129"/>
      <c r="R24" s="130"/>
      <c r="S24" s="128"/>
      <c r="T24" s="129"/>
      <c r="U24" s="130"/>
      <c r="V24" s="128"/>
      <c r="W24" s="129"/>
      <c r="X24" s="130"/>
      <c r="Y24" s="128"/>
      <c r="Z24" s="129"/>
      <c r="AA24" s="130"/>
      <c r="AB24" s="128"/>
      <c r="AC24" s="129"/>
      <c r="AD24" s="130"/>
      <c r="AE24" s="128"/>
      <c r="AF24" s="129"/>
      <c r="AG24" s="130"/>
      <c r="AH24" s="128"/>
      <c r="AI24" s="129"/>
      <c r="AJ24" s="130"/>
      <c r="AK24" s="128"/>
      <c r="AL24" s="129"/>
      <c r="AM24" s="130"/>
      <c r="AN24" s="128"/>
      <c r="AO24" s="129"/>
      <c r="AP24" s="130"/>
      <c r="AQ24" s="128"/>
      <c r="AR24" s="129"/>
      <c r="AS24" s="130"/>
    </row>
    <row r="25" spans="6:45" ht="15" customHeight="1" thickTop="1" thickBot="1">
      <c r="F25" s="131"/>
      <c r="G25" s="131"/>
      <c r="H25" s="131"/>
      <c r="I25" s="132"/>
      <c r="J25" s="133"/>
      <c r="K25" s="134"/>
      <c r="L25" s="135"/>
      <c r="M25" s="133"/>
      <c r="N25" s="134"/>
      <c r="O25" s="135"/>
      <c r="P25" s="133"/>
      <c r="Q25" s="134"/>
      <c r="R25" s="135"/>
      <c r="S25" s="133"/>
      <c r="T25" s="134"/>
      <c r="U25" s="135"/>
      <c r="V25" s="133"/>
      <c r="W25" s="134"/>
      <c r="X25" s="135"/>
      <c r="Y25" s="133"/>
      <c r="Z25" s="134"/>
      <c r="AA25" s="135"/>
      <c r="AB25" s="133"/>
      <c r="AC25" s="134"/>
      <c r="AD25" s="135"/>
      <c r="AE25" s="133"/>
      <c r="AF25" s="134"/>
      <c r="AG25" s="135"/>
      <c r="AH25" s="133"/>
      <c r="AI25" s="134"/>
      <c r="AJ25" s="135"/>
      <c r="AK25" s="133"/>
      <c r="AL25" s="134"/>
      <c r="AM25" s="135"/>
      <c r="AN25" s="133"/>
      <c r="AO25" s="134"/>
      <c r="AP25" s="135"/>
      <c r="AQ25" s="133"/>
      <c r="AR25" s="134"/>
      <c r="AS25" s="135"/>
    </row>
    <row r="26" spans="6:45" ht="15" customHeight="1" thickTop="1" thickBot="1">
      <c r="F26" s="1" t="s">
        <v>136</v>
      </c>
      <c r="G26" s="131"/>
      <c r="H26" s="131"/>
      <c r="I26" s="132"/>
      <c r="J26" s="133"/>
      <c r="K26" s="134"/>
      <c r="L26" s="135"/>
      <c r="M26" s="133"/>
      <c r="N26" s="134"/>
      <c r="O26" s="135"/>
      <c r="P26" s="133"/>
      <c r="Q26" s="134"/>
      <c r="R26" s="135"/>
      <c r="S26" s="133"/>
      <c r="T26" s="134"/>
      <c r="U26" s="135"/>
      <c r="V26" s="133"/>
      <c r="W26" s="134"/>
      <c r="X26" s="135"/>
      <c r="Y26" s="133"/>
      <c r="Z26" s="134"/>
      <c r="AA26" s="135"/>
      <c r="AB26" s="133"/>
      <c r="AC26" s="134"/>
      <c r="AD26" s="135"/>
      <c r="AE26" s="133"/>
      <c r="AF26" s="134"/>
      <c r="AG26" s="135"/>
      <c r="AH26" s="133"/>
      <c r="AI26" s="134"/>
      <c r="AJ26" s="135"/>
      <c r="AK26" s="133"/>
      <c r="AL26" s="134"/>
      <c r="AM26" s="135"/>
      <c r="AN26" s="133"/>
      <c r="AO26" s="134"/>
      <c r="AP26" s="135"/>
      <c r="AQ26" s="133"/>
      <c r="AR26" s="134"/>
      <c r="AS26" s="135"/>
    </row>
    <row r="27" spans="6:45" ht="15" customHeight="1" thickTop="1">
      <c r="F27" s="116">
        <f t="shared" ref="F27:F46" si="0">$F4</f>
        <v>0</v>
      </c>
      <c r="G27" s="117">
        <v>0</v>
      </c>
      <c r="H27" s="2">
        <f>$G4*Salaire!$D$31/100</f>
        <v>0</v>
      </c>
      <c r="I27" s="119">
        <f t="shared" ref="I27:I46" si="1">100*$H27/$G$231</f>
        <v>0</v>
      </c>
      <c r="J27" s="120">
        <f>$H27</f>
        <v>0</v>
      </c>
      <c r="K27" s="121">
        <f>Jan!D21</f>
        <v>0</v>
      </c>
      <c r="L27" s="122">
        <f t="shared" ref="L27:L46" si="2">IF($K27="","",IF(OR($K27&gt;$J27,$K27&lt;$J27),$K27-$J27,0))</f>
        <v>0</v>
      </c>
      <c r="M27" s="120">
        <f t="shared" ref="M27:AQ42" si="3">$H27</f>
        <v>0</v>
      </c>
      <c r="N27" s="121" t="e">
        <v>#REF!</v>
      </c>
      <c r="O27" s="122" t="e">
        <f t="shared" ref="O27:O90" si="4">IF($N27="","",IF(OR($M27&gt;$N27,$M27&lt;$N27),$M27-$N27,0))</f>
        <v>#REF!</v>
      </c>
      <c r="P27" s="120">
        <f>$H27</f>
        <v>0</v>
      </c>
      <c r="Q27" s="121"/>
      <c r="R27" s="122" t="str">
        <f>IF($Q27="","",IF(OR($P27&gt;$Q27,$P27&lt;$Q27),$P27-$Q27,0))</f>
        <v/>
      </c>
      <c r="S27" s="120">
        <f t="shared" si="3"/>
        <v>0</v>
      </c>
      <c r="T27" s="121"/>
      <c r="U27" s="122" t="str">
        <f>IF($T27="","",IF(OR($S27&gt;$T27,$S27&lt;$T27),$S27-$T27,0))</f>
        <v/>
      </c>
      <c r="V27" s="120">
        <f t="shared" si="3"/>
        <v>0</v>
      </c>
      <c r="W27" s="121"/>
      <c r="X27" s="122" t="str">
        <f>IF($W27="","",IF(OR($V27&gt;$W27,$V27&lt;$W27),$V27-$W27,0))</f>
        <v/>
      </c>
      <c r="Y27" s="120">
        <f t="shared" si="3"/>
        <v>0</v>
      </c>
      <c r="Z27" s="121"/>
      <c r="AA27" s="122" t="str">
        <f>IF($Z27="","",IF(OR($Y27&gt;$Z27,$Y27&lt;$Z27),$Y27-$Z27,0))</f>
        <v/>
      </c>
      <c r="AB27" s="120">
        <f t="shared" si="3"/>
        <v>0</v>
      </c>
      <c r="AC27" s="121"/>
      <c r="AD27" s="122" t="str">
        <f>IF($AC27="","",IF(OR($AB27&gt;$AC27,$AB27&lt;$AC27),$AB27-$AC27,0))</f>
        <v/>
      </c>
      <c r="AE27" s="120">
        <f t="shared" si="3"/>
        <v>0</v>
      </c>
      <c r="AF27" s="121"/>
      <c r="AG27" s="122" t="str">
        <f>IF($AF27="","",IF(OR($AE27&gt;$AF27,$AE27&lt;$AF27),$AE27-$AF27,0))</f>
        <v/>
      </c>
      <c r="AH27" s="120">
        <f t="shared" si="3"/>
        <v>0</v>
      </c>
      <c r="AI27" s="121"/>
      <c r="AJ27" s="122" t="str">
        <f>IF($AI27="","",IF(OR($AH27&gt;$AI27,$AH27&lt;$AI27),$AH27-$AI27,0))</f>
        <v/>
      </c>
      <c r="AK27" s="120">
        <f t="shared" si="3"/>
        <v>0</v>
      </c>
      <c r="AL27" s="121"/>
      <c r="AM27" s="122" t="str">
        <f>IF($AL27="","",IF(OR($AK27&gt;$AL27,$AK27&lt;$AL27),$AK27-$AL27,0))</f>
        <v/>
      </c>
      <c r="AN27" s="120">
        <f t="shared" si="3"/>
        <v>0</v>
      </c>
      <c r="AO27" s="121"/>
      <c r="AP27" s="122" t="str">
        <f>IF($AO27="","",IF(OR($AN27&gt;$AO27,$AN27&lt;$AO27),$AN27-$AO27,0))</f>
        <v/>
      </c>
      <c r="AQ27" s="120">
        <f t="shared" si="3"/>
        <v>0</v>
      </c>
      <c r="AR27" s="121"/>
      <c r="AS27" s="122" t="str">
        <f>IF($AR27="","",IF(OR($AQ27&gt;$AR27,$AQ27&lt;$AR27),$AQ27-$AR27,0))</f>
        <v/>
      </c>
    </row>
    <row r="28" spans="6:45" ht="15" customHeight="1">
      <c r="F28" s="116">
        <f t="shared" si="0"/>
        <v>0</v>
      </c>
      <c r="G28" s="117">
        <v>0</v>
      </c>
      <c r="H28" s="2">
        <f>$G5*Salaire!$D$31/100</f>
        <v>0</v>
      </c>
      <c r="I28" s="119">
        <f t="shared" si="1"/>
        <v>0</v>
      </c>
      <c r="J28" s="120">
        <f t="shared" ref="J28:J46" si="5">$H28</f>
        <v>0</v>
      </c>
      <c r="K28" s="121">
        <f>Jan!D22</f>
        <v>0</v>
      </c>
      <c r="L28" s="122">
        <f t="shared" si="2"/>
        <v>0</v>
      </c>
      <c r="M28" s="120">
        <f t="shared" si="3"/>
        <v>0</v>
      </c>
      <c r="N28" s="121" t="e">
        <v>#REF!</v>
      </c>
      <c r="O28" s="122" t="e">
        <f t="shared" si="4"/>
        <v>#REF!</v>
      </c>
      <c r="P28" s="120">
        <f t="shared" si="3"/>
        <v>0</v>
      </c>
      <c r="Q28" s="121">
        <v>0</v>
      </c>
      <c r="R28" s="122">
        <f t="shared" ref="R28:R91" si="6">IF($Q28="","",IF(OR($P28&gt;$Q28,$P28&lt;$Q28),$P28-$Q28,0))</f>
        <v>0</v>
      </c>
      <c r="S28" s="120">
        <f t="shared" si="3"/>
        <v>0</v>
      </c>
      <c r="T28" s="121">
        <v>0</v>
      </c>
      <c r="U28" s="122">
        <f t="shared" ref="U28:U91" si="7">IF($T28="","",IF(OR($S28&gt;$T28,$S28&lt;$T28),$S28-$T28,0))</f>
        <v>0</v>
      </c>
      <c r="V28" s="120">
        <f t="shared" si="3"/>
        <v>0</v>
      </c>
      <c r="W28" s="121">
        <v>0</v>
      </c>
      <c r="X28" s="122">
        <f t="shared" ref="X28:X91" si="8">IF($W28="","",IF(OR($V28&gt;$W28,$V28&lt;$W28),$V28-$W28,0))</f>
        <v>0</v>
      </c>
      <c r="Y28" s="120">
        <f t="shared" si="3"/>
        <v>0</v>
      </c>
      <c r="Z28" s="121">
        <v>0</v>
      </c>
      <c r="AA28" s="122">
        <f t="shared" ref="AA28:AA91" si="9">IF($Z28="","",IF(OR($Y28&gt;$Z28,$Y28&lt;$Z28),$Y28-$Z28,0))</f>
        <v>0</v>
      </c>
      <c r="AB28" s="120">
        <f t="shared" si="3"/>
        <v>0</v>
      </c>
      <c r="AC28" s="121">
        <v>0</v>
      </c>
      <c r="AD28" s="122">
        <f t="shared" ref="AD28:AD91" si="10">IF($AC28="","",IF(OR($AB28&gt;$AC28,$AB28&lt;$AC28),$AB28-$AC28,0))</f>
        <v>0</v>
      </c>
      <c r="AE28" s="120">
        <f t="shared" si="3"/>
        <v>0</v>
      </c>
      <c r="AF28" s="121"/>
      <c r="AG28" s="122" t="str">
        <f t="shared" ref="AG28:AG91" si="11">IF($AF28="","",IF(OR($AE28&gt;$AF28,$AE28&lt;$AF28),$AE28-$AF28,0))</f>
        <v/>
      </c>
      <c r="AH28" s="120">
        <f t="shared" si="3"/>
        <v>0</v>
      </c>
      <c r="AI28" s="121"/>
      <c r="AJ28" s="122" t="str">
        <f t="shared" ref="AJ28:AJ91" si="12">IF($AI28="","",IF(OR($AH28&gt;$AI28,$AH28&lt;$AI28),$AH28-$AI28,0))</f>
        <v/>
      </c>
      <c r="AK28" s="120">
        <f t="shared" si="3"/>
        <v>0</v>
      </c>
      <c r="AL28" s="121"/>
      <c r="AM28" s="122" t="str">
        <f t="shared" ref="AM28:AM91" si="13">IF($AL28="","",IF(OR($AK28&gt;$AL28,$AK28&lt;$AL28),$AK28-$AL28,0))</f>
        <v/>
      </c>
      <c r="AN28" s="120">
        <f t="shared" si="3"/>
        <v>0</v>
      </c>
      <c r="AO28" s="121">
        <v>0</v>
      </c>
      <c r="AP28" s="122">
        <f t="shared" ref="AP28:AP91" si="14">IF($AO28="","",IF(OR($AN28&gt;$AO28,$AN28&lt;$AO28),$AN28-$AO28,0))</f>
        <v>0</v>
      </c>
      <c r="AQ28" s="120">
        <f t="shared" si="3"/>
        <v>0</v>
      </c>
      <c r="AR28" s="121"/>
      <c r="AS28" s="122" t="str">
        <f t="shared" ref="AS28:AS91" si="15">IF($AR28="","",IF(OR($AQ28&gt;$AR28,$AQ28&lt;$AR28),$AQ28-$AR28,0))</f>
        <v/>
      </c>
    </row>
    <row r="29" spans="6:45" ht="15" customHeight="1">
      <c r="F29" s="116">
        <f t="shared" si="0"/>
        <v>0</v>
      </c>
      <c r="G29" s="117">
        <v>0</v>
      </c>
      <c r="H29" s="2">
        <f>$G6*Salaire!$D$31/100</f>
        <v>0</v>
      </c>
      <c r="I29" s="119">
        <f t="shared" si="1"/>
        <v>0</v>
      </c>
      <c r="J29" s="120">
        <f t="shared" si="5"/>
        <v>0</v>
      </c>
      <c r="K29" s="121">
        <f>Jan!D23</f>
        <v>0</v>
      </c>
      <c r="L29" s="122">
        <f t="shared" si="2"/>
        <v>0</v>
      </c>
      <c r="M29" s="120">
        <f t="shared" si="3"/>
        <v>0</v>
      </c>
      <c r="N29" s="121" t="e">
        <v>#REF!</v>
      </c>
      <c r="O29" s="122" t="e">
        <f t="shared" si="4"/>
        <v>#REF!</v>
      </c>
      <c r="P29" s="120">
        <f t="shared" si="3"/>
        <v>0</v>
      </c>
      <c r="Q29" s="121">
        <v>0</v>
      </c>
      <c r="R29" s="122">
        <f t="shared" si="6"/>
        <v>0</v>
      </c>
      <c r="S29" s="120">
        <f t="shared" si="3"/>
        <v>0</v>
      </c>
      <c r="T29" s="121">
        <v>0</v>
      </c>
      <c r="U29" s="122">
        <f t="shared" si="7"/>
        <v>0</v>
      </c>
      <c r="V29" s="120">
        <f t="shared" si="3"/>
        <v>0</v>
      </c>
      <c r="W29" s="121">
        <v>0</v>
      </c>
      <c r="X29" s="122">
        <f t="shared" si="8"/>
        <v>0</v>
      </c>
      <c r="Y29" s="120">
        <f t="shared" si="3"/>
        <v>0</v>
      </c>
      <c r="Z29" s="121">
        <v>0</v>
      </c>
      <c r="AA29" s="122">
        <f t="shared" si="9"/>
        <v>0</v>
      </c>
      <c r="AB29" s="120">
        <f t="shared" si="3"/>
        <v>0</v>
      </c>
      <c r="AC29" s="121">
        <v>0</v>
      </c>
      <c r="AD29" s="122">
        <f t="shared" si="10"/>
        <v>0</v>
      </c>
      <c r="AE29" s="120">
        <f t="shared" si="3"/>
        <v>0</v>
      </c>
      <c r="AF29" s="121"/>
      <c r="AG29" s="122" t="str">
        <f t="shared" si="11"/>
        <v/>
      </c>
      <c r="AH29" s="120">
        <f t="shared" si="3"/>
        <v>0</v>
      </c>
      <c r="AI29" s="121"/>
      <c r="AJ29" s="122" t="str">
        <f t="shared" si="12"/>
        <v/>
      </c>
      <c r="AK29" s="120">
        <f t="shared" si="3"/>
        <v>0</v>
      </c>
      <c r="AL29" s="121"/>
      <c r="AM29" s="122" t="str">
        <f t="shared" si="13"/>
        <v/>
      </c>
      <c r="AN29" s="120">
        <f t="shared" si="3"/>
        <v>0</v>
      </c>
      <c r="AO29" s="121">
        <v>0</v>
      </c>
      <c r="AP29" s="122">
        <f t="shared" si="14"/>
        <v>0</v>
      </c>
      <c r="AQ29" s="120">
        <f t="shared" si="3"/>
        <v>0</v>
      </c>
      <c r="AR29" s="121"/>
      <c r="AS29" s="122" t="str">
        <f t="shared" si="15"/>
        <v/>
      </c>
    </row>
    <row r="30" spans="6:45">
      <c r="F30" s="116">
        <f t="shared" si="0"/>
        <v>0</v>
      </c>
      <c r="G30" s="117">
        <v>0</v>
      </c>
      <c r="H30" s="2">
        <f>$G7*Salaire!$D$31/100</f>
        <v>0</v>
      </c>
      <c r="I30" s="119">
        <f t="shared" si="1"/>
        <v>0</v>
      </c>
      <c r="J30" s="120">
        <f t="shared" si="5"/>
        <v>0</v>
      </c>
      <c r="K30" s="121">
        <f>Jan!D24</f>
        <v>0</v>
      </c>
      <c r="L30" s="122">
        <f t="shared" si="2"/>
        <v>0</v>
      </c>
      <c r="M30" s="120">
        <f t="shared" si="3"/>
        <v>0</v>
      </c>
      <c r="N30" s="121" t="e">
        <v>#REF!</v>
      </c>
      <c r="O30" s="122" t="e">
        <f t="shared" si="4"/>
        <v>#REF!</v>
      </c>
      <c r="P30" s="120">
        <f t="shared" si="3"/>
        <v>0</v>
      </c>
      <c r="Q30" s="121">
        <v>0</v>
      </c>
      <c r="R30" s="122">
        <f t="shared" si="6"/>
        <v>0</v>
      </c>
      <c r="S30" s="120">
        <f t="shared" si="3"/>
        <v>0</v>
      </c>
      <c r="T30" s="121">
        <v>0</v>
      </c>
      <c r="U30" s="122">
        <f t="shared" si="7"/>
        <v>0</v>
      </c>
      <c r="V30" s="120">
        <f t="shared" si="3"/>
        <v>0</v>
      </c>
      <c r="W30" s="121">
        <v>0</v>
      </c>
      <c r="X30" s="122">
        <f t="shared" si="8"/>
        <v>0</v>
      </c>
      <c r="Y30" s="120">
        <f t="shared" si="3"/>
        <v>0</v>
      </c>
      <c r="Z30" s="121">
        <v>0</v>
      </c>
      <c r="AA30" s="122">
        <f t="shared" si="9"/>
        <v>0</v>
      </c>
      <c r="AB30" s="120">
        <f t="shared" si="3"/>
        <v>0</v>
      </c>
      <c r="AC30" s="121">
        <v>0</v>
      </c>
      <c r="AD30" s="122">
        <f t="shared" si="10"/>
        <v>0</v>
      </c>
      <c r="AE30" s="120">
        <f t="shared" si="3"/>
        <v>0</v>
      </c>
      <c r="AF30" s="121"/>
      <c r="AG30" s="122" t="str">
        <f t="shared" si="11"/>
        <v/>
      </c>
      <c r="AH30" s="120">
        <f t="shared" si="3"/>
        <v>0</v>
      </c>
      <c r="AI30" s="121"/>
      <c r="AJ30" s="122" t="str">
        <f t="shared" si="12"/>
        <v/>
      </c>
      <c r="AK30" s="120">
        <f t="shared" si="3"/>
        <v>0</v>
      </c>
      <c r="AL30" s="121"/>
      <c r="AM30" s="122" t="str">
        <f t="shared" si="13"/>
        <v/>
      </c>
      <c r="AN30" s="120">
        <f t="shared" si="3"/>
        <v>0</v>
      </c>
      <c r="AO30" s="121">
        <v>0</v>
      </c>
      <c r="AP30" s="122">
        <f t="shared" si="14"/>
        <v>0</v>
      </c>
      <c r="AQ30" s="120">
        <f t="shared" si="3"/>
        <v>0</v>
      </c>
      <c r="AR30" s="121"/>
      <c r="AS30" s="122" t="str">
        <f t="shared" si="15"/>
        <v/>
      </c>
    </row>
    <row r="31" spans="6:45">
      <c r="F31" s="116">
        <f t="shared" si="0"/>
        <v>0</v>
      </c>
      <c r="G31" s="117">
        <v>0</v>
      </c>
      <c r="H31" s="2">
        <f>$G8*Salaire!$D$31/100</f>
        <v>0</v>
      </c>
      <c r="I31" s="119">
        <f t="shared" si="1"/>
        <v>0</v>
      </c>
      <c r="J31" s="120">
        <f t="shared" si="5"/>
        <v>0</v>
      </c>
      <c r="K31" s="121">
        <f>Jan!D25</f>
        <v>0</v>
      </c>
      <c r="L31" s="122">
        <f t="shared" si="2"/>
        <v>0</v>
      </c>
      <c r="M31" s="120">
        <f t="shared" si="3"/>
        <v>0</v>
      </c>
      <c r="N31" s="121" t="e">
        <v>#REF!</v>
      </c>
      <c r="O31" s="122" t="e">
        <f t="shared" si="4"/>
        <v>#REF!</v>
      </c>
      <c r="P31" s="120">
        <f t="shared" si="3"/>
        <v>0</v>
      </c>
      <c r="Q31" s="121">
        <v>0</v>
      </c>
      <c r="R31" s="122">
        <f t="shared" si="6"/>
        <v>0</v>
      </c>
      <c r="S31" s="120">
        <f t="shared" si="3"/>
        <v>0</v>
      </c>
      <c r="T31" s="121">
        <v>0</v>
      </c>
      <c r="U31" s="122">
        <f t="shared" si="7"/>
        <v>0</v>
      </c>
      <c r="V31" s="120">
        <f t="shared" si="3"/>
        <v>0</v>
      </c>
      <c r="W31" s="121">
        <v>0</v>
      </c>
      <c r="X31" s="122">
        <f t="shared" si="8"/>
        <v>0</v>
      </c>
      <c r="Y31" s="120">
        <f t="shared" si="3"/>
        <v>0</v>
      </c>
      <c r="Z31" s="121">
        <v>0</v>
      </c>
      <c r="AA31" s="122">
        <f t="shared" si="9"/>
        <v>0</v>
      </c>
      <c r="AB31" s="120">
        <f t="shared" si="3"/>
        <v>0</v>
      </c>
      <c r="AC31" s="121">
        <v>0</v>
      </c>
      <c r="AD31" s="122">
        <f t="shared" si="10"/>
        <v>0</v>
      </c>
      <c r="AE31" s="120">
        <f t="shared" si="3"/>
        <v>0</v>
      </c>
      <c r="AF31" s="121"/>
      <c r="AG31" s="122" t="str">
        <f t="shared" si="11"/>
        <v/>
      </c>
      <c r="AH31" s="120">
        <f t="shared" si="3"/>
        <v>0</v>
      </c>
      <c r="AI31" s="121"/>
      <c r="AJ31" s="122" t="str">
        <f t="shared" si="12"/>
        <v/>
      </c>
      <c r="AK31" s="120">
        <f t="shared" si="3"/>
        <v>0</v>
      </c>
      <c r="AL31" s="121"/>
      <c r="AM31" s="122" t="str">
        <f t="shared" si="13"/>
        <v/>
      </c>
      <c r="AN31" s="120">
        <f t="shared" si="3"/>
        <v>0</v>
      </c>
      <c r="AO31" s="121">
        <v>0</v>
      </c>
      <c r="AP31" s="122">
        <f t="shared" si="14"/>
        <v>0</v>
      </c>
      <c r="AQ31" s="120">
        <f t="shared" si="3"/>
        <v>0</v>
      </c>
      <c r="AR31" s="121"/>
      <c r="AS31" s="122" t="str">
        <f t="shared" si="15"/>
        <v/>
      </c>
    </row>
    <row r="32" spans="6:45">
      <c r="F32" s="116">
        <f t="shared" si="0"/>
        <v>0</v>
      </c>
      <c r="G32" s="117">
        <v>0</v>
      </c>
      <c r="H32" s="2">
        <f>$G9*Salaire!$D$31/100</f>
        <v>0</v>
      </c>
      <c r="I32" s="119">
        <f t="shared" si="1"/>
        <v>0</v>
      </c>
      <c r="J32" s="120">
        <f t="shared" si="5"/>
        <v>0</v>
      </c>
      <c r="K32" s="121">
        <f>Jan!D26</f>
        <v>0</v>
      </c>
      <c r="L32" s="122">
        <f t="shared" si="2"/>
        <v>0</v>
      </c>
      <c r="M32" s="120">
        <f t="shared" si="3"/>
        <v>0</v>
      </c>
      <c r="N32" s="121" t="e">
        <v>#REF!</v>
      </c>
      <c r="O32" s="122" t="e">
        <f t="shared" si="4"/>
        <v>#REF!</v>
      </c>
      <c r="P32" s="120">
        <f t="shared" si="3"/>
        <v>0</v>
      </c>
      <c r="Q32" s="121"/>
      <c r="R32" s="122" t="str">
        <f t="shared" si="6"/>
        <v/>
      </c>
      <c r="S32" s="120">
        <f t="shared" si="3"/>
        <v>0</v>
      </c>
      <c r="T32" s="121"/>
      <c r="U32" s="122" t="str">
        <f t="shared" si="7"/>
        <v/>
      </c>
      <c r="V32" s="120">
        <f t="shared" si="3"/>
        <v>0</v>
      </c>
      <c r="W32" s="121"/>
      <c r="X32" s="122" t="str">
        <f t="shared" si="8"/>
        <v/>
      </c>
      <c r="Y32" s="120">
        <f t="shared" si="3"/>
        <v>0</v>
      </c>
      <c r="Z32" s="121"/>
      <c r="AA32" s="122" t="str">
        <f t="shared" si="9"/>
        <v/>
      </c>
      <c r="AB32" s="120">
        <f t="shared" si="3"/>
        <v>0</v>
      </c>
      <c r="AC32" s="121"/>
      <c r="AD32" s="122" t="str">
        <f t="shared" si="10"/>
        <v/>
      </c>
      <c r="AE32" s="120">
        <f t="shared" si="3"/>
        <v>0</v>
      </c>
      <c r="AF32" s="121"/>
      <c r="AG32" s="122" t="str">
        <f t="shared" si="11"/>
        <v/>
      </c>
      <c r="AH32" s="120">
        <f t="shared" si="3"/>
        <v>0</v>
      </c>
      <c r="AI32" s="121"/>
      <c r="AJ32" s="122" t="str">
        <f t="shared" si="12"/>
        <v/>
      </c>
      <c r="AK32" s="120">
        <f t="shared" si="3"/>
        <v>0</v>
      </c>
      <c r="AL32" s="121"/>
      <c r="AM32" s="122" t="str">
        <f t="shared" si="13"/>
        <v/>
      </c>
      <c r="AN32" s="120">
        <f t="shared" si="3"/>
        <v>0</v>
      </c>
      <c r="AO32" s="121">
        <v>0</v>
      </c>
      <c r="AP32" s="122">
        <f t="shared" si="14"/>
        <v>0</v>
      </c>
      <c r="AQ32" s="120">
        <f t="shared" si="3"/>
        <v>0</v>
      </c>
      <c r="AR32" s="121"/>
      <c r="AS32" s="122" t="str">
        <f t="shared" si="15"/>
        <v/>
      </c>
    </row>
    <row r="33" spans="6:45">
      <c r="F33" s="116">
        <f t="shared" si="0"/>
        <v>0</v>
      </c>
      <c r="G33" s="117">
        <v>0</v>
      </c>
      <c r="H33" s="2">
        <f>$G10*Salaire!$D$31/100</f>
        <v>0</v>
      </c>
      <c r="I33" s="119">
        <f t="shared" si="1"/>
        <v>0</v>
      </c>
      <c r="J33" s="120">
        <f t="shared" si="5"/>
        <v>0</v>
      </c>
      <c r="K33" s="121">
        <f>Jan!D27</f>
        <v>0</v>
      </c>
      <c r="L33" s="122">
        <f t="shared" si="2"/>
        <v>0</v>
      </c>
      <c r="M33" s="120">
        <f t="shared" si="3"/>
        <v>0</v>
      </c>
      <c r="N33" s="121" t="e">
        <v>#REF!</v>
      </c>
      <c r="O33" s="122" t="e">
        <f t="shared" si="4"/>
        <v>#REF!</v>
      </c>
      <c r="P33" s="120">
        <f t="shared" si="3"/>
        <v>0</v>
      </c>
      <c r="Q33" s="121">
        <v>0</v>
      </c>
      <c r="R33" s="122">
        <f t="shared" si="6"/>
        <v>0</v>
      </c>
      <c r="S33" s="120">
        <f t="shared" si="3"/>
        <v>0</v>
      </c>
      <c r="T33" s="121">
        <v>0</v>
      </c>
      <c r="U33" s="122">
        <f t="shared" si="7"/>
        <v>0</v>
      </c>
      <c r="V33" s="120">
        <f t="shared" si="3"/>
        <v>0</v>
      </c>
      <c r="W33" s="121">
        <v>0</v>
      </c>
      <c r="X33" s="122">
        <f t="shared" si="8"/>
        <v>0</v>
      </c>
      <c r="Y33" s="120">
        <f t="shared" si="3"/>
        <v>0</v>
      </c>
      <c r="Z33" s="121">
        <v>0</v>
      </c>
      <c r="AA33" s="122">
        <f t="shared" si="9"/>
        <v>0</v>
      </c>
      <c r="AB33" s="120">
        <f t="shared" si="3"/>
        <v>0</v>
      </c>
      <c r="AC33" s="121">
        <v>0</v>
      </c>
      <c r="AD33" s="122">
        <f t="shared" si="10"/>
        <v>0</v>
      </c>
      <c r="AE33" s="120">
        <f t="shared" si="3"/>
        <v>0</v>
      </c>
      <c r="AF33" s="121">
        <v>0</v>
      </c>
      <c r="AG33" s="122">
        <f t="shared" si="11"/>
        <v>0</v>
      </c>
      <c r="AH33" s="120">
        <f t="shared" si="3"/>
        <v>0</v>
      </c>
      <c r="AI33" s="121">
        <v>0</v>
      </c>
      <c r="AJ33" s="122">
        <f t="shared" si="12"/>
        <v>0</v>
      </c>
      <c r="AK33" s="120">
        <f t="shared" si="3"/>
        <v>0</v>
      </c>
      <c r="AL33" s="121">
        <v>0</v>
      </c>
      <c r="AM33" s="122">
        <f t="shared" si="13"/>
        <v>0</v>
      </c>
      <c r="AN33" s="120">
        <f t="shared" si="3"/>
        <v>0</v>
      </c>
      <c r="AO33" s="121">
        <v>0</v>
      </c>
      <c r="AP33" s="122">
        <f t="shared" si="14"/>
        <v>0</v>
      </c>
      <c r="AQ33" s="120">
        <f t="shared" si="3"/>
        <v>0</v>
      </c>
      <c r="AR33" s="121">
        <v>0</v>
      </c>
      <c r="AS33" s="122">
        <f t="shared" si="15"/>
        <v>0</v>
      </c>
    </row>
    <row r="34" spans="6:45" ht="15" customHeight="1">
      <c r="F34" s="116">
        <f t="shared" si="0"/>
        <v>0</v>
      </c>
      <c r="G34" s="117">
        <v>0</v>
      </c>
      <c r="H34" s="2">
        <f>$G11*Salaire!$D$31/100</f>
        <v>0</v>
      </c>
      <c r="I34" s="119">
        <f t="shared" si="1"/>
        <v>0</v>
      </c>
      <c r="J34" s="120">
        <f t="shared" si="5"/>
        <v>0</v>
      </c>
      <c r="K34" s="121">
        <f>Jan!D28</f>
        <v>0</v>
      </c>
      <c r="L34" s="122">
        <f t="shared" si="2"/>
        <v>0</v>
      </c>
      <c r="M34" s="120">
        <f t="shared" si="3"/>
        <v>0</v>
      </c>
      <c r="N34" s="121" t="e">
        <v>#REF!</v>
      </c>
      <c r="O34" s="122" t="e">
        <f t="shared" si="4"/>
        <v>#REF!</v>
      </c>
      <c r="P34" s="120">
        <f t="shared" si="3"/>
        <v>0</v>
      </c>
      <c r="Q34" s="121">
        <v>0</v>
      </c>
      <c r="R34" s="122">
        <f t="shared" si="6"/>
        <v>0</v>
      </c>
      <c r="S34" s="120">
        <f t="shared" si="3"/>
        <v>0</v>
      </c>
      <c r="T34" s="121">
        <v>0</v>
      </c>
      <c r="U34" s="122">
        <f t="shared" si="7"/>
        <v>0</v>
      </c>
      <c r="V34" s="120">
        <f t="shared" si="3"/>
        <v>0</v>
      </c>
      <c r="W34" s="121">
        <v>0</v>
      </c>
      <c r="X34" s="122">
        <f t="shared" si="8"/>
        <v>0</v>
      </c>
      <c r="Y34" s="120">
        <f t="shared" si="3"/>
        <v>0</v>
      </c>
      <c r="Z34" s="121">
        <v>0</v>
      </c>
      <c r="AA34" s="122">
        <f t="shared" si="9"/>
        <v>0</v>
      </c>
      <c r="AB34" s="120">
        <f t="shared" si="3"/>
        <v>0</v>
      </c>
      <c r="AC34" s="121">
        <v>0</v>
      </c>
      <c r="AD34" s="122">
        <f t="shared" si="10"/>
        <v>0</v>
      </c>
      <c r="AE34" s="120">
        <f t="shared" si="3"/>
        <v>0</v>
      </c>
      <c r="AF34" s="121">
        <v>0</v>
      </c>
      <c r="AG34" s="122">
        <f t="shared" si="11"/>
        <v>0</v>
      </c>
      <c r="AH34" s="120">
        <f t="shared" si="3"/>
        <v>0</v>
      </c>
      <c r="AI34" s="121">
        <v>0</v>
      </c>
      <c r="AJ34" s="122">
        <f t="shared" si="12"/>
        <v>0</v>
      </c>
      <c r="AK34" s="120">
        <f t="shared" si="3"/>
        <v>0</v>
      </c>
      <c r="AL34" s="121">
        <v>0</v>
      </c>
      <c r="AM34" s="122">
        <f t="shared" si="13"/>
        <v>0</v>
      </c>
      <c r="AN34" s="120">
        <f t="shared" si="3"/>
        <v>0</v>
      </c>
      <c r="AO34" s="121">
        <v>0</v>
      </c>
      <c r="AP34" s="122">
        <f t="shared" si="14"/>
        <v>0</v>
      </c>
      <c r="AQ34" s="120">
        <f t="shared" si="3"/>
        <v>0</v>
      </c>
      <c r="AR34" s="121">
        <v>0</v>
      </c>
      <c r="AS34" s="122">
        <f t="shared" si="15"/>
        <v>0</v>
      </c>
    </row>
    <row r="35" spans="6:45">
      <c r="F35" s="116">
        <f t="shared" si="0"/>
        <v>0</v>
      </c>
      <c r="G35" s="117">
        <v>0</v>
      </c>
      <c r="H35" s="2">
        <f>$G12*Salaire!$D$31/100</f>
        <v>0</v>
      </c>
      <c r="I35" s="119">
        <f t="shared" si="1"/>
        <v>0</v>
      </c>
      <c r="J35" s="120">
        <f t="shared" si="5"/>
        <v>0</v>
      </c>
      <c r="K35" s="121">
        <f>Jan!D29</f>
        <v>0</v>
      </c>
      <c r="L35" s="122">
        <f t="shared" si="2"/>
        <v>0</v>
      </c>
      <c r="M35" s="120">
        <f t="shared" si="3"/>
        <v>0</v>
      </c>
      <c r="N35" s="121" t="e">
        <v>#REF!</v>
      </c>
      <c r="O35" s="122" t="e">
        <f t="shared" si="4"/>
        <v>#REF!</v>
      </c>
      <c r="P35" s="120">
        <f t="shared" si="3"/>
        <v>0</v>
      </c>
      <c r="Q35" s="121">
        <v>0</v>
      </c>
      <c r="R35" s="122">
        <f t="shared" si="6"/>
        <v>0</v>
      </c>
      <c r="S35" s="120">
        <f t="shared" si="3"/>
        <v>0</v>
      </c>
      <c r="T35" s="121">
        <v>0</v>
      </c>
      <c r="U35" s="122">
        <f t="shared" si="7"/>
        <v>0</v>
      </c>
      <c r="V35" s="120">
        <f t="shared" si="3"/>
        <v>0</v>
      </c>
      <c r="W35" s="121">
        <v>0</v>
      </c>
      <c r="X35" s="122">
        <f t="shared" si="8"/>
        <v>0</v>
      </c>
      <c r="Y35" s="120">
        <f t="shared" si="3"/>
        <v>0</v>
      </c>
      <c r="Z35" s="121">
        <v>0</v>
      </c>
      <c r="AA35" s="122">
        <f t="shared" si="9"/>
        <v>0</v>
      </c>
      <c r="AB35" s="120">
        <f t="shared" si="3"/>
        <v>0</v>
      </c>
      <c r="AC35" s="121">
        <v>0</v>
      </c>
      <c r="AD35" s="122">
        <f t="shared" si="10"/>
        <v>0</v>
      </c>
      <c r="AE35" s="120">
        <f t="shared" si="3"/>
        <v>0</v>
      </c>
      <c r="AF35" s="121">
        <v>0</v>
      </c>
      <c r="AG35" s="122">
        <f t="shared" si="11"/>
        <v>0</v>
      </c>
      <c r="AH35" s="120">
        <f t="shared" si="3"/>
        <v>0</v>
      </c>
      <c r="AI35" s="121">
        <v>0</v>
      </c>
      <c r="AJ35" s="122">
        <f t="shared" si="12"/>
        <v>0</v>
      </c>
      <c r="AK35" s="120">
        <f t="shared" si="3"/>
        <v>0</v>
      </c>
      <c r="AL35" s="121">
        <v>0</v>
      </c>
      <c r="AM35" s="122">
        <f t="shared" si="13"/>
        <v>0</v>
      </c>
      <c r="AN35" s="120">
        <f t="shared" si="3"/>
        <v>0</v>
      </c>
      <c r="AO35" s="121">
        <v>0</v>
      </c>
      <c r="AP35" s="122">
        <f t="shared" si="14"/>
        <v>0</v>
      </c>
      <c r="AQ35" s="120">
        <f t="shared" si="3"/>
        <v>0</v>
      </c>
      <c r="AR35" s="121">
        <v>0</v>
      </c>
      <c r="AS35" s="122">
        <f t="shared" si="15"/>
        <v>0</v>
      </c>
    </row>
    <row r="36" spans="6:45">
      <c r="F36" s="116">
        <f t="shared" si="0"/>
        <v>0</v>
      </c>
      <c r="G36" s="117">
        <v>0</v>
      </c>
      <c r="H36" s="2">
        <f>$G13*Salaire!$D$31/100</f>
        <v>0</v>
      </c>
      <c r="I36" s="119">
        <f t="shared" si="1"/>
        <v>0</v>
      </c>
      <c r="J36" s="120">
        <f t="shared" si="5"/>
        <v>0</v>
      </c>
      <c r="K36" s="121">
        <f>Jan!D30</f>
        <v>0</v>
      </c>
      <c r="L36" s="122">
        <f t="shared" si="2"/>
        <v>0</v>
      </c>
      <c r="M36" s="120">
        <f t="shared" si="3"/>
        <v>0</v>
      </c>
      <c r="N36" s="121" t="e">
        <v>#REF!</v>
      </c>
      <c r="O36" s="122" t="e">
        <f t="shared" si="4"/>
        <v>#REF!</v>
      </c>
      <c r="P36" s="120">
        <f t="shared" si="3"/>
        <v>0</v>
      </c>
      <c r="Q36" s="121">
        <v>0</v>
      </c>
      <c r="R36" s="122">
        <f t="shared" si="6"/>
        <v>0</v>
      </c>
      <c r="S36" s="120">
        <f t="shared" si="3"/>
        <v>0</v>
      </c>
      <c r="T36" s="121">
        <v>0</v>
      </c>
      <c r="U36" s="122">
        <f t="shared" si="7"/>
        <v>0</v>
      </c>
      <c r="V36" s="120">
        <f t="shared" si="3"/>
        <v>0</v>
      </c>
      <c r="W36" s="121">
        <v>0</v>
      </c>
      <c r="X36" s="122">
        <f t="shared" si="8"/>
        <v>0</v>
      </c>
      <c r="Y36" s="120">
        <f t="shared" si="3"/>
        <v>0</v>
      </c>
      <c r="Z36" s="121">
        <v>0</v>
      </c>
      <c r="AA36" s="122">
        <f t="shared" si="9"/>
        <v>0</v>
      </c>
      <c r="AB36" s="120">
        <f t="shared" si="3"/>
        <v>0</v>
      </c>
      <c r="AC36" s="121">
        <v>0</v>
      </c>
      <c r="AD36" s="122">
        <f t="shared" si="10"/>
        <v>0</v>
      </c>
      <c r="AE36" s="120">
        <f t="shared" si="3"/>
        <v>0</v>
      </c>
      <c r="AF36" s="121">
        <v>0</v>
      </c>
      <c r="AG36" s="122">
        <f t="shared" si="11"/>
        <v>0</v>
      </c>
      <c r="AH36" s="120">
        <f t="shared" si="3"/>
        <v>0</v>
      </c>
      <c r="AI36" s="121">
        <v>0</v>
      </c>
      <c r="AJ36" s="122">
        <f t="shared" si="12"/>
        <v>0</v>
      </c>
      <c r="AK36" s="120">
        <f t="shared" si="3"/>
        <v>0</v>
      </c>
      <c r="AL36" s="121">
        <v>0</v>
      </c>
      <c r="AM36" s="122">
        <f t="shared" si="13"/>
        <v>0</v>
      </c>
      <c r="AN36" s="120">
        <f t="shared" si="3"/>
        <v>0</v>
      </c>
      <c r="AO36" s="121">
        <v>0</v>
      </c>
      <c r="AP36" s="122">
        <f t="shared" si="14"/>
        <v>0</v>
      </c>
      <c r="AQ36" s="120">
        <f t="shared" si="3"/>
        <v>0</v>
      </c>
      <c r="AR36" s="121">
        <v>0</v>
      </c>
      <c r="AS36" s="122">
        <f t="shared" si="15"/>
        <v>0</v>
      </c>
    </row>
    <row r="37" spans="6:45">
      <c r="F37" s="116">
        <f t="shared" si="0"/>
        <v>0</v>
      </c>
      <c r="G37" s="117">
        <v>0</v>
      </c>
      <c r="H37" s="2">
        <f>$G14*Salaire!$D$31/100</f>
        <v>0</v>
      </c>
      <c r="I37" s="119">
        <f t="shared" si="1"/>
        <v>0</v>
      </c>
      <c r="J37" s="120">
        <f t="shared" si="5"/>
        <v>0</v>
      </c>
      <c r="K37" s="121">
        <f>Jan!D31</f>
        <v>0</v>
      </c>
      <c r="L37" s="122">
        <f t="shared" si="2"/>
        <v>0</v>
      </c>
      <c r="M37" s="120">
        <f t="shared" si="3"/>
        <v>0</v>
      </c>
      <c r="N37" s="121" t="e">
        <v>#REF!</v>
      </c>
      <c r="O37" s="122" t="e">
        <f t="shared" si="4"/>
        <v>#REF!</v>
      </c>
      <c r="P37" s="120">
        <f t="shared" si="3"/>
        <v>0</v>
      </c>
      <c r="Q37" s="121">
        <v>0</v>
      </c>
      <c r="R37" s="122">
        <f t="shared" si="6"/>
        <v>0</v>
      </c>
      <c r="S37" s="120">
        <f t="shared" si="3"/>
        <v>0</v>
      </c>
      <c r="T37" s="121">
        <v>0</v>
      </c>
      <c r="U37" s="122">
        <f t="shared" si="7"/>
        <v>0</v>
      </c>
      <c r="V37" s="120">
        <f t="shared" si="3"/>
        <v>0</v>
      </c>
      <c r="W37" s="121">
        <v>0</v>
      </c>
      <c r="X37" s="122">
        <f t="shared" si="8"/>
        <v>0</v>
      </c>
      <c r="Y37" s="120">
        <f t="shared" si="3"/>
        <v>0</v>
      </c>
      <c r="Z37" s="121">
        <v>0</v>
      </c>
      <c r="AA37" s="122">
        <f>IF($Z37="","",IF(OR($Y37&gt;$Z37,$Y37&lt;$Z37),$Y37-$Z37,0))</f>
        <v>0</v>
      </c>
      <c r="AB37" s="120">
        <f t="shared" si="3"/>
        <v>0</v>
      </c>
      <c r="AC37" s="121">
        <v>0</v>
      </c>
      <c r="AD37" s="122">
        <f t="shared" si="10"/>
        <v>0</v>
      </c>
      <c r="AE37" s="120">
        <f t="shared" si="3"/>
        <v>0</v>
      </c>
      <c r="AF37" s="121">
        <v>0</v>
      </c>
      <c r="AG37" s="122">
        <f t="shared" si="11"/>
        <v>0</v>
      </c>
      <c r="AH37" s="120">
        <f t="shared" si="3"/>
        <v>0</v>
      </c>
      <c r="AI37" s="121">
        <v>0</v>
      </c>
      <c r="AJ37" s="122">
        <f t="shared" si="12"/>
        <v>0</v>
      </c>
      <c r="AK37" s="120">
        <f t="shared" si="3"/>
        <v>0</v>
      </c>
      <c r="AL37" s="121">
        <v>0</v>
      </c>
      <c r="AM37" s="122">
        <f t="shared" si="13"/>
        <v>0</v>
      </c>
      <c r="AN37" s="120">
        <f t="shared" si="3"/>
        <v>0</v>
      </c>
      <c r="AO37" s="121">
        <v>0</v>
      </c>
      <c r="AP37" s="122">
        <f t="shared" si="14"/>
        <v>0</v>
      </c>
      <c r="AQ37" s="120">
        <f t="shared" si="3"/>
        <v>0</v>
      </c>
      <c r="AR37" s="121">
        <v>0</v>
      </c>
      <c r="AS37" s="122">
        <f t="shared" si="15"/>
        <v>0</v>
      </c>
    </row>
    <row r="38" spans="6:45">
      <c r="F38" s="116">
        <f t="shared" si="0"/>
        <v>0</v>
      </c>
      <c r="G38" s="117">
        <v>0</v>
      </c>
      <c r="H38" s="2">
        <f>$G15*Salaire!$D$31/100</f>
        <v>0</v>
      </c>
      <c r="I38" s="119">
        <f t="shared" si="1"/>
        <v>0</v>
      </c>
      <c r="J38" s="120">
        <f t="shared" si="5"/>
        <v>0</v>
      </c>
      <c r="K38" s="121">
        <f>Jan!D32</f>
        <v>0</v>
      </c>
      <c r="L38" s="122">
        <f t="shared" si="2"/>
        <v>0</v>
      </c>
      <c r="M38" s="120">
        <f t="shared" si="3"/>
        <v>0</v>
      </c>
      <c r="N38" s="121" t="e">
        <v>#REF!</v>
      </c>
      <c r="O38" s="122" t="e">
        <f t="shared" si="4"/>
        <v>#REF!</v>
      </c>
      <c r="P38" s="120">
        <f t="shared" si="3"/>
        <v>0</v>
      </c>
      <c r="Q38" s="121">
        <v>0</v>
      </c>
      <c r="R38" s="122">
        <f t="shared" si="6"/>
        <v>0</v>
      </c>
      <c r="S38" s="120">
        <f t="shared" si="3"/>
        <v>0</v>
      </c>
      <c r="T38" s="121">
        <v>0</v>
      </c>
      <c r="U38" s="122">
        <f t="shared" si="7"/>
        <v>0</v>
      </c>
      <c r="V38" s="120">
        <f t="shared" si="3"/>
        <v>0</v>
      </c>
      <c r="W38" s="121">
        <v>0</v>
      </c>
      <c r="X38" s="122">
        <f t="shared" si="8"/>
        <v>0</v>
      </c>
      <c r="Y38" s="120">
        <f t="shared" si="3"/>
        <v>0</v>
      </c>
      <c r="Z38" s="121">
        <v>0</v>
      </c>
      <c r="AA38" s="122">
        <f t="shared" si="9"/>
        <v>0</v>
      </c>
      <c r="AB38" s="120">
        <f t="shared" si="3"/>
        <v>0</v>
      </c>
      <c r="AC38" s="121">
        <v>0</v>
      </c>
      <c r="AD38" s="122">
        <f t="shared" si="10"/>
        <v>0</v>
      </c>
      <c r="AE38" s="120">
        <f t="shared" si="3"/>
        <v>0</v>
      </c>
      <c r="AF38" s="121">
        <v>0</v>
      </c>
      <c r="AG38" s="122">
        <f t="shared" si="11"/>
        <v>0</v>
      </c>
      <c r="AH38" s="120">
        <f t="shared" si="3"/>
        <v>0</v>
      </c>
      <c r="AI38" s="121">
        <v>0</v>
      </c>
      <c r="AJ38" s="122">
        <f t="shared" si="12"/>
        <v>0</v>
      </c>
      <c r="AK38" s="120">
        <f t="shared" si="3"/>
        <v>0</v>
      </c>
      <c r="AL38" s="121">
        <v>0</v>
      </c>
      <c r="AM38" s="122">
        <f t="shared" si="13"/>
        <v>0</v>
      </c>
      <c r="AN38" s="120">
        <f t="shared" si="3"/>
        <v>0</v>
      </c>
      <c r="AO38" s="121">
        <v>0</v>
      </c>
      <c r="AP38" s="122">
        <f>IF($AO38="","",IF(OR($AN38&gt;$AO38,$AN38&lt;$AO38),$AN38-$AO38,0))</f>
        <v>0</v>
      </c>
      <c r="AQ38" s="120">
        <f t="shared" si="3"/>
        <v>0</v>
      </c>
      <c r="AR38" s="121">
        <v>0</v>
      </c>
      <c r="AS38" s="122">
        <f t="shared" si="15"/>
        <v>0</v>
      </c>
    </row>
    <row r="39" spans="6:45">
      <c r="F39" s="116">
        <f t="shared" si="0"/>
        <v>0</v>
      </c>
      <c r="G39" s="117">
        <v>0</v>
      </c>
      <c r="H39" s="2">
        <f>$G16*Salaire!$D$31/100</f>
        <v>0</v>
      </c>
      <c r="I39" s="119">
        <f t="shared" si="1"/>
        <v>0</v>
      </c>
      <c r="J39" s="120">
        <f t="shared" si="5"/>
        <v>0</v>
      </c>
      <c r="K39" s="121">
        <f>Jan!D33</f>
        <v>0</v>
      </c>
      <c r="L39" s="122">
        <f t="shared" si="2"/>
        <v>0</v>
      </c>
      <c r="M39" s="120">
        <f t="shared" si="3"/>
        <v>0</v>
      </c>
      <c r="N39" s="121" t="e">
        <v>#REF!</v>
      </c>
      <c r="O39" s="122" t="e">
        <f t="shared" si="4"/>
        <v>#REF!</v>
      </c>
      <c r="P39" s="120">
        <f t="shared" si="3"/>
        <v>0</v>
      </c>
      <c r="Q39" s="121">
        <v>0</v>
      </c>
      <c r="R39" s="122">
        <f t="shared" si="6"/>
        <v>0</v>
      </c>
      <c r="S39" s="120">
        <f t="shared" si="3"/>
        <v>0</v>
      </c>
      <c r="T39" s="121">
        <v>0</v>
      </c>
      <c r="U39" s="122">
        <f t="shared" si="7"/>
        <v>0</v>
      </c>
      <c r="V39" s="120">
        <f t="shared" si="3"/>
        <v>0</v>
      </c>
      <c r="W39" s="121">
        <v>0</v>
      </c>
      <c r="X39" s="122">
        <f t="shared" si="8"/>
        <v>0</v>
      </c>
      <c r="Y39" s="120">
        <f t="shared" si="3"/>
        <v>0</v>
      </c>
      <c r="Z39" s="121">
        <v>0</v>
      </c>
      <c r="AA39" s="122">
        <f t="shared" si="9"/>
        <v>0</v>
      </c>
      <c r="AB39" s="120">
        <f t="shared" si="3"/>
        <v>0</v>
      </c>
      <c r="AC39" s="121">
        <v>0</v>
      </c>
      <c r="AD39" s="122">
        <f t="shared" si="10"/>
        <v>0</v>
      </c>
      <c r="AE39" s="120">
        <f t="shared" si="3"/>
        <v>0</v>
      </c>
      <c r="AF39" s="121">
        <v>0</v>
      </c>
      <c r="AG39" s="122">
        <f t="shared" si="11"/>
        <v>0</v>
      </c>
      <c r="AH39" s="120">
        <f t="shared" si="3"/>
        <v>0</v>
      </c>
      <c r="AI39" s="121">
        <v>0</v>
      </c>
      <c r="AJ39" s="122">
        <f t="shared" si="12"/>
        <v>0</v>
      </c>
      <c r="AK39" s="120">
        <f t="shared" si="3"/>
        <v>0</v>
      </c>
      <c r="AL39" s="121">
        <v>0</v>
      </c>
      <c r="AM39" s="122">
        <f t="shared" si="13"/>
        <v>0</v>
      </c>
      <c r="AN39" s="120">
        <f t="shared" si="3"/>
        <v>0</v>
      </c>
      <c r="AO39" s="121">
        <v>0</v>
      </c>
      <c r="AP39" s="122">
        <f t="shared" si="14"/>
        <v>0</v>
      </c>
      <c r="AQ39" s="120">
        <f t="shared" si="3"/>
        <v>0</v>
      </c>
      <c r="AR39" s="121">
        <v>0</v>
      </c>
      <c r="AS39" s="122">
        <f t="shared" si="15"/>
        <v>0</v>
      </c>
    </row>
    <row r="40" spans="6:45">
      <c r="F40" s="116">
        <f t="shared" si="0"/>
        <v>0</v>
      </c>
      <c r="G40" s="117">
        <v>0</v>
      </c>
      <c r="H40" s="2">
        <f>$G17*Salaire!$D$31/100</f>
        <v>0</v>
      </c>
      <c r="I40" s="119">
        <f t="shared" si="1"/>
        <v>0</v>
      </c>
      <c r="J40" s="120">
        <f t="shared" si="5"/>
        <v>0</v>
      </c>
      <c r="K40" s="121">
        <f>Jan!D34</f>
        <v>0</v>
      </c>
      <c r="L40" s="122">
        <f t="shared" si="2"/>
        <v>0</v>
      </c>
      <c r="M40" s="120">
        <f t="shared" si="3"/>
        <v>0</v>
      </c>
      <c r="N40" s="121" t="e">
        <v>#REF!</v>
      </c>
      <c r="O40" s="122" t="e">
        <f t="shared" si="4"/>
        <v>#REF!</v>
      </c>
      <c r="P40" s="120">
        <f t="shared" si="3"/>
        <v>0</v>
      </c>
      <c r="Q40" s="121">
        <v>0</v>
      </c>
      <c r="R40" s="122">
        <f t="shared" si="6"/>
        <v>0</v>
      </c>
      <c r="S40" s="120">
        <f t="shared" si="3"/>
        <v>0</v>
      </c>
      <c r="T40" s="121">
        <v>0</v>
      </c>
      <c r="U40" s="122">
        <f t="shared" si="7"/>
        <v>0</v>
      </c>
      <c r="V40" s="120">
        <f t="shared" si="3"/>
        <v>0</v>
      </c>
      <c r="W40" s="121">
        <v>0</v>
      </c>
      <c r="X40" s="122">
        <f t="shared" si="8"/>
        <v>0</v>
      </c>
      <c r="Y40" s="120">
        <f t="shared" si="3"/>
        <v>0</v>
      </c>
      <c r="Z40" s="121">
        <v>0</v>
      </c>
      <c r="AA40" s="122">
        <f t="shared" si="9"/>
        <v>0</v>
      </c>
      <c r="AB40" s="120">
        <f t="shared" si="3"/>
        <v>0</v>
      </c>
      <c r="AC40" s="121">
        <v>0</v>
      </c>
      <c r="AD40" s="122">
        <f t="shared" si="10"/>
        <v>0</v>
      </c>
      <c r="AE40" s="120">
        <f t="shared" si="3"/>
        <v>0</v>
      </c>
      <c r="AF40" s="121">
        <v>0</v>
      </c>
      <c r="AG40" s="122">
        <f t="shared" si="11"/>
        <v>0</v>
      </c>
      <c r="AH40" s="120">
        <f t="shared" si="3"/>
        <v>0</v>
      </c>
      <c r="AI40" s="121">
        <v>0</v>
      </c>
      <c r="AJ40" s="122">
        <f t="shared" si="12"/>
        <v>0</v>
      </c>
      <c r="AK40" s="120">
        <f t="shared" si="3"/>
        <v>0</v>
      </c>
      <c r="AL40" s="121">
        <v>0</v>
      </c>
      <c r="AM40" s="122">
        <f t="shared" si="13"/>
        <v>0</v>
      </c>
      <c r="AN40" s="120">
        <f t="shared" si="3"/>
        <v>0</v>
      </c>
      <c r="AO40" s="121">
        <v>0</v>
      </c>
      <c r="AP40" s="122">
        <f t="shared" si="14"/>
        <v>0</v>
      </c>
      <c r="AQ40" s="120">
        <f t="shared" si="3"/>
        <v>0</v>
      </c>
      <c r="AR40" s="121">
        <v>0</v>
      </c>
      <c r="AS40" s="122">
        <f>IF($AR40="","",IF(OR($AQ40&gt;$AR40,$AQ40&lt;$AR40),$AQ40-$AR40,0))</f>
        <v>0</v>
      </c>
    </row>
    <row r="41" spans="6:45">
      <c r="F41" s="116">
        <f t="shared" si="0"/>
        <v>0</v>
      </c>
      <c r="G41" s="117">
        <v>0</v>
      </c>
      <c r="H41" s="2">
        <f>$G18*Salaire!$D$31/100</f>
        <v>0</v>
      </c>
      <c r="I41" s="119">
        <f t="shared" si="1"/>
        <v>0</v>
      </c>
      <c r="J41" s="120">
        <f t="shared" si="5"/>
        <v>0</v>
      </c>
      <c r="K41" s="121">
        <f>Jan!D35</f>
        <v>0</v>
      </c>
      <c r="L41" s="122">
        <f t="shared" si="2"/>
        <v>0</v>
      </c>
      <c r="M41" s="120">
        <f t="shared" si="3"/>
        <v>0</v>
      </c>
      <c r="N41" s="121" t="e">
        <v>#REF!</v>
      </c>
      <c r="O41" s="122" t="e">
        <f>IF($N41="","",IF(OR($M41&gt;$N41,$M41&lt;$N41),$M41-$N41,0))</f>
        <v>#REF!</v>
      </c>
      <c r="P41" s="120">
        <f t="shared" si="3"/>
        <v>0</v>
      </c>
      <c r="Q41" s="121">
        <v>0</v>
      </c>
      <c r="R41" s="122">
        <f t="shared" si="6"/>
        <v>0</v>
      </c>
      <c r="S41" s="120">
        <f t="shared" si="3"/>
        <v>0</v>
      </c>
      <c r="T41" s="121">
        <v>0</v>
      </c>
      <c r="U41" s="122">
        <f t="shared" si="7"/>
        <v>0</v>
      </c>
      <c r="V41" s="120">
        <f t="shared" si="3"/>
        <v>0</v>
      </c>
      <c r="W41" s="121">
        <v>0</v>
      </c>
      <c r="X41" s="122">
        <f t="shared" si="8"/>
        <v>0</v>
      </c>
      <c r="Y41" s="120">
        <f t="shared" si="3"/>
        <v>0</v>
      </c>
      <c r="Z41" s="121">
        <v>0</v>
      </c>
      <c r="AA41" s="122">
        <f t="shared" si="9"/>
        <v>0</v>
      </c>
      <c r="AB41" s="120">
        <f t="shared" si="3"/>
        <v>0</v>
      </c>
      <c r="AC41" s="121">
        <v>0</v>
      </c>
      <c r="AD41" s="122">
        <f t="shared" si="10"/>
        <v>0</v>
      </c>
      <c r="AE41" s="120">
        <f t="shared" si="3"/>
        <v>0</v>
      </c>
      <c r="AF41" s="121">
        <v>0</v>
      </c>
      <c r="AG41" s="122">
        <f t="shared" si="11"/>
        <v>0</v>
      </c>
      <c r="AH41" s="120">
        <f t="shared" si="3"/>
        <v>0</v>
      </c>
      <c r="AI41" s="121">
        <v>0</v>
      </c>
      <c r="AJ41" s="122">
        <f t="shared" si="12"/>
        <v>0</v>
      </c>
      <c r="AK41" s="120">
        <f t="shared" si="3"/>
        <v>0</v>
      </c>
      <c r="AL41" s="121">
        <v>0</v>
      </c>
      <c r="AM41" s="122">
        <f t="shared" si="13"/>
        <v>0</v>
      </c>
      <c r="AN41" s="120">
        <f t="shared" si="3"/>
        <v>0</v>
      </c>
      <c r="AO41" s="121">
        <v>0</v>
      </c>
      <c r="AP41" s="122">
        <f t="shared" si="14"/>
        <v>0</v>
      </c>
      <c r="AQ41" s="120">
        <f t="shared" si="3"/>
        <v>0</v>
      </c>
      <c r="AR41" s="121">
        <v>0</v>
      </c>
      <c r="AS41" s="122">
        <f t="shared" si="15"/>
        <v>0</v>
      </c>
    </row>
    <row r="42" spans="6:45">
      <c r="F42" s="116">
        <f t="shared" si="0"/>
        <v>0</v>
      </c>
      <c r="G42" s="117">
        <v>0</v>
      </c>
      <c r="H42" s="2">
        <f>$G19*Salaire!$D$31/100</f>
        <v>0</v>
      </c>
      <c r="I42" s="119">
        <f t="shared" si="1"/>
        <v>0</v>
      </c>
      <c r="J42" s="120">
        <f t="shared" si="5"/>
        <v>0</v>
      </c>
      <c r="K42" s="121">
        <f>Jan!D36</f>
        <v>0</v>
      </c>
      <c r="L42" s="122">
        <f t="shared" si="2"/>
        <v>0</v>
      </c>
      <c r="M42" s="120">
        <f t="shared" si="3"/>
        <v>0</v>
      </c>
      <c r="N42" s="121" t="e">
        <v>#REF!</v>
      </c>
      <c r="O42" s="122" t="e">
        <f t="shared" si="4"/>
        <v>#REF!</v>
      </c>
      <c r="P42" s="120">
        <f t="shared" si="3"/>
        <v>0</v>
      </c>
      <c r="Q42" s="121">
        <v>0</v>
      </c>
      <c r="R42" s="122">
        <f t="shared" si="6"/>
        <v>0</v>
      </c>
      <c r="S42" s="120">
        <f t="shared" si="3"/>
        <v>0</v>
      </c>
      <c r="T42" s="121">
        <v>0</v>
      </c>
      <c r="U42" s="122">
        <f t="shared" si="7"/>
        <v>0</v>
      </c>
      <c r="V42" s="120">
        <f t="shared" si="3"/>
        <v>0</v>
      </c>
      <c r="W42" s="121">
        <v>0</v>
      </c>
      <c r="X42" s="122">
        <f t="shared" si="8"/>
        <v>0</v>
      </c>
      <c r="Y42" s="120">
        <f t="shared" si="3"/>
        <v>0</v>
      </c>
      <c r="Z42" s="121">
        <v>0</v>
      </c>
      <c r="AA42" s="122">
        <f t="shared" si="9"/>
        <v>0</v>
      </c>
      <c r="AB42" s="120">
        <f t="shared" si="3"/>
        <v>0</v>
      </c>
      <c r="AC42" s="121">
        <v>0</v>
      </c>
      <c r="AD42" s="122">
        <f t="shared" si="10"/>
        <v>0</v>
      </c>
      <c r="AE42" s="120">
        <f t="shared" si="3"/>
        <v>0</v>
      </c>
      <c r="AF42" s="121">
        <v>0</v>
      </c>
      <c r="AG42" s="122">
        <f t="shared" si="11"/>
        <v>0</v>
      </c>
      <c r="AH42" s="120">
        <f t="shared" si="3"/>
        <v>0</v>
      </c>
      <c r="AI42" s="121">
        <v>0</v>
      </c>
      <c r="AJ42" s="122">
        <f t="shared" si="12"/>
        <v>0</v>
      </c>
      <c r="AK42" s="120">
        <f t="shared" si="3"/>
        <v>0</v>
      </c>
      <c r="AL42" s="121">
        <v>0</v>
      </c>
      <c r="AM42" s="122">
        <f t="shared" si="13"/>
        <v>0</v>
      </c>
      <c r="AN42" s="120">
        <f t="shared" si="3"/>
        <v>0</v>
      </c>
      <c r="AO42" s="121">
        <v>0</v>
      </c>
      <c r="AP42" s="122">
        <f t="shared" si="14"/>
        <v>0</v>
      </c>
      <c r="AQ42" s="120">
        <f t="shared" si="3"/>
        <v>0</v>
      </c>
      <c r="AR42" s="121">
        <v>0</v>
      </c>
      <c r="AS42" s="122">
        <f t="shared" si="15"/>
        <v>0</v>
      </c>
    </row>
    <row r="43" spans="6:45">
      <c r="F43" s="116">
        <f t="shared" si="0"/>
        <v>0</v>
      </c>
      <c r="G43" s="117">
        <v>0</v>
      </c>
      <c r="H43" s="2">
        <f>$G20*Salaire!$D$31/100</f>
        <v>0</v>
      </c>
      <c r="I43" s="119">
        <f t="shared" si="1"/>
        <v>0</v>
      </c>
      <c r="J43" s="120">
        <f t="shared" si="5"/>
        <v>0</v>
      </c>
      <c r="K43" s="121">
        <f>Jan!D37</f>
        <v>0</v>
      </c>
      <c r="L43" s="122">
        <f t="shared" si="2"/>
        <v>0</v>
      </c>
      <c r="M43" s="120">
        <f t="shared" ref="M43:AQ46" si="16">$H43</f>
        <v>0</v>
      </c>
      <c r="N43" s="121" t="e">
        <v>#REF!</v>
      </c>
      <c r="O43" s="122" t="e">
        <f t="shared" si="4"/>
        <v>#REF!</v>
      </c>
      <c r="P43" s="120">
        <f t="shared" si="16"/>
        <v>0</v>
      </c>
      <c r="Q43" s="121">
        <v>0</v>
      </c>
      <c r="R43" s="122">
        <f t="shared" si="6"/>
        <v>0</v>
      </c>
      <c r="S43" s="120">
        <f t="shared" si="16"/>
        <v>0</v>
      </c>
      <c r="T43" s="121">
        <v>0</v>
      </c>
      <c r="U43" s="122">
        <f t="shared" si="7"/>
        <v>0</v>
      </c>
      <c r="V43" s="120">
        <f t="shared" si="16"/>
        <v>0</v>
      </c>
      <c r="W43" s="121">
        <v>0</v>
      </c>
      <c r="X43" s="122">
        <f t="shared" si="8"/>
        <v>0</v>
      </c>
      <c r="Y43" s="120">
        <f t="shared" si="16"/>
        <v>0</v>
      </c>
      <c r="Z43" s="121">
        <v>0</v>
      </c>
      <c r="AA43" s="122">
        <f t="shared" si="9"/>
        <v>0</v>
      </c>
      <c r="AB43" s="120">
        <f t="shared" si="16"/>
        <v>0</v>
      </c>
      <c r="AC43" s="121">
        <v>0</v>
      </c>
      <c r="AD43" s="122">
        <f t="shared" si="10"/>
        <v>0</v>
      </c>
      <c r="AE43" s="120">
        <f t="shared" si="16"/>
        <v>0</v>
      </c>
      <c r="AF43" s="121">
        <v>0</v>
      </c>
      <c r="AG43" s="122">
        <f t="shared" si="11"/>
        <v>0</v>
      </c>
      <c r="AH43" s="120">
        <f t="shared" si="16"/>
        <v>0</v>
      </c>
      <c r="AI43" s="121">
        <v>0</v>
      </c>
      <c r="AJ43" s="122">
        <f t="shared" si="12"/>
        <v>0</v>
      </c>
      <c r="AK43" s="120">
        <f t="shared" si="16"/>
        <v>0</v>
      </c>
      <c r="AL43" s="121">
        <v>0</v>
      </c>
      <c r="AM43" s="122">
        <f t="shared" si="13"/>
        <v>0</v>
      </c>
      <c r="AN43" s="120">
        <f t="shared" si="16"/>
        <v>0</v>
      </c>
      <c r="AO43" s="121">
        <v>0</v>
      </c>
      <c r="AP43" s="122">
        <f t="shared" si="14"/>
        <v>0</v>
      </c>
      <c r="AQ43" s="120">
        <f t="shared" si="16"/>
        <v>0</v>
      </c>
      <c r="AR43" s="121">
        <v>0</v>
      </c>
      <c r="AS43" s="122">
        <f t="shared" si="15"/>
        <v>0</v>
      </c>
    </row>
    <row r="44" spans="6:45">
      <c r="F44" s="116">
        <f t="shared" si="0"/>
        <v>0</v>
      </c>
      <c r="G44" s="117">
        <v>0</v>
      </c>
      <c r="H44" s="2">
        <f>$G21*Salaire!$D$31/100</f>
        <v>0</v>
      </c>
      <c r="I44" s="119">
        <f t="shared" si="1"/>
        <v>0</v>
      </c>
      <c r="J44" s="120">
        <f t="shared" si="5"/>
        <v>0</v>
      </c>
      <c r="K44" s="121">
        <f>Jan!D38</f>
        <v>0</v>
      </c>
      <c r="L44" s="122">
        <f t="shared" si="2"/>
        <v>0</v>
      </c>
      <c r="M44" s="120">
        <f t="shared" si="16"/>
        <v>0</v>
      </c>
      <c r="N44" s="121" t="e">
        <v>#REF!</v>
      </c>
      <c r="O44" s="122" t="e">
        <f t="shared" si="4"/>
        <v>#REF!</v>
      </c>
      <c r="P44" s="120">
        <f t="shared" si="16"/>
        <v>0</v>
      </c>
      <c r="Q44" s="121">
        <v>0</v>
      </c>
      <c r="R44" s="122">
        <f t="shared" si="6"/>
        <v>0</v>
      </c>
      <c r="S44" s="120">
        <f t="shared" si="16"/>
        <v>0</v>
      </c>
      <c r="T44" s="121">
        <v>0</v>
      </c>
      <c r="U44" s="122">
        <f t="shared" si="7"/>
        <v>0</v>
      </c>
      <c r="V44" s="120">
        <f t="shared" si="16"/>
        <v>0</v>
      </c>
      <c r="W44" s="121">
        <v>0</v>
      </c>
      <c r="X44" s="122">
        <f t="shared" si="8"/>
        <v>0</v>
      </c>
      <c r="Y44" s="120">
        <f t="shared" si="16"/>
        <v>0</v>
      </c>
      <c r="Z44" s="121">
        <v>0</v>
      </c>
      <c r="AA44" s="122">
        <f t="shared" si="9"/>
        <v>0</v>
      </c>
      <c r="AB44" s="120">
        <f t="shared" si="16"/>
        <v>0</v>
      </c>
      <c r="AC44" s="121">
        <v>0</v>
      </c>
      <c r="AD44" s="122">
        <f t="shared" si="10"/>
        <v>0</v>
      </c>
      <c r="AE44" s="120">
        <f t="shared" si="16"/>
        <v>0</v>
      </c>
      <c r="AF44" s="121">
        <v>0</v>
      </c>
      <c r="AG44" s="122">
        <f t="shared" si="11"/>
        <v>0</v>
      </c>
      <c r="AH44" s="120">
        <f t="shared" si="16"/>
        <v>0</v>
      </c>
      <c r="AI44" s="121">
        <v>0</v>
      </c>
      <c r="AJ44" s="122">
        <f t="shared" si="12"/>
        <v>0</v>
      </c>
      <c r="AK44" s="120">
        <f t="shared" si="16"/>
        <v>0</v>
      </c>
      <c r="AL44" s="121">
        <v>0</v>
      </c>
      <c r="AM44" s="122">
        <f t="shared" si="13"/>
        <v>0</v>
      </c>
      <c r="AN44" s="120">
        <f t="shared" si="16"/>
        <v>0</v>
      </c>
      <c r="AO44" s="121">
        <v>0</v>
      </c>
      <c r="AP44" s="122">
        <f t="shared" si="14"/>
        <v>0</v>
      </c>
      <c r="AQ44" s="120">
        <f t="shared" si="16"/>
        <v>0</v>
      </c>
      <c r="AR44" s="121">
        <v>0</v>
      </c>
      <c r="AS44" s="122">
        <f t="shared" si="15"/>
        <v>0</v>
      </c>
    </row>
    <row r="45" spans="6:45">
      <c r="F45" s="116">
        <f t="shared" si="0"/>
        <v>0</v>
      </c>
      <c r="G45" s="117">
        <v>0</v>
      </c>
      <c r="H45" s="2">
        <f>$G22*Salaire!$D$31/100</f>
        <v>0</v>
      </c>
      <c r="I45" s="119">
        <f t="shared" si="1"/>
        <v>0</v>
      </c>
      <c r="J45" s="120">
        <f t="shared" si="5"/>
        <v>0</v>
      </c>
      <c r="K45" s="121">
        <f>Jan!D39</f>
        <v>0</v>
      </c>
      <c r="L45" s="122">
        <f t="shared" si="2"/>
        <v>0</v>
      </c>
      <c r="M45" s="120">
        <f t="shared" si="16"/>
        <v>0</v>
      </c>
      <c r="N45" s="121" t="e">
        <v>#REF!</v>
      </c>
      <c r="O45" s="122" t="e">
        <f t="shared" si="4"/>
        <v>#REF!</v>
      </c>
      <c r="P45" s="120">
        <f t="shared" si="16"/>
        <v>0</v>
      </c>
      <c r="Q45" s="121">
        <v>0</v>
      </c>
      <c r="R45" s="122">
        <f t="shared" si="6"/>
        <v>0</v>
      </c>
      <c r="S45" s="120">
        <f t="shared" si="16"/>
        <v>0</v>
      </c>
      <c r="T45" s="121">
        <v>0</v>
      </c>
      <c r="U45" s="122">
        <f t="shared" si="7"/>
        <v>0</v>
      </c>
      <c r="V45" s="120">
        <f t="shared" si="16"/>
        <v>0</v>
      </c>
      <c r="W45" s="121">
        <v>0</v>
      </c>
      <c r="X45" s="122">
        <f t="shared" si="8"/>
        <v>0</v>
      </c>
      <c r="Y45" s="120">
        <f t="shared" si="16"/>
        <v>0</v>
      </c>
      <c r="Z45" s="121">
        <v>0</v>
      </c>
      <c r="AA45" s="122">
        <f t="shared" si="9"/>
        <v>0</v>
      </c>
      <c r="AB45" s="120">
        <f t="shared" si="16"/>
        <v>0</v>
      </c>
      <c r="AC45" s="121">
        <v>0</v>
      </c>
      <c r="AD45" s="122">
        <f t="shared" si="10"/>
        <v>0</v>
      </c>
      <c r="AE45" s="120">
        <f t="shared" si="16"/>
        <v>0</v>
      </c>
      <c r="AF45" s="121">
        <v>0</v>
      </c>
      <c r="AG45" s="122">
        <f t="shared" si="11"/>
        <v>0</v>
      </c>
      <c r="AH45" s="120">
        <f t="shared" si="16"/>
        <v>0</v>
      </c>
      <c r="AI45" s="121">
        <v>0</v>
      </c>
      <c r="AJ45" s="122">
        <f t="shared" si="12"/>
        <v>0</v>
      </c>
      <c r="AK45" s="120">
        <f t="shared" si="16"/>
        <v>0</v>
      </c>
      <c r="AL45" s="121">
        <v>0</v>
      </c>
      <c r="AM45" s="122">
        <f t="shared" si="13"/>
        <v>0</v>
      </c>
      <c r="AN45" s="120">
        <f t="shared" si="16"/>
        <v>0</v>
      </c>
      <c r="AO45" s="121">
        <v>0</v>
      </c>
      <c r="AP45" s="122">
        <f t="shared" si="14"/>
        <v>0</v>
      </c>
      <c r="AQ45" s="120">
        <f t="shared" si="16"/>
        <v>0</v>
      </c>
      <c r="AR45" s="121">
        <v>0</v>
      </c>
      <c r="AS45" s="122">
        <f t="shared" si="15"/>
        <v>0</v>
      </c>
    </row>
    <row r="46" spans="6:45" ht="15.75" thickBot="1">
      <c r="F46" s="116">
        <f t="shared" si="0"/>
        <v>0</v>
      </c>
      <c r="G46" s="117">
        <v>0</v>
      </c>
      <c r="H46" s="2">
        <f>$G23*Salaire!$D$31/100</f>
        <v>0</v>
      </c>
      <c r="I46" s="119">
        <f t="shared" si="1"/>
        <v>0</v>
      </c>
      <c r="J46" s="120">
        <f t="shared" si="5"/>
        <v>0</v>
      </c>
      <c r="K46" s="121">
        <f>Jan!D40</f>
        <v>0</v>
      </c>
      <c r="L46" s="122">
        <f t="shared" si="2"/>
        <v>0</v>
      </c>
      <c r="M46" s="120">
        <f t="shared" si="16"/>
        <v>0</v>
      </c>
      <c r="N46" s="121" t="e">
        <v>#REF!</v>
      </c>
      <c r="O46" s="122" t="e">
        <f t="shared" si="4"/>
        <v>#REF!</v>
      </c>
      <c r="P46" s="120">
        <f t="shared" si="16"/>
        <v>0</v>
      </c>
      <c r="Q46" s="121">
        <v>0</v>
      </c>
      <c r="R46" s="122">
        <f t="shared" si="6"/>
        <v>0</v>
      </c>
      <c r="S46" s="120">
        <f t="shared" si="16"/>
        <v>0</v>
      </c>
      <c r="T46" s="121">
        <v>0</v>
      </c>
      <c r="U46" s="122">
        <f>IF($T46="","",IF(OR($S46&gt;$T46,$S46&lt;$T46),$S46-$T46,0))</f>
        <v>0</v>
      </c>
      <c r="V46" s="120">
        <f t="shared" si="16"/>
        <v>0</v>
      </c>
      <c r="W46" s="121">
        <v>0</v>
      </c>
      <c r="X46" s="122">
        <f t="shared" si="8"/>
        <v>0</v>
      </c>
      <c r="Y46" s="120">
        <f t="shared" si="16"/>
        <v>0</v>
      </c>
      <c r="Z46" s="121">
        <v>0</v>
      </c>
      <c r="AA46" s="122">
        <f t="shared" si="9"/>
        <v>0</v>
      </c>
      <c r="AB46" s="120">
        <f t="shared" si="16"/>
        <v>0</v>
      </c>
      <c r="AC46" s="121">
        <v>0</v>
      </c>
      <c r="AD46" s="122">
        <f t="shared" si="10"/>
        <v>0</v>
      </c>
      <c r="AE46" s="120">
        <f t="shared" si="16"/>
        <v>0</v>
      </c>
      <c r="AF46" s="121">
        <v>0</v>
      </c>
      <c r="AG46" s="122">
        <f t="shared" si="11"/>
        <v>0</v>
      </c>
      <c r="AH46" s="120">
        <f t="shared" si="16"/>
        <v>0</v>
      </c>
      <c r="AI46" s="121">
        <v>0</v>
      </c>
      <c r="AJ46" s="122">
        <f t="shared" si="12"/>
        <v>0</v>
      </c>
      <c r="AK46" s="120">
        <f t="shared" si="16"/>
        <v>0</v>
      </c>
      <c r="AL46" s="121">
        <v>0</v>
      </c>
      <c r="AM46" s="122">
        <f t="shared" si="13"/>
        <v>0</v>
      </c>
      <c r="AN46" s="120">
        <f t="shared" si="16"/>
        <v>0</v>
      </c>
      <c r="AO46" s="121">
        <v>0</v>
      </c>
      <c r="AP46" s="122">
        <f t="shared" si="14"/>
        <v>0</v>
      </c>
      <c r="AQ46" s="120">
        <f t="shared" si="16"/>
        <v>0</v>
      </c>
      <c r="AR46" s="121">
        <v>0</v>
      </c>
      <c r="AS46" s="122">
        <f t="shared" si="15"/>
        <v>0</v>
      </c>
    </row>
    <row r="47" spans="6:45" ht="16.5" thickTop="1" thickBot="1">
      <c r="F47" s="136" t="s">
        <v>135</v>
      </c>
      <c r="G47" s="126"/>
      <c r="H47" s="126">
        <f>SUM(H$27:H$46)</f>
        <v>0</v>
      </c>
      <c r="I47" s="127">
        <f>SUM(I$27:I$46)</f>
        <v>0</v>
      </c>
      <c r="J47" s="128"/>
      <c r="K47" s="129"/>
      <c r="L47" s="130"/>
      <c r="M47" s="128"/>
      <c r="N47" s="129"/>
      <c r="O47" s="130"/>
      <c r="P47" s="128"/>
      <c r="Q47" s="129"/>
      <c r="R47" s="130"/>
      <c r="S47" s="128"/>
      <c r="T47" s="129"/>
      <c r="U47" s="130"/>
      <c r="V47" s="128"/>
      <c r="W47" s="129"/>
      <c r="X47" s="130"/>
      <c r="Y47" s="128"/>
      <c r="Z47" s="129"/>
      <c r="AA47" s="130"/>
      <c r="AB47" s="128"/>
      <c r="AC47" s="129"/>
      <c r="AD47" s="130"/>
      <c r="AE47" s="128"/>
      <c r="AF47" s="129"/>
      <c r="AG47" s="130"/>
      <c r="AH47" s="128"/>
      <c r="AI47" s="129"/>
      <c r="AJ47" s="130"/>
      <c r="AK47" s="128"/>
      <c r="AL47" s="129"/>
      <c r="AM47" s="130"/>
      <c r="AN47" s="128"/>
      <c r="AO47" s="129"/>
      <c r="AP47" s="130"/>
      <c r="AQ47" s="128"/>
      <c r="AR47" s="129"/>
      <c r="AS47" s="130"/>
    </row>
    <row r="48" spans="6:45" ht="16.5" thickTop="1" thickBot="1">
      <c r="F48" s="131"/>
      <c r="G48" s="131"/>
      <c r="H48" s="131"/>
      <c r="I48" s="132"/>
      <c r="J48" s="133"/>
      <c r="K48" s="134"/>
      <c r="L48" s="135"/>
      <c r="M48" s="133"/>
      <c r="N48" s="134"/>
      <c r="O48" s="135"/>
      <c r="P48" s="133"/>
      <c r="Q48" s="134"/>
      <c r="R48" s="135"/>
      <c r="S48" s="133"/>
      <c r="T48" s="134"/>
      <c r="U48" s="135"/>
      <c r="V48" s="133"/>
      <c r="W48" s="134"/>
      <c r="X48" s="135"/>
      <c r="Y48" s="133"/>
      <c r="Z48" s="134"/>
      <c r="AA48" s="135"/>
      <c r="AB48" s="133"/>
      <c r="AC48" s="134"/>
      <c r="AD48" s="135"/>
      <c r="AE48" s="133"/>
      <c r="AF48" s="134"/>
      <c r="AG48" s="135"/>
      <c r="AH48" s="133"/>
      <c r="AI48" s="134"/>
      <c r="AJ48" s="135"/>
      <c r="AK48" s="133"/>
      <c r="AL48" s="134"/>
      <c r="AM48" s="135"/>
      <c r="AN48" s="133"/>
      <c r="AO48" s="134"/>
      <c r="AP48" s="135"/>
      <c r="AQ48" s="133"/>
      <c r="AR48" s="134"/>
      <c r="AS48" s="135"/>
    </row>
    <row r="49" spans="6:45" ht="16.5" thickTop="1" thickBot="1">
      <c r="F49" s="3" t="s">
        <v>137</v>
      </c>
      <c r="G49" s="131"/>
      <c r="H49" s="131"/>
      <c r="I49" s="132"/>
      <c r="J49" s="133"/>
      <c r="K49" s="134"/>
      <c r="L49" s="135"/>
      <c r="M49" s="133"/>
      <c r="N49" s="134"/>
      <c r="O49" s="135"/>
      <c r="P49" s="133"/>
      <c r="Q49" s="134"/>
      <c r="R49" s="135"/>
      <c r="S49" s="133"/>
      <c r="T49" s="134"/>
      <c r="U49" s="135"/>
      <c r="V49" s="133"/>
      <c r="W49" s="134"/>
      <c r="X49" s="135"/>
      <c r="Y49" s="133"/>
      <c r="Z49" s="134"/>
      <c r="AA49" s="135"/>
      <c r="AB49" s="133"/>
      <c r="AC49" s="134"/>
      <c r="AD49" s="135"/>
      <c r="AE49" s="133"/>
      <c r="AF49" s="134"/>
      <c r="AG49" s="135"/>
      <c r="AH49" s="133"/>
      <c r="AI49" s="134"/>
      <c r="AJ49" s="135"/>
      <c r="AK49" s="133"/>
      <c r="AL49" s="134"/>
      <c r="AM49" s="135"/>
      <c r="AN49" s="133"/>
      <c r="AO49" s="134"/>
      <c r="AP49" s="135"/>
      <c r="AQ49" s="133"/>
      <c r="AR49" s="134"/>
      <c r="AS49" s="135"/>
    </row>
    <row r="50" spans="6:45" ht="15.75" thickTop="1">
      <c r="F50" s="116"/>
      <c r="G50" s="117">
        <v>0</v>
      </c>
      <c r="H50" s="4">
        <f>$G50</f>
        <v>0</v>
      </c>
      <c r="I50" s="119">
        <f t="shared" ref="I50:I69" si="17">100*$H50/$G$231</f>
        <v>0</v>
      </c>
      <c r="J50" s="120">
        <f>$H50</f>
        <v>0</v>
      </c>
      <c r="K50" s="121">
        <f>Jan!D42</f>
        <v>0</v>
      </c>
      <c r="L50" s="122">
        <f t="shared" ref="L50:L69" si="18">IF($K50="","",IF(OR($K50&gt;$J50,$K50&lt;$J50),$K50-$J50,0))</f>
        <v>0</v>
      </c>
      <c r="M50" s="120">
        <f t="shared" ref="M50:AQ65" si="19">$H50</f>
        <v>0</v>
      </c>
      <c r="N50" s="121" t="e">
        <v>#REF!</v>
      </c>
      <c r="O50" s="122" t="e">
        <f>IF($N50="","",IF(OR($M50&gt;$N50,$M50&lt;$N50),$M50-$N50,0))</f>
        <v>#REF!</v>
      </c>
      <c r="P50" s="120">
        <f t="shared" ref="P50" si="20">$H50</f>
        <v>0</v>
      </c>
      <c r="Q50" s="121">
        <v>0</v>
      </c>
      <c r="R50" s="122">
        <f t="shared" si="6"/>
        <v>0</v>
      </c>
      <c r="S50" s="120">
        <f t="shared" ref="S50" si="21">$H50</f>
        <v>0</v>
      </c>
      <c r="T50" s="121">
        <v>0</v>
      </c>
      <c r="U50" s="122">
        <f t="shared" si="7"/>
        <v>0</v>
      </c>
      <c r="V50" s="120">
        <f t="shared" ref="V50" si="22">$H50</f>
        <v>0</v>
      </c>
      <c r="W50" s="121">
        <v>0</v>
      </c>
      <c r="X50" s="122">
        <f t="shared" si="8"/>
        <v>0</v>
      </c>
      <c r="Y50" s="120">
        <f t="shared" ref="Y50" si="23">$H50</f>
        <v>0</v>
      </c>
      <c r="Z50" s="121">
        <v>0</v>
      </c>
      <c r="AA50" s="122">
        <f t="shared" si="9"/>
        <v>0</v>
      </c>
      <c r="AB50" s="120">
        <f t="shared" ref="AB50" si="24">$H50</f>
        <v>0</v>
      </c>
      <c r="AC50" s="121">
        <v>0</v>
      </c>
      <c r="AD50" s="122">
        <f>IF($AC50="","",IF(OR($AB50&gt;$AC50,$AB50&lt;$AC50),$AB50-$AC50,0))</f>
        <v>0</v>
      </c>
      <c r="AE50" s="120">
        <f t="shared" ref="AE50" si="25">$H50</f>
        <v>0</v>
      </c>
      <c r="AF50" s="121">
        <v>0</v>
      </c>
      <c r="AG50" s="122">
        <f t="shared" si="11"/>
        <v>0</v>
      </c>
      <c r="AH50" s="120">
        <f t="shared" ref="AH50" si="26">$H50</f>
        <v>0</v>
      </c>
      <c r="AI50" s="121">
        <v>0</v>
      </c>
      <c r="AJ50" s="122">
        <f t="shared" si="12"/>
        <v>0</v>
      </c>
      <c r="AK50" s="120">
        <f t="shared" ref="AK50" si="27">$H50</f>
        <v>0</v>
      </c>
      <c r="AL50" s="121">
        <v>0</v>
      </c>
      <c r="AM50" s="122">
        <f t="shared" si="13"/>
        <v>0</v>
      </c>
      <c r="AN50" s="120">
        <f t="shared" ref="AN50" si="28">$H50</f>
        <v>0</v>
      </c>
      <c r="AO50" s="121">
        <v>0</v>
      </c>
      <c r="AP50" s="122">
        <f t="shared" si="14"/>
        <v>0</v>
      </c>
      <c r="AQ50" s="120">
        <f t="shared" ref="AQ50" si="29">$H50</f>
        <v>0</v>
      </c>
      <c r="AR50" s="121">
        <v>0</v>
      </c>
      <c r="AS50" s="122">
        <f t="shared" si="15"/>
        <v>0</v>
      </c>
    </row>
    <row r="51" spans="6:45">
      <c r="F51" s="116"/>
      <c r="G51" s="117">
        <v>0</v>
      </c>
      <c r="H51" s="4">
        <f t="shared" ref="H51:H69" si="30">$G51</f>
        <v>0</v>
      </c>
      <c r="I51" s="119">
        <f t="shared" si="17"/>
        <v>0</v>
      </c>
      <c r="J51" s="120">
        <f t="shared" ref="J51:J69" si="31">$H51</f>
        <v>0</v>
      </c>
      <c r="K51" s="121">
        <f>Jan!D43</f>
        <v>0</v>
      </c>
      <c r="L51" s="122">
        <f t="shared" si="18"/>
        <v>0</v>
      </c>
      <c r="M51" s="120">
        <f t="shared" si="19"/>
        <v>0</v>
      </c>
      <c r="N51" s="121" t="e">
        <v>#REF!</v>
      </c>
      <c r="O51" s="122" t="e">
        <f>IF($N51="","",IF(OR($M51&gt;$N51,$M51&lt;$N51),$M51-$N51,0))</f>
        <v>#REF!</v>
      </c>
      <c r="P51" s="120">
        <f t="shared" si="19"/>
        <v>0</v>
      </c>
      <c r="Q51" s="121">
        <v>0</v>
      </c>
      <c r="R51" s="122">
        <f t="shared" si="6"/>
        <v>0</v>
      </c>
      <c r="S51" s="120">
        <f t="shared" si="19"/>
        <v>0</v>
      </c>
      <c r="T51" s="121">
        <v>0</v>
      </c>
      <c r="U51" s="122">
        <f t="shared" si="7"/>
        <v>0</v>
      </c>
      <c r="V51" s="120">
        <f t="shared" si="19"/>
        <v>0</v>
      </c>
      <c r="W51" s="121">
        <v>0</v>
      </c>
      <c r="X51" s="122">
        <f t="shared" si="8"/>
        <v>0</v>
      </c>
      <c r="Y51" s="120">
        <f t="shared" si="19"/>
        <v>0</v>
      </c>
      <c r="Z51" s="121">
        <v>0</v>
      </c>
      <c r="AA51" s="122">
        <f t="shared" si="9"/>
        <v>0</v>
      </c>
      <c r="AB51" s="120">
        <f t="shared" si="19"/>
        <v>0</v>
      </c>
      <c r="AC51" s="121">
        <v>0</v>
      </c>
      <c r="AD51" s="122">
        <f t="shared" si="10"/>
        <v>0</v>
      </c>
      <c r="AE51" s="120">
        <f t="shared" si="19"/>
        <v>0</v>
      </c>
      <c r="AF51" s="121">
        <v>0</v>
      </c>
      <c r="AG51" s="122">
        <f t="shared" si="11"/>
        <v>0</v>
      </c>
      <c r="AH51" s="120">
        <f t="shared" si="19"/>
        <v>0</v>
      </c>
      <c r="AI51" s="121">
        <v>0</v>
      </c>
      <c r="AJ51" s="122">
        <f t="shared" si="12"/>
        <v>0</v>
      </c>
      <c r="AK51" s="120">
        <f t="shared" si="19"/>
        <v>0</v>
      </c>
      <c r="AL51" s="121">
        <v>0</v>
      </c>
      <c r="AM51" s="122">
        <f t="shared" si="13"/>
        <v>0</v>
      </c>
      <c r="AN51" s="120">
        <f t="shared" si="19"/>
        <v>0</v>
      </c>
      <c r="AO51" s="121">
        <v>0</v>
      </c>
      <c r="AP51" s="122">
        <f t="shared" si="14"/>
        <v>0</v>
      </c>
      <c r="AQ51" s="120">
        <f t="shared" si="19"/>
        <v>0</v>
      </c>
      <c r="AR51" s="121">
        <v>0</v>
      </c>
      <c r="AS51" s="122">
        <f t="shared" si="15"/>
        <v>0</v>
      </c>
    </row>
    <row r="52" spans="6:45">
      <c r="F52" s="116"/>
      <c r="G52" s="117">
        <v>0</v>
      </c>
      <c r="H52" s="4">
        <f t="shared" si="30"/>
        <v>0</v>
      </c>
      <c r="I52" s="119">
        <f t="shared" si="17"/>
        <v>0</v>
      </c>
      <c r="J52" s="120">
        <f t="shared" si="31"/>
        <v>0</v>
      </c>
      <c r="K52" s="121">
        <f>Jan!D44</f>
        <v>0</v>
      </c>
      <c r="L52" s="122">
        <f t="shared" si="18"/>
        <v>0</v>
      </c>
      <c r="M52" s="120">
        <f t="shared" si="19"/>
        <v>0</v>
      </c>
      <c r="N52" s="121" t="e">
        <v>#REF!</v>
      </c>
      <c r="O52" s="122" t="e">
        <f>IF($N52="","",IF(OR($M52&gt;$N52,$M52&lt;$N52),$M52-$N52,0))</f>
        <v>#REF!</v>
      </c>
      <c r="P52" s="120">
        <f t="shared" si="19"/>
        <v>0</v>
      </c>
      <c r="Q52" s="121">
        <v>0</v>
      </c>
      <c r="R52" s="122">
        <f t="shared" si="6"/>
        <v>0</v>
      </c>
      <c r="S52" s="120">
        <f t="shared" si="19"/>
        <v>0</v>
      </c>
      <c r="T52" s="121">
        <v>0</v>
      </c>
      <c r="U52" s="122">
        <f t="shared" si="7"/>
        <v>0</v>
      </c>
      <c r="V52" s="120">
        <f t="shared" si="19"/>
        <v>0</v>
      </c>
      <c r="W52" s="121">
        <v>0</v>
      </c>
      <c r="X52" s="122">
        <f t="shared" si="8"/>
        <v>0</v>
      </c>
      <c r="Y52" s="120">
        <f t="shared" si="19"/>
        <v>0</v>
      </c>
      <c r="Z52" s="121">
        <v>0</v>
      </c>
      <c r="AA52" s="122">
        <f t="shared" si="9"/>
        <v>0</v>
      </c>
      <c r="AB52" s="120">
        <f t="shared" si="19"/>
        <v>0</v>
      </c>
      <c r="AC52" s="121">
        <v>0</v>
      </c>
      <c r="AD52" s="122">
        <f t="shared" si="10"/>
        <v>0</v>
      </c>
      <c r="AE52" s="120">
        <f t="shared" si="19"/>
        <v>0</v>
      </c>
      <c r="AF52" s="121"/>
      <c r="AG52" s="122" t="str">
        <f t="shared" si="11"/>
        <v/>
      </c>
      <c r="AH52" s="120">
        <f t="shared" si="19"/>
        <v>0</v>
      </c>
      <c r="AI52" s="121">
        <v>0</v>
      </c>
      <c r="AJ52" s="122">
        <f t="shared" si="12"/>
        <v>0</v>
      </c>
      <c r="AK52" s="120">
        <f t="shared" si="19"/>
        <v>0</v>
      </c>
      <c r="AL52" s="121">
        <v>0</v>
      </c>
      <c r="AM52" s="122">
        <f t="shared" si="13"/>
        <v>0</v>
      </c>
      <c r="AN52" s="120">
        <f t="shared" si="19"/>
        <v>0</v>
      </c>
      <c r="AO52" s="121">
        <v>0</v>
      </c>
      <c r="AP52" s="122">
        <f t="shared" si="14"/>
        <v>0</v>
      </c>
      <c r="AQ52" s="120">
        <f t="shared" si="19"/>
        <v>0</v>
      </c>
      <c r="AR52" s="121">
        <v>0</v>
      </c>
      <c r="AS52" s="122">
        <f t="shared" si="15"/>
        <v>0</v>
      </c>
    </row>
    <row r="53" spans="6:45">
      <c r="F53" s="116"/>
      <c r="G53" s="117">
        <v>0</v>
      </c>
      <c r="H53" s="4">
        <f t="shared" si="30"/>
        <v>0</v>
      </c>
      <c r="I53" s="119">
        <f t="shared" si="17"/>
        <v>0</v>
      </c>
      <c r="J53" s="120">
        <f t="shared" si="31"/>
        <v>0</v>
      </c>
      <c r="K53" s="121">
        <f>Jan!D45</f>
        <v>0</v>
      </c>
      <c r="L53" s="122">
        <f t="shared" si="18"/>
        <v>0</v>
      </c>
      <c r="M53" s="120">
        <f t="shared" si="19"/>
        <v>0</v>
      </c>
      <c r="N53" s="121" t="e">
        <v>#REF!</v>
      </c>
      <c r="O53" s="122" t="e">
        <f t="shared" si="4"/>
        <v>#REF!</v>
      </c>
      <c r="P53" s="120">
        <f t="shared" si="19"/>
        <v>0</v>
      </c>
      <c r="Q53" s="121">
        <v>0</v>
      </c>
      <c r="R53" s="122">
        <f t="shared" si="6"/>
        <v>0</v>
      </c>
      <c r="S53" s="120">
        <f t="shared" si="19"/>
        <v>0</v>
      </c>
      <c r="T53" s="121">
        <v>0</v>
      </c>
      <c r="U53" s="122">
        <f t="shared" si="7"/>
        <v>0</v>
      </c>
      <c r="V53" s="120">
        <f t="shared" si="19"/>
        <v>0</v>
      </c>
      <c r="W53" s="121">
        <v>0</v>
      </c>
      <c r="X53" s="122">
        <f t="shared" si="8"/>
        <v>0</v>
      </c>
      <c r="Y53" s="120">
        <f t="shared" si="19"/>
        <v>0</v>
      </c>
      <c r="Z53" s="121">
        <v>0</v>
      </c>
      <c r="AA53" s="122">
        <f t="shared" si="9"/>
        <v>0</v>
      </c>
      <c r="AB53" s="120">
        <f t="shared" si="19"/>
        <v>0</v>
      </c>
      <c r="AC53" s="121">
        <v>0</v>
      </c>
      <c r="AD53" s="122">
        <f t="shared" si="10"/>
        <v>0</v>
      </c>
      <c r="AE53" s="120">
        <f t="shared" si="19"/>
        <v>0</v>
      </c>
      <c r="AF53" s="121">
        <v>0</v>
      </c>
      <c r="AG53" s="122">
        <f t="shared" si="11"/>
        <v>0</v>
      </c>
      <c r="AH53" s="120">
        <f t="shared" si="19"/>
        <v>0</v>
      </c>
      <c r="AI53" s="121">
        <v>0</v>
      </c>
      <c r="AJ53" s="122">
        <f t="shared" si="12"/>
        <v>0</v>
      </c>
      <c r="AK53" s="120">
        <f t="shared" si="19"/>
        <v>0</v>
      </c>
      <c r="AL53" s="121">
        <v>0</v>
      </c>
      <c r="AM53" s="122">
        <f t="shared" si="13"/>
        <v>0</v>
      </c>
      <c r="AN53" s="120">
        <f t="shared" si="19"/>
        <v>0</v>
      </c>
      <c r="AO53" s="121">
        <v>0</v>
      </c>
      <c r="AP53" s="122">
        <f t="shared" si="14"/>
        <v>0</v>
      </c>
      <c r="AQ53" s="120">
        <f t="shared" si="19"/>
        <v>0</v>
      </c>
      <c r="AR53" s="121">
        <v>0</v>
      </c>
      <c r="AS53" s="122">
        <f t="shared" si="15"/>
        <v>0</v>
      </c>
    </row>
    <row r="54" spans="6:45">
      <c r="F54" s="116"/>
      <c r="G54" s="117">
        <v>0</v>
      </c>
      <c r="H54" s="4">
        <f t="shared" si="30"/>
        <v>0</v>
      </c>
      <c r="I54" s="119">
        <f t="shared" si="17"/>
        <v>0</v>
      </c>
      <c r="J54" s="120">
        <f t="shared" si="31"/>
        <v>0</v>
      </c>
      <c r="K54" s="121">
        <f>Jan!D46</f>
        <v>0</v>
      </c>
      <c r="L54" s="122">
        <f t="shared" si="18"/>
        <v>0</v>
      </c>
      <c r="M54" s="120">
        <f t="shared" si="19"/>
        <v>0</v>
      </c>
      <c r="N54" s="121" t="e">
        <v>#REF!</v>
      </c>
      <c r="O54" s="122" t="e">
        <f t="shared" si="4"/>
        <v>#REF!</v>
      </c>
      <c r="P54" s="120">
        <f t="shared" si="19"/>
        <v>0</v>
      </c>
      <c r="Q54" s="121">
        <v>0</v>
      </c>
      <c r="R54" s="122">
        <f t="shared" si="6"/>
        <v>0</v>
      </c>
      <c r="S54" s="120">
        <f t="shared" si="19"/>
        <v>0</v>
      </c>
      <c r="T54" s="121">
        <v>0</v>
      </c>
      <c r="U54" s="122">
        <f t="shared" si="7"/>
        <v>0</v>
      </c>
      <c r="V54" s="120">
        <f t="shared" si="19"/>
        <v>0</v>
      </c>
      <c r="W54" s="121">
        <v>0</v>
      </c>
      <c r="X54" s="122">
        <f t="shared" si="8"/>
        <v>0</v>
      </c>
      <c r="Y54" s="120">
        <f t="shared" si="19"/>
        <v>0</v>
      </c>
      <c r="Z54" s="121">
        <v>0</v>
      </c>
      <c r="AA54" s="122">
        <f t="shared" si="9"/>
        <v>0</v>
      </c>
      <c r="AB54" s="120">
        <f t="shared" si="19"/>
        <v>0</v>
      </c>
      <c r="AC54" s="121">
        <v>0</v>
      </c>
      <c r="AD54" s="122">
        <f t="shared" si="10"/>
        <v>0</v>
      </c>
      <c r="AE54" s="120">
        <f t="shared" si="19"/>
        <v>0</v>
      </c>
      <c r="AF54" s="121">
        <v>0</v>
      </c>
      <c r="AG54" s="122">
        <f t="shared" si="11"/>
        <v>0</v>
      </c>
      <c r="AH54" s="120">
        <f t="shared" si="19"/>
        <v>0</v>
      </c>
      <c r="AI54" s="121">
        <v>0</v>
      </c>
      <c r="AJ54" s="122">
        <f t="shared" si="12"/>
        <v>0</v>
      </c>
      <c r="AK54" s="120">
        <f t="shared" si="19"/>
        <v>0</v>
      </c>
      <c r="AL54" s="121">
        <v>0</v>
      </c>
      <c r="AM54" s="122">
        <f t="shared" si="13"/>
        <v>0</v>
      </c>
      <c r="AN54" s="120">
        <f t="shared" si="19"/>
        <v>0</v>
      </c>
      <c r="AO54" s="121">
        <v>0</v>
      </c>
      <c r="AP54" s="122">
        <f t="shared" si="14"/>
        <v>0</v>
      </c>
      <c r="AQ54" s="120">
        <f t="shared" si="19"/>
        <v>0</v>
      </c>
      <c r="AR54" s="121">
        <v>0</v>
      </c>
      <c r="AS54" s="122">
        <f t="shared" si="15"/>
        <v>0</v>
      </c>
    </row>
    <row r="55" spans="6:45">
      <c r="F55" s="116"/>
      <c r="G55" s="117">
        <v>0</v>
      </c>
      <c r="H55" s="4">
        <f t="shared" si="30"/>
        <v>0</v>
      </c>
      <c r="I55" s="119">
        <f t="shared" si="17"/>
        <v>0</v>
      </c>
      <c r="J55" s="120">
        <f t="shared" si="31"/>
        <v>0</v>
      </c>
      <c r="K55" s="121">
        <f>Jan!D47</f>
        <v>0</v>
      </c>
      <c r="L55" s="122">
        <f t="shared" si="18"/>
        <v>0</v>
      </c>
      <c r="M55" s="120">
        <f t="shared" si="19"/>
        <v>0</v>
      </c>
      <c r="N55" s="121" t="e">
        <v>#REF!</v>
      </c>
      <c r="O55" s="122" t="e">
        <f t="shared" si="4"/>
        <v>#REF!</v>
      </c>
      <c r="P55" s="120">
        <f t="shared" si="19"/>
        <v>0</v>
      </c>
      <c r="Q55" s="121">
        <v>0</v>
      </c>
      <c r="R55" s="122">
        <f t="shared" si="6"/>
        <v>0</v>
      </c>
      <c r="S55" s="120">
        <f t="shared" si="19"/>
        <v>0</v>
      </c>
      <c r="T55" s="121">
        <v>0</v>
      </c>
      <c r="U55" s="122">
        <f t="shared" si="7"/>
        <v>0</v>
      </c>
      <c r="V55" s="120">
        <f t="shared" si="19"/>
        <v>0</v>
      </c>
      <c r="W55" s="121">
        <v>0</v>
      </c>
      <c r="X55" s="122">
        <f t="shared" si="8"/>
        <v>0</v>
      </c>
      <c r="Y55" s="120">
        <f t="shared" si="19"/>
        <v>0</v>
      </c>
      <c r="Z55" s="121">
        <v>0</v>
      </c>
      <c r="AA55" s="122">
        <f t="shared" si="9"/>
        <v>0</v>
      </c>
      <c r="AB55" s="120">
        <f t="shared" si="19"/>
        <v>0</v>
      </c>
      <c r="AC55" s="121">
        <v>0</v>
      </c>
      <c r="AD55" s="122">
        <f t="shared" si="10"/>
        <v>0</v>
      </c>
      <c r="AE55" s="120">
        <f t="shared" si="19"/>
        <v>0</v>
      </c>
      <c r="AF55" s="121">
        <v>0</v>
      </c>
      <c r="AG55" s="122">
        <f t="shared" si="11"/>
        <v>0</v>
      </c>
      <c r="AH55" s="120">
        <f t="shared" si="19"/>
        <v>0</v>
      </c>
      <c r="AI55" s="121">
        <v>0</v>
      </c>
      <c r="AJ55" s="122">
        <f t="shared" si="12"/>
        <v>0</v>
      </c>
      <c r="AK55" s="120">
        <f t="shared" si="19"/>
        <v>0</v>
      </c>
      <c r="AL55" s="121">
        <v>0</v>
      </c>
      <c r="AM55" s="122">
        <f t="shared" si="13"/>
        <v>0</v>
      </c>
      <c r="AN55" s="120">
        <f t="shared" si="19"/>
        <v>0</v>
      </c>
      <c r="AO55" s="121">
        <v>0</v>
      </c>
      <c r="AP55" s="122">
        <f t="shared" si="14"/>
        <v>0</v>
      </c>
      <c r="AQ55" s="120">
        <f t="shared" si="19"/>
        <v>0</v>
      </c>
      <c r="AR55" s="121">
        <v>0</v>
      </c>
      <c r="AS55" s="122">
        <f t="shared" si="15"/>
        <v>0</v>
      </c>
    </row>
    <row r="56" spans="6:45">
      <c r="F56" s="116"/>
      <c r="G56" s="117">
        <v>0</v>
      </c>
      <c r="H56" s="4">
        <f t="shared" si="30"/>
        <v>0</v>
      </c>
      <c r="I56" s="119">
        <f t="shared" si="17"/>
        <v>0</v>
      </c>
      <c r="J56" s="120">
        <f t="shared" si="31"/>
        <v>0</v>
      </c>
      <c r="K56" s="121">
        <f>Jan!D48</f>
        <v>0</v>
      </c>
      <c r="L56" s="122">
        <f t="shared" si="18"/>
        <v>0</v>
      </c>
      <c r="M56" s="120">
        <f t="shared" si="19"/>
        <v>0</v>
      </c>
      <c r="N56" s="121" t="e">
        <v>#REF!</v>
      </c>
      <c r="O56" s="122" t="e">
        <f t="shared" si="4"/>
        <v>#REF!</v>
      </c>
      <c r="P56" s="120">
        <f t="shared" si="19"/>
        <v>0</v>
      </c>
      <c r="Q56" s="121">
        <v>0</v>
      </c>
      <c r="R56" s="122">
        <f t="shared" si="6"/>
        <v>0</v>
      </c>
      <c r="S56" s="120">
        <f t="shared" si="19"/>
        <v>0</v>
      </c>
      <c r="T56" s="121">
        <v>0</v>
      </c>
      <c r="U56" s="122">
        <f t="shared" si="7"/>
        <v>0</v>
      </c>
      <c r="V56" s="120">
        <f t="shared" si="19"/>
        <v>0</v>
      </c>
      <c r="W56" s="121">
        <v>0</v>
      </c>
      <c r="X56" s="122">
        <f t="shared" si="8"/>
        <v>0</v>
      </c>
      <c r="Y56" s="120">
        <f t="shared" si="19"/>
        <v>0</v>
      </c>
      <c r="Z56" s="121">
        <v>0</v>
      </c>
      <c r="AA56" s="122">
        <f t="shared" si="9"/>
        <v>0</v>
      </c>
      <c r="AB56" s="120">
        <f t="shared" si="19"/>
        <v>0</v>
      </c>
      <c r="AC56" s="121">
        <v>0</v>
      </c>
      <c r="AD56" s="122">
        <f t="shared" si="10"/>
        <v>0</v>
      </c>
      <c r="AE56" s="120">
        <f t="shared" si="19"/>
        <v>0</v>
      </c>
      <c r="AF56" s="121">
        <v>0</v>
      </c>
      <c r="AG56" s="122">
        <f t="shared" si="11"/>
        <v>0</v>
      </c>
      <c r="AH56" s="120">
        <f t="shared" si="19"/>
        <v>0</v>
      </c>
      <c r="AI56" s="121">
        <v>0</v>
      </c>
      <c r="AJ56" s="122">
        <f t="shared" si="12"/>
        <v>0</v>
      </c>
      <c r="AK56" s="120">
        <f t="shared" si="19"/>
        <v>0</v>
      </c>
      <c r="AL56" s="121">
        <v>0</v>
      </c>
      <c r="AM56" s="122">
        <f t="shared" si="13"/>
        <v>0</v>
      </c>
      <c r="AN56" s="120">
        <f t="shared" si="19"/>
        <v>0</v>
      </c>
      <c r="AO56" s="121">
        <v>0</v>
      </c>
      <c r="AP56" s="122">
        <f t="shared" si="14"/>
        <v>0</v>
      </c>
      <c r="AQ56" s="120">
        <f t="shared" si="19"/>
        <v>0</v>
      </c>
      <c r="AR56" s="121">
        <v>0</v>
      </c>
      <c r="AS56" s="122">
        <f t="shared" si="15"/>
        <v>0</v>
      </c>
    </row>
    <row r="57" spans="6:45">
      <c r="F57" s="116"/>
      <c r="G57" s="117">
        <v>0</v>
      </c>
      <c r="H57" s="4">
        <f t="shared" si="30"/>
        <v>0</v>
      </c>
      <c r="I57" s="119">
        <f t="shared" si="17"/>
        <v>0</v>
      </c>
      <c r="J57" s="120">
        <f t="shared" si="31"/>
        <v>0</v>
      </c>
      <c r="K57" s="121">
        <f>Jan!D49</f>
        <v>0</v>
      </c>
      <c r="L57" s="122">
        <f t="shared" si="18"/>
        <v>0</v>
      </c>
      <c r="M57" s="120">
        <f t="shared" si="19"/>
        <v>0</v>
      </c>
      <c r="N57" s="121" t="e">
        <v>#REF!</v>
      </c>
      <c r="O57" s="122" t="e">
        <f>IF($N57="","",IF(OR($M57&gt;$N57,$M57&lt;$N57),$M57-$N57,0))</f>
        <v>#REF!</v>
      </c>
      <c r="P57" s="120">
        <f t="shared" si="19"/>
        <v>0</v>
      </c>
      <c r="Q57" s="121">
        <v>0</v>
      </c>
      <c r="R57" s="122">
        <f t="shared" si="6"/>
        <v>0</v>
      </c>
      <c r="S57" s="120">
        <f t="shared" si="19"/>
        <v>0</v>
      </c>
      <c r="T57" s="121">
        <v>0</v>
      </c>
      <c r="U57" s="122">
        <f t="shared" si="7"/>
        <v>0</v>
      </c>
      <c r="V57" s="120">
        <f t="shared" si="19"/>
        <v>0</v>
      </c>
      <c r="W57" s="121">
        <v>0</v>
      </c>
      <c r="X57" s="122">
        <f t="shared" si="8"/>
        <v>0</v>
      </c>
      <c r="Y57" s="120">
        <f t="shared" si="19"/>
        <v>0</v>
      </c>
      <c r="Z57" s="121">
        <v>0</v>
      </c>
      <c r="AA57" s="122">
        <f t="shared" si="9"/>
        <v>0</v>
      </c>
      <c r="AB57" s="120">
        <f t="shared" si="19"/>
        <v>0</v>
      </c>
      <c r="AC57" s="121">
        <v>0</v>
      </c>
      <c r="AD57" s="122">
        <f t="shared" si="10"/>
        <v>0</v>
      </c>
      <c r="AE57" s="120">
        <f t="shared" si="19"/>
        <v>0</v>
      </c>
      <c r="AF57" s="121">
        <v>0</v>
      </c>
      <c r="AG57" s="122">
        <f t="shared" si="11"/>
        <v>0</v>
      </c>
      <c r="AH57" s="120">
        <f t="shared" si="19"/>
        <v>0</v>
      </c>
      <c r="AI57" s="121">
        <v>0</v>
      </c>
      <c r="AJ57" s="122">
        <f t="shared" si="12"/>
        <v>0</v>
      </c>
      <c r="AK57" s="120">
        <f t="shared" si="19"/>
        <v>0</v>
      </c>
      <c r="AL57" s="121">
        <v>0</v>
      </c>
      <c r="AM57" s="122">
        <f t="shared" si="13"/>
        <v>0</v>
      </c>
      <c r="AN57" s="120">
        <f t="shared" si="19"/>
        <v>0</v>
      </c>
      <c r="AO57" s="121">
        <v>0</v>
      </c>
      <c r="AP57" s="122">
        <f t="shared" si="14"/>
        <v>0</v>
      </c>
      <c r="AQ57" s="120">
        <f t="shared" si="19"/>
        <v>0</v>
      </c>
      <c r="AR57" s="121">
        <v>0</v>
      </c>
      <c r="AS57" s="122">
        <f t="shared" si="15"/>
        <v>0</v>
      </c>
    </row>
    <row r="58" spans="6:45">
      <c r="F58" s="116"/>
      <c r="G58" s="117">
        <v>0</v>
      </c>
      <c r="H58" s="4">
        <f t="shared" si="30"/>
        <v>0</v>
      </c>
      <c r="I58" s="119">
        <f t="shared" si="17"/>
        <v>0</v>
      </c>
      <c r="J58" s="120">
        <f t="shared" si="31"/>
        <v>0</v>
      </c>
      <c r="K58" s="121">
        <f>Jan!D50</f>
        <v>0</v>
      </c>
      <c r="L58" s="122">
        <f t="shared" si="18"/>
        <v>0</v>
      </c>
      <c r="M58" s="120">
        <f t="shared" si="19"/>
        <v>0</v>
      </c>
      <c r="N58" s="121" t="e">
        <v>#REF!</v>
      </c>
      <c r="O58" s="122" t="e">
        <f t="shared" si="4"/>
        <v>#REF!</v>
      </c>
      <c r="P58" s="120">
        <f t="shared" si="19"/>
        <v>0</v>
      </c>
      <c r="Q58" s="121">
        <v>0</v>
      </c>
      <c r="R58" s="122">
        <f t="shared" si="6"/>
        <v>0</v>
      </c>
      <c r="S58" s="120">
        <f t="shared" si="19"/>
        <v>0</v>
      </c>
      <c r="T58" s="121">
        <v>0</v>
      </c>
      <c r="U58" s="122">
        <f t="shared" si="7"/>
        <v>0</v>
      </c>
      <c r="V58" s="120">
        <f t="shared" si="19"/>
        <v>0</v>
      </c>
      <c r="W58" s="121">
        <v>0</v>
      </c>
      <c r="X58" s="122">
        <f t="shared" si="8"/>
        <v>0</v>
      </c>
      <c r="Y58" s="120">
        <f t="shared" si="19"/>
        <v>0</v>
      </c>
      <c r="Z58" s="121">
        <v>0</v>
      </c>
      <c r="AA58" s="122">
        <f t="shared" si="9"/>
        <v>0</v>
      </c>
      <c r="AB58" s="120">
        <f t="shared" si="19"/>
        <v>0</v>
      </c>
      <c r="AC58" s="121">
        <v>0</v>
      </c>
      <c r="AD58" s="122">
        <f t="shared" si="10"/>
        <v>0</v>
      </c>
      <c r="AE58" s="120">
        <f t="shared" si="19"/>
        <v>0</v>
      </c>
      <c r="AF58" s="121">
        <v>0</v>
      </c>
      <c r="AG58" s="122">
        <f t="shared" si="11"/>
        <v>0</v>
      </c>
      <c r="AH58" s="120">
        <f t="shared" si="19"/>
        <v>0</v>
      </c>
      <c r="AI58" s="121">
        <v>0</v>
      </c>
      <c r="AJ58" s="122">
        <f t="shared" si="12"/>
        <v>0</v>
      </c>
      <c r="AK58" s="120">
        <f t="shared" si="19"/>
        <v>0</v>
      </c>
      <c r="AL58" s="121">
        <v>0</v>
      </c>
      <c r="AM58" s="122">
        <f t="shared" si="13"/>
        <v>0</v>
      </c>
      <c r="AN58" s="120">
        <f t="shared" si="19"/>
        <v>0</v>
      </c>
      <c r="AO58" s="121">
        <v>0</v>
      </c>
      <c r="AP58" s="122">
        <f t="shared" si="14"/>
        <v>0</v>
      </c>
      <c r="AQ58" s="120">
        <f t="shared" si="19"/>
        <v>0</v>
      </c>
      <c r="AR58" s="121">
        <v>0</v>
      </c>
      <c r="AS58" s="122">
        <f t="shared" si="15"/>
        <v>0</v>
      </c>
    </row>
    <row r="59" spans="6:45">
      <c r="F59" s="116"/>
      <c r="G59" s="117">
        <v>0</v>
      </c>
      <c r="H59" s="4">
        <f t="shared" si="30"/>
        <v>0</v>
      </c>
      <c r="I59" s="119">
        <f t="shared" si="17"/>
        <v>0</v>
      </c>
      <c r="J59" s="120">
        <f t="shared" si="31"/>
        <v>0</v>
      </c>
      <c r="K59" s="121">
        <f>Jan!D51</f>
        <v>0</v>
      </c>
      <c r="L59" s="122">
        <f t="shared" si="18"/>
        <v>0</v>
      </c>
      <c r="M59" s="120">
        <f t="shared" si="19"/>
        <v>0</v>
      </c>
      <c r="N59" s="121" t="e">
        <v>#REF!</v>
      </c>
      <c r="O59" s="122" t="e">
        <f t="shared" si="4"/>
        <v>#REF!</v>
      </c>
      <c r="P59" s="120">
        <f t="shared" si="19"/>
        <v>0</v>
      </c>
      <c r="Q59" s="121">
        <v>0</v>
      </c>
      <c r="R59" s="122">
        <f t="shared" si="6"/>
        <v>0</v>
      </c>
      <c r="S59" s="120">
        <f t="shared" si="19"/>
        <v>0</v>
      </c>
      <c r="T59" s="121">
        <v>0</v>
      </c>
      <c r="U59" s="122">
        <f t="shared" si="7"/>
        <v>0</v>
      </c>
      <c r="V59" s="120">
        <f t="shared" si="19"/>
        <v>0</v>
      </c>
      <c r="W59" s="121">
        <v>0</v>
      </c>
      <c r="X59" s="122">
        <f t="shared" si="8"/>
        <v>0</v>
      </c>
      <c r="Y59" s="120">
        <f t="shared" si="19"/>
        <v>0</v>
      </c>
      <c r="Z59" s="121">
        <v>0</v>
      </c>
      <c r="AA59" s="122">
        <f t="shared" si="9"/>
        <v>0</v>
      </c>
      <c r="AB59" s="120">
        <f t="shared" si="19"/>
        <v>0</v>
      </c>
      <c r="AC59" s="121">
        <v>0</v>
      </c>
      <c r="AD59" s="122">
        <f t="shared" si="10"/>
        <v>0</v>
      </c>
      <c r="AE59" s="120">
        <f t="shared" si="19"/>
        <v>0</v>
      </c>
      <c r="AF59" s="121">
        <v>0</v>
      </c>
      <c r="AG59" s="122">
        <f t="shared" si="11"/>
        <v>0</v>
      </c>
      <c r="AH59" s="120">
        <f t="shared" si="19"/>
        <v>0</v>
      </c>
      <c r="AI59" s="121">
        <v>0</v>
      </c>
      <c r="AJ59" s="122">
        <f t="shared" si="12"/>
        <v>0</v>
      </c>
      <c r="AK59" s="120">
        <f t="shared" si="19"/>
        <v>0</v>
      </c>
      <c r="AL59" s="121">
        <v>0</v>
      </c>
      <c r="AM59" s="122">
        <f t="shared" si="13"/>
        <v>0</v>
      </c>
      <c r="AN59" s="120">
        <f t="shared" si="19"/>
        <v>0</v>
      </c>
      <c r="AO59" s="121">
        <v>0</v>
      </c>
      <c r="AP59" s="122">
        <f t="shared" si="14"/>
        <v>0</v>
      </c>
      <c r="AQ59" s="120">
        <f t="shared" si="19"/>
        <v>0</v>
      </c>
      <c r="AR59" s="121">
        <v>0</v>
      </c>
      <c r="AS59" s="122">
        <f t="shared" si="15"/>
        <v>0</v>
      </c>
    </row>
    <row r="60" spans="6:45">
      <c r="F60" s="116"/>
      <c r="G60" s="117">
        <v>0</v>
      </c>
      <c r="H60" s="4">
        <f t="shared" si="30"/>
        <v>0</v>
      </c>
      <c r="I60" s="119">
        <f t="shared" si="17"/>
        <v>0</v>
      </c>
      <c r="J60" s="120">
        <f t="shared" si="31"/>
        <v>0</v>
      </c>
      <c r="K60" s="121">
        <f>Jan!D52</f>
        <v>0</v>
      </c>
      <c r="L60" s="122">
        <f t="shared" si="18"/>
        <v>0</v>
      </c>
      <c r="M60" s="120">
        <f t="shared" si="19"/>
        <v>0</v>
      </c>
      <c r="N60" s="121" t="e">
        <v>#REF!</v>
      </c>
      <c r="O60" s="122" t="e">
        <f t="shared" si="4"/>
        <v>#REF!</v>
      </c>
      <c r="P60" s="120">
        <f t="shared" si="19"/>
        <v>0</v>
      </c>
      <c r="Q60" s="121">
        <v>0</v>
      </c>
      <c r="R60" s="122">
        <f t="shared" si="6"/>
        <v>0</v>
      </c>
      <c r="S60" s="120">
        <f t="shared" si="19"/>
        <v>0</v>
      </c>
      <c r="T60" s="121">
        <v>0</v>
      </c>
      <c r="U60" s="122">
        <f t="shared" si="7"/>
        <v>0</v>
      </c>
      <c r="V60" s="120">
        <f t="shared" si="19"/>
        <v>0</v>
      </c>
      <c r="W60" s="121">
        <v>0</v>
      </c>
      <c r="X60" s="122">
        <f t="shared" si="8"/>
        <v>0</v>
      </c>
      <c r="Y60" s="120">
        <f t="shared" si="19"/>
        <v>0</v>
      </c>
      <c r="Z60" s="121">
        <v>0</v>
      </c>
      <c r="AA60" s="122">
        <f t="shared" si="9"/>
        <v>0</v>
      </c>
      <c r="AB60" s="120">
        <f t="shared" si="19"/>
        <v>0</v>
      </c>
      <c r="AC60" s="121">
        <v>0</v>
      </c>
      <c r="AD60" s="122">
        <f t="shared" si="10"/>
        <v>0</v>
      </c>
      <c r="AE60" s="120">
        <f t="shared" si="19"/>
        <v>0</v>
      </c>
      <c r="AF60" s="121">
        <v>0</v>
      </c>
      <c r="AG60" s="122">
        <f t="shared" si="11"/>
        <v>0</v>
      </c>
      <c r="AH60" s="120">
        <f t="shared" si="19"/>
        <v>0</v>
      </c>
      <c r="AI60" s="121">
        <v>0</v>
      </c>
      <c r="AJ60" s="122">
        <f t="shared" si="12"/>
        <v>0</v>
      </c>
      <c r="AK60" s="120">
        <f t="shared" si="19"/>
        <v>0</v>
      </c>
      <c r="AL60" s="121">
        <v>0</v>
      </c>
      <c r="AM60" s="122">
        <f t="shared" si="13"/>
        <v>0</v>
      </c>
      <c r="AN60" s="120">
        <f t="shared" si="19"/>
        <v>0</v>
      </c>
      <c r="AO60" s="121">
        <v>0</v>
      </c>
      <c r="AP60" s="122">
        <f t="shared" si="14"/>
        <v>0</v>
      </c>
      <c r="AQ60" s="120">
        <f t="shared" si="19"/>
        <v>0</v>
      </c>
      <c r="AR60" s="121">
        <v>0</v>
      </c>
      <c r="AS60" s="122">
        <f t="shared" si="15"/>
        <v>0</v>
      </c>
    </row>
    <row r="61" spans="6:45">
      <c r="F61" s="116"/>
      <c r="G61" s="117">
        <v>0</v>
      </c>
      <c r="H61" s="4">
        <f t="shared" si="30"/>
        <v>0</v>
      </c>
      <c r="I61" s="119">
        <f t="shared" si="17"/>
        <v>0</v>
      </c>
      <c r="J61" s="120">
        <f t="shared" si="31"/>
        <v>0</v>
      </c>
      <c r="K61" s="121">
        <f>Jan!D53</f>
        <v>0</v>
      </c>
      <c r="L61" s="122">
        <f t="shared" si="18"/>
        <v>0</v>
      </c>
      <c r="M61" s="120">
        <f t="shared" si="19"/>
        <v>0</v>
      </c>
      <c r="N61" s="121" t="e">
        <v>#REF!</v>
      </c>
      <c r="O61" s="122" t="e">
        <f t="shared" si="4"/>
        <v>#REF!</v>
      </c>
      <c r="P61" s="120">
        <f t="shared" si="19"/>
        <v>0</v>
      </c>
      <c r="Q61" s="121">
        <v>0</v>
      </c>
      <c r="R61" s="122">
        <f t="shared" si="6"/>
        <v>0</v>
      </c>
      <c r="S61" s="120">
        <f t="shared" si="19"/>
        <v>0</v>
      </c>
      <c r="T61" s="121">
        <v>0</v>
      </c>
      <c r="U61" s="122">
        <f t="shared" si="7"/>
        <v>0</v>
      </c>
      <c r="V61" s="120">
        <f t="shared" si="19"/>
        <v>0</v>
      </c>
      <c r="W61" s="121">
        <v>0</v>
      </c>
      <c r="X61" s="122">
        <f t="shared" si="8"/>
        <v>0</v>
      </c>
      <c r="Y61" s="120">
        <f t="shared" si="19"/>
        <v>0</v>
      </c>
      <c r="Z61" s="121">
        <v>0</v>
      </c>
      <c r="AA61" s="122">
        <f t="shared" si="9"/>
        <v>0</v>
      </c>
      <c r="AB61" s="120">
        <f t="shared" si="19"/>
        <v>0</v>
      </c>
      <c r="AC61" s="121">
        <v>0</v>
      </c>
      <c r="AD61" s="122">
        <f t="shared" si="10"/>
        <v>0</v>
      </c>
      <c r="AE61" s="120">
        <f t="shared" si="19"/>
        <v>0</v>
      </c>
      <c r="AF61" s="121">
        <v>0</v>
      </c>
      <c r="AG61" s="122">
        <f t="shared" si="11"/>
        <v>0</v>
      </c>
      <c r="AH61" s="120">
        <f t="shared" si="19"/>
        <v>0</v>
      </c>
      <c r="AI61" s="121">
        <v>0</v>
      </c>
      <c r="AJ61" s="122">
        <f t="shared" si="12"/>
        <v>0</v>
      </c>
      <c r="AK61" s="120">
        <f t="shared" si="19"/>
        <v>0</v>
      </c>
      <c r="AL61" s="121">
        <v>0</v>
      </c>
      <c r="AM61" s="122">
        <f t="shared" si="13"/>
        <v>0</v>
      </c>
      <c r="AN61" s="120">
        <f t="shared" si="19"/>
        <v>0</v>
      </c>
      <c r="AO61" s="121">
        <v>0</v>
      </c>
      <c r="AP61" s="122">
        <f t="shared" si="14"/>
        <v>0</v>
      </c>
      <c r="AQ61" s="120">
        <f t="shared" si="19"/>
        <v>0</v>
      </c>
      <c r="AR61" s="121">
        <v>0</v>
      </c>
      <c r="AS61" s="122">
        <f t="shared" si="15"/>
        <v>0</v>
      </c>
    </row>
    <row r="62" spans="6:45">
      <c r="F62" s="116"/>
      <c r="G62" s="117">
        <v>0</v>
      </c>
      <c r="H62" s="4">
        <f t="shared" si="30"/>
        <v>0</v>
      </c>
      <c r="I62" s="119">
        <f t="shared" si="17"/>
        <v>0</v>
      </c>
      <c r="J62" s="120">
        <f t="shared" si="31"/>
        <v>0</v>
      </c>
      <c r="K62" s="121">
        <f>Jan!D54</f>
        <v>0</v>
      </c>
      <c r="L62" s="122">
        <f t="shared" si="18"/>
        <v>0</v>
      </c>
      <c r="M62" s="120">
        <f t="shared" si="19"/>
        <v>0</v>
      </c>
      <c r="N62" s="121" t="e">
        <v>#REF!</v>
      </c>
      <c r="O62" s="122" t="e">
        <f t="shared" si="4"/>
        <v>#REF!</v>
      </c>
      <c r="P62" s="120">
        <f t="shared" si="19"/>
        <v>0</v>
      </c>
      <c r="Q62" s="121">
        <v>0</v>
      </c>
      <c r="R62" s="122">
        <f t="shared" si="6"/>
        <v>0</v>
      </c>
      <c r="S62" s="120">
        <f t="shared" si="19"/>
        <v>0</v>
      </c>
      <c r="T62" s="121">
        <v>0</v>
      </c>
      <c r="U62" s="122">
        <f t="shared" si="7"/>
        <v>0</v>
      </c>
      <c r="V62" s="120">
        <f t="shared" si="19"/>
        <v>0</v>
      </c>
      <c r="W62" s="121">
        <v>0</v>
      </c>
      <c r="X62" s="122">
        <f t="shared" si="8"/>
        <v>0</v>
      </c>
      <c r="Y62" s="120">
        <f t="shared" si="19"/>
        <v>0</v>
      </c>
      <c r="Z62" s="121">
        <v>0</v>
      </c>
      <c r="AA62" s="122">
        <f t="shared" si="9"/>
        <v>0</v>
      </c>
      <c r="AB62" s="120">
        <f t="shared" si="19"/>
        <v>0</v>
      </c>
      <c r="AC62" s="121">
        <v>0</v>
      </c>
      <c r="AD62" s="122">
        <f t="shared" si="10"/>
        <v>0</v>
      </c>
      <c r="AE62" s="120">
        <f t="shared" si="19"/>
        <v>0</v>
      </c>
      <c r="AF62" s="121">
        <v>0</v>
      </c>
      <c r="AG62" s="122">
        <f t="shared" si="11"/>
        <v>0</v>
      </c>
      <c r="AH62" s="120">
        <f t="shared" si="19"/>
        <v>0</v>
      </c>
      <c r="AI62" s="121">
        <v>0</v>
      </c>
      <c r="AJ62" s="122">
        <f t="shared" si="12"/>
        <v>0</v>
      </c>
      <c r="AK62" s="120">
        <f t="shared" si="19"/>
        <v>0</v>
      </c>
      <c r="AL62" s="121">
        <v>0</v>
      </c>
      <c r="AM62" s="122">
        <f t="shared" si="13"/>
        <v>0</v>
      </c>
      <c r="AN62" s="120">
        <f t="shared" si="19"/>
        <v>0</v>
      </c>
      <c r="AO62" s="121">
        <v>0</v>
      </c>
      <c r="AP62" s="122">
        <f t="shared" si="14"/>
        <v>0</v>
      </c>
      <c r="AQ62" s="120">
        <f t="shared" si="19"/>
        <v>0</v>
      </c>
      <c r="AR62" s="121">
        <v>0</v>
      </c>
      <c r="AS62" s="122">
        <f t="shared" si="15"/>
        <v>0</v>
      </c>
    </row>
    <row r="63" spans="6:45">
      <c r="F63" s="116"/>
      <c r="G63" s="117">
        <v>0</v>
      </c>
      <c r="H63" s="4">
        <f t="shared" si="30"/>
        <v>0</v>
      </c>
      <c r="I63" s="119">
        <f t="shared" si="17"/>
        <v>0</v>
      </c>
      <c r="J63" s="120">
        <f t="shared" si="31"/>
        <v>0</v>
      </c>
      <c r="K63" s="121">
        <f>Jan!D55</f>
        <v>0</v>
      </c>
      <c r="L63" s="122">
        <f t="shared" si="18"/>
        <v>0</v>
      </c>
      <c r="M63" s="120">
        <f t="shared" si="19"/>
        <v>0</v>
      </c>
      <c r="N63" s="121" t="e">
        <v>#REF!</v>
      </c>
      <c r="O63" s="122" t="e">
        <f t="shared" si="4"/>
        <v>#REF!</v>
      </c>
      <c r="P63" s="120">
        <f t="shared" si="19"/>
        <v>0</v>
      </c>
      <c r="Q63" s="121">
        <v>0</v>
      </c>
      <c r="R63" s="122">
        <f t="shared" si="6"/>
        <v>0</v>
      </c>
      <c r="S63" s="120">
        <f t="shared" si="19"/>
        <v>0</v>
      </c>
      <c r="T63" s="121">
        <v>0</v>
      </c>
      <c r="U63" s="122">
        <f t="shared" si="7"/>
        <v>0</v>
      </c>
      <c r="V63" s="120">
        <f t="shared" si="19"/>
        <v>0</v>
      </c>
      <c r="W63" s="121">
        <v>0</v>
      </c>
      <c r="X63" s="122">
        <f t="shared" si="8"/>
        <v>0</v>
      </c>
      <c r="Y63" s="120">
        <f t="shared" si="19"/>
        <v>0</v>
      </c>
      <c r="Z63" s="121">
        <v>0</v>
      </c>
      <c r="AA63" s="122">
        <f t="shared" si="9"/>
        <v>0</v>
      </c>
      <c r="AB63" s="120">
        <f t="shared" si="19"/>
        <v>0</v>
      </c>
      <c r="AC63" s="121">
        <v>0</v>
      </c>
      <c r="AD63" s="122">
        <f t="shared" si="10"/>
        <v>0</v>
      </c>
      <c r="AE63" s="120">
        <f t="shared" si="19"/>
        <v>0</v>
      </c>
      <c r="AF63" s="121">
        <v>0</v>
      </c>
      <c r="AG63" s="122">
        <f t="shared" si="11"/>
        <v>0</v>
      </c>
      <c r="AH63" s="120">
        <f t="shared" si="19"/>
        <v>0</v>
      </c>
      <c r="AI63" s="121">
        <v>0</v>
      </c>
      <c r="AJ63" s="122">
        <f t="shared" si="12"/>
        <v>0</v>
      </c>
      <c r="AK63" s="120">
        <f t="shared" si="19"/>
        <v>0</v>
      </c>
      <c r="AL63" s="121">
        <v>0</v>
      </c>
      <c r="AM63" s="122">
        <f t="shared" si="13"/>
        <v>0</v>
      </c>
      <c r="AN63" s="120">
        <f t="shared" si="19"/>
        <v>0</v>
      </c>
      <c r="AO63" s="121">
        <v>0</v>
      </c>
      <c r="AP63" s="122">
        <f t="shared" si="14"/>
        <v>0</v>
      </c>
      <c r="AQ63" s="120">
        <f t="shared" si="19"/>
        <v>0</v>
      </c>
      <c r="AR63" s="121">
        <v>0</v>
      </c>
      <c r="AS63" s="122">
        <f t="shared" si="15"/>
        <v>0</v>
      </c>
    </row>
    <row r="64" spans="6:45">
      <c r="F64" s="116"/>
      <c r="G64" s="117">
        <v>0</v>
      </c>
      <c r="H64" s="4">
        <f t="shared" si="30"/>
        <v>0</v>
      </c>
      <c r="I64" s="119">
        <f t="shared" si="17"/>
        <v>0</v>
      </c>
      <c r="J64" s="120">
        <f t="shared" si="31"/>
        <v>0</v>
      </c>
      <c r="K64" s="121">
        <f>Jan!D56</f>
        <v>0</v>
      </c>
      <c r="L64" s="122">
        <f t="shared" si="18"/>
        <v>0</v>
      </c>
      <c r="M64" s="120">
        <f t="shared" si="19"/>
        <v>0</v>
      </c>
      <c r="N64" s="121" t="e">
        <v>#REF!</v>
      </c>
      <c r="O64" s="122" t="e">
        <f t="shared" si="4"/>
        <v>#REF!</v>
      </c>
      <c r="P64" s="120">
        <f t="shared" si="19"/>
        <v>0</v>
      </c>
      <c r="Q64" s="121">
        <v>0</v>
      </c>
      <c r="R64" s="122">
        <f t="shared" si="6"/>
        <v>0</v>
      </c>
      <c r="S64" s="120">
        <f t="shared" si="19"/>
        <v>0</v>
      </c>
      <c r="T64" s="121">
        <v>0</v>
      </c>
      <c r="U64" s="122">
        <f t="shared" si="7"/>
        <v>0</v>
      </c>
      <c r="V64" s="120">
        <f t="shared" si="19"/>
        <v>0</v>
      </c>
      <c r="W64" s="121">
        <v>0</v>
      </c>
      <c r="X64" s="122">
        <f t="shared" si="8"/>
        <v>0</v>
      </c>
      <c r="Y64" s="120">
        <f t="shared" si="19"/>
        <v>0</v>
      </c>
      <c r="Z64" s="121">
        <v>0</v>
      </c>
      <c r="AA64" s="122">
        <f t="shared" si="9"/>
        <v>0</v>
      </c>
      <c r="AB64" s="120">
        <f t="shared" si="19"/>
        <v>0</v>
      </c>
      <c r="AC64" s="121">
        <v>0</v>
      </c>
      <c r="AD64" s="122">
        <f t="shared" si="10"/>
        <v>0</v>
      </c>
      <c r="AE64" s="120">
        <f t="shared" si="19"/>
        <v>0</v>
      </c>
      <c r="AF64" s="121">
        <v>0</v>
      </c>
      <c r="AG64" s="122">
        <f t="shared" si="11"/>
        <v>0</v>
      </c>
      <c r="AH64" s="120">
        <f t="shared" si="19"/>
        <v>0</v>
      </c>
      <c r="AI64" s="121">
        <v>0</v>
      </c>
      <c r="AJ64" s="122">
        <f t="shared" si="12"/>
        <v>0</v>
      </c>
      <c r="AK64" s="120">
        <f t="shared" si="19"/>
        <v>0</v>
      </c>
      <c r="AL64" s="121">
        <v>0</v>
      </c>
      <c r="AM64" s="122">
        <f t="shared" si="13"/>
        <v>0</v>
      </c>
      <c r="AN64" s="120">
        <f t="shared" si="19"/>
        <v>0</v>
      </c>
      <c r="AO64" s="121">
        <v>0</v>
      </c>
      <c r="AP64" s="122">
        <f t="shared" si="14"/>
        <v>0</v>
      </c>
      <c r="AQ64" s="120">
        <f t="shared" si="19"/>
        <v>0</v>
      </c>
      <c r="AR64" s="121">
        <v>0</v>
      </c>
      <c r="AS64" s="122">
        <f t="shared" si="15"/>
        <v>0</v>
      </c>
    </row>
    <row r="65" spans="6:45">
      <c r="F65" s="116"/>
      <c r="G65" s="117">
        <v>0</v>
      </c>
      <c r="H65" s="4">
        <f t="shared" si="30"/>
        <v>0</v>
      </c>
      <c r="I65" s="119">
        <f t="shared" si="17"/>
        <v>0</v>
      </c>
      <c r="J65" s="120">
        <f t="shared" si="31"/>
        <v>0</v>
      </c>
      <c r="K65" s="121">
        <f>Jan!D57</f>
        <v>0</v>
      </c>
      <c r="L65" s="122">
        <f t="shared" si="18"/>
        <v>0</v>
      </c>
      <c r="M65" s="120">
        <f t="shared" si="19"/>
        <v>0</v>
      </c>
      <c r="N65" s="121" t="e">
        <v>#REF!</v>
      </c>
      <c r="O65" s="122" t="e">
        <f t="shared" si="4"/>
        <v>#REF!</v>
      </c>
      <c r="P65" s="120">
        <f t="shared" si="19"/>
        <v>0</v>
      </c>
      <c r="Q65" s="121">
        <v>0</v>
      </c>
      <c r="R65" s="122">
        <f t="shared" si="6"/>
        <v>0</v>
      </c>
      <c r="S65" s="120">
        <f t="shared" si="19"/>
        <v>0</v>
      </c>
      <c r="T65" s="121">
        <v>0</v>
      </c>
      <c r="U65" s="122">
        <f t="shared" si="7"/>
        <v>0</v>
      </c>
      <c r="V65" s="120">
        <f t="shared" si="19"/>
        <v>0</v>
      </c>
      <c r="W65" s="121">
        <v>0</v>
      </c>
      <c r="X65" s="122">
        <f t="shared" si="8"/>
        <v>0</v>
      </c>
      <c r="Y65" s="120">
        <f t="shared" si="19"/>
        <v>0</v>
      </c>
      <c r="Z65" s="121">
        <v>0</v>
      </c>
      <c r="AA65" s="122">
        <f t="shared" si="9"/>
        <v>0</v>
      </c>
      <c r="AB65" s="120">
        <f t="shared" si="19"/>
        <v>0</v>
      </c>
      <c r="AC65" s="121">
        <v>0</v>
      </c>
      <c r="AD65" s="122">
        <f t="shared" si="10"/>
        <v>0</v>
      </c>
      <c r="AE65" s="120">
        <f t="shared" si="19"/>
        <v>0</v>
      </c>
      <c r="AF65" s="121">
        <v>0</v>
      </c>
      <c r="AG65" s="122">
        <f t="shared" si="11"/>
        <v>0</v>
      </c>
      <c r="AH65" s="120">
        <f t="shared" si="19"/>
        <v>0</v>
      </c>
      <c r="AI65" s="121">
        <v>0</v>
      </c>
      <c r="AJ65" s="122">
        <f t="shared" si="12"/>
        <v>0</v>
      </c>
      <c r="AK65" s="120">
        <f t="shared" si="19"/>
        <v>0</v>
      </c>
      <c r="AL65" s="121">
        <v>0</v>
      </c>
      <c r="AM65" s="122">
        <f t="shared" si="13"/>
        <v>0</v>
      </c>
      <c r="AN65" s="120">
        <f t="shared" si="19"/>
        <v>0</v>
      </c>
      <c r="AO65" s="121">
        <v>0</v>
      </c>
      <c r="AP65" s="122">
        <f t="shared" si="14"/>
        <v>0</v>
      </c>
      <c r="AQ65" s="120">
        <f t="shared" si="19"/>
        <v>0</v>
      </c>
      <c r="AR65" s="121">
        <v>0</v>
      </c>
      <c r="AS65" s="122">
        <f t="shared" si="15"/>
        <v>0</v>
      </c>
    </row>
    <row r="66" spans="6:45">
      <c r="F66" s="116"/>
      <c r="G66" s="117">
        <v>0</v>
      </c>
      <c r="H66" s="4">
        <f t="shared" si="30"/>
        <v>0</v>
      </c>
      <c r="I66" s="119">
        <f t="shared" si="17"/>
        <v>0</v>
      </c>
      <c r="J66" s="120">
        <f t="shared" si="31"/>
        <v>0</v>
      </c>
      <c r="K66" s="121">
        <f>Jan!D58</f>
        <v>0</v>
      </c>
      <c r="L66" s="122">
        <f t="shared" si="18"/>
        <v>0</v>
      </c>
      <c r="M66" s="120">
        <f t="shared" ref="M66:AQ69" si="32">$H66</f>
        <v>0</v>
      </c>
      <c r="N66" s="121" t="e">
        <v>#REF!</v>
      </c>
      <c r="O66" s="122" t="e">
        <f t="shared" si="4"/>
        <v>#REF!</v>
      </c>
      <c r="P66" s="120">
        <f t="shared" si="32"/>
        <v>0</v>
      </c>
      <c r="Q66" s="121">
        <v>0</v>
      </c>
      <c r="R66" s="122">
        <f t="shared" si="6"/>
        <v>0</v>
      </c>
      <c r="S66" s="120">
        <f t="shared" si="32"/>
        <v>0</v>
      </c>
      <c r="T66" s="121">
        <v>0</v>
      </c>
      <c r="U66" s="122">
        <f t="shared" si="7"/>
        <v>0</v>
      </c>
      <c r="V66" s="120">
        <f t="shared" si="32"/>
        <v>0</v>
      </c>
      <c r="W66" s="121">
        <v>0</v>
      </c>
      <c r="X66" s="122">
        <f t="shared" si="8"/>
        <v>0</v>
      </c>
      <c r="Y66" s="120">
        <f t="shared" si="32"/>
        <v>0</v>
      </c>
      <c r="Z66" s="121">
        <v>0</v>
      </c>
      <c r="AA66" s="122">
        <f t="shared" si="9"/>
        <v>0</v>
      </c>
      <c r="AB66" s="120">
        <f t="shared" si="32"/>
        <v>0</v>
      </c>
      <c r="AC66" s="121">
        <v>0</v>
      </c>
      <c r="AD66" s="122">
        <f t="shared" si="10"/>
        <v>0</v>
      </c>
      <c r="AE66" s="120">
        <f t="shared" si="32"/>
        <v>0</v>
      </c>
      <c r="AF66" s="121">
        <v>0</v>
      </c>
      <c r="AG66" s="122">
        <f t="shared" si="11"/>
        <v>0</v>
      </c>
      <c r="AH66" s="120">
        <f t="shared" si="32"/>
        <v>0</v>
      </c>
      <c r="AI66" s="121">
        <v>0</v>
      </c>
      <c r="AJ66" s="122">
        <f t="shared" si="12"/>
        <v>0</v>
      </c>
      <c r="AK66" s="120">
        <f t="shared" si="32"/>
        <v>0</v>
      </c>
      <c r="AL66" s="121">
        <v>0</v>
      </c>
      <c r="AM66" s="122">
        <f t="shared" si="13"/>
        <v>0</v>
      </c>
      <c r="AN66" s="120">
        <f t="shared" si="32"/>
        <v>0</v>
      </c>
      <c r="AO66" s="121">
        <v>0</v>
      </c>
      <c r="AP66" s="122">
        <f t="shared" si="14"/>
        <v>0</v>
      </c>
      <c r="AQ66" s="120">
        <f t="shared" si="32"/>
        <v>0</v>
      </c>
      <c r="AR66" s="121">
        <v>0</v>
      </c>
      <c r="AS66" s="122">
        <f t="shared" si="15"/>
        <v>0</v>
      </c>
    </row>
    <row r="67" spans="6:45">
      <c r="F67" s="116"/>
      <c r="G67" s="117">
        <v>0</v>
      </c>
      <c r="H67" s="4">
        <f t="shared" si="30"/>
        <v>0</v>
      </c>
      <c r="I67" s="119">
        <f t="shared" si="17"/>
        <v>0</v>
      </c>
      <c r="J67" s="120">
        <f t="shared" si="31"/>
        <v>0</v>
      </c>
      <c r="K67" s="121">
        <f>Jan!D59</f>
        <v>0</v>
      </c>
      <c r="L67" s="122">
        <f t="shared" si="18"/>
        <v>0</v>
      </c>
      <c r="M67" s="120">
        <f t="shared" si="32"/>
        <v>0</v>
      </c>
      <c r="N67" s="121" t="e">
        <v>#REF!</v>
      </c>
      <c r="O67" s="122" t="e">
        <f t="shared" si="4"/>
        <v>#REF!</v>
      </c>
      <c r="P67" s="120">
        <f t="shared" si="32"/>
        <v>0</v>
      </c>
      <c r="Q67" s="121">
        <v>0</v>
      </c>
      <c r="R67" s="122">
        <f t="shared" si="6"/>
        <v>0</v>
      </c>
      <c r="S67" s="120">
        <f t="shared" si="32"/>
        <v>0</v>
      </c>
      <c r="T67" s="121">
        <v>0</v>
      </c>
      <c r="U67" s="122">
        <f t="shared" si="7"/>
        <v>0</v>
      </c>
      <c r="V67" s="120">
        <f t="shared" si="32"/>
        <v>0</v>
      </c>
      <c r="W67" s="121">
        <v>0</v>
      </c>
      <c r="X67" s="122">
        <f t="shared" si="8"/>
        <v>0</v>
      </c>
      <c r="Y67" s="120">
        <f t="shared" si="32"/>
        <v>0</v>
      </c>
      <c r="Z67" s="121">
        <v>0</v>
      </c>
      <c r="AA67" s="122">
        <f t="shared" si="9"/>
        <v>0</v>
      </c>
      <c r="AB67" s="120">
        <f t="shared" si="32"/>
        <v>0</v>
      </c>
      <c r="AC67" s="121">
        <v>0</v>
      </c>
      <c r="AD67" s="122">
        <f t="shared" si="10"/>
        <v>0</v>
      </c>
      <c r="AE67" s="120">
        <f t="shared" si="32"/>
        <v>0</v>
      </c>
      <c r="AF67" s="121">
        <v>0</v>
      </c>
      <c r="AG67" s="122">
        <f t="shared" si="11"/>
        <v>0</v>
      </c>
      <c r="AH67" s="120">
        <f t="shared" si="32"/>
        <v>0</v>
      </c>
      <c r="AI67" s="121">
        <v>0</v>
      </c>
      <c r="AJ67" s="122">
        <f t="shared" si="12"/>
        <v>0</v>
      </c>
      <c r="AK67" s="120">
        <f t="shared" si="32"/>
        <v>0</v>
      </c>
      <c r="AL67" s="121">
        <v>0</v>
      </c>
      <c r="AM67" s="122">
        <f t="shared" si="13"/>
        <v>0</v>
      </c>
      <c r="AN67" s="120">
        <f t="shared" si="32"/>
        <v>0</v>
      </c>
      <c r="AO67" s="121">
        <v>0</v>
      </c>
      <c r="AP67" s="122">
        <f t="shared" si="14"/>
        <v>0</v>
      </c>
      <c r="AQ67" s="120">
        <f t="shared" si="32"/>
        <v>0</v>
      </c>
      <c r="AR67" s="121">
        <v>0</v>
      </c>
      <c r="AS67" s="122">
        <f t="shared" si="15"/>
        <v>0</v>
      </c>
    </row>
    <row r="68" spans="6:45">
      <c r="F68" s="116"/>
      <c r="G68" s="117">
        <v>0</v>
      </c>
      <c r="H68" s="4">
        <f t="shared" si="30"/>
        <v>0</v>
      </c>
      <c r="I68" s="119">
        <f t="shared" si="17"/>
        <v>0</v>
      </c>
      <c r="J68" s="120">
        <f t="shared" si="31"/>
        <v>0</v>
      </c>
      <c r="K68" s="121">
        <f>Jan!D60</f>
        <v>0</v>
      </c>
      <c r="L68" s="122">
        <f t="shared" si="18"/>
        <v>0</v>
      </c>
      <c r="M68" s="120">
        <f t="shared" si="32"/>
        <v>0</v>
      </c>
      <c r="N68" s="121" t="e">
        <v>#REF!</v>
      </c>
      <c r="O68" s="122" t="e">
        <f t="shared" si="4"/>
        <v>#REF!</v>
      </c>
      <c r="P68" s="120">
        <f t="shared" si="32"/>
        <v>0</v>
      </c>
      <c r="Q68" s="121">
        <v>0</v>
      </c>
      <c r="R68" s="122">
        <f t="shared" si="6"/>
        <v>0</v>
      </c>
      <c r="S68" s="120">
        <f t="shared" si="32"/>
        <v>0</v>
      </c>
      <c r="T68" s="121">
        <v>0</v>
      </c>
      <c r="U68" s="122">
        <f t="shared" si="7"/>
        <v>0</v>
      </c>
      <c r="V68" s="120">
        <f t="shared" si="32"/>
        <v>0</v>
      </c>
      <c r="W68" s="121">
        <v>0</v>
      </c>
      <c r="X68" s="122">
        <f t="shared" si="8"/>
        <v>0</v>
      </c>
      <c r="Y68" s="120">
        <f t="shared" si="32"/>
        <v>0</v>
      </c>
      <c r="Z68" s="121">
        <v>0</v>
      </c>
      <c r="AA68" s="122">
        <f t="shared" si="9"/>
        <v>0</v>
      </c>
      <c r="AB68" s="120">
        <f t="shared" si="32"/>
        <v>0</v>
      </c>
      <c r="AC68" s="121">
        <v>0</v>
      </c>
      <c r="AD68" s="122">
        <f t="shared" si="10"/>
        <v>0</v>
      </c>
      <c r="AE68" s="120">
        <f t="shared" si="32"/>
        <v>0</v>
      </c>
      <c r="AF68" s="121">
        <v>0</v>
      </c>
      <c r="AG68" s="122">
        <f t="shared" si="11"/>
        <v>0</v>
      </c>
      <c r="AH68" s="120">
        <f t="shared" si="32"/>
        <v>0</v>
      </c>
      <c r="AI68" s="121">
        <v>0</v>
      </c>
      <c r="AJ68" s="122">
        <f t="shared" si="12"/>
        <v>0</v>
      </c>
      <c r="AK68" s="120">
        <f t="shared" si="32"/>
        <v>0</v>
      </c>
      <c r="AL68" s="121">
        <v>0</v>
      </c>
      <c r="AM68" s="122">
        <f t="shared" si="13"/>
        <v>0</v>
      </c>
      <c r="AN68" s="120">
        <f t="shared" si="32"/>
        <v>0</v>
      </c>
      <c r="AO68" s="121">
        <v>0</v>
      </c>
      <c r="AP68" s="122">
        <f t="shared" si="14"/>
        <v>0</v>
      </c>
      <c r="AQ68" s="120">
        <f t="shared" si="32"/>
        <v>0</v>
      </c>
      <c r="AR68" s="121">
        <v>0</v>
      </c>
      <c r="AS68" s="122">
        <f t="shared" si="15"/>
        <v>0</v>
      </c>
    </row>
    <row r="69" spans="6:45" ht="15.75" thickBot="1">
      <c r="F69" s="137"/>
      <c r="G69" s="124">
        <v>0</v>
      </c>
      <c r="H69" s="4">
        <f t="shared" si="30"/>
        <v>0</v>
      </c>
      <c r="I69" s="119">
        <f t="shared" si="17"/>
        <v>0</v>
      </c>
      <c r="J69" s="120">
        <f t="shared" si="31"/>
        <v>0</v>
      </c>
      <c r="K69" s="121">
        <f>Jan!D61</f>
        <v>0</v>
      </c>
      <c r="L69" s="122">
        <f t="shared" si="18"/>
        <v>0</v>
      </c>
      <c r="M69" s="120">
        <f t="shared" si="32"/>
        <v>0</v>
      </c>
      <c r="N69" s="121" t="e">
        <v>#REF!</v>
      </c>
      <c r="O69" s="122" t="e">
        <f>IF($N69="","",IF(OR($M69&gt;$N69,$M69&lt;$N69),$M69-$N69,0))</f>
        <v>#REF!</v>
      </c>
      <c r="P69" s="120">
        <f t="shared" si="32"/>
        <v>0</v>
      </c>
      <c r="Q69" s="121">
        <v>0</v>
      </c>
      <c r="R69" s="122">
        <f t="shared" si="6"/>
        <v>0</v>
      </c>
      <c r="S69" s="120">
        <f t="shared" si="32"/>
        <v>0</v>
      </c>
      <c r="T69" s="121">
        <v>0</v>
      </c>
      <c r="U69" s="122">
        <f>IF($T69="","",IF(OR($S69&gt;$T69,$S69&lt;$T69),$S69-$T69,0))</f>
        <v>0</v>
      </c>
      <c r="V69" s="120">
        <f t="shared" si="32"/>
        <v>0</v>
      </c>
      <c r="W69" s="121">
        <v>0</v>
      </c>
      <c r="X69" s="122">
        <f t="shared" si="8"/>
        <v>0</v>
      </c>
      <c r="Y69" s="120">
        <f t="shared" si="32"/>
        <v>0</v>
      </c>
      <c r="Z69" s="121">
        <v>0</v>
      </c>
      <c r="AA69" s="122">
        <f t="shared" si="9"/>
        <v>0</v>
      </c>
      <c r="AB69" s="120">
        <f t="shared" si="32"/>
        <v>0</v>
      </c>
      <c r="AC69" s="121">
        <v>0</v>
      </c>
      <c r="AD69" s="122">
        <f t="shared" si="10"/>
        <v>0</v>
      </c>
      <c r="AE69" s="120">
        <f t="shared" si="32"/>
        <v>0</v>
      </c>
      <c r="AF69" s="121">
        <v>0</v>
      </c>
      <c r="AG69" s="122">
        <f t="shared" si="11"/>
        <v>0</v>
      </c>
      <c r="AH69" s="120">
        <f t="shared" si="32"/>
        <v>0</v>
      </c>
      <c r="AI69" s="121">
        <v>0</v>
      </c>
      <c r="AJ69" s="122">
        <f t="shared" si="12"/>
        <v>0</v>
      </c>
      <c r="AK69" s="120">
        <f t="shared" si="32"/>
        <v>0</v>
      </c>
      <c r="AL69" s="121">
        <v>0</v>
      </c>
      <c r="AM69" s="122">
        <f t="shared" si="13"/>
        <v>0</v>
      </c>
      <c r="AN69" s="120">
        <f t="shared" si="32"/>
        <v>0</v>
      </c>
      <c r="AO69" s="121">
        <v>0</v>
      </c>
      <c r="AP69" s="122">
        <f t="shared" si="14"/>
        <v>0</v>
      </c>
      <c r="AQ69" s="120">
        <f t="shared" si="32"/>
        <v>0</v>
      </c>
      <c r="AR69" s="121">
        <v>0</v>
      </c>
      <c r="AS69" s="122">
        <f t="shared" si="15"/>
        <v>0</v>
      </c>
    </row>
    <row r="70" spans="6:45" ht="16.5" thickTop="1" thickBot="1">
      <c r="F70" s="138" t="s">
        <v>135</v>
      </c>
      <c r="G70" s="126"/>
      <c r="H70" s="126">
        <f>SUM(H$50:H$69)</f>
        <v>0</v>
      </c>
      <c r="I70" s="127">
        <f>SUM(I$50:I$69)</f>
        <v>0</v>
      </c>
      <c r="J70" s="128"/>
      <c r="K70" s="129"/>
      <c r="L70" s="130"/>
      <c r="M70" s="128"/>
      <c r="N70" s="129"/>
      <c r="O70" s="130"/>
      <c r="P70" s="128"/>
      <c r="Q70" s="129"/>
      <c r="R70" s="130"/>
      <c r="S70" s="128"/>
      <c r="T70" s="129"/>
      <c r="U70" s="130"/>
      <c r="V70" s="128"/>
      <c r="W70" s="129"/>
      <c r="X70" s="130"/>
      <c r="Y70" s="128"/>
      <c r="Z70" s="129"/>
      <c r="AA70" s="130"/>
      <c r="AB70" s="128"/>
      <c r="AC70" s="129"/>
      <c r="AD70" s="130"/>
      <c r="AE70" s="128"/>
      <c r="AF70" s="129"/>
      <c r="AG70" s="130"/>
      <c r="AH70" s="128"/>
      <c r="AI70" s="129"/>
      <c r="AJ70" s="130"/>
      <c r="AK70" s="128"/>
      <c r="AL70" s="129"/>
      <c r="AM70" s="130"/>
      <c r="AN70" s="128"/>
      <c r="AO70" s="129"/>
      <c r="AP70" s="130"/>
      <c r="AQ70" s="128"/>
      <c r="AR70" s="129"/>
      <c r="AS70" s="130"/>
    </row>
    <row r="71" spans="6:45" ht="16.5" thickTop="1" thickBot="1">
      <c r="F71" s="131"/>
      <c r="G71" s="131"/>
      <c r="H71" s="131"/>
      <c r="I71" s="132"/>
      <c r="J71" s="133"/>
      <c r="K71" s="134"/>
      <c r="L71" s="135"/>
      <c r="M71" s="133"/>
      <c r="N71" s="134"/>
      <c r="O71" s="135"/>
      <c r="P71" s="133"/>
      <c r="Q71" s="134"/>
      <c r="R71" s="135"/>
      <c r="S71" s="133"/>
      <c r="T71" s="134"/>
      <c r="U71" s="135"/>
      <c r="V71" s="133"/>
      <c r="W71" s="134"/>
      <c r="X71" s="135"/>
      <c r="Y71" s="133"/>
      <c r="Z71" s="134"/>
      <c r="AA71" s="135"/>
      <c r="AB71" s="133"/>
      <c r="AC71" s="134"/>
      <c r="AD71" s="135"/>
      <c r="AE71" s="133"/>
      <c r="AF71" s="134"/>
      <c r="AG71" s="135"/>
      <c r="AH71" s="133"/>
      <c r="AI71" s="134"/>
      <c r="AJ71" s="135"/>
      <c r="AK71" s="133"/>
      <c r="AL71" s="134"/>
      <c r="AM71" s="135"/>
      <c r="AN71" s="133"/>
      <c r="AO71" s="134"/>
      <c r="AP71" s="135"/>
      <c r="AQ71" s="133"/>
      <c r="AR71" s="134"/>
      <c r="AS71" s="135"/>
    </row>
    <row r="72" spans="6:45" ht="16.5" thickTop="1" thickBot="1">
      <c r="F72" s="5" t="s">
        <v>138</v>
      </c>
      <c r="G72" s="131"/>
      <c r="H72" s="131"/>
      <c r="I72" s="132"/>
      <c r="J72" s="133"/>
      <c r="K72" s="134"/>
      <c r="L72" s="135"/>
      <c r="M72" s="133"/>
      <c r="N72" s="134"/>
      <c r="O72" s="135"/>
      <c r="P72" s="133"/>
      <c r="Q72" s="134"/>
      <c r="R72" s="135"/>
      <c r="S72" s="133"/>
      <c r="T72" s="134"/>
      <c r="U72" s="135"/>
      <c r="V72" s="133"/>
      <c r="W72" s="134"/>
      <c r="X72" s="135"/>
      <c r="Y72" s="133"/>
      <c r="Z72" s="134"/>
      <c r="AA72" s="135"/>
      <c r="AB72" s="133"/>
      <c r="AC72" s="134"/>
      <c r="AD72" s="135"/>
      <c r="AE72" s="133"/>
      <c r="AF72" s="134"/>
      <c r="AG72" s="135"/>
      <c r="AH72" s="133"/>
      <c r="AI72" s="134"/>
      <c r="AJ72" s="135"/>
      <c r="AK72" s="133"/>
      <c r="AL72" s="134"/>
      <c r="AM72" s="135"/>
      <c r="AN72" s="133"/>
      <c r="AO72" s="134"/>
      <c r="AP72" s="135"/>
      <c r="AQ72" s="133"/>
      <c r="AR72" s="134"/>
      <c r="AS72" s="135"/>
    </row>
    <row r="73" spans="6:45" ht="15.75" thickTop="1">
      <c r="F73" s="116"/>
      <c r="G73" s="117">
        <v>0</v>
      </c>
      <c r="H73" s="6">
        <f>$G73</f>
        <v>0</v>
      </c>
      <c r="I73" s="119">
        <f t="shared" ref="I73:I92" si="33">100*$H73/$G$231</f>
        <v>0</v>
      </c>
      <c r="J73" s="120">
        <f>$H73</f>
        <v>0</v>
      </c>
      <c r="K73" s="121">
        <f>Jan!$D63</f>
        <v>0</v>
      </c>
      <c r="L73" s="122">
        <f t="shared" ref="L73:L92" si="34">IF($K73="","",IF(OR($K73&gt;$J73,$K73&lt;$J73),$K73-$J73,0))</f>
        <v>0</v>
      </c>
      <c r="M73" s="120">
        <f t="shared" ref="M73:AQ88" si="35">$H73</f>
        <v>0</v>
      </c>
      <c r="N73" s="121" t="e">
        <v>#REF!</v>
      </c>
      <c r="O73" s="122" t="e">
        <f>IF($N73="","",IF(OR($M73&gt;$N73,$M73&lt;$N73),$M73-$N73,0))</f>
        <v>#REF!</v>
      </c>
      <c r="P73" s="120">
        <f t="shared" ref="P73" si="36">$H73</f>
        <v>0</v>
      </c>
      <c r="Q73" s="121">
        <v>0</v>
      </c>
      <c r="R73" s="122">
        <f t="shared" si="6"/>
        <v>0</v>
      </c>
      <c r="S73" s="120">
        <f t="shared" ref="S73" si="37">$H73</f>
        <v>0</v>
      </c>
      <c r="T73" s="121">
        <v>0</v>
      </c>
      <c r="U73" s="122">
        <f>IF($T73="","",IF(OR($S73&gt;$T73,$S73&lt;$T73),$S73-$T73,0))</f>
        <v>0</v>
      </c>
      <c r="V73" s="120">
        <f t="shared" ref="V73" si="38">$H73</f>
        <v>0</v>
      </c>
      <c r="W73" s="121">
        <v>0</v>
      </c>
      <c r="X73" s="122">
        <f t="shared" si="8"/>
        <v>0</v>
      </c>
      <c r="Y73" s="120">
        <f t="shared" ref="Y73" si="39">$H73</f>
        <v>0</v>
      </c>
      <c r="Z73" s="121">
        <v>0</v>
      </c>
      <c r="AA73" s="122">
        <f t="shared" si="9"/>
        <v>0</v>
      </c>
      <c r="AB73" s="120">
        <f t="shared" ref="AB73" si="40">$H73</f>
        <v>0</v>
      </c>
      <c r="AC73" s="121">
        <v>0</v>
      </c>
      <c r="AD73" s="122">
        <f t="shared" si="10"/>
        <v>0</v>
      </c>
      <c r="AE73" s="120">
        <f t="shared" ref="AE73" si="41">$H73</f>
        <v>0</v>
      </c>
      <c r="AF73" s="121">
        <v>0</v>
      </c>
      <c r="AG73" s="122">
        <f t="shared" si="11"/>
        <v>0</v>
      </c>
      <c r="AH73" s="120">
        <f t="shared" ref="AH73" si="42">$H73</f>
        <v>0</v>
      </c>
      <c r="AI73" s="121">
        <v>0</v>
      </c>
      <c r="AJ73" s="122">
        <f t="shared" si="12"/>
        <v>0</v>
      </c>
      <c r="AK73" s="120">
        <f t="shared" ref="AK73" si="43">$H73</f>
        <v>0</v>
      </c>
      <c r="AL73" s="121">
        <v>0</v>
      </c>
      <c r="AM73" s="122">
        <f t="shared" si="13"/>
        <v>0</v>
      </c>
      <c r="AN73" s="120">
        <f t="shared" ref="AN73" si="44">$H73</f>
        <v>0</v>
      </c>
      <c r="AO73" s="121">
        <v>0</v>
      </c>
      <c r="AP73" s="122">
        <f t="shared" si="14"/>
        <v>0</v>
      </c>
      <c r="AQ73" s="120">
        <f t="shared" ref="AQ73" si="45">$H73</f>
        <v>0</v>
      </c>
      <c r="AR73" s="121">
        <v>0</v>
      </c>
      <c r="AS73" s="122">
        <f t="shared" si="15"/>
        <v>0</v>
      </c>
    </row>
    <row r="74" spans="6:45">
      <c r="F74" s="116"/>
      <c r="G74" s="117">
        <v>0</v>
      </c>
      <c r="H74" s="6">
        <f t="shared" ref="H74:H92" si="46">$G74</f>
        <v>0</v>
      </c>
      <c r="I74" s="119">
        <f t="shared" si="33"/>
        <v>0</v>
      </c>
      <c r="J74" s="120">
        <f t="shared" ref="J74:J92" si="47">$H74</f>
        <v>0</v>
      </c>
      <c r="K74" s="121">
        <f>Jan!$D64</f>
        <v>0</v>
      </c>
      <c r="L74" s="122">
        <f t="shared" si="34"/>
        <v>0</v>
      </c>
      <c r="M74" s="120">
        <f t="shared" si="35"/>
        <v>0</v>
      </c>
      <c r="N74" s="121" t="e">
        <v>#REF!</v>
      </c>
      <c r="O74" s="122" t="e">
        <f>IF($N74="","",IF(OR($M74&gt;$N74,$M74&lt;$N74),$M74-$N74,0))</f>
        <v>#REF!</v>
      </c>
      <c r="P74" s="120">
        <f t="shared" si="35"/>
        <v>0</v>
      </c>
      <c r="Q74" s="121">
        <v>0</v>
      </c>
      <c r="R74" s="122">
        <f t="shared" si="6"/>
        <v>0</v>
      </c>
      <c r="S74" s="120">
        <f t="shared" si="35"/>
        <v>0</v>
      </c>
      <c r="T74" s="121">
        <v>0</v>
      </c>
      <c r="U74" s="122">
        <f t="shared" si="7"/>
        <v>0</v>
      </c>
      <c r="V74" s="120">
        <f t="shared" si="35"/>
        <v>0</v>
      </c>
      <c r="W74" s="121">
        <v>0</v>
      </c>
      <c r="X74" s="122">
        <f t="shared" si="8"/>
        <v>0</v>
      </c>
      <c r="Y74" s="120">
        <f t="shared" si="35"/>
        <v>0</v>
      </c>
      <c r="Z74" s="121">
        <v>0</v>
      </c>
      <c r="AA74" s="122">
        <f t="shared" si="9"/>
        <v>0</v>
      </c>
      <c r="AB74" s="120">
        <f t="shared" si="35"/>
        <v>0</v>
      </c>
      <c r="AC74" s="121">
        <v>0</v>
      </c>
      <c r="AD74" s="122">
        <f t="shared" si="10"/>
        <v>0</v>
      </c>
      <c r="AE74" s="120">
        <f t="shared" si="35"/>
        <v>0</v>
      </c>
      <c r="AF74" s="121">
        <v>0</v>
      </c>
      <c r="AG74" s="122">
        <f t="shared" si="11"/>
        <v>0</v>
      </c>
      <c r="AH74" s="120">
        <f t="shared" si="35"/>
        <v>0</v>
      </c>
      <c r="AI74" s="121">
        <v>0</v>
      </c>
      <c r="AJ74" s="122">
        <f t="shared" si="12"/>
        <v>0</v>
      </c>
      <c r="AK74" s="120">
        <f t="shared" si="35"/>
        <v>0</v>
      </c>
      <c r="AL74" s="121">
        <v>0</v>
      </c>
      <c r="AM74" s="122">
        <f t="shared" si="13"/>
        <v>0</v>
      </c>
      <c r="AN74" s="120">
        <f t="shared" si="35"/>
        <v>0</v>
      </c>
      <c r="AO74" s="121">
        <v>0</v>
      </c>
      <c r="AP74" s="122">
        <f t="shared" si="14"/>
        <v>0</v>
      </c>
      <c r="AQ74" s="120">
        <f t="shared" si="35"/>
        <v>0</v>
      </c>
      <c r="AR74" s="121">
        <v>0</v>
      </c>
      <c r="AS74" s="122">
        <f t="shared" si="15"/>
        <v>0</v>
      </c>
    </row>
    <row r="75" spans="6:45">
      <c r="F75" s="116"/>
      <c r="G75" s="117">
        <v>0</v>
      </c>
      <c r="H75" s="6">
        <f t="shared" si="46"/>
        <v>0</v>
      </c>
      <c r="I75" s="119">
        <f t="shared" si="33"/>
        <v>0</v>
      </c>
      <c r="J75" s="120">
        <f t="shared" si="47"/>
        <v>0</v>
      </c>
      <c r="K75" s="121">
        <f>Jan!$D65</f>
        <v>0</v>
      </c>
      <c r="L75" s="122">
        <f t="shared" si="34"/>
        <v>0</v>
      </c>
      <c r="M75" s="120">
        <f t="shared" si="35"/>
        <v>0</v>
      </c>
      <c r="N75" s="121" t="e">
        <v>#REF!</v>
      </c>
      <c r="O75" s="122" t="e">
        <f t="shared" si="4"/>
        <v>#REF!</v>
      </c>
      <c r="P75" s="120">
        <f t="shared" si="35"/>
        <v>0</v>
      </c>
      <c r="Q75" s="121">
        <v>0</v>
      </c>
      <c r="R75" s="122">
        <f>IF($Q75="","",IF(OR($P75&gt;$Q75,$P75&lt;$Q75),$P75-$Q75,0))</f>
        <v>0</v>
      </c>
      <c r="S75" s="120">
        <f t="shared" si="35"/>
        <v>0</v>
      </c>
      <c r="T75" s="121">
        <v>0</v>
      </c>
      <c r="U75" s="122">
        <f>IF($T75="","",IF(OR($S75&gt;$T75,$S75&lt;$T75),$S75-$T75,0))</f>
        <v>0</v>
      </c>
      <c r="V75" s="120">
        <f t="shared" si="35"/>
        <v>0</v>
      </c>
      <c r="W75" s="121">
        <v>0</v>
      </c>
      <c r="X75" s="122">
        <f t="shared" si="8"/>
        <v>0</v>
      </c>
      <c r="Y75" s="120">
        <f t="shared" si="35"/>
        <v>0</v>
      </c>
      <c r="Z75" s="121">
        <v>0</v>
      </c>
      <c r="AA75" s="122">
        <f t="shared" si="9"/>
        <v>0</v>
      </c>
      <c r="AB75" s="120">
        <f t="shared" si="35"/>
        <v>0</v>
      </c>
      <c r="AC75" s="121">
        <v>0</v>
      </c>
      <c r="AD75" s="122">
        <f t="shared" si="10"/>
        <v>0</v>
      </c>
      <c r="AE75" s="120">
        <f t="shared" si="35"/>
        <v>0</v>
      </c>
      <c r="AF75" s="121"/>
      <c r="AG75" s="122" t="str">
        <f t="shared" si="11"/>
        <v/>
      </c>
      <c r="AH75" s="120">
        <f t="shared" si="35"/>
        <v>0</v>
      </c>
      <c r="AI75" s="121">
        <v>0</v>
      </c>
      <c r="AJ75" s="122">
        <f t="shared" si="12"/>
        <v>0</v>
      </c>
      <c r="AK75" s="120">
        <f t="shared" si="35"/>
        <v>0</v>
      </c>
      <c r="AL75" s="121">
        <v>0</v>
      </c>
      <c r="AM75" s="122">
        <f t="shared" si="13"/>
        <v>0</v>
      </c>
      <c r="AN75" s="120">
        <f t="shared" si="35"/>
        <v>0</v>
      </c>
      <c r="AO75" s="121">
        <v>0</v>
      </c>
      <c r="AP75" s="122">
        <f t="shared" si="14"/>
        <v>0</v>
      </c>
      <c r="AQ75" s="120">
        <f t="shared" si="35"/>
        <v>0</v>
      </c>
      <c r="AR75" s="121">
        <v>0</v>
      </c>
      <c r="AS75" s="122">
        <f t="shared" si="15"/>
        <v>0</v>
      </c>
    </row>
    <row r="76" spans="6:45">
      <c r="F76" s="116"/>
      <c r="G76" s="117">
        <v>0</v>
      </c>
      <c r="H76" s="6">
        <f t="shared" si="46"/>
        <v>0</v>
      </c>
      <c r="I76" s="119">
        <f t="shared" si="33"/>
        <v>0</v>
      </c>
      <c r="J76" s="120">
        <f t="shared" si="47"/>
        <v>0</v>
      </c>
      <c r="K76" s="121">
        <f>Jan!$D66</f>
        <v>0</v>
      </c>
      <c r="L76" s="122">
        <f t="shared" si="34"/>
        <v>0</v>
      </c>
      <c r="M76" s="120">
        <f t="shared" si="35"/>
        <v>0</v>
      </c>
      <c r="N76" s="121" t="e">
        <v>#REF!</v>
      </c>
      <c r="O76" s="122" t="e">
        <f t="shared" si="4"/>
        <v>#REF!</v>
      </c>
      <c r="P76" s="120">
        <f t="shared" si="35"/>
        <v>0</v>
      </c>
      <c r="Q76" s="121">
        <v>0</v>
      </c>
      <c r="R76" s="122">
        <f t="shared" si="6"/>
        <v>0</v>
      </c>
      <c r="S76" s="120">
        <f t="shared" si="35"/>
        <v>0</v>
      </c>
      <c r="T76" s="121"/>
      <c r="U76" s="122" t="str">
        <f t="shared" si="7"/>
        <v/>
      </c>
      <c r="V76" s="120">
        <f t="shared" si="35"/>
        <v>0</v>
      </c>
      <c r="W76" s="121">
        <v>0</v>
      </c>
      <c r="X76" s="122">
        <f t="shared" si="8"/>
        <v>0</v>
      </c>
      <c r="Y76" s="120">
        <f t="shared" si="35"/>
        <v>0</v>
      </c>
      <c r="Z76" s="121">
        <v>0</v>
      </c>
      <c r="AA76" s="122">
        <f t="shared" si="9"/>
        <v>0</v>
      </c>
      <c r="AB76" s="120">
        <f t="shared" si="35"/>
        <v>0</v>
      </c>
      <c r="AC76" s="121">
        <v>0</v>
      </c>
      <c r="AD76" s="122">
        <f t="shared" si="10"/>
        <v>0</v>
      </c>
      <c r="AE76" s="120">
        <f t="shared" si="35"/>
        <v>0</v>
      </c>
      <c r="AF76" s="121">
        <v>0</v>
      </c>
      <c r="AG76" s="122">
        <f t="shared" si="11"/>
        <v>0</v>
      </c>
      <c r="AH76" s="120">
        <f t="shared" si="35"/>
        <v>0</v>
      </c>
      <c r="AI76" s="121"/>
      <c r="AJ76" s="122" t="str">
        <f t="shared" si="12"/>
        <v/>
      </c>
      <c r="AK76" s="120">
        <f t="shared" si="35"/>
        <v>0</v>
      </c>
      <c r="AL76" s="121"/>
      <c r="AM76" s="122" t="str">
        <f t="shared" si="13"/>
        <v/>
      </c>
      <c r="AN76" s="120">
        <f t="shared" si="35"/>
        <v>0</v>
      </c>
      <c r="AO76" s="121">
        <v>0</v>
      </c>
      <c r="AP76" s="122">
        <f t="shared" si="14"/>
        <v>0</v>
      </c>
      <c r="AQ76" s="120">
        <f t="shared" si="35"/>
        <v>0</v>
      </c>
      <c r="AR76" s="121">
        <v>0</v>
      </c>
      <c r="AS76" s="122">
        <f t="shared" si="15"/>
        <v>0</v>
      </c>
    </row>
    <row r="77" spans="6:45">
      <c r="F77" s="116"/>
      <c r="G77" s="117">
        <v>0</v>
      </c>
      <c r="H77" s="6">
        <f t="shared" si="46"/>
        <v>0</v>
      </c>
      <c r="I77" s="119">
        <f t="shared" si="33"/>
        <v>0</v>
      </c>
      <c r="J77" s="120">
        <f t="shared" si="47"/>
        <v>0</v>
      </c>
      <c r="K77" s="121">
        <f>Jan!$D67</f>
        <v>0</v>
      </c>
      <c r="L77" s="122">
        <f t="shared" si="34"/>
        <v>0</v>
      </c>
      <c r="M77" s="120">
        <f t="shared" si="35"/>
        <v>0</v>
      </c>
      <c r="N77" s="121" t="e">
        <v>#REF!</v>
      </c>
      <c r="O77" s="122" t="e">
        <f t="shared" si="4"/>
        <v>#REF!</v>
      </c>
      <c r="P77" s="120">
        <f t="shared" si="35"/>
        <v>0</v>
      </c>
      <c r="Q77" s="121">
        <v>0</v>
      </c>
      <c r="R77" s="122">
        <f t="shared" si="6"/>
        <v>0</v>
      </c>
      <c r="S77" s="120">
        <f t="shared" si="35"/>
        <v>0</v>
      </c>
      <c r="T77" s="121">
        <v>0</v>
      </c>
      <c r="U77" s="122">
        <f t="shared" si="7"/>
        <v>0</v>
      </c>
      <c r="V77" s="120">
        <f t="shared" si="35"/>
        <v>0</v>
      </c>
      <c r="W77" s="121">
        <v>0</v>
      </c>
      <c r="X77" s="122">
        <f t="shared" si="8"/>
        <v>0</v>
      </c>
      <c r="Y77" s="120">
        <f t="shared" si="35"/>
        <v>0</v>
      </c>
      <c r="Z77" s="121">
        <v>0</v>
      </c>
      <c r="AA77" s="122">
        <f t="shared" si="9"/>
        <v>0</v>
      </c>
      <c r="AB77" s="120">
        <f t="shared" si="35"/>
        <v>0</v>
      </c>
      <c r="AC77" s="121">
        <v>0</v>
      </c>
      <c r="AD77" s="122">
        <f t="shared" si="10"/>
        <v>0</v>
      </c>
      <c r="AE77" s="120">
        <f t="shared" si="35"/>
        <v>0</v>
      </c>
      <c r="AF77" s="121">
        <v>0</v>
      </c>
      <c r="AG77" s="122">
        <f t="shared" si="11"/>
        <v>0</v>
      </c>
      <c r="AH77" s="120">
        <f t="shared" si="35"/>
        <v>0</v>
      </c>
      <c r="AI77" s="121">
        <v>0</v>
      </c>
      <c r="AJ77" s="122">
        <f t="shared" si="12"/>
        <v>0</v>
      </c>
      <c r="AK77" s="120">
        <f t="shared" si="35"/>
        <v>0</v>
      </c>
      <c r="AL77" s="121">
        <v>0</v>
      </c>
      <c r="AM77" s="122">
        <f t="shared" si="13"/>
        <v>0</v>
      </c>
      <c r="AN77" s="120">
        <f t="shared" si="35"/>
        <v>0</v>
      </c>
      <c r="AO77" s="121">
        <v>0</v>
      </c>
      <c r="AP77" s="122">
        <f t="shared" si="14"/>
        <v>0</v>
      </c>
      <c r="AQ77" s="120">
        <f t="shared" si="35"/>
        <v>0</v>
      </c>
      <c r="AR77" s="121">
        <v>0</v>
      </c>
      <c r="AS77" s="122">
        <f t="shared" si="15"/>
        <v>0</v>
      </c>
    </row>
    <row r="78" spans="6:45">
      <c r="F78" s="116"/>
      <c r="G78" s="117">
        <v>0</v>
      </c>
      <c r="H78" s="6">
        <f t="shared" si="46"/>
        <v>0</v>
      </c>
      <c r="I78" s="119">
        <f t="shared" si="33"/>
        <v>0</v>
      </c>
      <c r="J78" s="120">
        <f t="shared" si="47"/>
        <v>0</v>
      </c>
      <c r="K78" s="121">
        <f>Jan!$D68</f>
        <v>0</v>
      </c>
      <c r="L78" s="122">
        <f t="shared" si="34"/>
        <v>0</v>
      </c>
      <c r="M78" s="120">
        <f t="shared" si="35"/>
        <v>0</v>
      </c>
      <c r="N78" s="121" t="e">
        <v>#REF!</v>
      </c>
      <c r="O78" s="122" t="e">
        <f t="shared" si="4"/>
        <v>#REF!</v>
      </c>
      <c r="P78" s="120">
        <f t="shared" si="35"/>
        <v>0</v>
      </c>
      <c r="Q78" s="121">
        <v>0</v>
      </c>
      <c r="R78" s="122">
        <f t="shared" si="6"/>
        <v>0</v>
      </c>
      <c r="S78" s="120">
        <f t="shared" si="35"/>
        <v>0</v>
      </c>
      <c r="T78" s="121">
        <v>0</v>
      </c>
      <c r="U78" s="122">
        <f t="shared" si="7"/>
        <v>0</v>
      </c>
      <c r="V78" s="120">
        <f t="shared" si="35"/>
        <v>0</v>
      </c>
      <c r="W78" s="121">
        <v>0</v>
      </c>
      <c r="X78" s="122">
        <f t="shared" si="8"/>
        <v>0</v>
      </c>
      <c r="Y78" s="120">
        <f t="shared" si="35"/>
        <v>0</v>
      </c>
      <c r="Z78" s="121">
        <v>0</v>
      </c>
      <c r="AA78" s="122">
        <f t="shared" si="9"/>
        <v>0</v>
      </c>
      <c r="AB78" s="120">
        <f t="shared" si="35"/>
        <v>0</v>
      </c>
      <c r="AC78" s="121">
        <v>0</v>
      </c>
      <c r="AD78" s="122">
        <f t="shared" si="10"/>
        <v>0</v>
      </c>
      <c r="AE78" s="120">
        <f t="shared" si="35"/>
        <v>0</v>
      </c>
      <c r="AF78" s="121">
        <v>0</v>
      </c>
      <c r="AG78" s="122">
        <f t="shared" si="11"/>
        <v>0</v>
      </c>
      <c r="AH78" s="120">
        <f t="shared" si="35"/>
        <v>0</v>
      </c>
      <c r="AI78" s="121">
        <v>0</v>
      </c>
      <c r="AJ78" s="122">
        <f t="shared" si="12"/>
        <v>0</v>
      </c>
      <c r="AK78" s="120">
        <f t="shared" si="35"/>
        <v>0</v>
      </c>
      <c r="AL78" s="121">
        <v>0</v>
      </c>
      <c r="AM78" s="122">
        <f t="shared" si="13"/>
        <v>0</v>
      </c>
      <c r="AN78" s="120">
        <f t="shared" si="35"/>
        <v>0</v>
      </c>
      <c r="AO78" s="121">
        <v>0</v>
      </c>
      <c r="AP78" s="122">
        <f t="shared" si="14"/>
        <v>0</v>
      </c>
      <c r="AQ78" s="120">
        <f t="shared" si="35"/>
        <v>0</v>
      </c>
      <c r="AR78" s="121">
        <v>0</v>
      </c>
      <c r="AS78" s="122">
        <f t="shared" si="15"/>
        <v>0</v>
      </c>
    </row>
    <row r="79" spans="6:45">
      <c r="F79" s="116"/>
      <c r="G79" s="117">
        <v>0</v>
      </c>
      <c r="H79" s="6">
        <f t="shared" si="46"/>
        <v>0</v>
      </c>
      <c r="I79" s="119">
        <f t="shared" si="33"/>
        <v>0</v>
      </c>
      <c r="J79" s="120">
        <f t="shared" si="47"/>
        <v>0</v>
      </c>
      <c r="K79" s="121">
        <f>Jan!$D69</f>
        <v>0</v>
      </c>
      <c r="L79" s="122">
        <f t="shared" si="34"/>
        <v>0</v>
      </c>
      <c r="M79" s="120">
        <f t="shared" si="35"/>
        <v>0</v>
      </c>
      <c r="N79" s="121" t="e">
        <v>#REF!</v>
      </c>
      <c r="O79" s="122" t="e">
        <f t="shared" si="4"/>
        <v>#REF!</v>
      </c>
      <c r="P79" s="120">
        <f t="shared" si="35"/>
        <v>0</v>
      </c>
      <c r="Q79" s="121">
        <v>0</v>
      </c>
      <c r="R79" s="122">
        <f t="shared" si="6"/>
        <v>0</v>
      </c>
      <c r="S79" s="120">
        <f t="shared" si="35"/>
        <v>0</v>
      </c>
      <c r="T79" s="121">
        <v>0</v>
      </c>
      <c r="U79" s="122">
        <f t="shared" si="7"/>
        <v>0</v>
      </c>
      <c r="V79" s="120">
        <f t="shared" si="35"/>
        <v>0</v>
      </c>
      <c r="W79" s="121">
        <v>0</v>
      </c>
      <c r="X79" s="122">
        <f t="shared" si="8"/>
        <v>0</v>
      </c>
      <c r="Y79" s="120">
        <f t="shared" si="35"/>
        <v>0</v>
      </c>
      <c r="Z79" s="121">
        <v>0</v>
      </c>
      <c r="AA79" s="122">
        <f t="shared" si="9"/>
        <v>0</v>
      </c>
      <c r="AB79" s="120">
        <f t="shared" si="35"/>
        <v>0</v>
      </c>
      <c r="AC79" s="121">
        <v>0</v>
      </c>
      <c r="AD79" s="122">
        <f t="shared" si="10"/>
        <v>0</v>
      </c>
      <c r="AE79" s="120">
        <f t="shared" si="35"/>
        <v>0</v>
      </c>
      <c r="AF79" s="121">
        <v>0</v>
      </c>
      <c r="AG79" s="122">
        <f t="shared" si="11"/>
        <v>0</v>
      </c>
      <c r="AH79" s="120">
        <f t="shared" si="35"/>
        <v>0</v>
      </c>
      <c r="AI79" s="121">
        <v>0</v>
      </c>
      <c r="AJ79" s="122">
        <f t="shared" si="12"/>
        <v>0</v>
      </c>
      <c r="AK79" s="120">
        <f t="shared" si="35"/>
        <v>0</v>
      </c>
      <c r="AL79" s="121">
        <v>0</v>
      </c>
      <c r="AM79" s="122">
        <f t="shared" si="13"/>
        <v>0</v>
      </c>
      <c r="AN79" s="120">
        <f t="shared" si="35"/>
        <v>0</v>
      </c>
      <c r="AO79" s="121">
        <v>0</v>
      </c>
      <c r="AP79" s="122">
        <f t="shared" si="14"/>
        <v>0</v>
      </c>
      <c r="AQ79" s="120">
        <f t="shared" si="35"/>
        <v>0</v>
      </c>
      <c r="AR79" s="121">
        <v>0</v>
      </c>
      <c r="AS79" s="122">
        <f t="shared" si="15"/>
        <v>0</v>
      </c>
    </row>
    <row r="80" spans="6:45">
      <c r="F80" s="116"/>
      <c r="G80" s="117">
        <v>0</v>
      </c>
      <c r="H80" s="6">
        <f t="shared" si="46"/>
        <v>0</v>
      </c>
      <c r="I80" s="119">
        <f t="shared" si="33"/>
        <v>0</v>
      </c>
      <c r="J80" s="120">
        <f t="shared" si="47"/>
        <v>0</v>
      </c>
      <c r="K80" s="121">
        <f>Jan!$D70</f>
        <v>0</v>
      </c>
      <c r="L80" s="122">
        <f t="shared" si="34"/>
        <v>0</v>
      </c>
      <c r="M80" s="120">
        <f t="shared" si="35"/>
        <v>0</v>
      </c>
      <c r="N80" s="121" t="e">
        <v>#REF!</v>
      </c>
      <c r="O80" s="122" t="e">
        <f t="shared" si="4"/>
        <v>#REF!</v>
      </c>
      <c r="P80" s="120">
        <f t="shared" si="35"/>
        <v>0</v>
      </c>
      <c r="Q80" s="121">
        <v>0</v>
      </c>
      <c r="R80" s="122">
        <f t="shared" si="6"/>
        <v>0</v>
      </c>
      <c r="S80" s="120">
        <f t="shared" si="35"/>
        <v>0</v>
      </c>
      <c r="T80" s="121">
        <v>0</v>
      </c>
      <c r="U80" s="122">
        <f>IF($T80="","",IF(OR($S80&gt;$T80,$S80&lt;$T80),$S80-$T80,0))</f>
        <v>0</v>
      </c>
      <c r="V80" s="120">
        <f t="shared" si="35"/>
        <v>0</v>
      </c>
      <c r="W80" s="121">
        <v>0</v>
      </c>
      <c r="X80" s="122">
        <f t="shared" si="8"/>
        <v>0</v>
      </c>
      <c r="Y80" s="120">
        <f t="shared" si="35"/>
        <v>0</v>
      </c>
      <c r="Z80" s="121">
        <v>0</v>
      </c>
      <c r="AA80" s="122">
        <f t="shared" si="9"/>
        <v>0</v>
      </c>
      <c r="AB80" s="120">
        <f t="shared" si="35"/>
        <v>0</v>
      </c>
      <c r="AC80" s="121">
        <v>0</v>
      </c>
      <c r="AD80" s="122">
        <f t="shared" si="10"/>
        <v>0</v>
      </c>
      <c r="AE80" s="120">
        <f t="shared" si="35"/>
        <v>0</v>
      </c>
      <c r="AF80" s="121">
        <v>0</v>
      </c>
      <c r="AG80" s="122">
        <f t="shared" si="11"/>
        <v>0</v>
      </c>
      <c r="AH80" s="120">
        <f t="shared" si="35"/>
        <v>0</v>
      </c>
      <c r="AI80" s="121">
        <v>0</v>
      </c>
      <c r="AJ80" s="122">
        <f t="shared" si="12"/>
        <v>0</v>
      </c>
      <c r="AK80" s="120">
        <f t="shared" si="35"/>
        <v>0</v>
      </c>
      <c r="AL80" s="121">
        <v>0</v>
      </c>
      <c r="AM80" s="122">
        <f t="shared" si="13"/>
        <v>0</v>
      </c>
      <c r="AN80" s="120">
        <f t="shared" si="35"/>
        <v>0</v>
      </c>
      <c r="AO80" s="121">
        <v>0</v>
      </c>
      <c r="AP80" s="122">
        <f t="shared" si="14"/>
        <v>0</v>
      </c>
      <c r="AQ80" s="120">
        <f t="shared" si="35"/>
        <v>0</v>
      </c>
      <c r="AR80" s="121">
        <v>0</v>
      </c>
      <c r="AS80" s="122">
        <f t="shared" si="15"/>
        <v>0</v>
      </c>
    </row>
    <row r="81" spans="6:45">
      <c r="F81" s="116"/>
      <c r="G81" s="117">
        <v>0</v>
      </c>
      <c r="H81" s="6">
        <f t="shared" si="46"/>
        <v>0</v>
      </c>
      <c r="I81" s="119">
        <f t="shared" si="33"/>
        <v>0</v>
      </c>
      <c r="J81" s="120">
        <f t="shared" si="47"/>
        <v>0</v>
      </c>
      <c r="K81" s="121">
        <f>Jan!$D71</f>
        <v>0</v>
      </c>
      <c r="L81" s="122">
        <f t="shared" si="34"/>
        <v>0</v>
      </c>
      <c r="M81" s="120">
        <f t="shared" si="35"/>
        <v>0</v>
      </c>
      <c r="N81" s="121" t="e">
        <v>#REF!</v>
      </c>
      <c r="O81" s="122" t="e">
        <f t="shared" si="4"/>
        <v>#REF!</v>
      </c>
      <c r="P81" s="120">
        <f t="shared" si="35"/>
        <v>0</v>
      </c>
      <c r="Q81" s="121">
        <v>0</v>
      </c>
      <c r="R81" s="122">
        <f t="shared" si="6"/>
        <v>0</v>
      </c>
      <c r="S81" s="120">
        <f t="shared" si="35"/>
        <v>0</v>
      </c>
      <c r="T81" s="121">
        <v>0</v>
      </c>
      <c r="U81" s="122">
        <f t="shared" si="7"/>
        <v>0</v>
      </c>
      <c r="V81" s="120">
        <f t="shared" si="35"/>
        <v>0</v>
      </c>
      <c r="W81" s="121">
        <v>0</v>
      </c>
      <c r="X81" s="122">
        <f t="shared" si="8"/>
        <v>0</v>
      </c>
      <c r="Y81" s="120">
        <f t="shared" si="35"/>
        <v>0</v>
      </c>
      <c r="Z81" s="121">
        <v>0</v>
      </c>
      <c r="AA81" s="122">
        <f t="shared" si="9"/>
        <v>0</v>
      </c>
      <c r="AB81" s="120">
        <f t="shared" si="35"/>
        <v>0</v>
      </c>
      <c r="AC81" s="121">
        <v>0</v>
      </c>
      <c r="AD81" s="122">
        <f t="shared" si="10"/>
        <v>0</v>
      </c>
      <c r="AE81" s="120">
        <f t="shared" si="35"/>
        <v>0</v>
      </c>
      <c r="AF81" s="121">
        <v>0</v>
      </c>
      <c r="AG81" s="122">
        <f t="shared" si="11"/>
        <v>0</v>
      </c>
      <c r="AH81" s="120">
        <f t="shared" si="35"/>
        <v>0</v>
      </c>
      <c r="AI81" s="121">
        <v>0</v>
      </c>
      <c r="AJ81" s="122">
        <f t="shared" si="12"/>
        <v>0</v>
      </c>
      <c r="AK81" s="120">
        <f t="shared" si="35"/>
        <v>0</v>
      </c>
      <c r="AL81" s="121">
        <v>0</v>
      </c>
      <c r="AM81" s="122">
        <f t="shared" si="13"/>
        <v>0</v>
      </c>
      <c r="AN81" s="120">
        <f t="shared" si="35"/>
        <v>0</v>
      </c>
      <c r="AO81" s="121">
        <v>0</v>
      </c>
      <c r="AP81" s="122">
        <f t="shared" si="14"/>
        <v>0</v>
      </c>
      <c r="AQ81" s="120">
        <f t="shared" si="35"/>
        <v>0</v>
      </c>
      <c r="AR81" s="121">
        <v>0</v>
      </c>
      <c r="AS81" s="122">
        <f t="shared" si="15"/>
        <v>0</v>
      </c>
    </row>
    <row r="82" spans="6:45">
      <c r="F82" s="116"/>
      <c r="G82" s="117">
        <v>0</v>
      </c>
      <c r="H82" s="6">
        <f t="shared" si="46"/>
        <v>0</v>
      </c>
      <c r="I82" s="119">
        <f t="shared" si="33"/>
        <v>0</v>
      </c>
      <c r="J82" s="120">
        <f t="shared" si="47"/>
        <v>0</v>
      </c>
      <c r="K82" s="121">
        <f>Jan!$D72</f>
        <v>0</v>
      </c>
      <c r="L82" s="122">
        <f t="shared" si="34"/>
        <v>0</v>
      </c>
      <c r="M82" s="120">
        <f t="shared" si="35"/>
        <v>0</v>
      </c>
      <c r="N82" s="121" t="e">
        <v>#REF!</v>
      </c>
      <c r="O82" s="122" t="e">
        <f t="shared" si="4"/>
        <v>#REF!</v>
      </c>
      <c r="P82" s="120">
        <f t="shared" si="35"/>
        <v>0</v>
      </c>
      <c r="Q82" s="121">
        <v>0</v>
      </c>
      <c r="R82" s="122">
        <f t="shared" si="6"/>
        <v>0</v>
      </c>
      <c r="S82" s="120">
        <f t="shared" si="35"/>
        <v>0</v>
      </c>
      <c r="T82" s="121">
        <v>0</v>
      </c>
      <c r="U82" s="122">
        <f t="shared" si="7"/>
        <v>0</v>
      </c>
      <c r="V82" s="120">
        <f t="shared" si="35"/>
        <v>0</v>
      </c>
      <c r="W82" s="121">
        <v>0</v>
      </c>
      <c r="X82" s="122">
        <f t="shared" si="8"/>
        <v>0</v>
      </c>
      <c r="Y82" s="120">
        <f t="shared" si="35"/>
        <v>0</v>
      </c>
      <c r="Z82" s="121">
        <v>0</v>
      </c>
      <c r="AA82" s="122">
        <f t="shared" si="9"/>
        <v>0</v>
      </c>
      <c r="AB82" s="120">
        <f t="shared" si="35"/>
        <v>0</v>
      </c>
      <c r="AC82" s="121">
        <v>0</v>
      </c>
      <c r="AD82" s="122">
        <f t="shared" si="10"/>
        <v>0</v>
      </c>
      <c r="AE82" s="120">
        <f t="shared" si="35"/>
        <v>0</v>
      </c>
      <c r="AF82" s="121">
        <v>0</v>
      </c>
      <c r="AG82" s="122">
        <f t="shared" si="11"/>
        <v>0</v>
      </c>
      <c r="AH82" s="120">
        <f t="shared" si="35"/>
        <v>0</v>
      </c>
      <c r="AI82" s="121">
        <v>0</v>
      </c>
      <c r="AJ82" s="122">
        <f t="shared" si="12"/>
        <v>0</v>
      </c>
      <c r="AK82" s="120">
        <f t="shared" si="35"/>
        <v>0</v>
      </c>
      <c r="AL82" s="121">
        <v>0</v>
      </c>
      <c r="AM82" s="122">
        <f t="shared" si="13"/>
        <v>0</v>
      </c>
      <c r="AN82" s="120">
        <f t="shared" si="35"/>
        <v>0</v>
      </c>
      <c r="AO82" s="121">
        <v>0</v>
      </c>
      <c r="AP82" s="122">
        <f t="shared" si="14"/>
        <v>0</v>
      </c>
      <c r="AQ82" s="120">
        <f t="shared" si="35"/>
        <v>0</v>
      </c>
      <c r="AR82" s="121">
        <v>0</v>
      </c>
      <c r="AS82" s="122">
        <f t="shared" si="15"/>
        <v>0</v>
      </c>
    </row>
    <row r="83" spans="6:45">
      <c r="F83" s="116"/>
      <c r="G83" s="117">
        <v>0</v>
      </c>
      <c r="H83" s="6">
        <f t="shared" si="46"/>
        <v>0</v>
      </c>
      <c r="I83" s="119">
        <f t="shared" si="33"/>
        <v>0</v>
      </c>
      <c r="J83" s="120">
        <f t="shared" si="47"/>
        <v>0</v>
      </c>
      <c r="K83" s="121">
        <f>Jan!$D73</f>
        <v>0</v>
      </c>
      <c r="L83" s="122">
        <f t="shared" si="34"/>
        <v>0</v>
      </c>
      <c r="M83" s="120">
        <f t="shared" si="35"/>
        <v>0</v>
      </c>
      <c r="N83" s="121" t="e">
        <v>#REF!</v>
      </c>
      <c r="O83" s="122" t="e">
        <f t="shared" si="4"/>
        <v>#REF!</v>
      </c>
      <c r="P83" s="120">
        <f t="shared" si="35"/>
        <v>0</v>
      </c>
      <c r="Q83" s="121">
        <v>0</v>
      </c>
      <c r="R83" s="122">
        <f t="shared" si="6"/>
        <v>0</v>
      </c>
      <c r="S83" s="120">
        <f t="shared" si="35"/>
        <v>0</v>
      </c>
      <c r="T83" s="121">
        <v>0</v>
      </c>
      <c r="U83" s="122">
        <f t="shared" si="7"/>
        <v>0</v>
      </c>
      <c r="V83" s="120">
        <f t="shared" si="35"/>
        <v>0</v>
      </c>
      <c r="W83" s="121">
        <v>0</v>
      </c>
      <c r="X83" s="122">
        <f t="shared" si="8"/>
        <v>0</v>
      </c>
      <c r="Y83" s="120">
        <f t="shared" si="35"/>
        <v>0</v>
      </c>
      <c r="Z83" s="121">
        <v>0</v>
      </c>
      <c r="AA83" s="122">
        <f t="shared" si="9"/>
        <v>0</v>
      </c>
      <c r="AB83" s="120">
        <f t="shared" si="35"/>
        <v>0</v>
      </c>
      <c r="AC83" s="121">
        <v>0</v>
      </c>
      <c r="AD83" s="122">
        <f t="shared" si="10"/>
        <v>0</v>
      </c>
      <c r="AE83" s="120">
        <f t="shared" si="35"/>
        <v>0</v>
      </c>
      <c r="AF83" s="121">
        <v>0</v>
      </c>
      <c r="AG83" s="122">
        <f t="shared" si="11"/>
        <v>0</v>
      </c>
      <c r="AH83" s="120">
        <f t="shared" si="35"/>
        <v>0</v>
      </c>
      <c r="AI83" s="121">
        <v>0</v>
      </c>
      <c r="AJ83" s="122">
        <f t="shared" si="12"/>
        <v>0</v>
      </c>
      <c r="AK83" s="120">
        <f t="shared" si="35"/>
        <v>0</v>
      </c>
      <c r="AL83" s="121">
        <v>0</v>
      </c>
      <c r="AM83" s="122">
        <f t="shared" si="13"/>
        <v>0</v>
      </c>
      <c r="AN83" s="120">
        <f t="shared" si="35"/>
        <v>0</v>
      </c>
      <c r="AO83" s="121">
        <v>0</v>
      </c>
      <c r="AP83" s="122">
        <f t="shared" si="14"/>
        <v>0</v>
      </c>
      <c r="AQ83" s="120">
        <f t="shared" si="35"/>
        <v>0</v>
      </c>
      <c r="AR83" s="121">
        <v>0</v>
      </c>
      <c r="AS83" s="122">
        <f t="shared" si="15"/>
        <v>0</v>
      </c>
    </row>
    <row r="84" spans="6:45">
      <c r="F84" s="116"/>
      <c r="G84" s="117">
        <v>0</v>
      </c>
      <c r="H84" s="6">
        <f t="shared" si="46"/>
        <v>0</v>
      </c>
      <c r="I84" s="119">
        <f t="shared" si="33"/>
        <v>0</v>
      </c>
      <c r="J84" s="120">
        <f t="shared" si="47"/>
        <v>0</v>
      </c>
      <c r="K84" s="121">
        <f>Jan!$D74</f>
        <v>0</v>
      </c>
      <c r="L84" s="122">
        <f t="shared" si="34"/>
        <v>0</v>
      </c>
      <c r="M84" s="120">
        <f t="shared" si="35"/>
        <v>0</v>
      </c>
      <c r="N84" s="121" t="e">
        <v>#REF!</v>
      </c>
      <c r="O84" s="122" t="e">
        <f t="shared" si="4"/>
        <v>#REF!</v>
      </c>
      <c r="P84" s="120">
        <f t="shared" si="35"/>
        <v>0</v>
      </c>
      <c r="Q84" s="121">
        <v>0</v>
      </c>
      <c r="R84" s="122">
        <f t="shared" si="6"/>
        <v>0</v>
      </c>
      <c r="S84" s="120">
        <f t="shared" si="35"/>
        <v>0</v>
      </c>
      <c r="T84" s="121">
        <v>0</v>
      </c>
      <c r="U84" s="122">
        <f t="shared" si="7"/>
        <v>0</v>
      </c>
      <c r="V84" s="120">
        <f t="shared" si="35"/>
        <v>0</v>
      </c>
      <c r="W84" s="121">
        <v>0</v>
      </c>
      <c r="X84" s="122">
        <f t="shared" si="8"/>
        <v>0</v>
      </c>
      <c r="Y84" s="120">
        <f t="shared" si="35"/>
        <v>0</v>
      </c>
      <c r="Z84" s="121">
        <v>0</v>
      </c>
      <c r="AA84" s="122">
        <f t="shared" si="9"/>
        <v>0</v>
      </c>
      <c r="AB84" s="120">
        <f t="shared" si="35"/>
        <v>0</v>
      </c>
      <c r="AC84" s="121">
        <v>0</v>
      </c>
      <c r="AD84" s="122">
        <f t="shared" si="10"/>
        <v>0</v>
      </c>
      <c r="AE84" s="120">
        <f t="shared" si="35"/>
        <v>0</v>
      </c>
      <c r="AF84" s="121">
        <v>0</v>
      </c>
      <c r="AG84" s="122">
        <f t="shared" si="11"/>
        <v>0</v>
      </c>
      <c r="AH84" s="120">
        <f t="shared" si="35"/>
        <v>0</v>
      </c>
      <c r="AI84" s="121">
        <v>0</v>
      </c>
      <c r="AJ84" s="122">
        <f t="shared" si="12"/>
        <v>0</v>
      </c>
      <c r="AK84" s="120">
        <f t="shared" si="35"/>
        <v>0</v>
      </c>
      <c r="AL84" s="121">
        <v>0</v>
      </c>
      <c r="AM84" s="122">
        <f t="shared" si="13"/>
        <v>0</v>
      </c>
      <c r="AN84" s="120">
        <f t="shared" si="35"/>
        <v>0</v>
      </c>
      <c r="AO84" s="121">
        <v>0</v>
      </c>
      <c r="AP84" s="122">
        <f t="shared" si="14"/>
        <v>0</v>
      </c>
      <c r="AQ84" s="120">
        <f t="shared" si="35"/>
        <v>0</v>
      </c>
      <c r="AR84" s="121">
        <v>0</v>
      </c>
      <c r="AS84" s="122">
        <f t="shared" si="15"/>
        <v>0</v>
      </c>
    </row>
    <row r="85" spans="6:45">
      <c r="F85" s="116"/>
      <c r="G85" s="117">
        <v>0</v>
      </c>
      <c r="H85" s="6">
        <f t="shared" si="46"/>
        <v>0</v>
      </c>
      <c r="I85" s="119">
        <f t="shared" si="33"/>
        <v>0</v>
      </c>
      <c r="J85" s="120">
        <f t="shared" si="47"/>
        <v>0</v>
      </c>
      <c r="K85" s="121">
        <f>Jan!$D75</f>
        <v>0</v>
      </c>
      <c r="L85" s="122">
        <f t="shared" si="34"/>
        <v>0</v>
      </c>
      <c r="M85" s="120">
        <f t="shared" si="35"/>
        <v>0</v>
      </c>
      <c r="N85" s="121" t="e">
        <v>#REF!</v>
      </c>
      <c r="O85" s="122" t="e">
        <f t="shared" si="4"/>
        <v>#REF!</v>
      </c>
      <c r="P85" s="120">
        <f t="shared" si="35"/>
        <v>0</v>
      </c>
      <c r="Q85" s="121">
        <v>0</v>
      </c>
      <c r="R85" s="122">
        <f t="shared" si="6"/>
        <v>0</v>
      </c>
      <c r="S85" s="120">
        <f t="shared" si="35"/>
        <v>0</v>
      </c>
      <c r="T85" s="121">
        <v>0</v>
      </c>
      <c r="U85" s="122">
        <f t="shared" si="7"/>
        <v>0</v>
      </c>
      <c r="V85" s="120">
        <f t="shared" si="35"/>
        <v>0</v>
      </c>
      <c r="W85" s="121">
        <v>0</v>
      </c>
      <c r="X85" s="122">
        <f t="shared" si="8"/>
        <v>0</v>
      </c>
      <c r="Y85" s="120">
        <f t="shared" si="35"/>
        <v>0</v>
      </c>
      <c r="Z85" s="121">
        <v>0</v>
      </c>
      <c r="AA85" s="122">
        <f t="shared" si="9"/>
        <v>0</v>
      </c>
      <c r="AB85" s="120">
        <f t="shared" si="35"/>
        <v>0</v>
      </c>
      <c r="AC85" s="121">
        <v>0</v>
      </c>
      <c r="AD85" s="122">
        <f t="shared" si="10"/>
        <v>0</v>
      </c>
      <c r="AE85" s="120">
        <f t="shared" si="35"/>
        <v>0</v>
      </c>
      <c r="AF85" s="121">
        <v>0</v>
      </c>
      <c r="AG85" s="122">
        <f t="shared" si="11"/>
        <v>0</v>
      </c>
      <c r="AH85" s="120">
        <f t="shared" si="35"/>
        <v>0</v>
      </c>
      <c r="AI85" s="121">
        <v>0</v>
      </c>
      <c r="AJ85" s="122">
        <f t="shared" si="12"/>
        <v>0</v>
      </c>
      <c r="AK85" s="120">
        <f t="shared" si="35"/>
        <v>0</v>
      </c>
      <c r="AL85" s="121">
        <v>0</v>
      </c>
      <c r="AM85" s="122">
        <f t="shared" si="13"/>
        <v>0</v>
      </c>
      <c r="AN85" s="120">
        <f t="shared" si="35"/>
        <v>0</v>
      </c>
      <c r="AO85" s="121">
        <v>0</v>
      </c>
      <c r="AP85" s="122">
        <f t="shared" si="14"/>
        <v>0</v>
      </c>
      <c r="AQ85" s="120">
        <f t="shared" si="35"/>
        <v>0</v>
      </c>
      <c r="AR85" s="121">
        <v>0</v>
      </c>
      <c r="AS85" s="122">
        <f t="shared" si="15"/>
        <v>0</v>
      </c>
    </row>
    <row r="86" spans="6:45">
      <c r="F86" s="116"/>
      <c r="G86" s="117">
        <v>0</v>
      </c>
      <c r="H86" s="6">
        <f t="shared" si="46"/>
        <v>0</v>
      </c>
      <c r="I86" s="119">
        <f t="shared" si="33"/>
        <v>0</v>
      </c>
      <c r="J86" s="120">
        <f t="shared" si="47"/>
        <v>0</v>
      </c>
      <c r="K86" s="121">
        <f>Jan!$D76</f>
        <v>0</v>
      </c>
      <c r="L86" s="122">
        <f t="shared" si="34"/>
        <v>0</v>
      </c>
      <c r="M86" s="120">
        <f t="shared" si="35"/>
        <v>0</v>
      </c>
      <c r="N86" s="121" t="e">
        <v>#REF!</v>
      </c>
      <c r="O86" s="122" t="e">
        <f t="shared" si="4"/>
        <v>#REF!</v>
      </c>
      <c r="P86" s="120">
        <f t="shared" si="35"/>
        <v>0</v>
      </c>
      <c r="Q86" s="121">
        <v>0</v>
      </c>
      <c r="R86" s="122">
        <f t="shared" si="6"/>
        <v>0</v>
      </c>
      <c r="S86" s="120">
        <f t="shared" si="35"/>
        <v>0</v>
      </c>
      <c r="T86" s="121">
        <v>0</v>
      </c>
      <c r="U86" s="122">
        <f t="shared" si="7"/>
        <v>0</v>
      </c>
      <c r="V86" s="120">
        <f t="shared" si="35"/>
        <v>0</v>
      </c>
      <c r="W86" s="121">
        <v>0</v>
      </c>
      <c r="X86" s="122">
        <f t="shared" si="8"/>
        <v>0</v>
      </c>
      <c r="Y86" s="120">
        <f t="shared" si="35"/>
        <v>0</v>
      </c>
      <c r="Z86" s="121">
        <v>0</v>
      </c>
      <c r="AA86" s="122">
        <f t="shared" si="9"/>
        <v>0</v>
      </c>
      <c r="AB86" s="120">
        <f t="shared" si="35"/>
        <v>0</v>
      </c>
      <c r="AC86" s="121">
        <v>0</v>
      </c>
      <c r="AD86" s="122">
        <f t="shared" si="10"/>
        <v>0</v>
      </c>
      <c r="AE86" s="120">
        <f t="shared" si="35"/>
        <v>0</v>
      </c>
      <c r="AF86" s="121">
        <v>0</v>
      </c>
      <c r="AG86" s="122">
        <f t="shared" si="11"/>
        <v>0</v>
      </c>
      <c r="AH86" s="120">
        <f t="shared" si="35"/>
        <v>0</v>
      </c>
      <c r="AI86" s="121">
        <v>0</v>
      </c>
      <c r="AJ86" s="122">
        <f t="shared" si="12"/>
        <v>0</v>
      </c>
      <c r="AK86" s="120">
        <f t="shared" si="35"/>
        <v>0</v>
      </c>
      <c r="AL86" s="121">
        <v>0</v>
      </c>
      <c r="AM86" s="122">
        <f t="shared" si="13"/>
        <v>0</v>
      </c>
      <c r="AN86" s="120">
        <f t="shared" si="35"/>
        <v>0</v>
      </c>
      <c r="AO86" s="121">
        <v>0</v>
      </c>
      <c r="AP86" s="122">
        <f t="shared" si="14"/>
        <v>0</v>
      </c>
      <c r="AQ86" s="120">
        <f t="shared" si="35"/>
        <v>0</v>
      </c>
      <c r="AR86" s="121">
        <v>0</v>
      </c>
      <c r="AS86" s="122">
        <f t="shared" si="15"/>
        <v>0</v>
      </c>
    </row>
    <row r="87" spans="6:45">
      <c r="F87" s="116"/>
      <c r="G87" s="117">
        <v>0</v>
      </c>
      <c r="H87" s="6">
        <f t="shared" si="46"/>
        <v>0</v>
      </c>
      <c r="I87" s="119">
        <f t="shared" si="33"/>
        <v>0</v>
      </c>
      <c r="J87" s="120">
        <f t="shared" si="47"/>
        <v>0</v>
      </c>
      <c r="K87" s="121">
        <f>Jan!$D77</f>
        <v>0</v>
      </c>
      <c r="L87" s="122">
        <f t="shared" si="34"/>
        <v>0</v>
      </c>
      <c r="M87" s="120">
        <f t="shared" si="35"/>
        <v>0</v>
      </c>
      <c r="N87" s="121" t="e">
        <v>#REF!</v>
      </c>
      <c r="O87" s="122" t="e">
        <f t="shared" si="4"/>
        <v>#REF!</v>
      </c>
      <c r="P87" s="120">
        <f t="shared" si="35"/>
        <v>0</v>
      </c>
      <c r="Q87" s="121">
        <v>0</v>
      </c>
      <c r="R87" s="122">
        <f t="shared" si="6"/>
        <v>0</v>
      </c>
      <c r="S87" s="120">
        <f t="shared" si="35"/>
        <v>0</v>
      </c>
      <c r="T87" s="121">
        <v>0</v>
      </c>
      <c r="U87" s="122">
        <f t="shared" si="7"/>
        <v>0</v>
      </c>
      <c r="V87" s="120">
        <f t="shared" si="35"/>
        <v>0</v>
      </c>
      <c r="W87" s="121">
        <v>0</v>
      </c>
      <c r="X87" s="122">
        <f t="shared" si="8"/>
        <v>0</v>
      </c>
      <c r="Y87" s="120">
        <f t="shared" si="35"/>
        <v>0</v>
      </c>
      <c r="Z87" s="121">
        <v>0</v>
      </c>
      <c r="AA87" s="122">
        <f t="shared" si="9"/>
        <v>0</v>
      </c>
      <c r="AB87" s="120">
        <f t="shared" si="35"/>
        <v>0</v>
      </c>
      <c r="AC87" s="121">
        <v>0</v>
      </c>
      <c r="AD87" s="122">
        <f t="shared" si="10"/>
        <v>0</v>
      </c>
      <c r="AE87" s="120">
        <f t="shared" si="35"/>
        <v>0</v>
      </c>
      <c r="AF87" s="121">
        <v>0</v>
      </c>
      <c r="AG87" s="122">
        <f t="shared" si="11"/>
        <v>0</v>
      </c>
      <c r="AH87" s="120">
        <f t="shared" si="35"/>
        <v>0</v>
      </c>
      <c r="AI87" s="121">
        <v>0</v>
      </c>
      <c r="AJ87" s="122">
        <f t="shared" si="12"/>
        <v>0</v>
      </c>
      <c r="AK87" s="120">
        <f t="shared" si="35"/>
        <v>0</v>
      </c>
      <c r="AL87" s="121">
        <v>0</v>
      </c>
      <c r="AM87" s="122">
        <f t="shared" si="13"/>
        <v>0</v>
      </c>
      <c r="AN87" s="120">
        <f t="shared" si="35"/>
        <v>0</v>
      </c>
      <c r="AO87" s="121">
        <v>0</v>
      </c>
      <c r="AP87" s="122">
        <f t="shared" si="14"/>
        <v>0</v>
      </c>
      <c r="AQ87" s="120">
        <f t="shared" si="35"/>
        <v>0</v>
      </c>
      <c r="AR87" s="121">
        <v>0</v>
      </c>
      <c r="AS87" s="122">
        <f t="shared" si="15"/>
        <v>0</v>
      </c>
    </row>
    <row r="88" spans="6:45">
      <c r="F88" s="116"/>
      <c r="G88" s="117">
        <v>0</v>
      </c>
      <c r="H88" s="6">
        <f t="shared" si="46"/>
        <v>0</v>
      </c>
      <c r="I88" s="119">
        <f t="shared" si="33"/>
        <v>0</v>
      </c>
      <c r="J88" s="120">
        <f t="shared" si="47"/>
        <v>0</v>
      </c>
      <c r="K88" s="121">
        <f>Jan!$D78</f>
        <v>0</v>
      </c>
      <c r="L88" s="122">
        <f t="shared" si="34"/>
        <v>0</v>
      </c>
      <c r="M88" s="120">
        <f t="shared" si="35"/>
        <v>0</v>
      </c>
      <c r="N88" s="121" t="e">
        <v>#REF!</v>
      </c>
      <c r="O88" s="122" t="e">
        <f t="shared" si="4"/>
        <v>#REF!</v>
      </c>
      <c r="P88" s="120">
        <f t="shared" si="35"/>
        <v>0</v>
      </c>
      <c r="Q88" s="121">
        <v>0</v>
      </c>
      <c r="R88" s="122">
        <f t="shared" si="6"/>
        <v>0</v>
      </c>
      <c r="S88" s="120">
        <f t="shared" si="35"/>
        <v>0</v>
      </c>
      <c r="T88" s="121">
        <v>0</v>
      </c>
      <c r="U88" s="122">
        <f t="shared" si="7"/>
        <v>0</v>
      </c>
      <c r="V88" s="120">
        <f t="shared" si="35"/>
        <v>0</v>
      </c>
      <c r="W88" s="121">
        <v>0</v>
      </c>
      <c r="X88" s="122">
        <f t="shared" si="8"/>
        <v>0</v>
      </c>
      <c r="Y88" s="120">
        <f t="shared" si="35"/>
        <v>0</v>
      </c>
      <c r="Z88" s="121">
        <v>0</v>
      </c>
      <c r="AA88" s="122">
        <f t="shared" si="9"/>
        <v>0</v>
      </c>
      <c r="AB88" s="120">
        <f t="shared" si="35"/>
        <v>0</v>
      </c>
      <c r="AC88" s="121">
        <v>0</v>
      </c>
      <c r="AD88" s="122">
        <f t="shared" si="10"/>
        <v>0</v>
      </c>
      <c r="AE88" s="120">
        <f t="shared" si="35"/>
        <v>0</v>
      </c>
      <c r="AF88" s="121">
        <v>0</v>
      </c>
      <c r="AG88" s="122">
        <f t="shared" si="11"/>
        <v>0</v>
      </c>
      <c r="AH88" s="120">
        <f t="shared" si="35"/>
        <v>0</v>
      </c>
      <c r="AI88" s="121">
        <v>0</v>
      </c>
      <c r="AJ88" s="122">
        <f t="shared" si="12"/>
        <v>0</v>
      </c>
      <c r="AK88" s="120">
        <f t="shared" si="35"/>
        <v>0</v>
      </c>
      <c r="AL88" s="121">
        <v>0</v>
      </c>
      <c r="AM88" s="122">
        <f t="shared" si="13"/>
        <v>0</v>
      </c>
      <c r="AN88" s="120">
        <f t="shared" si="35"/>
        <v>0</v>
      </c>
      <c r="AO88" s="121">
        <v>0</v>
      </c>
      <c r="AP88" s="122">
        <f t="shared" si="14"/>
        <v>0</v>
      </c>
      <c r="AQ88" s="120">
        <f t="shared" si="35"/>
        <v>0</v>
      </c>
      <c r="AR88" s="121">
        <v>0</v>
      </c>
      <c r="AS88" s="122">
        <f t="shared" si="15"/>
        <v>0</v>
      </c>
    </row>
    <row r="89" spans="6:45">
      <c r="F89" s="116"/>
      <c r="G89" s="117">
        <v>0</v>
      </c>
      <c r="H89" s="6">
        <f t="shared" si="46"/>
        <v>0</v>
      </c>
      <c r="I89" s="119">
        <f t="shared" si="33"/>
        <v>0</v>
      </c>
      <c r="J89" s="120">
        <f t="shared" si="47"/>
        <v>0</v>
      </c>
      <c r="K89" s="121">
        <f>Jan!$D79</f>
        <v>0</v>
      </c>
      <c r="L89" s="122">
        <f t="shared" si="34"/>
        <v>0</v>
      </c>
      <c r="M89" s="120">
        <f t="shared" ref="M89:AQ92" si="48">$H89</f>
        <v>0</v>
      </c>
      <c r="N89" s="121" t="e">
        <v>#REF!</v>
      </c>
      <c r="O89" s="122" t="e">
        <f t="shared" si="4"/>
        <v>#REF!</v>
      </c>
      <c r="P89" s="120">
        <f t="shared" si="48"/>
        <v>0</v>
      </c>
      <c r="Q89" s="121">
        <v>0</v>
      </c>
      <c r="R89" s="122">
        <f t="shared" si="6"/>
        <v>0</v>
      </c>
      <c r="S89" s="120">
        <f t="shared" si="48"/>
        <v>0</v>
      </c>
      <c r="T89" s="121">
        <v>0</v>
      </c>
      <c r="U89" s="122">
        <f t="shared" si="7"/>
        <v>0</v>
      </c>
      <c r="V89" s="120">
        <f t="shared" si="48"/>
        <v>0</v>
      </c>
      <c r="W89" s="121">
        <v>0</v>
      </c>
      <c r="X89" s="122">
        <f t="shared" si="8"/>
        <v>0</v>
      </c>
      <c r="Y89" s="120">
        <f t="shared" si="48"/>
        <v>0</v>
      </c>
      <c r="Z89" s="121">
        <v>0</v>
      </c>
      <c r="AA89" s="122">
        <f t="shared" si="9"/>
        <v>0</v>
      </c>
      <c r="AB89" s="120">
        <f t="shared" si="48"/>
        <v>0</v>
      </c>
      <c r="AC89" s="121">
        <v>0</v>
      </c>
      <c r="AD89" s="122">
        <f t="shared" si="10"/>
        <v>0</v>
      </c>
      <c r="AE89" s="120">
        <f t="shared" si="48"/>
        <v>0</v>
      </c>
      <c r="AF89" s="121">
        <v>0</v>
      </c>
      <c r="AG89" s="122">
        <f t="shared" si="11"/>
        <v>0</v>
      </c>
      <c r="AH89" s="120">
        <f t="shared" si="48"/>
        <v>0</v>
      </c>
      <c r="AI89" s="121">
        <v>0</v>
      </c>
      <c r="AJ89" s="122">
        <f t="shared" si="12"/>
        <v>0</v>
      </c>
      <c r="AK89" s="120">
        <f t="shared" si="48"/>
        <v>0</v>
      </c>
      <c r="AL89" s="121">
        <v>0</v>
      </c>
      <c r="AM89" s="122">
        <f t="shared" si="13"/>
        <v>0</v>
      </c>
      <c r="AN89" s="120">
        <f t="shared" si="48"/>
        <v>0</v>
      </c>
      <c r="AO89" s="121">
        <v>0</v>
      </c>
      <c r="AP89" s="122">
        <f t="shared" si="14"/>
        <v>0</v>
      </c>
      <c r="AQ89" s="120">
        <f t="shared" si="48"/>
        <v>0</v>
      </c>
      <c r="AR89" s="121">
        <v>0</v>
      </c>
      <c r="AS89" s="122">
        <f t="shared" si="15"/>
        <v>0</v>
      </c>
    </row>
    <row r="90" spans="6:45">
      <c r="F90" s="116"/>
      <c r="G90" s="117">
        <v>0</v>
      </c>
      <c r="H90" s="6">
        <f t="shared" si="46"/>
        <v>0</v>
      </c>
      <c r="I90" s="119">
        <f t="shared" si="33"/>
        <v>0</v>
      </c>
      <c r="J90" s="120">
        <f t="shared" si="47"/>
        <v>0</v>
      </c>
      <c r="K90" s="121">
        <f>Jan!$D80</f>
        <v>0</v>
      </c>
      <c r="L90" s="122">
        <f t="shared" si="34"/>
        <v>0</v>
      </c>
      <c r="M90" s="120">
        <f t="shared" si="48"/>
        <v>0</v>
      </c>
      <c r="N90" s="121" t="e">
        <v>#REF!</v>
      </c>
      <c r="O90" s="122" t="e">
        <f t="shared" si="4"/>
        <v>#REF!</v>
      </c>
      <c r="P90" s="120">
        <f t="shared" si="48"/>
        <v>0</v>
      </c>
      <c r="Q90" s="121">
        <v>0</v>
      </c>
      <c r="R90" s="122">
        <f t="shared" si="6"/>
        <v>0</v>
      </c>
      <c r="S90" s="120">
        <f t="shared" si="48"/>
        <v>0</v>
      </c>
      <c r="T90" s="121">
        <v>0</v>
      </c>
      <c r="U90" s="122">
        <f t="shared" si="7"/>
        <v>0</v>
      </c>
      <c r="V90" s="120">
        <f t="shared" si="48"/>
        <v>0</v>
      </c>
      <c r="W90" s="121">
        <v>0</v>
      </c>
      <c r="X90" s="122">
        <f t="shared" si="8"/>
        <v>0</v>
      </c>
      <c r="Y90" s="120">
        <f t="shared" si="48"/>
        <v>0</v>
      </c>
      <c r="Z90" s="121">
        <v>0</v>
      </c>
      <c r="AA90" s="122">
        <f t="shared" si="9"/>
        <v>0</v>
      </c>
      <c r="AB90" s="120">
        <f t="shared" si="48"/>
        <v>0</v>
      </c>
      <c r="AC90" s="121">
        <v>0</v>
      </c>
      <c r="AD90" s="122">
        <f t="shared" si="10"/>
        <v>0</v>
      </c>
      <c r="AE90" s="120">
        <f t="shared" si="48"/>
        <v>0</v>
      </c>
      <c r="AF90" s="121">
        <v>0</v>
      </c>
      <c r="AG90" s="122">
        <f t="shared" si="11"/>
        <v>0</v>
      </c>
      <c r="AH90" s="120">
        <f t="shared" si="48"/>
        <v>0</v>
      </c>
      <c r="AI90" s="121">
        <v>0</v>
      </c>
      <c r="AJ90" s="122">
        <f t="shared" si="12"/>
        <v>0</v>
      </c>
      <c r="AK90" s="120">
        <f t="shared" si="48"/>
        <v>0</v>
      </c>
      <c r="AL90" s="121">
        <v>0</v>
      </c>
      <c r="AM90" s="122">
        <f t="shared" si="13"/>
        <v>0</v>
      </c>
      <c r="AN90" s="120">
        <f t="shared" si="48"/>
        <v>0</v>
      </c>
      <c r="AO90" s="121">
        <v>0</v>
      </c>
      <c r="AP90" s="122">
        <f t="shared" si="14"/>
        <v>0</v>
      </c>
      <c r="AQ90" s="120">
        <f t="shared" si="48"/>
        <v>0</v>
      </c>
      <c r="AR90" s="121">
        <v>0</v>
      </c>
      <c r="AS90" s="122">
        <f t="shared" si="15"/>
        <v>0</v>
      </c>
    </row>
    <row r="91" spans="6:45">
      <c r="F91" s="116"/>
      <c r="G91" s="117">
        <v>0</v>
      </c>
      <c r="H91" s="6">
        <f t="shared" si="46"/>
        <v>0</v>
      </c>
      <c r="I91" s="119">
        <f t="shared" si="33"/>
        <v>0</v>
      </c>
      <c r="J91" s="120">
        <f t="shared" si="47"/>
        <v>0</v>
      </c>
      <c r="K91" s="121">
        <f>Jan!$D81</f>
        <v>0</v>
      </c>
      <c r="L91" s="122">
        <f t="shared" si="34"/>
        <v>0</v>
      </c>
      <c r="M91" s="120">
        <f t="shared" si="48"/>
        <v>0</v>
      </c>
      <c r="N91" s="121" t="e">
        <v>#REF!</v>
      </c>
      <c r="O91" s="122" t="e">
        <f t="shared" ref="O91:O154" si="49">IF($N91="","",IF(OR($M91&gt;$N91,$M91&lt;$N91),$M91-$N91,0))</f>
        <v>#REF!</v>
      </c>
      <c r="P91" s="120">
        <f t="shared" si="48"/>
        <v>0</v>
      </c>
      <c r="Q91" s="121">
        <v>0</v>
      </c>
      <c r="R91" s="122">
        <f t="shared" si="6"/>
        <v>0</v>
      </c>
      <c r="S91" s="120">
        <f t="shared" si="48"/>
        <v>0</v>
      </c>
      <c r="T91" s="121">
        <v>0</v>
      </c>
      <c r="U91" s="122">
        <f t="shared" si="7"/>
        <v>0</v>
      </c>
      <c r="V91" s="120">
        <f t="shared" si="48"/>
        <v>0</v>
      </c>
      <c r="W91" s="121">
        <v>0</v>
      </c>
      <c r="X91" s="122">
        <f t="shared" si="8"/>
        <v>0</v>
      </c>
      <c r="Y91" s="120">
        <f t="shared" si="48"/>
        <v>0</v>
      </c>
      <c r="Z91" s="121">
        <v>0</v>
      </c>
      <c r="AA91" s="122">
        <f t="shared" si="9"/>
        <v>0</v>
      </c>
      <c r="AB91" s="120">
        <f t="shared" si="48"/>
        <v>0</v>
      </c>
      <c r="AC91" s="121">
        <v>0</v>
      </c>
      <c r="AD91" s="122">
        <f t="shared" si="10"/>
        <v>0</v>
      </c>
      <c r="AE91" s="120">
        <f t="shared" si="48"/>
        <v>0</v>
      </c>
      <c r="AF91" s="121">
        <v>0</v>
      </c>
      <c r="AG91" s="122">
        <f t="shared" si="11"/>
        <v>0</v>
      </c>
      <c r="AH91" s="120">
        <f t="shared" si="48"/>
        <v>0</v>
      </c>
      <c r="AI91" s="121">
        <v>0</v>
      </c>
      <c r="AJ91" s="122">
        <f t="shared" si="12"/>
        <v>0</v>
      </c>
      <c r="AK91" s="120">
        <f t="shared" si="48"/>
        <v>0</v>
      </c>
      <c r="AL91" s="121">
        <v>0</v>
      </c>
      <c r="AM91" s="122">
        <f t="shared" si="13"/>
        <v>0</v>
      </c>
      <c r="AN91" s="120">
        <f t="shared" si="48"/>
        <v>0</v>
      </c>
      <c r="AO91" s="121">
        <v>0</v>
      </c>
      <c r="AP91" s="122">
        <f t="shared" si="14"/>
        <v>0</v>
      </c>
      <c r="AQ91" s="120">
        <f t="shared" si="48"/>
        <v>0</v>
      </c>
      <c r="AR91" s="121">
        <v>0</v>
      </c>
      <c r="AS91" s="122">
        <f t="shared" si="15"/>
        <v>0</v>
      </c>
    </row>
    <row r="92" spans="6:45" ht="15.75" thickBot="1">
      <c r="F92" s="137"/>
      <c r="G92" s="124">
        <v>0</v>
      </c>
      <c r="H92" s="6">
        <f t="shared" si="46"/>
        <v>0</v>
      </c>
      <c r="I92" s="119">
        <f t="shared" si="33"/>
        <v>0</v>
      </c>
      <c r="J92" s="120">
        <f t="shared" si="47"/>
        <v>0</v>
      </c>
      <c r="K92" s="121">
        <f>Jan!$D82</f>
        <v>0</v>
      </c>
      <c r="L92" s="122">
        <f t="shared" si="34"/>
        <v>0</v>
      </c>
      <c r="M92" s="120">
        <f t="shared" si="48"/>
        <v>0</v>
      </c>
      <c r="N92" s="121" t="e">
        <v>#REF!</v>
      </c>
      <c r="O92" s="122" t="e">
        <f t="shared" si="49"/>
        <v>#REF!</v>
      </c>
      <c r="P92" s="120">
        <f t="shared" si="48"/>
        <v>0</v>
      </c>
      <c r="Q92" s="121">
        <v>0</v>
      </c>
      <c r="R92" s="122">
        <f>IF($Q92="","",IF(OR($P92&gt;$Q92,$P92&lt;$Q92),$P92-$Q92,0))</f>
        <v>0</v>
      </c>
      <c r="S92" s="120">
        <f t="shared" si="48"/>
        <v>0</v>
      </c>
      <c r="T92" s="121">
        <v>0</v>
      </c>
      <c r="U92" s="122">
        <f t="shared" ref="U92:U155" si="50">IF($T92="","",IF(OR($S92&gt;$T92,$S92&lt;$T92),$S92-$T92,0))</f>
        <v>0</v>
      </c>
      <c r="V92" s="120">
        <f t="shared" si="48"/>
        <v>0</v>
      </c>
      <c r="W92" s="121">
        <v>0</v>
      </c>
      <c r="X92" s="122">
        <f t="shared" ref="X92:X155" si="51">IF($W92="","",IF(OR($V92&gt;$W92,$V92&lt;$W92),$V92-$W92,0))</f>
        <v>0</v>
      </c>
      <c r="Y92" s="120">
        <f t="shared" si="48"/>
        <v>0</v>
      </c>
      <c r="Z92" s="121">
        <v>0</v>
      </c>
      <c r="AA92" s="122">
        <f t="shared" ref="AA92:AA155" si="52">IF($Z92="","",IF(OR($Y92&gt;$Z92,$Y92&lt;$Z92),$Y92-$Z92,0))</f>
        <v>0</v>
      </c>
      <c r="AB92" s="120">
        <f t="shared" si="48"/>
        <v>0</v>
      </c>
      <c r="AC92" s="121">
        <v>0</v>
      </c>
      <c r="AD92" s="122">
        <f t="shared" ref="AD92:AD155" si="53">IF($AC92="","",IF(OR($AB92&gt;$AC92,$AB92&lt;$AC92),$AB92-$AC92,0))</f>
        <v>0</v>
      </c>
      <c r="AE92" s="120">
        <f t="shared" si="48"/>
        <v>0</v>
      </c>
      <c r="AF92" s="121">
        <v>0</v>
      </c>
      <c r="AG92" s="122">
        <f t="shared" ref="AG92:AG155" si="54">IF($AF92="","",IF(OR($AE92&gt;$AF92,$AE92&lt;$AF92),$AE92-$AF92,0))</f>
        <v>0</v>
      </c>
      <c r="AH92" s="120">
        <f t="shared" si="48"/>
        <v>0</v>
      </c>
      <c r="AI92" s="121">
        <v>0</v>
      </c>
      <c r="AJ92" s="122">
        <f t="shared" ref="AJ92:AJ155" si="55">IF($AI92="","",IF(OR($AH92&gt;$AI92,$AH92&lt;$AI92),$AH92-$AI92,0))</f>
        <v>0</v>
      </c>
      <c r="AK92" s="120">
        <f t="shared" si="48"/>
        <v>0</v>
      </c>
      <c r="AL92" s="121">
        <v>0</v>
      </c>
      <c r="AM92" s="122">
        <f t="shared" ref="AM92:AM155" si="56">IF($AL92="","",IF(OR($AK92&gt;$AL92,$AK92&lt;$AL92),$AK92-$AL92,0))</f>
        <v>0</v>
      </c>
      <c r="AN92" s="120">
        <f t="shared" si="48"/>
        <v>0</v>
      </c>
      <c r="AO92" s="121">
        <v>0</v>
      </c>
      <c r="AP92" s="122">
        <f t="shared" ref="AP92:AP155" si="57">IF($AO92="","",IF(OR($AN92&gt;$AO92,$AN92&lt;$AO92),$AN92-$AO92,0))</f>
        <v>0</v>
      </c>
      <c r="AQ92" s="120">
        <f t="shared" si="48"/>
        <v>0</v>
      </c>
      <c r="AR92" s="121">
        <v>0</v>
      </c>
      <c r="AS92" s="122">
        <f t="shared" ref="AS92:AS155" si="58">IF($AR92="","",IF(OR($AQ92&gt;$AR92,$AQ92&lt;$AR92),$AQ92-$AR92,0))</f>
        <v>0</v>
      </c>
    </row>
    <row r="93" spans="6:45" ht="16.5" thickTop="1" thickBot="1">
      <c r="F93" s="139" t="s">
        <v>135</v>
      </c>
      <c r="G93" s="126"/>
      <c r="H93" s="126">
        <f>SUM(H$73:H$92)</f>
        <v>0</v>
      </c>
      <c r="I93" s="127">
        <f>SUM(I$73:I$92)</f>
        <v>0</v>
      </c>
      <c r="J93" s="128"/>
      <c r="K93" s="129"/>
      <c r="L93" s="130"/>
      <c r="M93" s="128"/>
      <c r="N93" s="129"/>
      <c r="O93" s="130"/>
      <c r="P93" s="128"/>
      <c r="Q93" s="129"/>
      <c r="R93" s="130"/>
      <c r="S93" s="128"/>
      <c r="T93" s="129"/>
      <c r="U93" s="130"/>
      <c r="V93" s="128"/>
      <c r="W93" s="129"/>
      <c r="X93" s="130"/>
      <c r="Y93" s="128"/>
      <c r="Z93" s="129"/>
      <c r="AA93" s="130"/>
      <c r="AB93" s="128"/>
      <c r="AC93" s="129"/>
      <c r="AD93" s="130"/>
      <c r="AE93" s="128"/>
      <c r="AF93" s="129"/>
      <c r="AG93" s="130"/>
      <c r="AH93" s="128"/>
      <c r="AI93" s="129"/>
      <c r="AJ93" s="130"/>
      <c r="AK93" s="128"/>
      <c r="AL93" s="129"/>
      <c r="AM93" s="130"/>
      <c r="AN93" s="128"/>
      <c r="AO93" s="129"/>
      <c r="AP93" s="130"/>
      <c r="AQ93" s="128"/>
      <c r="AR93" s="129"/>
      <c r="AS93" s="130"/>
    </row>
    <row r="94" spans="6:45" ht="16.5" thickTop="1" thickBot="1">
      <c r="F94" s="131"/>
      <c r="G94" s="131"/>
      <c r="H94" s="131"/>
      <c r="I94" s="132"/>
      <c r="J94" s="133"/>
      <c r="K94" s="134"/>
      <c r="L94" s="135"/>
      <c r="M94" s="133"/>
      <c r="N94" s="134"/>
      <c r="O94" s="135"/>
      <c r="P94" s="133"/>
      <c r="Q94" s="134"/>
      <c r="R94" s="135"/>
      <c r="S94" s="133"/>
      <c r="T94" s="134"/>
      <c r="U94" s="135"/>
      <c r="V94" s="133"/>
      <c r="W94" s="134"/>
      <c r="X94" s="135"/>
      <c r="Y94" s="133"/>
      <c r="Z94" s="134"/>
      <c r="AA94" s="135"/>
      <c r="AB94" s="133"/>
      <c r="AC94" s="134"/>
      <c r="AD94" s="135"/>
      <c r="AE94" s="133"/>
      <c r="AF94" s="134"/>
      <c r="AG94" s="135"/>
      <c r="AH94" s="133"/>
      <c r="AI94" s="134"/>
      <c r="AJ94" s="135"/>
      <c r="AK94" s="133"/>
      <c r="AL94" s="134"/>
      <c r="AM94" s="135"/>
      <c r="AN94" s="133"/>
      <c r="AO94" s="134"/>
      <c r="AP94" s="135"/>
      <c r="AQ94" s="133"/>
      <c r="AR94" s="134"/>
      <c r="AS94" s="135"/>
    </row>
    <row r="95" spans="6:45" ht="16.5" thickTop="1" thickBot="1">
      <c r="F95" s="8" t="s">
        <v>66</v>
      </c>
      <c r="G95" s="131"/>
      <c r="H95" s="131"/>
      <c r="I95" s="132"/>
      <c r="J95" s="133"/>
      <c r="K95" s="134"/>
      <c r="L95" s="135"/>
      <c r="M95" s="133"/>
      <c r="N95" s="134"/>
      <c r="O95" s="135"/>
      <c r="P95" s="133"/>
      <c r="Q95" s="134"/>
      <c r="R95" s="135"/>
      <c r="S95" s="133"/>
      <c r="T95" s="134"/>
      <c r="U95" s="135"/>
      <c r="V95" s="133"/>
      <c r="W95" s="134"/>
      <c r="X95" s="135"/>
      <c r="Y95" s="133"/>
      <c r="Z95" s="134"/>
      <c r="AA95" s="135"/>
      <c r="AB95" s="133"/>
      <c r="AC95" s="134"/>
      <c r="AD95" s="135"/>
      <c r="AE95" s="133"/>
      <c r="AF95" s="134"/>
      <c r="AG95" s="135"/>
      <c r="AH95" s="133"/>
      <c r="AI95" s="134"/>
      <c r="AJ95" s="135"/>
      <c r="AK95" s="133"/>
      <c r="AL95" s="134"/>
      <c r="AM95" s="135"/>
      <c r="AN95" s="133"/>
      <c r="AO95" s="134"/>
      <c r="AP95" s="135"/>
      <c r="AQ95" s="133"/>
      <c r="AR95" s="134"/>
      <c r="AS95" s="135"/>
    </row>
    <row r="96" spans="6:45" ht="15.75" thickTop="1">
      <c r="F96" s="116"/>
      <c r="G96" s="117">
        <v>0</v>
      </c>
      <c r="H96" s="7">
        <f>$G96</f>
        <v>0</v>
      </c>
      <c r="I96" s="119">
        <f t="shared" ref="I96:I115" si="59">100*$H96/$G$231</f>
        <v>0</v>
      </c>
      <c r="J96" s="120">
        <f t="shared" ref="J96:Y111" si="60">$H96</f>
        <v>0</v>
      </c>
      <c r="K96" s="121">
        <f>Jan!$D84</f>
        <v>0</v>
      </c>
      <c r="L96" s="122">
        <f t="shared" ref="L96:L115" si="61">IF($K96="","",IF(OR($K96&gt;$J96,$K96&lt;$J96),$K96-$J96,0))</f>
        <v>0</v>
      </c>
      <c r="M96" s="120">
        <f t="shared" si="60"/>
        <v>0</v>
      </c>
      <c r="N96" s="121" t="e">
        <v>#REF!</v>
      </c>
      <c r="O96" s="122" t="e">
        <f>IF($N96="","",IF(OR($M96&gt;$N96,$M96&lt;$N96),$M96-$N96,0))</f>
        <v>#REF!</v>
      </c>
      <c r="P96" s="120">
        <f t="shared" si="60"/>
        <v>0</v>
      </c>
      <c r="Q96" s="121">
        <v>0</v>
      </c>
      <c r="R96" s="122">
        <f t="shared" ref="R96:R159" si="62">IF($Q96="","",IF(OR($P96&gt;$Q96,$P96&lt;$Q96),$P96-$Q96,0))</f>
        <v>0</v>
      </c>
      <c r="S96" s="120">
        <f t="shared" si="60"/>
        <v>0</v>
      </c>
      <c r="T96" s="121">
        <v>0</v>
      </c>
      <c r="U96" s="122">
        <f>IF($T96="","",IF(OR($S96&gt;$T96,$S96&lt;$T96),$S96-$T96,0))</f>
        <v>0</v>
      </c>
      <c r="V96" s="120">
        <f t="shared" si="60"/>
        <v>0</v>
      </c>
      <c r="W96" s="121">
        <v>0</v>
      </c>
      <c r="X96" s="122">
        <f t="shared" si="51"/>
        <v>0</v>
      </c>
      <c r="Y96" s="120">
        <f t="shared" si="60"/>
        <v>0</v>
      </c>
      <c r="Z96" s="121">
        <v>0</v>
      </c>
      <c r="AA96" s="122">
        <f t="shared" si="52"/>
        <v>0</v>
      </c>
      <c r="AB96" s="120">
        <f t="shared" ref="AB96:AQ111" si="63">$H96</f>
        <v>0</v>
      </c>
      <c r="AC96" s="121">
        <v>0</v>
      </c>
      <c r="AD96" s="122">
        <f t="shared" si="53"/>
        <v>0</v>
      </c>
      <c r="AE96" s="120">
        <f t="shared" si="63"/>
        <v>0</v>
      </c>
      <c r="AF96" s="121">
        <v>0</v>
      </c>
      <c r="AG96" s="122">
        <f t="shared" si="54"/>
        <v>0</v>
      </c>
      <c r="AH96" s="120">
        <f t="shared" si="63"/>
        <v>0</v>
      </c>
      <c r="AI96" s="121">
        <v>0</v>
      </c>
      <c r="AJ96" s="122">
        <f t="shared" si="55"/>
        <v>0</v>
      </c>
      <c r="AK96" s="120">
        <f t="shared" si="63"/>
        <v>0</v>
      </c>
      <c r="AL96" s="121">
        <v>0</v>
      </c>
      <c r="AM96" s="122">
        <f t="shared" si="56"/>
        <v>0</v>
      </c>
      <c r="AN96" s="120">
        <f t="shared" si="63"/>
        <v>0</v>
      </c>
      <c r="AO96" s="121">
        <v>0</v>
      </c>
      <c r="AP96" s="122">
        <f t="shared" si="57"/>
        <v>0</v>
      </c>
      <c r="AQ96" s="120">
        <f t="shared" si="63"/>
        <v>0</v>
      </c>
      <c r="AR96" s="121">
        <v>0</v>
      </c>
      <c r="AS96" s="122">
        <f t="shared" si="58"/>
        <v>0</v>
      </c>
    </row>
    <row r="97" spans="6:45">
      <c r="F97" s="116"/>
      <c r="G97" s="117">
        <v>0</v>
      </c>
      <c r="H97" s="7">
        <f>$G97</f>
        <v>0</v>
      </c>
      <c r="I97" s="119">
        <f t="shared" si="59"/>
        <v>0</v>
      </c>
      <c r="J97" s="120">
        <f t="shared" si="60"/>
        <v>0</v>
      </c>
      <c r="K97" s="121">
        <f>Jan!$D85</f>
        <v>0</v>
      </c>
      <c r="L97" s="122">
        <f t="shared" si="61"/>
        <v>0</v>
      </c>
      <c r="M97" s="120">
        <f t="shared" si="60"/>
        <v>0</v>
      </c>
      <c r="N97" s="121" t="e">
        <v>#REF!</v>
      </c>
      <c r="O97" s="122" t="e">
        <f t="shared" si="49"/>
        <v>#REF!</v>
      </c>
      <c r="P97" s="120">
        <f t="shared" si="60"/>
        <v>0</v>
      </c>
      <c r="Q97" s="121"/>
      <c r="R97" s="122" t="str">
        <f t="shared" si="62"/>
        <v/>
      </c>
      <c r="S97" s="120">
        <f t="shared" si="60"/>
        <v>0</v>
      </c>
      <c r="T97" s="121"/>
      <c r="U97" s="122" t="str">
        <f t="shared" si="50"/>
        <v/>
      </c>
      <c r="V97" s="120">
        <f t="shared" si="60"/>
        <v>0</v>
      </c>
      <c r="W97" s="121"/>
      <c r="X97" s="122" t="str">
        <f t="shared" si="51"/>
        <v/>
      </c>
      <c r="Y97" s="120">
        <f t="shared" si="60"/>
        <v>0</v>
      </c>
      <c r="Z97" s="121"/>
      <c r="AA97" s="122" t="str">
        <f t="shared" si="52"/>
        <v/>
      </c>
      <c r="AB97" s="120">
        <f t="shared" si="63"/>
        <v>0</v>
      </c>
      <c r="AC97" s="121"/>
      <c r="AD97" s="122" t="str">
        <f t="shared" si="53"/>
        <v/>
      </c>
      <c r="AE97" s="120">
        <f t="shared" si="63"/>
        <v>0</v>
      </c>
      <c r="AF97" s="121"/>
      <c r="AG97" s="122" t="str">
        <f t="shared" si="54"/>
        <v/>
      </c>
      <c r="AH97" s="120">
        <f t="shared" si="63"/>
        <v>0</v>
      </c>
      <c r="AI97" s="121"/>
      <c r="AJ97" s="122" t="str">
        <f t="shared" si="55"/>
        <v/>
      </c>
      <c r="AK97" s="120">
        <f t="shared" si="63"/>
        <v>0</v>
      </c>
      <c r="AL97" s="121"/>
      <c r="AM97" s="122" t="str">
        <f t="shared" si="56"/>
        <v/>
      </c>
      <c r="AN97" s="120">
        <f t="shared" si="63"/>
        <v>0</v>
      </c>
      <c r="AO97" s="121">
        <v>0</v>
      </c>
      <c r="AP97" s="122">
        <f t="shared" si="57"/>
        <v>0</v>
      </c>
      <c r="AQ97" s="120">
        <f t="shared" si="63"/>
        <v>0</v>
      </c>
      <c r="AR97" s="121"/>
      <c r="AS97" s="122" t="str">
        <f t="shared" si="58"/>
        <v/>
      </c>
    </row>
    <row r="98" spans="6:45">
      <c r="F98" s="116"/>
      <c r="G98" s="117">
        <v>0</v>
      </c>
      <c r="H98" s="7">
        <f t="shared" ref="H98:H105" si="64">$G98</f>
        <v>0</v>
      </c>
      <c r="I98" s="119">
        <f t="shared" si="59"/>
        <v>0</v>
      </c>
      <c r="J98" s="120">
        <f t="shared" si="60"/>
        <v>0</v>
      </c>
      <c r="K98" s="121">
        <f>Jan!$D86</f>
        <v>0</v>
      </c>
      <c r="L98" s="122">
        <f t="shared" si="61"/>
        <v>0</v>
      </c>
      <c r="M98" s="120">
        <f t="shared" si="60"/>
        <v>0</v>
      </c>
      <c r="N98" s="121" t="e">
        <v>#REF!</v>
      </c>
      <c r="O98" s="122" t="e">
        <f t="shared" si="49"/>
        <v>#REF!</v>
      </c>
      <c r="P98" s="120">
        <f t="shared" si="60"/>
        <v>0</v>
      </c>
      <c r="Q98" s="121">
        <v>0</v>
      </c>
      <c r="R98" s="122">
        <f t="shared" si="62"/>
        <v>0</v>
      </c>
      <c r="S98" s="120">
        <f t="shared" si="60"/>
        <v>0</v>
      </c>
      <c r="T98" s="121">
        <v>0</v>
      </c>
      <c r="U98" s="122">
        <f>IF($T98="","",IF(OR($S98&gt;$T98,$S98&lt;$T98),$S98-$T98,0))</f>
        <v>0</v>
      </c>
      <c r="V98" s="120">
        <f t="shared" si="60"/>
        <v>0</v>
      </c>
      <c r="W98" s="121">
        <v>0</v>
      </c>
      <c r="X98" s="122">
        <f t="shared" si="51"/>
        <v>0</v>
      </c>
      <c r="Y98" s="120">
        <f t="shared" si="60"/>
        <v>0</v>
      </c>
      <c r="Z98" s="121">
        <v>0</v>
      </c>
      <c r="AA98" s="122">
        <f t="shared" si="52"/>
        <v>0</v>
      </c>
      <c r="AB98" s="120">
        <f t="shared" si="63"/>
        <v>0</v>
      </c>
      <c r="AC98" s="121">
        <v>0</v>
      </c>
      <c r="AD98" s="122">
        <f t="shared" si="53"/>
        <v>0</v>
      </c>
      <c r="AE98" s="120">
        <f t="shared" si="63"/>
        <v>0</v>
      </c>
      <c r="AF98" s="121"/>
      <c r="AG98" s="122" t="str">
        <f t="shared" si="54"/>
        <v/>
      </c>
      <c r="AH98" s="120">
        <f t="shared" si="63"/>
        <v>0</v>
      </c>
      <c r="AI98" s="121">
        <v>0</v>
      </c>
      <c r="AJ98" s="122">
        <f t="shared" si="55"/>
        <v>0</v>
      </c>
      <c r="AK98" s="120">
        <f t="shared" si="63"/>
        <v>0</v>
      </c>
      <c r="AL98" s="121">
        <v>0</v>
      </c>
      <c r="AM98" s="122">
        <f t="shared" si="56"/>
        <v>0</v>
      </c>
      <c r="AN98" s="120">
        <f t="shared" si="63"/>
        <v>0</v>
      </c>
      <c r="AO98" s="121">
        <v>0</v>
      </c>
      <c r="AP98" s="122">
        <f t="shared" si="57"/>
        <v>0</v>
      </c>
      <c r="AQ98" s="120">
        <f t="shared" si="63"/>
        <v>0</v>
      </c>
      <c r="AR98" s="121">
        <v>0</v>
      </c>
      <c r="AS98" s="122">
        <f t="shared" si="58"/>
        <v>0</v>
      </c>
    </row>
    <row r="99" spans="6:45">
      <c r="F99" s="116"/>
      <c r="G99" s="117">
        <v>0</v>
      </c>
      <c r="H99" s="7">
        <f t="shared" si="64"/>
        <v>0</v>
      </c>
      <c r="I99" s="119">
        <f t="shared" si="59"/>
        <v>0</v>
      </c>
      <c r="J99" s="120">
        <f t="shared" si="60"/>
        <v>0</v>
      </c>
      <c r="K99" s="121">
        <f>Jan!$D87</f>
        <v>0</v>
      </c>
      <c r="L99" s="122">
        <f t="shared" si="61"/>
        <v>0</v>
      </c>
      <c r="M99" s="120">
        <f t="shared" si="60"/>
        <v>0</v>
      </c>
      <c r="N99" s="121" t="e">
        <v>#REF!</v>
      </c>
      <c r="O99" s="122" t="e">
        <f t="shared" si="49"/>
        <v>#REF!</v>
      </c>
      <c r="P99" s="120">
        <f t="shared" si="60"/>
        <v>0</v>
      </c>
      <c r="Q99" s="121">
        <v>0</v>
      </c>
      <c r="R99" s="122">
        <f t="shared" si="62"/>
        <v>0</v>
      </c>
      <c r="S99" s="120">
        <f t="shared" si="60"/>
        <v>0</v>
      </c>
      <c r="T99" s="121">
        <v>0</v>
      </c>
      <c r="U99" s="122">
        <f t="shared" si="50"/>
        <v>0</v>
      </c>
      <c r="V99" s="120">
        <f t="shared" si="60"/>
        <v>0</v>
      </c>
      <c r="W99" s="121">
        <v>0</v>
      </c>
      <c r="X99" s="122">
        <f t="shared" si="51"/>
        <v>0</v>
      </c>
      <c r="Y99" s="120">
        <f t="shared" si="60"/>
        <v>0</v>
      </c>
      <c r="Z99" s="121">
        <v>0</v>
      </c>
      <c r="AA99" s="122">
        <f t="shared" si="52"/>
        <v>0</v>
      </c>
      <c r="AB99" s="120">
        <f t="shared" si="63"/>
        <v>0</v>
      </c>
      <c r="AC99" s="121">
        <v>0</v>
      </c>
      <c r="AD99" s="122">
        <f t="shared" si="53"/>
        <v>0</v>
      </c>
      <c r="AE99" s="120">
        <f t="shared" si="63"/>
        <v>0</v>
      </c>
      <c r="AF99" s="121">
        <v>0</v>
      </c>
      <c r="AG99" s="122">
        <f t="shared" si="54"/>
        <v>0</v>
      </c>
      <c r="AH99" s="120">
        <f t="shared" si="63"/>
        <v>0</v>
      </c>
      <c r="AI99" s="121">
        <v>0</v>
      </c>
      <c r="AJ99" s="122">
        <f t="shared" si="55"/>
        <v>0</v>
      </c>
      <c r="AK99" s="120">
        <f t="shared" si="63"/>
        <v>0</v>
      </c>
      <c r="AL99" s="121">
        <v>0</v>
      </c>
      <c r="AM99" s="122">
        <f t="shared" si="56"/>
        <v>0</v>
      </c>
      <c r="AN99" s="120">
        <f t="shared" si="63"/>
        <v>0</v>
      </c>
      <c r="AO99" s="121">
        <v>0</v>
      </c>
      <c r="AP99" s="122">
        <f t="shared" si="57"/>
        <v>0</v>
      </c>
      <c r="AQ99" s="120">
        <f t="shared" si="63"/>
        <v>0</v>
      </c>
      <c r="AR99" s="121">
        <v>0</v>
      </c>
      <c r="AS99" s="122">
        <f t="shared" si="58"/>
        <v>0</v>
      </c>
    </row>
    <row r="100" spans="6:45">
      <c r="F100" s="116"/>
      <c r="G100" s="117">
        <v>0</v>
      </c>
      <c r="H100" s="7">
        <f t="shared" si="64"/>
        <v>0</v>
      </c>
      <c r="I100" s="119">
        <f t="shared" si="59"/>
        <v>0</v>
      </c>
      <c r="J100" s="120">
        <f t="shared" si="60"/>
        <v>0</v>
      </c>
      <c r="K100" s="121">
        <f>Jan!$D88</f>
        <v>0</v>
      </c>
      <c r="L100" s="122">
        <f t="shared" si="61"/>
        <v>0</v>
      </c>
      <c r="M100" s="120">
        <f t="shared" si="60"/>
        <v>0</v>
      </c>
      <c r="N100" s="121" t="e">
        <v>#REF!</v>
      </c>
      <c r="O100" s="122" t="e">
        <f t="shared" si="49"/>
        <v>#REF!</v>
      </c>
      <c r="P100" s="120">
        <f t="shared" si="60"/>
        <v>0</v>
      </c>
      <c r="Q100" s="121">
        <v>0</v>
      </c>
      <c r="R100" s="122">
        <f t="shared" si="62"/>
        <v>0</v>
      </c>
      <c r="S100" s="120">
        <f t="shared" si="60"/>
        <v>0</v>
      </c>
      <c r="T100" s="121">
        <v>0</v>
      </c>
      <c r="U100" s="122">
        <f t="shared" si="50"/>
        <v>0</v>
      </c>
      <c r="V100" s="120">
        <f t="shared" si="60"/>
        <v>0</v>
      </c>
      <c r="W100" s="121">
        <v>0</v>
      </c>
      <c r="X100" s="122">
        <f t="shared" si="51"/>
        <v>0</v>
      </c>
      <c r="Y100" s="120">
        <f t="shared" si="60"/>
        <v>0</v>
      </c>
      <c r="Z100" s="121">
        <v>0</v>
      </c>
      <c r="AA100" s="122">
        <f t="shared" si="52"/>
        <v>0</v>
      </c>
      <c r="AB100" s="120">
        <f t="shared" si="63"/>
        <v>0</v>
      </c>
      <c r="AC100" s="121">
        <v>0</v>
      </c>
      <c r="AD100" s="122">
        <f t="shared" si="53"/>
        <v>0</v>
      </c>
      <c r="AE100" s="120">
        <f t="shared" si="63"/>
        <v>0</v>
      </c>
      <c r="AF100" s="121">
        <v>0</v>
      </c>
      <c r="AG100" s="122">
        <f t="shared" si="54"/>
        <v>0</v>
      </c>
      <c r="AH100" s="120">
        <f t="shared" si="63"/>
        <v>0</v>
      </c>
      <c r="AI100" s="121">
        <v>0</v>
      </c>
      <c r="AJ100" s="122">
        <f t="shared" si="55"/>
        <v>0</v>
      </c>
      <c r="AK100" s="120">
        <f t="shared" si="63"/>
        <v>0</v>
      </c>
      <c r="AL100" s="121">
        <v>0</v>
      </c>
      <c r="AM100" s="122">
        <f t="shared" si="56"/>
        <v>0</v>
      </c>
      <c r="AN100" s="120">
        <f t="shared" si="63"/>
        <v>0</v>
      </c>
      <c r="AO100" s="121">
        <v>0</v>
      </c>
      <c r="AP100" s="122">
        <f t="shared" si="57"/>
        <v>0</v>
      </c>
      <c r="AQ100" s="120">
        <f t="shared" si="63"/>
        <v>0</v>
      </c>
      <c r="AR100" s="121">
        <v>0</v>
      </c>
      <c r="AS100" s="122">
        <f t="shared" si="58"/>
        <v>0</v>
      </c>
    </row>
    <row r="101" spans="6:45">
      <c r="F101" s="116"/>
      <c r="G101" s="117">
        <v>0</v>
      </c>
      <c r="H101" s="7">
        <f t="shared" si="64"/>
        <v>0</v>
      </c>
      <c r="I101" s="119">
        <f t="shared" si="59"/>
        <v>0</v>
      </c>
      <c r="J101" s="120">
        <f t="shared" si="60"/>
        <v>0</v>
      </c>
      <c r="K101" s="121">
        <f>Jan!$D89</f>
        <v>0</v>
      </c>
      <c r="L101" s="122">
        <f t="shared" si="61"/>
        <v>0</v>
      </c>
      <c r="M101" s="120">
        <f t="shared" si="60"/>
        <v>0</v>
      </c>
      <c r="N101" s="121" t="e">
        <v>#REF!</v>
      </c>
      <c r="O101" s="122" t="e">
        <f t="shared" si="49"/>
        <v>#REF!</v>
      </c>
      <c r="P101" s="120">
        <f t="shared" si="60"/>
        <v>0</v>
      </c>
      <c r="Q101" s="121">
        <v>0</v>
      </c>
      <c r="R101" s="122">
        <f t="shared" si="62"/>
        <v>0</v>
      </c>
      <c r="S101" s="120">
        <f t="shared" si="60"/>
        <v>0</v>
      </c>
      <c r="T101" s="121">
        <v>0</v>
      </c>
      <c r="U101" s="122">
        <f t="shared" si="50"/>
        <v>0</v>
      </c>
      <c r="V101" s="120">
        <f t="shared" si="60"/>
        <v>0</v>
      </c>
      <c r="W101" s="121">
        <v>0</v>
      </c>
      <c r="X101" s="122">
        <f t="shared" si="51"/>
        <v>0</v>
      </c>
      <c r="Y101" s="120">
        <f t="shared" si="60"/>
        <v>0</v>
      </c>
      <c r="Z101" s="121">
        <v>0</v>
      </c>
      <c r="AA101" s="122">
        <f t="shared" si="52"/>
        <v>0</v>
      </c>
      <c r="AB101" s="120">
        <f t="shared" si="63"/>
        <v>0</v>
      </c>
      <c r="AC101" s="121">
        <v>0</v>
      </c>
      <c r="AD101" s="122">
        <f t="shared" si="53"/>
        <v>0</v>
      </c>
      <c r="AE101" s="120">
        <f t="shared" si="63"/>
        <v>0</v>
      </c>
      <c r="AF101" s="121">
        <v>0</v>
      </c>
      <c r="AG101" s="122">
        <f t="shared" si="54"/>
        <v>0</v>
      </c>
      <c r="AH101" s="120">
        <f t="shared" si="63"/>
        <v>0</v>
      </c>
      <c r="AI101" s="121">
        <v>0</v>
      </c>
      <c r="AJ101" s="122">
        <f t="shared" si="55"/>
        <v>0</v>
      </c>
      <c r="AK101" s="120">
        <f t="shared" si="63"/>
        <v>0</v>
      </c>
      <c r="AL101" s="121">
        <v>0</v>
      </c>
      <c r="AM101" s="122">
        <f t="shared" si="56"/>
        <v>0</v>
      </c>
      <c r="AN101" s="120">
        <f t="shared" si="63"/>
        <v>0</v>
      </c>
      <c r="AO101" s="121">
        <v>0</v>
      </c>
      <c r="AP101" s="122">
        <f t="shared" si="57"/>
        <v>0</v>
      </c>
      <c r="AQ101" s="120">
        <f t="shared" si="63"/>
        <v>0</v>
      </c>
      <c r="AR101" s="121">
        <v>0</v>
      </c>
      <c r="AS101" s="122">
        <f t="shared" si="58"/>
        <v>0</v>
      </c>
    </row>
    <row r="102" spans="6:45">
      <c r="F102" s="116"/>
      <c r="G102" s="117">
        <v>0</v>
      </c>
      <c r="H102" s="7">
        <f t="shared" si="64"/>
        <v>0</v>
      </c>
      <c r="I102" s="119">
        <f t="shared" si="59"/>
        <v>0</v>
      </c>
      <c r="J102" s="120">
        <f t="shared" si="60"/>
        <v>0</v>
      </c>
      <c r="K102" s="121">
        <f>Jan!$D90</f>
        <v>0</v>
      </c>
      <c r="L102" s="122">
        <f t="shared" si="61"/>
        <v>0</v>
      </c>
      <c r="M102" s="120">
        <f t="shared" si="60"/>
        <v>0</v>
      </c>
      <c r="N102" s="121" t="e">
        <v>#REF!</v>
      </c>
      <c r="O102" s="122" t="e">
        <f t="shared" si="49"/>
        <v>#REF!</v>
      </c>
      <c r="P102" s="120">
        <f t="shared" si="60"/>
        <v>0</v>
      </c>
      <c r="Q102" s="121">
        <v>0</v>
      </c>
      <c r="R102" s="122">
        <f t="shared" si="62"/>
        <v>0</v>
      </c>
      <c r="S102" s="120">
        <f t="shared" si="60"/>
        <v>0</v>
      </c>
      <c r="T102" s="121">
        <v>0</v>
      </c>
      <c r="U102" s="122">
        <f t="shared" si="50"/>
        <v>0</v>
      </c>
      <c r="V102" s="120">
        <f t="shared" si="60"/>
        <v>0</v>
      </c>
      <c r="W102" s="121">
        <v>0</v>
      </c>
      <c r="X102" s="122">
        <f t="shared" si="51"/>
        <v>0</v>
      </c>
      <c r="Y102" s="120">
        <f t="shared" si="60"/>
        <v>0</v>
      </c>
      <c r="Z102" s="121">
        <v>0</v>
      </c>
      <c r="AA102" s="122">
        <f t="shared" si="52"/>
        <v>0</v>
      </c>
      <c r="AB102" s="120">
        <f t="shared" si="63"/>
        <v>0</v>
      </c>
      <c r="AC102" s="121">
        <v>0</v>
      </c>
      <c r="AD102" s="122">
        <f t="shared" si="53"/>
        <v>0</v>
      </c>
      <c r="AE102" s="120">
        <f t="shared" si="63"/>
        <v>0</v>
      </c>
      <c r="AF102" s="121">
        <v>0</v>
      </c>
      <c r="AG102" s="122">
        <f t="shared" si="54"/>
        <v>0</v>
      </c>
      <c r="AH102" s="120">
        <f t="shared" si="63"/>
        <v>0</v>
      </c>
      <c r="AI102" s="121">
        <v>0</v>
      </c>
      <c r="AJ102" s="122">
        <f t="shared" si="55"/>
        <v>0</v>
      </c>
      <c r="AK102" s="120">
        <f t="shared" si="63"/>
        <v>0</v>
      </c>
      <c r="AL102" s="121">
        <v>0</v>
      </c>
      <c r="AM102" s="122">
        <f t="shared" si="56"/>
        <v>0</v>
      </c>
      <c r="AN102" s="120">
        <f t="shared" si="63"/>
        <v>0</v>
      </c>
      <c r="AO102" s="121">
        <v>0</v>
      </c>
      <c r="AP102" s="122">
        <f t="shared" si="57"/>
        <v>0</v>
      </c>
      <c r="AQ102" s="120">
        <f t="shared" si="63"/>
        <v>0</v>
      </c>
      <c r="AR102" s="121">
        <v>0</v>
      </c>
      <c r="AS102" s="122">
        <f t="shared" si="58"/>
        <v>0</v>
      </c>
    </row>
    <row r="103" spans="6:45">
      <c r="F103" s="116"/>
      <c r="G103" s="117">
        <v>0</v>
      </c>
      <c r="H103" s="7">
        <f t="shared" si="64"/>
        <v>0</v>
      </c>
      <c r="I103" s="119">
        <f t="shared" si="59"/>
        <v>0</v>
      </c>
      <c r="J103" s="120">
        <f t="shared" si="60"/>
        <v>0</v>
      </c>
      <c r="K103" s="121">
        <f>Jan!$D91</f>
        <v>0</v>
      </c>
      <c r="L103" s="122">
        <f t="shared" si="61"/>
        <v>0</v>
      </c>
      <c r="M103" s="120">
        <f t="shared" si="60"/>
        <v>0</v>
      </c>
      <c r="N103" s="121" t="e">
        <v>#REF!</v>
      </c>
      <c r="O103" s="122" t="e">
        <f t="shared" si="49"/>
        <v>#REF!</v>
      </c>
      <c r="P103" s="120">
        <f t="shared" si="60"/>
        <v>0</v>
      </c>
      <c r="Q103" s="121">
        <v>0</v>
      </c>
      <c r="R103" s="122">
        <f t="shared" si="62"/>
        <v>0</v>
      </c>
      <c r="S103" s="120">
        <f t="shared" si="60"/>
        <v>0</v>
      </c>
      <c r="T103" s="121">
        <v>0</v>
      </c>
      <c r="U103" s="122">
        <f t="shared" si="50"/>
        <v>0</v>
      </c>
      <c r="V103" s="120">
        <f t="shared" si="60"/>
        <v>0</v>
      </c>
      <c r="W103" s="121">
        <v>0</v>
      </c>
      <c r="X103" s="122">
        <f t="shared" si="51"/>
        <v>0</v>
      </c>
      <c r="Y103" s="120">
        <f t="shared" si="60"/>
        <v>0</v>
      </c>
      <c r="Z103" s="121">
        <v>0</v>
      </c>
      <c r="AA103" s="122">
        <f t="shared" si="52"/>
        <v>0</v>
      </c>
      <c r="AB103" s="120">
        <f t="shared" si="63"/>
        <v>0</v>
      </c>
      <c r="AC103" s="121">
        <v>0</v>
      </c>
      <c r="AD103" s="122">
        <f t="shared" si="53"/>
        <v>0</v>
      </c>
      <c r="AE103" s="120">
        <f t="shared" si="63"/>
        <v>0</v>
      </c>
      <c r="AF103" s="121">
        <v>0</v>
      </c>
      <c r="AG103" s="122">
        <f t="shared" si="54"/>
        <v>0</v>
      </c>
      <c r="AH103" s="120">
        <f t="shared" si="63"/>
        <v>0</v>
      </c>
      <c r="AI103" s="121">
        <v>0</v>
      </c>
      <c r="AJ103" s="122">
        <f t="shared" si="55"/>
        <v>0</v>
      </c>
      <c r="AK103" s="120">
        <f t="shared" si="63"/>
        <v>0</v>
      </c>
      <c r="AL103" s="121">
        <v>0</v>
      </c>
      <c r="AM103" s="122">
        <f t="shared" si="56"/>
        <v>0</v>
      </c>
      <c r="AN103" s="120">
        <f t="shared" si="63"/>
        <v>0</v>
      </c>
      <c r="AO103" s="121">
        <v>0</v>
      </c>
      <c r="AP103" s="122">
        <f t="shared" si="57"/>
        <v>0</v>
      </c>
      <c r="AQ103" s="120">
        <f t="shared" si="63"/>
        <v>0</v>
      </c>
      <c r="AR103" s="121">
        <v>0</v>
      </c>
      <c r="AS103" s="122">
        <f t="shared" si="58"/>
        <v>0</v>
      </c>
    </row>
    <row r="104" spans="6:45">
      <c r="F104" s="116"/>
      <c r="G104" s="117">
        <v>0</v>
      </c>
      <c r="H104" s="7">
        <f t="shared" si="64"/>
        <v>0</v>
      </c>
      <c r="I104" s="119">
        <f t="shared" si="59"/>
        <v>0</v>
      </c>
      <c r="J104" s="120">
        <f t="shared" si="60"/>
        <v>0</v>
      </c>
      <c r="K104" s="121">
        <f>Jan!$D92</f>
        <v>0</v>
      </c>
      <c r="L104" s="122">
        <f t="shared" si="61"/>
        <v>0</v>
      </c>
      <c r="M104" s="120">
        <f t="shared" si="60"/>
        <v>0</v>
      </c>
      <c r="N104" s="121" t="e">
        <v>#REF!</v>
      </c>
      <c r="O104" s="122" t="e">
        <f t="shared" si="49"/>
        <v>#REF!</v>
      </c>
      <c r="P104" s="120">
        <f t="shared" si="60"/>
        <v>0</v>
      </c>
      <c r="Q104" s="121">
        <v>0</v>
      </c>
      <c r="R104" s="122">
        <f t="shared" si="62"/>
        <v>0</v>
      </c>
      <c r="S104" s="120">
        <f t="shared" si="60"/>
        <v>0</v>
      </c>
      <c r="T104" s="121">
        <v>0</v>
      </c>
      <c r="U104" s="122">
        <f t="shared" si="50"/>
        <v>0</v>
      </c>
      <c r="V104" s="120">
        <f t="shared" si="60"/>
        <v>0</v>
      </c>
      <c r="W104" s="121">
        <v>0</v>
      </c>
      <c r="X104" s="122">
        <f t="shared" si="51"/>
        <v>0</v>
      </c>
      <c r="Y104" s="120">
        <f t="shared" si="60"/>
        <v>0</v>
      </c>
      <c r="Z104" s="121">
        <v>0</v>
      </c>
      <c r="AA104" s="122">
        <f t="shared" si="52"/>
        <v>0</v>
      </c>
      <c r="AB104" s="120">
        <f t="shared" si="63"/>
        <v>0</v>
      </c>
      <c r="AC104" s="121">
        <v>0</v>
      </c>
      <c r="AD104" s="122">
        <f t="shared" si="53"/>
        <v>0</v>
      </c>
      <c r="AE104" s="120">
        <f t="shared" si="63"/>
        <v>0</v>
      </c>
      <c r="AF104" s="121">
        <v>0</v>
      </c>
      <c r="AG104" s="122">
        <f t="shared" si="54"/>
        <v>0</v>
      </c>
      <c r="AH104" s="120">
        <f t="shared" si="63"/>
        <v>0</v>
      </c>
      <c r="AI104" s="121">
        <v>0</v>
      </c>
      <c r="AJ104" s="122">
        <f t="shared" si="55"/>
        <v>0</v>
      </c>
      <c r="AK104" s="120">
        <f t="shared" si="63"/>
        <v>0</v>
      </c>
      <c r="AL104" s="121">
        <v>0</v>
      </c>
      <c r="AM104" s="122">
        <f t="shared" si="56"/>
        <v>0</v>
      </c>
      <c r="AN104" s="120">
        <f t="shared" si="63"/>
        <v>0</v>
      </c>
      <c r="AO104" s="121">
        <v>0</v>
      </c>
      <c r="AP104" s="122">
        <f t="shared" si="57"/>
        <v>0</v>
      </c>
      <c r="AQ104" s="120">
        <f t="shared" si="63"/>
        <v>0</v>
      </c>
      <c r="AR104" s="121">
        <v>0</v>
      </c>
      <c r="AS104" s="122">
        <f t="shared" si="58"/>
        <v>0</v>
      </c>
    </row>
    <row r="105" spans="6:45">
      <c r="F105" s="116"/>
      <c r="G105" s="117">
        <v>0</v>
      </c>
      <c r="H105" s="7">
        <f t="shared" si="64"/>
        <v>0</v>
      </c>
      <c r="I105" s="119">
        <f t="shared" si="59"/>
        <v>0</v>
      </c>
      <c r="J105" s="120">
        <f t="shared" si="60"/>
        <v>0</v>
      </c>
      <c r="K105" s="121">
        <f>Jan!$D93</f>
        <v>0</v>
      </c>
      <c r="L105" s="122">
        <f t="shared" si="61"/>
        <v>0</v>
      </c>
      <c r="M105" s="120">
        <f t="shared" si="60"/>
        <v>0</v>
      </c>
      <c r="N105" s="121" t="e">
        <v>#REF!</v>
      </c>
      <c r="O105" s="122" t="e">
        <f t="shared" si="49"/>
        <v>#REF!</v>
      </c>
      <c r="P105" s="120">
        <f t="shared" si="60"/>
        <v>0</v>
      </c>
      <c r="Q105" s="121">
        <v>0</v>
      </c>
      <c r="R105" s="122">
        <f t="shared" si="62"/>
        <v>0</v>
      </c>
      <c r="S105" s="120">
        <f t="shared" si="60"/>
        <v>0</v>
      </c>
      <c r="T105" s="121">
        <v>0</v>
      </c>
      <c r="U105" s="122">
        <f t="shared" si="50"/>
        <v>0</v>
      </c>
      <c r="V105" s="120">
        <f t="shared" si="60"/>
        <v>0</v>
      </c>
      <c r="W105" s="121">
        <v>0</v>
      </c>
      <c r="X105" s="122">
        <f t="shared" si="51"/>
        <v>0</v>
      </c>
      <c r="Y105" s="120">
        <f t="shared" si="60"/>
        <v>0</v>
      </c>
      <c r="Z105" s="121">
        <v>0</v>
      </c>
      <c r="AA105" s="122">
        <f t="shared" si="52"/>
        <v>0</v>
      </c>
      <c r="AB105" s="120">
        <f t="shared" si="63"/>
        <v>0</v>
      </c>
      <c r="AC105" s="121">
        <v>0</v>
      </c>
      <c r="AD105" s="122">
        <f t="shared" si="53"/>
        <v>0</v>
      </c>
      <c r="AE105" s="120">
        <f t="shared" si="63"/>
        <v>0</v>
      </c>
      <c r="AF105" s="121">
        <v>0</v>
      </c>
      <c r="AG105" s="122">
        <f t="shared" si="54"/>
        <v>0</v>
      </c>
      <c r="AH105" s="120">
        <f t="shared" si="63"/>
        <v>0</v>
      </c>
      <c r="AI105" s="121">
        <v>0</v>
      </c>
      <c r="AJ105" s="122">
        <f t="shared" si="55"/>
        <v>0</v>
      </c>
      <c r="AK105" s="120">
        <f t="shared" si="63"/>
        <v>0</v>
      </c>
      <c r="AL105" s="121">
        <v>0</v>
      </c>
      <c r="AM105" s="122">
        <f t="shared" si="56"/>
        <v>0</v>
      </c>
      <c r="AN105" s="120">
        <f t="shared" si="63"/>
        <v>0</v>
      </c>
      <c r="AO105" s="121">
        <v>0</v>
      </c>
      <c r="AP105" s="122">
        <f t="shared" si="57"/>
        <v>0</v>
      </c>
      <c r="AQ105" s="120">
        <f t="shared" si="63"/>
        <v>0</v>
      </c>
      <c r="AR105" s="121">
        <v>0</v>
      </c>
      <c r="AS105" s="122">
        <f t="shared" si="58"/>
        <v>0</v>
      </c>
    </row>
    <row r="106" spans="6:45">
      <c r="F106" s="116" t="s">
        <v>119</v>
      </c>
      <c r="G106" s="117"/>
      <c r="H106" s="7"/>
      <c r="I106" s="119">
        <f t="shared" si="59"/>
        <v>0</v>
      </c>
      <c r="J106" s="120">
        <f t="shared" si="60"/>
        <v>0</v>
      </c>
      <c r="K106" s="121">
        <f>Jan!$D94</f>
        <v>0</v>
      </c>
      <c r="L106" s="122"/>
      <c r="M106" s="120">
        <f t="shared" si="60"/>
        <v>0</v>
      </c>
      <c r="N106" s="121" t="e">
        <v>#REF!</v>
      </c>
      <c r="O106" s="122"/>
      <c r="P106" s="120">
        <f t="shared" si="60"/>
        <v>0</v>
      </c>
      <c r="Q106" s="121"/>
      <c r="R106" s="122"/>
      <c r="S106" s="120">
        <f t="shared" si="60"/>
        <v>0</v>
      </c>
      <c r="T106" s="121"/>
      <c r="U106" s="122"/>
      <c r="V106" s="120">
        <f t="shared" si="60"/>
        <v>0</v>
      </c>
      <c r="W106" s="121"/>
      <c r="X106" s="122"/>
      <c r="Y106" s="120">
        <f t="shared" si="60"/>
        <v>0</v>
      </c>
      <c r="Z106" s="121"/>
      <c r="AA106" s="122"/>
      <c r="AB106" s="120">
        <f t="shared" si="63"/>
        <v>0</v>
      </c>
      <c r="AC106" s="121"/>
      <c r="AD106" s="122"/>
      <c r="AE106" s="120">
        <f t="shared" si="63"/>
        <v>0</v>
      </c>
      <c r="AF106" s="121"/>
      <c r="AG106" s="122"/>
      <c r="AH106" s="120">
        <f t="shared" si="63"/>
        <v>0</v>
      </c>
      <c r="AI106" s="121"/>
      <c r="AJ106" s="122"/>
      <c r="AK106" s="120">
        <f t="shared" si="63"/>
        <v>0</v>
      </c>
      <c r="AL106" s="121"/>
      <c r="AM106" s="122"/>
      <c r="AN106" s="120">
        <f t="shared" si="63"/>
        <v>0</v>
      </c>
      <c r="AO106" s="121"/>
      <c r="AP106" s="122"/>
      <c r="AQ106" s="120">
        <f t="shared" si="63"/>
        <v>0</v>
      </c>
      <c r="AR106" s="121"/>
      <c r="AS106" s="122"/>
    </row>
    <row r="107" spans="6:45">
      <c r="F107" s="116"/>
      <c r="G107" s="117">
        <v>0</v>
      </c>
      <c r="H107" s="7">
        <f>$G107*Salaire!$D$31/100</f>
        <v>0</v>
      </c>
      <c r="I107" s="119">
        <f t="shared" si="59"/>
        <v>0</v>
      </c>
      <c r="J107" s="120">
        <f t="shared" si="60"/>
        <v>0</v>
      </c>
      <c r="K107" s="121">
        <f>Jan!$D95</f>
        <v>0</v>
      </c>
      <c r="L107" s="122">
        <f t="shared" si="61"/>
        <v>0</v>
      </c>
      <c r="M107" s="120">
        <f t="shared" si="60"/>
        <v>0</v>
      </c>
      <c r="N107" s="121" t="e">
        <v>#REF!</v>
      </c>
      <c r="O107" s="122" t="e">
        <f t="shared" si="49"/>
        <v>#REF!</v>
      </c>
      <c r="P107" s="120">
        <f t="shared" si="60"/>
        <v>0</v>
      </c>
      <c r="Q107" s="121">
        <v>0</v>
      </c>
      <c r="R107" s="122">
        <f t="shared" si="62"/>
        <v>0</v>
      </c>
      <c r="S107" s="120">
        <f t="shared" si="60"/>
        <v>0</v>
      </c>
      <c r="T107" s="121">
        <v>0</v>
      </c>
      <c r="U107" s="122">
        <f t="shared" si="50"/>
        <v>0</v>
      </c>
      <c r="V107" s="120">
        <f t="shared" si="60"/>
        <v>0</v>
      </c>
      <c r="W107" s="121">
        <v>0</v>
      </c>
      <c r="X107" s="122">
        <f t="shared" si="51"/>
        <v>0</v>
      </c>
      <c r="Y107" s="120">
        <f t="shared" si="60"/>
        <v>0</v>
      </c>
      <c r="Z107" s="121">
        <v>0</v>
      </c>
      <c r="AA107" s="122">
        <f t="shared" si="52"/>
        <v>0</v>
      </c>
      <c r="AB107" s="120">
        <f t="shared" si="63"/>
        <v>0</v>
      </c>
      <c r="AC107" s="121">
        <v>0</v>
      </c>
      <c r="AD107" s="122">
        <f t="shared" si="53"/>
        <v>0</v>
      </c>
      <c r="AE107" s="120">
        <f t="shared" si="63"/>
        <v>0</v>
      </c>
      <c r="AF107" s="121">
        <v>0</v>
      </c>
      <c r="AG107" s="122">
        <f t="shared" si="54"/>
        <v>0</v>
      </c>
      <c r="AH107" s="120">
        <f t="shared" si="63"/>
        <v>0</v>
      </c>
      <c r="AI107" s="121">
        <v>0</v>
      </c>
      <c r="AJ107" s="122">
        <f t="shared" si="55"/>
        <v>0</v>
      </c>
      <c r="AK107" s="120">
        <f t="shared" si="63"/>
        <v>0</v>
      </c>
      <c r="AL107" s="121">
        <v>0</v>
      </c>
      <c r="AM107" s="122">
        <f t="shared" si="56"/>
        <v>0</v>
      </c>
      <c r="AN107" s="120">
        <f t="shared" si="63"/>
        <v>0</v>
      </c>
      <c r="AO107" s="121">
        <v>0</v>
      </c>
      <c r="AP107" s="122">
        <f t="shared" si="57"/>
        <v>0</v>
      </c>
      <c r="AQ107" s="120">
        <f t="shared" si="63"/>
        <v>0</v>
      </c>
      <c r="AR107" s="121">
        <v>0</v>
      </c>
      <c r="AS107" s="122">
        <f t="shared" si="58"/>
        <v>0</v>
      </c>
    </row>
    <row r="108" spans="6:45">
      <c r="F108" s="116"/>
      <c r="G108" s="117">
        <v>0</v>
      </c>
      <c r="H108" s="7">
        <f>$G108*Salaire!$D$31/100</f>
        <v>0</v>
      </c>
      <c r="I108" s="119">
        <f t="shared" si="59"/>
        <v>0</v>
      </c>
      <c r="J108" s="120">
        <f t="shared" si="60"/>
        <v>0</v>
      </c>
      <c r="K108" s="121">
        <f>Jan!$D96</f>
        <v>0</v>
      </c>
      <c r="L108" s="122">
        <f t="shared" si="61"/>
        <v>0</v>
      </c>
      <c r="M108" s="120">
        <f t="shared" si="60"/>
        <v>0</v>
      </c>
      <c r="N108" s="121" t="e">
        <v>#REF!</v>
      </c>
      <c r="O108" s="122" t="e">
        <f t="shared" si="49"/>
        <v>#REF!</v>
      </c>
      <c r="P108" s="120">
        <f t="shared" si="60"/>
        <v>0</v>
      </c>
      <c r="Q108" s="121">
        <v>0</v>
      </c>
      <c r="R108" s="122">
        <f t="shared" si="62"/>
        <v>0</v>
      </c>
      <c r="S108" s="120">
        <f t="shared" si="60"/>
        <v>0</v>
      </c>
      <c r="T108" s="121">
        <v>0</v>
      </c>
      <c r="U108" s="122">
        <f t="shared" si="50"/>
        <v>0</v>
      </c>
      <c r="V108" s="120">
        <f t="shared" si="60"/>
        <v>0</v>
      </c>
      <c r="W108" s="121">
        <v>0</v>
      </c>
      <c r="X108" s="122">
        <f t="shared" si="51"/>
        <v>0</v>
      </c>
      <c r="Y108" s="120">
        <f t="shared" si="60"/>
        <v>0</v>
      </c>
      <c r="Z108" s="121">
        <v>0</v>
      </c>
      <c r="AA108" s="122">
        <f t="shared" si="52"/>
        <v>0</v>
      </c>
      <c r="AB108" s="120">
        <f t="shared" si="63"/>
        <v>0</v>
      </c>
      <c r="AC108" s="121">
        <v>0</v>
      </c>
      <c r="AD108" s="122">
        <f t="shared" si="53"/>
        <v>0</v>
      </c>
      <c r="AE108" s="120">
        <f t="shared" si="63"/>
        <v>0</v>
      </c>
      <c r="AF108" s="121">
        <v>0</v>
      </c>
      <c r="AG108" s="122">
        <f t="shared" si="54"/>
        <v>0</v>
      </c>
      <c r="AH108" s="120">
        <f t="shared" si="63"/>
        <v>0</v>
      </c>
      <c r="AI108" s="121">
        <v>0</v>
      </c>
      <c r="AJ108" s="122">
        <f t="shared" si="55"/>
        <v>0</v>
      </c>
      <c r="AK108" s="120">
        <f t="shared" si="63"/>
        <v>0</v>
      </c>
      <c r="AL108" s="121">
        <v>0</v>
      </c>
      <c r="AM108" s="122">
        <f t="shared" si="56"/>
        <v>0</v>
      </c>
      <c r="AN108" s="120">
        <f t="shared" si="63"/>
        <v>0</v>
      </c>
      <c r="AO108" s="121">
        <v>0</v>
      </c>
      <c r="AP108" s="122">
        <f t="shared" si="57"/>
        <v>0</v>
      </c>
      <c r="AQ108" s="120">
        <f t="shared" si="63"/>
        <v>0</v>
      </c>
      <c r="AR108" s="121">
        <v>0</v>
      </c>
      <c r="AS108" s="122">
        <f t="shared" si="58"/>
        <v>0</v>
      </c>
    </row>
    <row r="109" spans="6:45">
      <c r="F109" s="116"/>
      <c r="G109" s="117">
        <v>0</v>
      </c>
      <c r="H109" s="7">
        <f>$G109*Salaire!$D$31/100</f>
        <v>0</v>
      </c>
      <c r="I109" s="119">
        <f t="shared" si="59"/>
        <v>0</v>
      </c>
      <c r="J109" s="120">
        <f t="shared" si="60"/>
        <v>0</v>
      </c>
      <c r="K109" s="121">
        <f>Jan!$D97</f>
        <v>0</v>
      </c>
      <c r="L109" s="122">
        <f t="shared" si="61"/>
        <v>0</v>
      </c>
      <c r="M109" s="120">
        <f t="shared" si="60"/>
        <v>0</v>
      </c>
      <c r="N109" s="121" t="e">
        <v>#REF!</v>
      </c>
      <c r="O109" s="122" t="e">
        <f t="shared" si="49"/>
        <v>#REF!</v>
      </c>
      <c r="P109" s="120">
        <f t="shared" si="60"/>
        <v>0</v>
      </c>
      <c r="Q109" s="121">
        <v>0</v>
      </c>
      <c r="R109" s="122">
        <f t="shared" si="62"/>
        <v>0</v>
      </c>
      <c r="S109" s="120">
        <f t="shared" si="60"/>
        <v>0</v>
      </c>
      <c r="T109" s="121">
        <v>0</v>
      </c>
      <c r="U109" s="122">
        <f t="shared" si="50"/>
        <v>0</v>
      </c>
      <c r="V109" s="120">
        <f t="shared" si="60"/>
        <v>0</v>
      </c>
      <c r="W109" s="121">
        <v>0</v>
      </c>
      <c r="X109" s="122">
        <f t="shared" si="51"/>
        <v>0</v>
      </c>
      <c r="Y109" s="120">
        <f t="shared" si="60"/>
        <v>0</v>
      </c>
      <c r="Z109" s="121">
        <v>0</v>
      </c>
      <c r="AA109" s="122">
        <f t="shared" si="52"/>
        <v>0</v>
      </c>
      <c r="AB109" s="120">
        <f t="shared" si="63"/>
        <v>0</v>
      </c>
      <c r="AC109" s="121">
        <v>0</v>
      </c>
      <c r="AD109" s="122">
        <f t="shared" si="53"/>
        <v>0</v>
      </c>
      <c r="AE109" s="120">
        <f t="shared" si="63"/>
        <v>0</v>
      </c>
      <c r="AF109" s="121">
        <v>0</v>
      </c>
      <c r="AG109" s="122">
        <f t="shared" si="54"/>
        <v>0</v>
      </c>
      <c r="AH109" s="120">
        <f t="shared" si="63"/>
        <v>0</v>
      </c>
      <c r="AI109" s="121">
        <v>0</v>
      </c>
      <c r="AJ109" s="122">
        <f t="shared" si="55"/>
        <v>0</v>
      </c>
      <c r="AK109" s="120">
        <f t="shared" si="63"/>
        <v>0</v>
      </c>
      <c r="AL109" s="121">
        <v>0</v>
      </c>
      <c r="AM109" s="122">
        <f t="shared" si="56"/>
        <v>0</v>
      </c>
      <c r="AN109" s="120">
        <f t="shared" si="63"/>
        <v>0</v>
      </c>
      <c r="AO109" s="121">
        <v>0</v>
      </c>
      <c r="AP109" s="122">
        <f t="shared" si="57"/>
        <v>0</v>
      </c>
      <c r="AQ109" s="120">
        <f t="shared" si="63"/>
        <v>0</v>
      </c>
      <c r="AR109" s="121">
        <v>0</v>
      </c>
      <c r="AS109" s="122">
        <f t="shared" si="58"/>
        <v>0</v>
      </c>
    </row>
    <row r="110" spans="6:45">
      <c r="F110" s="116"/>
      <c r="G110" s="117">
        <v>0</v>
      </c>
      <c r="H110" s="7">
        <f>$G110*Salaire!$D$31/100</f>
        <v>0</v>
      </c>
      <c r="I110" s="119">
        <f t="shared" si="59"/>
        <v>0</v>
      </c>
      <c r="J110" s="120">
        <f t="shared" si="60"/>
        <v>0</v>
      </c>
      <c r="K110" s="121">
        <f>Jan!$D98</f>
        <v>0</v>
      </c>
      <c r="L110" s="122">
        <f t="shared" si="61"/>
        <v>0</v>
      </c>
      <c r="M110" s="120">
        <f t="shared" si="60"/>
        <v>0</v>
      </c>
      <c r="N110" s="121" t="e">
        <v>#REF!</v>
      </c>
      <c r="O110" s="122" t="e">
        <f t="shared" si="49"/>
        <v>#REF!</v>
      </c>
      <c r="P110" s="120">
        <f t="shared" si="60"/>
        <v>0</v>
      </c>
      <c r="Q110" s="121">
        <v>0</v>
      </c>
      <c r="R110" s="122">
        <f t="shared" si="62"/>
        <v>0</v>
      </c>
      <c r="S110" s="120">
        <f t="shared" si="60"/>
        <v>0</v>
      </c>
      <c r="T110" s="121">
        <v>0</v>
      </c>
      <c r="U110" s="122">
        <f t="shared" si="50"/>
        <v>0</v>
      </c>
      <c r="V110" s="120">
        <f t="shared" si="60"/>
        <v>0</v>
      </c>
      <c r="W110" s="121">
        <v>0</v>
      </c>
      <c r="X110" s="122">
        <f t="shared" si="51"/>
        <v>0</v>
      </c>
      <c r="Y110" s="120">
        <f t="shared" si="60"/>
        <v>0</v>
      </c>
      <c r="Z110" s="121">
        <v>0</v>
      </c>
      <c r="AA110" s="122">
        <f t="shared" si="52"/>
        <v>0</v>
      </c>
      <c r="AB110" s="120">
        <f t="shared" si="63"/>
        <v>0</v>
      </c>
      <c r="AC110" s="121">
        <v>0</v>
      </c>
      <c r="AD110" s="122">
        <f t="shared" si="53"/>
        <v>0</v>
      </c>
      <c r="AE110" s="120">
        <f t="shared" si="63"/>
        <v>0</v>
      </c>
      <c r="AF110" s="121">
        <v>0</v>
      </c>
      <c r="AG110" s="122">
        <f t="shared" si="54"/>
        <v>0</v>
      </c>
      <c r="AH110" s="120">
        <f t="shared" si="63"/>
        <v>0</v>
      </c>
      <c r="AI110" s="121">
        <v>0</v>
      </c>
      <c r="AJ110" s="122">
        <f t="shared" si="55"/>
        <v>0</v>
      </c>
      <c r="AK110" s="120">
        <f t="shared" si="63"/>
        <v>0</v>
      </c>
      <c r="AL110" s="121">
        <v>0</v>
      </c>
      <c r="AM110" s="122">
        <f t="shared" si="56"/>
        <v>0</v>
      </c>
      <c r="AN110" s="120">
        <f t="shared" si="63"/>
        <v>0</v>
      </c>
      <c r="AO110" s="121">
        <v>0</v>
      </c>
      <c r="AP110" s="122">
        <f t="shared" si="57"/>
        <v>0</v>
      </c>
      <c r="AQ110" s="120">
        <f t="shared" si="63"/>
        <v>0</v>
      </c>
      <c r="AR110" s="121">
        <v>0</v>
      </c>
      <c r="AS110" s="122">
        <f t="shared" si="58"/>
        <v>0</v>
      </c>
    </row>
    <row r="111" spans="6:45">
      <c r="F111" s="116"/>
      <c r="G111" s="117">
        <v>0</v>
      </c>
      <c r="H111" s="7">
        <f>$G111*Salaire!$D$31/100</f>
        <v>0</v>
      </c>
      <c r="I111" s="119">
        <f t="shared" si="59"/>
        <v>0</v>
      </c>
      <c r="J111" s="120">
        <f t="shared" si="60"/>
        <v>0</v>
      </c>
      <c r="K111" s="121">
        <f>Jan!$D99</f>
        <v>0</v>
      </c>
      <c r="L111" s="122">
        <f t="shared" si="61"/>
        <v>0</v>
      </c>
      <c r="M111" s="120">
        <f t="shared" si="60"/>
        <v>0</v>
      </c>
      <c r="N111" s="121" t="e">
        <v>#REF!</v>
      </c>
      <c r="O111" s="122" t="e">
        <f t="shared" si="49"/>
        <v>#REF!</v>
      </c>
      <c r="P111" s="120">
        <f t="shared" si="60"/>
        <v>0</v>
      </c>
      <c r="Q111" s="121">
        <v>0</v>
      </c>
      <c r="R111" s="122">
        <f t="shared" si="62"/>
        <v>0</v>
      </c>
      <c r="S111" s="120">
        <f t="shared" si="60"/>
        <v>0</v>
      </c>
      <c r="T111" s="121">
        <v>0</v>
      </c>
      <c r="U111" s="122">
        <f t="shared" si="50"/>
        <v>0</v>
      </c>
      <c r="V111" s="120">
        <f t="shared" si="60"/>
        <v>0</v>
      </c>
      <c r="W111" s="121">
        <v>0</v>
      </c>
      <c r="X111" s="122">
        <f t="shared" si="51"/>
        <v>0</v>
      </c>
      <c r="Y111" s="120">
        <f t="shared" si="60"/>
        <v>0</v>
      </c>
      <c r="Z111" s="121">
        <v>0</v>
      </c>
      <c r="AA111" s="122">
        <f t="shared" si="52"/>
        <v>0</v>
      </c>
      <c r="AB111" s="120">
        <f t="shared" si="63"/>
        <v>0</v>
      </c>
      <c r="AC111" s="121">
        <v>0</v>
      </c>
      <c r="AD111" s="122">
        <f t="shared" si="53"/>
        <v>0</v>
      </c>
      <c r="AE111" s="120">
        <f t="shared" si="63"/>
        <v>0</v>
      </c>
      <c r="AF111" s="121">
        <v>0</v>
      </c>
      <c r="AG111" s="122">
        <f t="shared" si="54"/>
        <v>0</v>
      </c>
      <c r="AH111" s="120">
        <f t="shared" si="63"/>
        <v>0</v>
      </c>
      <c r="AI111" s="121">
        <v>0</v>
      </c>
      <c r="AJ111" s="122">
        <f t="shared" si="55"/>
        <v>0</v>
      </c>
      <c r="AK111" s="120">
        <f t="shared" si="63"/>
        <v>0</v>
      </c>
      <c r="AL111" s="121">
        <v>0</v>
      </c>
      <c r="AM111" s="122">
        <f t="shared" si="56"/>
        <v>0</v>
      </c>
      <c r="AN111" s="120">
        <f t="shared" si="63"/>
        <v>0</v>
      </c>
      <c r="AO111" s="121">
        <v>0</v>
      </c>
      <c r="AP111" s="122">
        <f t="shared" si="57"/>
        <v>0</v>
      </c>
      <c r="AQ111" s="120">
        <f t="shared" si="63"/>
        <v>0</v>
      </c>
      <c r="AR111" s="121">
        <v>0</v>
      </c>
      <c r="AS111" s="122">
        <f t="shared" si="58"/>
        <v>0</v>
      </c>
    </row>
    <row r="112" spans="6:45">
      <c r="F112" s="116"/>
      <c r="G112" s="117">
        <v>0</v>
      </c>
      <c r="H112" s="7">
        <f>$G112*Salaire!$D$31/100</f>
        <v>0</v>
      </c>
      <c r="I112" s="119">
        <f t="shared" si="59"/>
        <v>0</v>
      </c>
      <c r="J112" s="120">
        <f t="shared" ref="J112:J115" si="65">$H112</f>
        <v>0</v>
      </c>
      <c r="K112" s="121">
        <f>Jan!$D100</f>
        <v>0</v>
      </c>
      <c r="L112" s="122">
        <f t="shared" si="61"/>
        <v>0</v>
      </c>
      <c r="M112" s="120">
        <f t="shared" ref="M112:M115" si="66">$H112</f>
        <v>0</v>
      </c>
      <c r="N112" s="121" t="e">
        <v>#REF!</v>
      </c>
      <c r="O112" s="122" t="e">
        <f t="shared" si="49"/>
        <v>#REF!</v>
      </c>
      <c r="P112" s="120">
        <f t="shared" ref="P112:P115" si="67">$H112</f>
        <v>0</v>
      </c>
      <c r="Q112" s="121">
        <v>0</v>
      </c>
      <c r="R112" s="122">
        <f t="shared" si="62"/>
        <v>0</v>
      </c>
      <c r="S112" s="120">
        <f t="shared" ref="S112:S115" si="68">$H112</f>
        <v>0</v>
      </c>
      <c r="T112" s="121">
        <v>0</v>
      </c>
      <c r="U112" s="122">
        <f t="shared" si="50"/>
        <v>0</v>
      </c>
      <c r="V112" s="120">
        <f t="shared" ref="V112:V115" si="69">$H112</f>
        <v>0</v>
      </c>
      <c r="W112" s="121">
        <v>0</v>
      </c>
      <c r="X112" s="122">
        <f t="shared" si="51"/>
        <v>0</v>
      </c>
      <c r="Y112" s="120">
        <f t="shared" ref="Y112:Y115" si="70">$H112</f>
        <v>0</v>
      </c>
      <c r="Z112" s="121">
        <v>0</v>
      </c>
      <c r="AA112" s="122">
        <f t="shared" si="52"/>
        <v>0</v>
      </c>
      <c r="AB112" s="120">
        <f t="shared" ref="AB112:AB115" si="71">$H112</f>
        <v>0</v>
      </c>
      <c r="AC112" s="121">
        <v>0</v>
      </c>
      <c r="AD112" s="122">
        <f t="shared" si="53"/>
        <v>0</v>
      </c>
      <c r="AE112" s="120">
        <f t="shared" ref="AE112:AE115" si="72">$H112</f>
        <v>0</v>
      </c>
      <c r="AF112" s="121">
        <v>0</v>
      </c>
      <c r="AG112" s="122">
        <f t="shared" si="54"/>
        <v>0</v>
      </c>
      <c r="AH112" s="120">
        <f t="shared" ref="AH112:AH115" si="73">$H112</f>
        <v>0</v>
      </c>
      <c r="AI112" s="121">
        <v>0</v>
      </c>
      <c r="AJ112" s="122">
        <f t="shared" si="55"/>
        <v>0</v>
      </c>
      <c r="AK112" s="120">
        <f t="shared" ref="AK112:AK115" si="74">$H112</f>
        <v>0</v>
      </c>
      <c r="AL112" s="121">
        <v>0</v>
      </c>
      <c r="AM112" s="122">
        <f t="shared" si="56"/>
        <v>0</v>
      </c>
      <c r="AN112" s="120">
        <f t="shared" ref="AN112:AN115" si="75">$H112</f>
        <v>0</v>
      </c>
      <c r="AO112" s="121">
        <v>0</v>
      </c>
      <c r="AP112" s="122">
        <f t="shared" si="57"/>
        <v>0</v>
      </c>
      <c r="AQ112" s="120">
        <f t="shared" ref="AQ112:AQ115" si="76">$H112</f>
        <v>0</v>
      </c>
      <c r="AR112" s="121">
        <v>0</v>
      </c>
      <c r="AS112" s="122">
        <f t="shared" si="58"/>
        <v>0</v>
      </c>
    </row>
    <row r="113" spans="6:45">
      <c r="F113" s="116"/>
      <c r="G113" s="117">
        <v>0</v>
      </c>
      <c r="H113" s="7">
        <f>$G113*Salaire!$D$31/100</f>
        <v>0</v>
      </c>
      <c r="I113" s="119">
        <f t="shared" si="59"/>
        <v>0</v>
      </c>
      <c r="J113" s="120">
        <f t="shared" si="65"/>
        <v>0</v>
      </c>
      <c r="K113" s="121">
        <f>Jan!$D101</f>
        <v>0</v>
      </c>
      <c r="L113" s="122">
        <f t="shared" si="61"/>
        <v>0</v>
      </c>
      <c r="M113" s="120">
        <f t="shared" si="66"/>
        <v>0</v>
      </c>
      <c r="N113" s="121" t="e">
        <v>#REF!</v>
      </c>
      <c r="O113" s="122" t="e">
        <f t="shared" si="49"/>
        <v>#REF!</v>
      </c>
      <c r="P113" s="120">
        <f t="shared" si="67"/>
        <v>0</v>
      </c>
      <c r="Q113" s="121">
        <v>0</v>
      </c>
      <c r="R113" s="122">
        <f t="shared" si="62"/>
        <v>0</v>
      </c>
      <c r="S113" s="120">
        <f t="shared" si="68"/>
        <v>0</v>
      </c>
      <c r="T113" s="121">
        <v>0</v>
      </c>
      <c r="U113" s="122">
        <f t="shared" si="50"/>
        <v>0</v>
      </c>
      <c r="V113" s="120">
        <f t="shared" si="69"/>
        <v>0</v>
      </c>
      <c r="W113" s="121">
        <v>0</v>
      </c>
      <c r="X113" s="122">
        <f t="shared" si="51"/>
        <v>0</v>
      </c>
      <c r="Y113" s="120">
        <f t="shared" si="70"/>
        <v>0</v>
      </c>
      <c r="Z113" s="121">
        <v>0</v>
      </c>
      <c r="AA113" s="122">
        <f t="shared" si="52"/>
        <v>0</v>
      </c>
      <c r="AB113" s="120">
        <f t="shared" si="71"/>
        <v>0</v>
      </c>
      <c r="AC113" s="121">
        <v>0</v>
      </c>
      <c r="AD113" s="122">
        <f t="shared" si="53"/>
        <v>0</v>
      </c>
      <c r="AE113" s="120">
        <f t="shared" si="72"/>
        <v>0</v>
      </c>
      <c r="AF113" s="121">
        <v>0</v>
      </c>
      <c r="AG113" s="122">
        <f t="shared" si="54"/>
        <v>0</v>
      </c>
      <c r="AH113" s="120">
        <f t="shared" si="73"/>
        <v>0</v>
      </c>
      <c r="AI113" s="121">
        <v>0</v>
      </c>
      <c r="AJ113" s="122">
        <f t="shared" si="55"/>
        <v>0</v>
      </c>
      <c r="AK113" s="120">
        <f t="shared" si="74"/>
        <v>0</v>
      </c>
      <c r="AL113" s="121">
        <v>0</v>
      </c>
      <c r="AM113" s="122">
        <f t="shared" si="56"/>
        <v>0</v>
      </c>
      <c r="AN113" s="120">
        <f t="shared" si="75"/>
        <v>0</v>
      </c>
      <c r="AO113" s="121">
        <v>0</v>
      </c>
      <c r="AP113" s="122">
        <f t="shared" si="57"/>
        <v>0</v>
      </c>
      <c r="AQ113" s="120">
        <f t="shared" si="76"/>
        <v>0</v>
      </c>
      <c r="AR113" s="121">
        <v>0</v>
      </c>
      <c r="AS113" s="122">
        <f t="shared" si="58"/>
        <v>0</v>
      </c>
    </row>
    <row r="114" spans="6:45">
      <c r="F114" s="116"/>
      <c r="G114" s="117">
        <v>0</v>
      </c>
      <c r="H114" s="7">
        <f>$G114*Salaire!$D$31/100</f>
        <v>0</v>
      </c>
      <c r="I114" s="119">
        <f t="shared" si="59"/>
        <v>0</v>
      </c>
      <c r="J114" s="120">
        <f t="shared" si="65"/>
        <v>0</v>
      </c>
      <c r="K114" s="121">
        <f>Jan!$D102</f>
        <v>0</v>
      </c>
      <c r="L114" s="122">
        <f t="shared" si="61"/>
        <v>0</v>
      </c>
      <c r="M114" s="120">
        <f t="shared" si="66"/>
        <v>0</v>
      </c>
      <c r="N114" s="121" t="e">
        <v>#REF!</v>
      </c>
      <c r="O114" s="122" t="e">
        <f>IF($N114="","",IF(OR($M114&gt;$N114,$M114&lt;$N114),$M114-$N114,0))</f>
        <v>#REF!</v>
      </c>
      <c r="P114" s="120">
        <f t="shared" si="67"/>
        <v>0</v>
      </c>
      <c r="Q114" s="121">
        <v>0</v>
      </c>
      <c r="R114" s="122">
        <f t="shared" si="62"/>
        <v>0</v>
      </c>
      <c r="S114" s="120">
        <f t="shared" si="68"/>
        <v>0</v>
      </c>
      <c r="T114" s="121">
        <v>0</v>
      </c>
      <c r="U114" s="122">
        <f t="shared" si="50"/>
        <v>0</v>
      </c>
      <c r="V114" s="120">
        <f t="shared" si="69"/>
        <v>0</v>
      </c>
      <c r="W114" s="121">
        <v>0</v>
      </c>
      <c r="X114" s="122">
        <f t="shared" si="51"/>
        <v>0</v>
      </c>
      <c r="Y114" s="120">
        <f t="shared" si="70"/>
        <v>0</v>
      </c>
      <c r="Z114" s="121">
        <v>0</v>
      </c>
      <c r="AA114" s="122">
        <f t="shared" si="52"/>
        <v>0</v>
      </c>
      <c r="AB114" s="120">
        <f t="shared" si="71"/>
        <v>0</v>
      </c>
      <c r="AC114" s="121">
        <v>0</v>
      </c>
      <c r="AD114" s="122">
        <f t="shared" si="53"/>
        <v>0</v>
      </c>
      <c r="AE114" s="120">
        <f t="shared" si="72"/>
        <v>0</v>
      </c>
      <c r="AF114" s="121">
        <v>0</v>
      </c>
      <c r="AG114" s="122">
        <f t="shared" si="54"/>
        <v>0</v>
      </c>
      <c r="AH114" s="120">
        <f t="shared" si="73"/>
        <v>0</v>
      </c>
      <c r="AI114" s="121">
        <v>0</v>
      </c>
      <c r="AJ114" s="122">
        <f t="shared" si="55"/>
        <v>0</v>
      </c>
      <c r="AK114" s="120">
        <f t="shared" si="74"/>
        <v>0</v>
      </c>
      <c r="AL114" s="121">
        <v>0</v>
      </c>
      <c r="AM114" s="122">
        <f t="shared" si="56"/>
        <v>0</v>
      </c>
      <c r="AN114" s="120">
        <f t="shared" si="75"/>
        <v>0</v>
      </c>
      <c r="AO114" s="121">
        <v>0</v>
      </c>
      <c r="AP114" s="122">
        <f t="shared" si="57"/>
        <v>0</v>
      </c>
      <c r="AQ114" s="120">
        <f t="shared" si="76"/>
        <v>0</v>
      </c>
      <c r="AR114" s="121">
        <v>0</v>
      </c>
      <c r="AS114" s="122">
        <f t="shared" si="58"/>
        <v>0</v>
      </c>
    </row>
    <row r="115" spans="6:45" ht="15.75" thickBot="1">
      <c r="F115" s="137"/>
      <c r="G115" s="124">
        <v>0</v>
      </c>
      <c r="H115" s="7">
        <f>$G115*Salaire!$D$31/100</f>
        <v>0</v>
      </c>
      <c r="I115" s="119">
        <f t="shared" si="59"/>
        <v>0</v>
      </c>
      <c r="J115" s="120">
        <f t="shared" si="65"/>
        <v>0</v>
      </c>
      <c r="K115" s="121">
        <f>Jan!$D103</f>
        <v>0</v>
      </c>
      <c r="L115" s="122">
        <f t="shared" si="61"/>
        <v>0</v>
      </c>
      <c r="M115" s="120">
        <f t="shared" si="66"/>
        <v>0</v>
      </c>
      <c r="N115" s="121" t="e">
        <v>#REF!</v>
      </c>
      <c r="O115" s="122" t="e">
        <f t="shared" si="49"/>
        <v>#REF!</v>
      </c>
      <c r="P115" s="120">
        <f t="shared" si="67"/>
        <v>0</v>
      </c>
      <c r="Q115" s="121">
        <v>0</v>
      </c>
      <c r="R115" s="122">
        <f t="shared" si="62"/>
        <v>0</v>
      </c>
      <c r="S115" s="120">
        <f t="shared" si="68"/>
        <v>0</v>
      </c>
      <c r="T115" s="121">
        <v>0</v>
      </c>
      <c r="U115" s="122">
        <f>IF($T115="","",IF(OR($S115&gt;$T115,$S115&lt;$T115),$S115-$T115,0))</f>
        <v>0</v>
      </c>
      <c r="V115" s="120">
        <f t="shared" si="69"/>
        <v>0</v>
      </c>
      <c r="W115" s="121">
        <v>0</v>
      </c>
      <c r="X115" s="122">
        <f t="shared" si="51"/>
        <v>0</v>
      </c>
      <c r="Y115" s="120">
        <f t="shared" si="70"/>
        <v>0</v>
      </c>
      <c r="Z115" s="121">
        <v>0</v>
      </c>
      <c r="AA115" s="122">
        <f t="shared" si="52"/>
        <v>0</v>
      </c>
      <c r="AB115" s="120">
        <f t="shared" si="71"/>
        <v>0</v>
      </c>
      <c r="AC115" s="121">
        <v>0</v>
      </c>
      <c r="AD115" s="122">
        <f t="shared" si="53"/>
        <v>0</v>
      </c>
      <c r="AE115" s="120">
        <f t="shared" si="72"/>
        <v>0</v>
      </c>
      <c r="AF115" s="121">
        <v>0</v>
      </c>
      <c r="AG115" s="122">
        <f t="shared" si="54"/>
        <v>0</v>
      </c>
      <c r="AH115" s="120">
        <f t="shared" si="73"/>
        <v>0</v>
      </c>
      <c r="AI115" s="121">
        <v>0</v>
      </c>
      <c r="AJ115" s="122">
        <f t="shared" si="55"/>
        <v>0</v>
      </c>
      <c r="AK115" s="120">
        <f t="shared" si="74"/>
        <v>0</v>
      </c>
      <c r="AL115" s="121">
        <v>0</v>
      </c>
      <c r="AM115" s="122">
        <f>IF($AL115="","",IF(OR($AK115&gt;$AL115,$AK115&lt;$AL115),$AK115-$AL115,0))</f>
        <v>0</v>
      </c>
      <c r="AN115" s="120">
        <f t="shared" si="75"/>
        <v>0</v>
      </c>
      <c r="AO115" s="121">
        <v>0</v>
      </c>
      <c r="AP115" s="122">
        <f t="shared" si="57"/>
        <v>0</v>
      </c>
      <c r="AQ115" s="120">
        <f t="shared" si="76"/>
        <v>0</v>
      </c>
      <c r="AR115" s="121">
        <v>0</v>
      </c>
      <c r="AS115" s="122">
        <f t="shared" si="58"/>
        <v>0</v>
      </c>
    </row>
    <row r="116" spans="6:45" ht="16.5" thickTop="1" thickBot="1">
      <c r="F116" s="140" t="s">
        <v>135</v>
      </c>
      <c r="G116" s="126"/>
      <c r="H116" s="126">
        <f>SUM(H$96:H$115)</f>
        <v>0</v>
      </c>
      <c r="I116" s="127">
        <f>SUM(I$96:I$115)</f>
        <v>0</v>
      </c>
      <c r="J116" s="128"/>
      <c r="K116" s="129"/>
      <c r="L116" s="130"/>
      <c r="M116" s="128"/>
      <c r="N116" s="129"/>
      <c r="O116" s="130"/>
      <c r="P116" s="128"/>
      <c r="Q116" s="129"/>
      <c r="R116" s="130"/>
      <c r="S116" s="128"/>
      <c r="T116" s="129"/>
      <c r="U116" s="130"/>
      <c r="V116" s="128"/>
      <c r="W116" s="129"/>
      <c r="X116" s="130"/>
      <c r="Y116" s="128"/>
      <c r="Z116" s="129"/>
      <c r="AA116" s="130"/>
      <c r="AB116" s="128"/>
      <c r="AC116" s="129"/>
      <c r="AD116" s="130"/>
      <c r="AE116" s="128"/>
      <c r="AF116" s="129"/>
      <c r="AG116" s="130"/>
      <c r="AH116" s="128"/>
      <c r="AI116" s="129"/>
      <c r="AJ116" s="130"/>
      <c r="AK116" s="128"/>
      <c r="AL116" s="129"/>
      <c r="AM116" s="130"/>
      <c r="AN116" s="128"/>
      <c r="AO116" s="129"/>
      <c r="AP116" s="130"/>
      <c r="AQ116" s="128"/>
      <c r="AR116" s="129"/>
      <c r="AS116" s="130"/>
    </row>
    <row r="117" spans="6:45" ht="16.5" thickTop="1" thickBot="1">
      <c r="F117" s="131"/>
      <c r="G117" s="131"/>
      <c r="H117" s="131"/>
      <c r="I117" s="132"/>
      <c r="J117" s="133"/>
      <c r="K117" s="134"/>
      <c r="L117" s="135"/>
      <c r="M117" s="133"/>
      <c r="N117" s="134"/>
      <c r="O117" s="135"/>
      <c r="P117" s="133"/>
      <c r="Q117" s="134"/>
      <c r="R117" s="135"/>
      <c r="S117" s="133"/>
      <c r="T117" s="134"/>
      <c r="U117" s="135"/>
      <c r="V117" s="133"/>
      <c r="W117" s="134"/>
      <c r="X117" s="135"/>
      <c r="Y117" s="133"/>
      <c r="Z117" s="134"/>
      <c r="AA117" s="135"/>
      <c r="AB117" s="133"/>
      <c r="AC117" s="134"/>
      <c r="AD117" s="135"/>
      <c r="AE117" s="133"/>
      <c r="AF117" s="134"/>
      <c r="AG117" s="135"/>
      <c r="AH117" s="133"/>
      <c r="AI117" s="134"/>
      <c r="AJ117" s="135"/>
      <c r="AK117" s="133"/>
      <c r="AL117" s="134"/>
      <c r="AM117" s="135"/>
      <c r="AN117" s="133"/>
      <c r="AO117" s="134"/>
      <c r="AP117" s="135"/>
      <c r="AQ117" s="133"/>
      <c r="AR117" s="134"/>
      <c r="AS117" s="135"/>
    </row>
    <row r="118" spans="6:45" ht="16.5" thickTop="1" thickBot="1">
      <c r="F118" s="9" t="s">
        <v>41</v>
      </c>
      <c r="G118" s="131"/>
      <c r="H118" s="131"/>
      <c r="I118" s="132"/>
      <c r="J118" s="133"/>
      <c r="K118" s="134"/>
      <c r="L118" s="135"/>
      <c r="M118" s="133"/>
      <c r="N118" s="134"/>
      <c r="O118" s="135"/>
      <c r="P118" s="133"/>
      <c r="Q118" s="134"/>
      <c r="R118" s="135"/>
      <c r="S118" s="133"/>
      <c r="T118" s="134"/>
      <c r="U118" s="135"/>
      <c r="V118" s="133"/>
      <c r="W118" s="134"/>
      <c r="X118" s="135"/>
      <c r="Y118" s="133"/>
      <c r="Z118" s="134"/>
      <c r="AA118" s="135"/>
      <c r="AB118" s="133"/>
      <c r="AC118" s="134"/>
      <c r="AD118" s="135"/>
      <c r="AE118" s="133"/>
      <c r="AF118" s="134"/>
      <c r="AG118" s="135"/>
      <c r="AH118" s="133"/>
      <c r="AI118" s="134"/>
      <c r="AJ118" s="135"/>
      <c r="AK118" s="133"/>
      <c r="AL118" s="134"/>
      <c r="AM118" s="135"/>
      <c r="AN118" s="133"/>
      <c r="AO118" s="134"/>
      <c r="AP118" s="135"/>
      <c r="AQ118" s="133"/>
      <c r="AR118" s="134"/>
      <c r="AS118" s="135"/>
    </row>
    <row r="119" spans="6:45" ht="15.75" thickTop="1">
      <c r="F119" s="116"/>
      <c r="G119" s="117">
        <v>0</v>
      </c>
      <c r="H119" s="10">
        <f>$G119</f>
        <v>0</v>
      </c>
      <c r="I119" s="119">
        <f t="shared" ref="I119:I138" si="77">100*$H119/$G$231</f>
        <v>0</v>
      </c>
      <c r="J119" s="120">
        <f>$H119</f>
        <v>0</v>
      </c>
      <c r="K119" s="121">
        <f>Jan!$D105</f>
        <v>0</v>
      </c>
      <c r="L119" s="122">
        <f t="shared" ref="L119:L138" si="78">IF($K119="","",IF(OR($K119&gt;$J119,$K119&lt;$J119),$K119-$J119,0))</f>
        <v>0</v>
      </c>
      <c r="M119" s="120">
        <f t="shared" ref="M119:AQ134" si="79">$H119</f>
        <v>0</v>
      </c>
      <c r="N119" s="121" t="e">
        <v>#REF!</v>
      </c>
      <c r="O119" s="122" t="e">
        <f>IF($N119="","",IF(OR($M119&gt;$N119,$M119&lt;$N119),$M119-$N119,0))</f>
        <v>#REF!</v>
      </c>
      <c r="P119" s="120">
        <f t="shared" ref="P119" si="80">$H119</f>
        <v>0</v>
      </c>
      <c r="Q119" s="121">
        <v>0</v>
      </c>
      <c r="R119" s="122">
        <f t="shared" si="62"/>
        <v>0</v>
      </c>
      <c r="S119" s="120">
        <f t="shared" ref="S119" si="81">$H119</f>
        <v>0</v>
      </c>
      <c r="T119" s="121">
        <v>0</v>
      </c>
      <c r="U119" s="122">
        <f>IF($T119="","",IF(OR($S119&gt;$T119,$S119&lt;$T119),$S119-$T119,0))</f>
        <v>0</v>
      </c>
      <c r="V119" s="120">
        <f t="shared" ref="V119" si="82">$H119</f>
        <v>0</v>
      </c>
      <c r="W119" s="121">
        <v>0</v>
      </c>
      <c r="X119" s="122">
        <f t="shared" si="51"/>
        <v>0</v>
      </c>
      <c r="Y119" s="120">
        <f t="shared" ref="Y119" si="83">$H119</f>
        <v>0</v>
      </c>
      <c r="Z119" s="121">
        <v>0</v>
      </c>
      <c r="AA119" s="122">
        <f t="shared" si="52"/>
        <v>0</v>
      </c>
      <c r="AB119" s="120">
        <f t="shared" ref="AB119" si="84">$H119</f>
        <v>0</v>
      </c>
      <c r="AC119" s="121">
        <v>0</v>
      </c>
      <c r="AD119" s="122">
        <f>IF($AC119="","",IF(OR($AB119&gt;$AC119,$AB119&lt;$AC119),$AB119-$AC119,0))</f>
        <v>0</v>
      </c>
      <c r="AE119" s="120">
        <f t="shared" ref="AE119" si="85">$H119</f>
        <v>0</v>
      </c>
      <c r="AF119" s="121">
        <v>0</v>
      </c>
      <c r="AG119" s="122">
        <f t="shared" si="54"/>
        <v>0</v>
      </c>
      <c r="AH119" s="120">
        <f t="shared" ref="AH119" si="86">$H119</f>
        <v>0</v>
      </c>
      <c r="AI119" s="121">
        <v>0</v>
      </c>
      <c r="AJ119" s="122">
        <f t="shared" si="55"/>
        <v>0</v>
      </c>
      <c r="AK119" s="120">
        <f t="shared" ref="AK119" si="87">$H119</f>
        <v>0</v>
      </c>
      <c r="AL119" s="121">
        <v>0</v>
      </c>
      <c r="AM119" s="122">
        <f t="shared" si="56"/>
        <v>0</v>
      </c>
      <c r="AN119" s="120">
        <f t="shared" ref="AN119" si="88">$H119</f>
        <v>0</v>
      </c>
      <c r="AO119" s="121">
        <v>0</v>
      </c>
      <c r="AP119" s="122">
        <f t="shared" si="57"/>
        <v>0</v>
      </c>
      <c r="AQ119" s="120">
        <f t="shared" ref="AQ119" si="89">$H119</f>
        <v>0</v>
      </c>
      <c r="AR119" s="121">
        <v>0</v>
      </c>
      <c r="AS119" s="122">
        <f t="shared" si="58"/>
        <v>0</v>
      </c>
    </row>
    <row r="120" spans="6:45">
      <c r="F120" s="116"/>
      <c r="G120" s="117">
        <v>0</v>
      </c>
      <c r="H120" s="10">
        <f t="shared" ref="H120:H138" si="90">$G120</f>
        <v>0</v>
      </c>
      <c r="I120" s="119">
        <f t="shared" si="77"/>
        <v>0</v>
      </c>
      <c r="J120" s="120">
        <f t="shared" ref="J120:J138" si="91">$H120</f>
        <v>0</v>
      </c>
      <c r="K120" s="121">
        <f>Jan!$D106</f>
        <v>0</v>
      </c>
      <c r="L120" s="122">
        <f t="shared" si="78"/>
        <v>0</v>
      </c>
      <c r="M120" s="120">
        <f t="shared" si="79"/>
        <v>0</v>
      </c>
      <c r="N120" s="121" t="e">
        <v>#REF!</v>
      </c>
      <c r="O120" s="122" t="e">
        <f>IF($N120="","",IF(OR($M120&gt;$N120,$M120&lt;$N120),$M120-$N120,0))</f>
        <v>#REF!</v>
      </c>
      <c r="P120" s="120">
        <f t="shared" si="79"/>
        <v>0</v>
      </c>
      <c r="Q120" s="121">
        <v>0</v>
      </c>
      <c r="R120" s="122">
        <f t="shared" si="62"/>
        <v>0</v>
      </c>
      <c r="S120" s="120">
        <f t="shared" si="79"/>
        <v>0</v>
      </c>
      <c r="T120" s="121">
        <v>0</v>
      </c>
      <c r="U120" s="122">
        <f t="shared" si="50"/>
        <v>0</v>
      </c>
      <c r="V120" s="120">
        <f t="shared" si="79"/>
        <v>0</v>
      </c>
      <c r="W120" s="121">
        <v>0</v>
      </c>
      <c r="X120" s="122">
        <f t="shared" si="51"/>
        <v>0</v>
      </c>
      <c r="Y120" s="120">
        <f t="shared" si="79"/>
        <v>0</v>
      </c>
      <c r="Z120" s="121">
        <v>0</v>
      </c>
      <c r="AA120" s="122">
        <f t="shared" si="52"/>
        <v>0</v>
      </c>
      <c r="AB120" s="120">
        <f t="shared" si="79"/>
        <v>0</v>
      </c>
      <c r="AC120" s="121">
        <v>0</v>
      </c>
      <c r="AD120" s="122">
        <f t="shared" si="53"/>
        <v>0</v>
      </c>
      <c r="AE120" s="120">
        <f t="shared" si="79"/>
        <v>0</v>
      </c>
      <c r="AF120" s="121">
        <v>0</v>
      </c>
      <c r="AG120" s="122">
        <f t="shared" si="54"/>
        <v>0</v>
      </c>
      <c r="AH120" s="120">
        <f t="shared" si="79"/>
        <v>0</v>
      </c>
      <c r="AI120" s="121">
        <v>0</v>
      </c>
      <c r="AJ120" s="122">
        <f t="shared" si="55"/>
        <v>0</v>
      </c>
      <c r="AK120" s="120">
        <f t="shared" si="79"/>
        <v>0</v>
      </c>
      <c r="AL120" s="121">
        <v>0</v>
      </c>
      <c r="AM120" s="122">
        <f t="shared" si="56"/>
        <v>0</v>
      </c>
      <c r="AN120" s="120">
        <f t="shared" si="79"/>
        <v>0</v>
      </c>
      <c r="AO120" s="121">
        <v>0</v>
      </c>
      <c r="AP120" s="122">
        <f t="shared" si="57"/>
        <v>0</v>
      </c>
      <c r="AQ120" s="120">
        <f t="shared" si="79"/>
        <v>0</v>
      </c>
      <c r="AR120" s="121">
        <v>0</v>
      </c>
      <c r="AS120" s="122">
        <f t="shared" si="58"/>
        <v>0</v>
      </c>
    </row>
    <row r="121" spans="6:45">
      <c r="F121" s="116"/>
      <c r="G121" s="117">
        <v>0</v>
      </c>
      <c r="H121" s="10">
        <f t="shared" si="90"/>
        <v>0</v>
      </c>
      <c r="I121" s="119">
        <f t="shared" si="77"/>
        <v>0</v>
      </c>
      <c r="J121" s="120">
        <f t="shared" si="91"/>
        <v>0</v>
      </c>
      <c r="K121" s="121">
        <f>Jan!$D107</f>
        <v>0</v>
      </c>
      <c r="L121" s="122">
        <f t="shared" si="78"/>
        <v>0</v>
      </c>
      <c r="M121" s="120">
        <f t="shared" si="79"/>
        <v>0</v>
      </c>
      <c r="N121" s="121" t="e">
        <v>#REF!</v>
      </c>
      <c r="O121" s="122" t="e">
        <f t="shared" si="49"/>
        <v>#REF!</v>
      </c>
      <c r="P121" s="120">
        <f t="shared" si="79"/>
        <v>0</v>
      </c>
      <c r="Q121" s="121">
        <v>0</v>
      </c>
      <c r="R121" s="122">
        <f t="shared" si="62"/>
        <v>0</v>
      </c>
      <c r="S121" s="120">
        <f t="shared" si="79"/>
        <v>0</v>
      </c>
      <c r="T121" s="121">
        <v>0</v>
      </c>
      <c r="U121" s="122">
        <f t="shared" si="50"/>
        <v>0</v>
      </c>
      <c r="V121" s="120">
        <f t="shared" si="79"/>
        <v>0</v>
      </c>
      <c r="W121" s="121">
        <v>0</v>
      </c>
      <c r="X121" s="122">
        <f t="shared" si="51"/>
        <v>0</v>
      </c>
      <c r="Y121" s="120">
        <f t="shared" si="79"/>
        <v>0</v>
      </c>
      <c r="Z121" s="121">
        <v>0</v>
      </c>
      <c r="AA121" s="122">
        <f t="shared" si="52"/>
        <v>0</v>
      </c>
      <c r="AB121" s="120">
        <f t="shared" si="79"/>
        <v>0</v>
      </c>
      <c r="AC121" s="121">
        <v>0</v>
      </c>
      <c r="AD121" s="122">
        <f t="shared" si="53"/>
        <v>0</v>
      </c>
      <c r="AE121" s="120">
        <f t="shared" si="79"/>
        <v>0</v>
      </c>
      <c r="AF121" s="121">
        <v>0</v>
      </c>
      <c r="AG121" s="122">
        <f t="shared" si="54"/>
        <v>0</v>
      </c>
      <c r="AH121" s="120">
        <f t="shared" si="79"/>
        <v>0</v>
      </c>
      <c r="AI121" s="121">
        <v>0</v>
      </c>
      <c r="AJ121" s="122">
        <f t="shared" si="55"/>
        <v>0</v>
      </c>
      <c r="AK121" s="120">
        <f t="shared" si="79"/>
        <v>0</v>
      </c>
      <c r="AL121" s="121">
        <v>0</v>
      </c>
      <c r="AM121" s="122">
        <f t="shared" si="56"/>
        <v>0</v>
      </c>
      <c r="AN121" s="120">
        <f t="shared" si="79"/>
        <v>0</v>
      </c>
      <c r="AO121" s="121">
        <v>0</v>
      </c>
      <c r="AP121" s="122">
        <f t="shared" si="57"/>
        <v>0</v>
      </c>
      <c r="AQ121" s="120">
        <f t="shared" si="79"/>
        <v>0</v>
      </c>
      <c r="AR121" s="121">
        <v>0</v>
      </c>
      <c r="AS121" s="122">
        <f t="shared" si="58"/>
        <v>0</v>
      </c>
    </row>
    <row r="122" spans="6:45">
      <c r="F122" s="116"/>
      <c r="G122" s="117">
        <v>0</v>
      </c>
      <c r="H122" s="10">
        <f t="shared" si="90"/>
        <v>0</v>
      </c>
      <c r="I122" s="119">
        <f t="shared" si="77"/>
        <v>0</v>
      </c>
      <c r="J122" s="120">
        <f t="shared" si="91"/>
        <v>0</v>
      </c>
      <c r="K122" s="121">
        <f>Jan!$D108</f>
        <v>0</v>
      </c>
      <c r="L122" s="122">
        <f t="shared" si="78"/>
        <v>0</v>
      </c>
      <c r="M122" s="120">
        <f t="shared" si="79"/>
        <v>0</v>
      </c>
      <c r="N122" s="121" t="e">
        <v>#REF!</v>
      </c>
      <c r="O122" s="122" t="e">
        <f t="shared" si="49"/>
        <v>#REF!</v>
      </c>
      <c r="P122" s="120">
        <f t="shared" si="79"/>
        <v>0</v>
      </c>
      <c r="Q122" s="121">
        <v>0</v>
      </c>
      <c r="R122" s="122">
        <f t="shared" si="62"/>
        <v>0</v>
      </c>
      <c r="S122" s="120">
        <f t="shared" si="79"/>
        <v>0</v>
      </c>
      <c r="T122" s="121">
        <v>0</v>
      </c>
      <c r="U122" s="122">
        <f t="shared" si="50"/>
        <v>0</v>
      </c>
      <c r="V122" s="120">
        <f t="shared" si="79"/>
        <v>0</v>
      </c>
      <c r="W122" s="121">
        <v>0</v>
      </c>
      <c r="X122" s="122">
        <f t="shared" si="51"/>
        <v>0</v>
      </c>
      <c r="Y122" s="120">
        <f t="shared" si="79"/>
        <v>0</v>
      </c>
      <c r="Z122" s="121">
        <v>0</v>
      </c>
      <c r="AA122" s="122">
        <f t="shared" si="52"/>
        <v>0</v>
      </c>
      <c r="AB122" s="120">
        <f t="shared" si="79"/>
        <v>0</v>
      </c>
      <c r="AC122" s="121">
        <v>0</v>
      </c>
      <c r="AD122" s="122">
        <f t="shared" si="53"/>
        <v>0</v>
      </c>
      <c r="AE122" s="120">
        <f t="shared" si="79"/>
        <v>0</v>
      </c>
      <c r="AF122" s="121">
        <v>0</v>
      </c>
      <c r="AG122" s="122">
        <f t="shared" si="54"/>
        <v>0</v>
      </c>
      <c r="AH122" s="120">
        <f t="shared" si="79"/>
        <v>0</v>
      </c>
      <c r="AI122" s="121">
        <v>0</v>
      </c>
      <c r="AJ122" s="122">
        <f t="shared" si="55"/>
        <v>0</v>
      </c>
      <c r="AK122" s="120">
        <f t="shared" si="79"/>
        <v>0</v>
      </c>
      <c r="AL122" s="121">
        <v>0</v>
      </c>
      <c r="AM122" s="122">
        <f t="shared" si="56"/>
        <v>0</v>
      </c>
      <c r="AN122" s="120">
        <f t="shared" si="79"/>
        <v>0</v>
      </c>
      <c r="AO122" s="121">
        <v>0</v>
      </c>
      <c r="AP122" s="122">
        <f t="shared" si="57"/>
        <v>0</v>
      </c>
      <c r="AQ122" s="120">
        <f t="shared" si="79"/>
        <v>0</v>
      </c>
      <c r="AR122" s="121">
        <v>0</v>
      </c>
      <c r="AS122" s="122">
        <f t="shared" si="58"/>
        <v>0</v>
      </c>
    </row>
    <row r="123" spans="6:45">
      <c r="F123" s="116"/>
      <c r="G123" s="117">
        <v>0</v>
      </c>
      <c r="H123" s="10">
        <f t="shared" si="90"/>
        <v>0</v>
      </c>
      <c r="I123" s="119">
        <f t="shared" si="77"/>
        <v>0</v>
      </c>
      <c r="J123" s="120">
        <f t="shared" si="91"/>
        <v>0</v>
      </c>
      <c r="K123" s="121">
        <f>Jan!$D109</f>
        <v>0</v>
      </c>
      <c r="L123" s="122">
        <f t="shared" si="78"/>
        <v>0</v>
      </c>
      <c r="M123" s="120">
        <f t="shared" si="79"/>
        <v>0</v>
      </c>
      <c r="N123" s="121" t="e">
        <v>#REF!</v>
      </c>
      <c r="O123" s="122" t="e">
        <f t="shared" si="49"/>
        <v>#REF!</v>
      </c>
      <c r="P123" s="120">
        <f t="shared" si="79"/>
        <v>0</v>
      </c>
      <c r="Q123" s="121">
        <v>0</v>
      </c>
      <c r="R123" s="122">
        <f t="shared" si="62"/>
        <v>0</v>
      </c>
      <c r="S123" s="120">
        <f t="shared" si="79"/>
        <v>0</v>
      </c>
      <c r="T123" s="121">
        <v>0</v>
      </c>
      <c r="U123" s="122">
        <f t="shared" si="50"/>
        <v>0</v>
      </c>
      <c r="V123" s="120">
        <f t="shared" si="79"/>
        <v>0</v>
      </c>
      <c r="W123" s="121">
        <v>0</v>
      </c>
      <c r="X123" s="122">
        <f t="shared" si="51"/>
        <v>0</v>
      </c>
      <c r="Y123" s="120">
        <f t="shared" si="79"/>
        <v>0</v>
      </c>
      <c r="Z123" s="121">
        <v>0</v>
      </c>
      <c r="AA123" s="122">
        <f t="shared" si="52"/>
        <v>0</v>
      </c>
      <c r="AB123" s="120">
        <f t="shared" si="79"/>
        <v>0</v>
      </c>
      <c r="AC123" s="121">
        <v>0</v>
      </c>
      <c r="AD123" s="122">
        <f t="shared" si="53"/>
        <v>0</v>
      </c>
      <c r="AE123" s="120">
        <f t="shared" si="79"/>
        <v>0</v>
      </c>
      <c r="AF123" s="121">
        <v>0</v>
      </c>
      <c r="AG123" s="122">
        <f t="shared" si="54"/>
        <v>0</v>
      </c>
      <c r="AH123" s="120">
        <f t="shared" si="79"/>
        <v>0</v>
      </c>
      <c r="AI123" s="121">
        <v>0</v>
      </c>
      <c r="AJ123" s="122">
        <f t="shared" si="55"/>
        <v>0</v>
      </c>
      <c r="AK123" s="120">
        <f t="shared" si="79"/>
        <v>0</v>
      </c>
      <c r="AL123" s="121">
        <v>0</v>
      </c>
      <c r="AM123" s="122">
        <f t="shared" si="56"/>
        <v>0</v>
      </c>
      <c r="AN123" s="120">
        <f t="shared" si="79"/>
        <v>0</v>
      </c>
      <c r="AO123" s="121">
        <v>0</v>
      </c>
      <c r="AP123" s="122">
        <f t="shared" si="57"/>
        <v>0</v>
      </c>
      <c r="AQ123" s="120">
        <f t="shared" si="79"/>
        <v>0</v>
      </c>
      <c r="AR123" s="121">
        <v>0</v>
      </c>
      <c r="AS123" s="122">
        <f t="shared" si="58"/>
        <v>0</v>
      </c>
    </row>
    <row r="124" spans="6:45">
      <c r="F124" s="116"/>
      <c r="G124" s="117">
        <v>0</v>
      </c>
      <c r="H124" s="10">
        <f t="shared" si="90"/>
        <v>0</v>
      </c>
      <c r="I124" s="119">
        <f t="shared" si="77"/>
        <v>0</v>
      </c>
      <c r="J124" s="120">
        <f t="shared" si="91"/>
        <v>0</v>
      </c>
      <c r="K124" s="121">
        <f>Jan!$D110</f>
        <v>0</v>
      </c>
      <c r="L124" s="122">
        <f t="shared" si="78"/>
        <v>0</v>
      </c>
      <c r="M124" s="120">
        <f t="shared" si="79"/>
        <v>0</v>
      </c>
      <c r="N124" s="121" t="e">
        <v>#REF!</v>
      </c>
      <c r="O124" s="122" t="e">
        <f t="shared" si="49"/>
        <v>#REF!</v>
      </c>
      <c r="P124" s="120">
        <f t="shared" si="79"/>
        <v>0</v>
      </c>
      <c r="Q124" s="121">
        <v>0</v>
      </c>
      <c r="R124" s="122">
        <f t="shared" si="62"/>
        <v>0</v>
      </c>
      <c r="S124" s="120">
        <f t="shared" si="79"/>
        <v>0</v>
      </c>
      <c r="T124" s="121">
        <v>0</v>
      </c>
      <c r="U124" s="122">
        <f t="shared" si="50"/>
        <v>0</v>
      </c>
      <c r="V124" s="120">
        <f t="shared" si="79"/>
        <v>0</v>
      </c>
      <c r="W124" s="121">
        <v>0</v>
      </c>
      <c r="X124" s="122">
        <f t="shared" si="51"/>
        <v>0</v>
      </c>
      <c r="Y124" s="120">
        <f t="shared" si="79"/>
        <v>0</v>
      </c>
      <c r="Z124" s="121">
        <v>0</v>
      </c>
      <c r="AA124" s="122">
        <f t="shared" si="52"/>
        <v>0</v>
      </c>
      <c r="AB124" s="120">
        <f t="shared" si="79"/>
        <v>0</v>
      </c>
      <c r="AC124" s="121">
        <v>0</v>
      </c>
      <c r="AD124" s="122">
        <f t="shared" si="53"/>
        <v>0</v>
      </c>
      <c r="AE124" s="120">
        <f t="shared" si="79"/>
        <v>0</v>
      </c>
      <c r="AF124" s="121">
        <v>0</v>
      </c>
      <c r="AG124" s="122">
        <f t="shared" si="54"/>
        <v>0</v>
      </c>
      <c r="AH124" s="120">
        <f t="shared" si="79"/>
        <v>0</v>
      </c>
      <c r="AI124" s="121">
        <v>0</v>
      </c>
      <c r="AJ124" s="122">
        <f t="shared" si="55"/>
        <v>0</v>
      </c>
      <c r="AK124" s="120">
        <f t="shared" si="79"/>
        <v>0</v>
      </c>
      <c r="AL124" s="121">
        <v>0</v>
      </c>
      <c r="AM124" s="122">
        <f t="shared" si="56"/>
        <v>0</v>
      </c>
      <c r="AN124" s="120">
        <f t="shared" si="79"/>
        <v>0</v>
      </c>
      <c r="AO124" s="121">
        <v>0</v>
      </c>
      <c r="AP124" s="122">
        <f t="shared" si="57"/>
        <v>0</v>
      </c>
      <c r="AQ124" s="120">
        <f t="shared" si="79"/>
        <v>0</v>
      </c>
      <c r="AR124" s="121">
        <v>0</v>
      </c>
      <c r="AS124" s="122">
        <f t="shared" si="58"/>
        <v>0</v>
      </c>
    </row>
    <row r="125" spans="6:45">
      <c r="F125" s="116"/>
      <c r="G125" s="117">
        <v>0</v>
      </c>
      <c r="H125" s="10">
        <f t="shared" si="90"/>
        <v>0</v>
      </c>
      <c r="I125" s="119">
        <f t="shared" si="77"/>
        <v>0</v>
      </c>
      <c r="J125" s="120">
        <f t="shared" si="91"/>
        <v>0</v>
      </c>
      <c r="K125" s="121">
        <f>Jan!$D111</f>
        <v>0</v>
      </c>
      <c r="L125" s="122">
        <f t="shared" si="78"/>
        <v>0</v>
      </c>
      <c r="M125" s="120">
        <f t="shared" si="79"/>
        <v>0</v>
      </c>
      <c r="N125" s="121" t="e">
        <v>#REF!</v>
      </c>
      <c r="O125" s="122" t="e">
        <f t="shared" si="49"/>
        <v>#REF!</v>
      </c>
      <c r="P125" s="120">
        <f t="shared" si="79"/>
        <v>0</v>
      </c>
      <c r="Q125" s="121">
        <v>0</v>
      </c>
      <c r="R125" s="122">
        <f t="shared" si="62"/>
        <v>0</v>
      </c>
      <c r="S125" s="120">
        <f t="shared" si="79"/>
        <v>0</v>
      </c>
      <c r="T125" s="121">
        <v>0</v>
      </c>
      <c r="U125" s="122">
        <f t="shared" si="50"/>
        <v>0</v>
      </c>
      <c r="V125" s="120">
        <f t="shared" si="79"/>
        <v>0</v>
      </c>
      <c r="W125" s="121">
        <v>0</v>
      </c>
      <c r="X125" s="122">
        <f t="shared" si="51"/>
        <v>0</v>
      </c>
      <c r="Y125" s="120">
        <f t="shared" si="79"/>
        <v>0</v>
      </c>
      <c r="Z125" s="121">
        <v>0</v>
      </c>
      <c r="AA125" s="122">
        <f t="shared" si="52"/>
        <v>0</v>
      </c>
      <c r="AB125" s="120">
        <f t="shared" si="79"/>
        <v>0</v>
      </c>
      <c r="AC125" s="121">
        <v>0</v>
      </c>
      <c r="AD125" s="122">
        <f t="shared" si="53"/>
        <v>0</v>
      </c>
      <c r="AE125" s="120">
        <f t="shared" si="79"/>
        <v>0</v>
      </c>
      <c r="AF125" s="121">
        <v>0</v>
      </c>
      <c r="AG125" s="122">
        <f t="shared" si="54"/>
        <v>0</v>
      </c>
      <c r="AH125" s="120">
        <f t="shared" si="79"/>
        <v>0</v>
      </c>
      <c r="AI125" s="121">
        <v>0</v>
      </c>
      <c r="AJ125" s="122">
        <f t="shared" si="55"/>
        <v>0</v>
      </c>
      <c r="AK125" s="120">
        <f t="shared" si="79"/>
        <v>0</v>
      </c>
      <c r="AL125" s="121">
        <v>0</v>
      </c>
      <c r="AM125" s="122">
        <f t="shared" si="56"/>
        <v>0</v>
      </c>
      <c r="AN125" s="120">
        <f t="shared" si="79"/>
        <v>0</v>
      </c>
      <c r="AO125" s="121">
        <v>0</v>
      </c>
      <c r="AP125" s="122">
        <f t="shared" si="57"/>
        <v>0</v>
      </c>
      <c r="AQ125" s="120">
        <f t="shared" si="79"/>
        <v>0</v>
      </c>
      <c r="AR125" s="121">
        <v>0</v>
      </c>
      <c r="AS125" s="122">
        <f t="shared" si="58"/>
        <v>0</v>
      </c>
    </row>
    <row r="126" spans="6:45">
      <c r="F126" s="116"/>
      <c r="G126" s="117">
        <v>0</v>
      </c>
      <c r="H126" s="10">
        <f t="shared" si="90"/>
        <v>0</v>
      </c>
      <c r="I126" s="119">
        <f t="shared" si="77"/>
        <v>0</v>
      </c>
      <c r="J126" s="120">
        <f t="shared" si="91"/>
        <v>0</v>
      </c>
      <c r="K126" s="121">
        <f>Jan!$D112</f>
        <v>0</v>
      </c>
      <c r="L126" s="122">
        <f t="shared" si="78"/>
        <v>0</v>
      </c>
      <c r="M126" s="120">
        <f t="shared" si="79"/>
        <v>0</v>
      </c>
      <c r="N126" s="121" t="e">
        <v>#REF!</v>
      </c>
      <c r="O126" s="122" t="e">
        <f t="shared" si="49"/>
        <v>#REF!</v>
      </c>
      <c r="P126" s="120">
        <f t="shared" si="79"/>
        <v>0</v>
      </c>
      <c r="Q126" s="121">
        <v>0</v>
      </c>
      <c r="R126" s="122">
        <f t="shared" si="62"/>
        <v>0</v>
      </c>
      <c r="S126" s="120">
        <f t="shared" si="79"/>
        <v>0</v>
      </c>
      <c r="T126" s="121">
        <v>0</v>
      </c>
      <c r="U126" s="122">
        <f t="shared" si="50"/>
        <v>0</v>
      </c>
      <c r="V126" s="120">
        <f t="shared" si="79"/>
        <v>0</v>
      </c>
      <c r="W126" s="121">
        <v>0</v>
      </c>
      <c r="X126" s="122">
        <f t="shared" si="51"/>
        <v>0</v>
      </c>
      <c r="Y126" s="120">
        <f t="shared" si="79"/>
        <v>0</v>
      </c>
      <c r="Z126" s="121">
        <v>0</v>
      </c>
      <c r="AA126" s="122">
        <f t="shared" si="52"/>
        <v>0</v>
      </c>
      <c r="AB126" s="120">
        <f t="shared" si="79"/>
        <v>0</v>
      </c>
      <c r="AC126" s="121">
        <v>0</v>
      </c>
      <c r="AD126" s="122">
        <f t="shared" si="53"/>
        <v>0</v>
      </c>
      <c r="AE126" s="120">
        <f t="shared" si="79"/>
        <v>0</v>
      </c>
      <c r="AF126" s="121">
        <v>0</v>
      </c>
      <c r="AG126" s="122">
        <f t="shared" si="54"/>
        <v>0</v>
      </c>
      <c r="AH126" s="120">
        <f t="shared" si="79"/>
        <v>0</v>
      </c>
      <c r="AI126" s="121">
        <v>0</v>
      </c>
      <c r="AJ126" s="122">
        <f t="shared" si="55"/>
        <v>0</v>
      </c>
      <c r="AK126" s="120">
        <f t="shared" si="79"/>
        <v>0</v>
      </c>
      <c r="AL126" s="121">
        <v>0</v>
      </c>
      <c r="AM126" s="122">
        <f t="shared" si="56"/>
        <v>0</v>
      </c>
      <c r="AN126" s="120">
        <f t="shared" si="79"/>
        <v>0</v>
      </c>
      <c r="AO126" s="121">
        <v>0</v>
      </c>
      <c r="AP126" s="122">
        <f t="shared" si="57"/>
        <v>0</v>
      </c>
      <c r="AQ126" s="120">
        <f t="shared" si="79"/>
        <v>0</v>
      </c>
      <c r="AR126" s="121">
        <v>0</v>
      </c>
      <c r="AS126" s="122">
        <f t="shared" si="58"/>
        <v>0</v>
      </c>
    </row>
    <row r="127" spans="6:45">
      <c r="F127" s="116"/>
      <c r="G127" s="117">
        <v>0</v>
      </c>
      <c r="H127" s="10">
        <f t="shared" si="90"/>
        <v>0</v>
      </c>
      <c r="I127" s="119">
        <f t="shared" si="77"/>
        <v>0</v>
      </c>
      <c r="J127" s="120">
        <f t="shared" si="91"/>
        <v>0</v>
      </c>
      <c r="K127" s="121">
        <f>Jan!$D113</f>
        <v>0</v>
      </c>
      <c r="L127" s="122">
        <f t="shared" si="78"/>
        <v>0</v>
      </c>
      <c r="M127" s="120">
        <f t="shared" si="79"/>
        <v>0</v>
      </c>
      <c r="N127" s="121" t="e">
        <v>#REF!</v>
      </c>
      <c r="O127" s="122" t="e">
        <f t="shared" si="49"/>
        <v>#REF!</v>
      </c>
      <c r="P127" s="120">
        <f t="shared" si="79"/>
        <v>0</v>
      </c>
      <c r="Q127" s="121">
        <v>0</v>
      </c>
      <c r="R127" s="122">
        <f t="shared" si="62"/>
        <v>0</v>
      </c>
      <c r="S127" s="120">
        <f t="shared" si="79"/>
        <v>0</v>
      </c>
      <c r="T127" s="121">
        <v>0</v>
      </c>
      <c r="U127" s="122">
        <f t="shared" si="50"/>
        <v>0</v>
      </c>
      <c r="V127" s="120">
        <f t="shared" si="79"/>
        <v>0</v>
      </c>
      <c r="W127" s="121">
        <v>0</v>
      </c>
      <c r="X127" s="122">
        <f t="shared" si="51"/>
        <v>0</v>
      </c>
      <c r="Y127" s="120">
        <f t="shared" si="79"/>
        <v>0</v>
      </c>
      <c r="Z127" s="121">
        <v>0</v>
      </c>
      <c r="AA127" s="122">
        <f t="shared" si="52"/>
        <v>0</v>
      </c>
      <c r="AB127" s="120">
        <f t="shared" si="79"/>
        <v>0</v>
      </c>
      <c r="AC127" s="121">
        <v>0</v>
      </c>
      <c r="AD127" s="122">
        <f t="shared" si="53"/>
        <v>0</v>
      </c>
      <c r="AE127" s="120">
        <f t="shared" si="79"/>
        <v>0</v>
      </c>
      <c r="AF127" s="121">
        <v>0</v>
      </c>
      <c r="AG127" s="122">
        <f t="shared" si="54"/>
        <v>0</v>
      </c>
      <c r="AH127" s="120">
        <f t="shared" si="79"/>
        <v>0</v>
      </c>
      <c r="AI127" s="121">
        <v>0</v>
      </c>
      <c r="AJ127" s="122">
        <f t="shared" si="55"/>
        <v>0</v>
      </c>
      <c r="AK127" s="120">
        <f t="shared" si="79"/>
        <v>0</v>
      </c>
      <c r="AL127" s="121">
        <v>0</v>
      </c>
      <c r="AM127" s="122">
        <f t="shared" si="56"/>
        <v>0</v>
      </c>
      <c r="AN127" s="120">
        <f t="shared" si="79"/>
        <v>0</v>
      </c>
      <c r="AO127" s="121">
        <v>0</v>
      </c>
      <c r="AP127" s="122">
        <f t="shared" si="57"/>
        <v>0</v>
      </c>
      <c r="AQ127" s="120">
        <f t="shared" si="79"/>
        <v>0</v>
      </c>
      <c r="AR127" s="121">
        <v>0</v>
      </c>
      <c r="AS127" s="122">
        <f t="shared" si="58"/>
        <v>0</v>
      </c>
    </row>
    <row r="128" spans="6:45">
      <c r="F128" s="116"/>
      <c r="G128" s="117">
        <v>0</v>
      </c>
      <c r="H128" s="10">
        <f t="shared" si="90"/>
        <v>0</v>
      </c>
      <c r="I128" s="119">
        <f t="shared" si="77"/>
        <v>0</v>
      </c>
      <c r="J128" s="120">
        <f t="shared" si="91"/>
        <v>0</v>
      </c>
      <c r="K128" s="121">
        <f>Jan!$D114</f>
        <v>0</v>
      </c>
      <c r="L128" s="122">
        <f t="shared" si="78"/>
        <v>0</v>
      </c>
      <c r="M128" s="120">
        <f t="shared" si="79"/>
        <v>0</v>
      </c>
      <c r="N128" s="121" t="e">
        <v>#REF!</v>
      </c>
      <c r="O128" s="122" t="e">
        <f t="shared" si="49"/>
        <v>#REF!</v>
      </c>
      <c r="P128" s="120">
        <f t="shared" si="79"/>
        <v>0</v>
      </c>
      <c r="Q128" s="121">
        <v>0</v>
      </c>
      <c r="R128" s="122">
        <f t="shared" si="62"/>
        <v>0</v>
      </c>
      <c r="S128" s="120">
        <f t="shared" si="79"/>
        <v>0</v>
      </c>
      <c r="T128" s="121">
        <v>0</v>
      </c>
      <c r="U128" s="122">
        <f t="shared" si="50"/>
        <v>0</v>
      </c>
      <c r="V128" s="120">
        <f t="shared" si="79"/>
        <v>0</v>
      </c>
      <c r="W128" s="121">
        <v>0</v>
      </c>
      <c r="X128" s="122">
        <f t="shared" si="51"/>
        <v>0</v>
      </c>
      <c r="Y128" s="120">
        <f t="shared" si="79"/>
        <v>0</v>
      </c>
      <c r="Z128" s="121">
        <v>0</v>
      </c>
      <c r="AA128" s="122">
        <f t="shared" si="52"/>
        <v>0</v>
      </c>
      <c r="AB128" s="120">
        <f t="shared" si="79"/>
        <v>0</v>
      </c>
      <c r="AC128" s="121">
        <v>0</v>
      </c>
      <c r="AD128" s="122">
        <f t="shared" si="53"/>
        <v>0</v>
      </c>
      <c r="AE128" s="120">
        <f t="shared" si="79"/>
        <v>0</v>
      </c>
      <c r="AF128" s="121">
        <v>0</v>
      </c>
      <c r="AG128" s="122">
        <f t="shared" si="54"/>
        <v>0</v>
      </c>
      <c r="AH128" s="120">
        <f t="shared" si="79"/>
        <v>0</v>
      </c>
      <c r="AI128" s="121">
        <v>0</v>
      </c>
      <c r="AJ128" s="122">
        <f t="shared" si="55"/>
        <v>0</v>
      </c>
      <c r="AK128" s="120">
        <f t="shared" si="79"/>
        <v>0</v>
      </c>
      <c r="AL128" s="121">
        <v>0</v>
      </c>
      <c r="AM128" s="122">
        <f t="shared" si="56"/>
        <v>0</v>
      </c>
      <c r="AN128" s="120">
        <f t="shared" si="79"/>
        <v>0</v>
      </c>
      <c r="AO128" s="121">
        <v>0</v>
      </c>
      <c r="AP128" s="122">
        <f t="shared" si="57"/>
        <v>0</v>
      </c>
      <c r="AQ128" s="120">
        <f t="shared" si="79"/>
        <v>0</v>
      </c>
      <c r="AR128" s="121">
        <v>0</v>
      </c>
      <c r="AS128" s="122">
        <f t="shared" si="58"/>
        <v>0</v>
      </c>
    </row>
    <row r="129" spans="6:45">
      <c r="F129" s="116"/>
      <c r="G129" s="117">
        <v>0</v>
      </c>
      <c r="H129" s="10">
        <f t="shared" si="90"/>
        <v>0</v>
      </c>
      <c r="I129" s="119">
        <f t="shared" si="77"/>
        <v>0</v>
      </c>
      <c r="J129" s="120">
        <f t="shared" si="91"/>
        <v>0</v>
      </c>
      <c r="K129" s="121">
        <f>Jan!$D115</f>
        <v>0</v>
      </c>
      <c r="L129" s="122">
        <f t="shared" si="78"/>
        <v>0</v>
      </c>
      <c r="M129" s="120">
        <f t="shared" si="79"/>
        <v>0</v>
      </c>
      <c r="N129" s="121" t="e">
        <v>#REF!</v>
      </c>
      <c r="O129" s="122" t="e">
        <f t="shared" si="49"/>
        <v>#REF!</v>
      </c>
      <c r="P129" s="120">
        <f t="shared" si="79"/>
        <v>0</v>
      </c>
      <c r="Q129" s="121">
        <v>0</v>
      </c>
      <c r="R129" s="122">
        <f t="shared" si="62"/>
        <v>0</v>
      </c>
      <c r="S129" s="120">
        <f t="shared" si="79"/>
        <v>0</v>
      </c>
      <c r="T129" s="121">
        <v>0</v>
      </c>
      <c r="U129" s="122">
        <f t="shared" si="50"/>
        <v>0</v>
      </c>
      <c r="V129" s="120">
        <f t="shared" si="79"/>
        <v>0</v>
      </c>
      <c r="W129" s="121">
        <v>0</v>
      </c>
      <c r="X129" s="122">
        <f t="shared" si="51"/>
        <v>0</v>
      </c>
      <c r="Y129" s="120">
        <f t="shared" si="79"/>
        <v>0</v>
      </c>
      <c r="Z129" s="121">
        <v>0</v>
      </c>
      <c r="AA129" s="122">
        <f t="shared" si="52"/>
        <v>0</v>
      </c>
      <c r="AB129" s="120">
        <f t="shared" si="79"/>
        <v>0</v>
      </c>
      <c r="AC129" s="121">
        <v>0</v>
      </c>
      <c r="AD129" s="122">
        <f t="shared" si="53"/>
        <v>0</v>
      </c>
      <c r="AE129" s="120">
        <f t="shared" si="79"/>
        <v>0</v>
      </c>
      <c r="AF129" s="121">
        <v>0</v>
      </c>
      <c r="AG129" s="122">
        <f t="shared" si="54"/>
        <v>0</v>
      </c>
      <c r="AH129" s="120">
        <f t="shared" si="79"/>
        <v>0</v>
      </c>
      <c r="AI129" s="121">
        <v>0</v>
      </c>
      <c r="AJ129" s="122">
        <f t="shared" si="55"/>
        <v>0</v>
      </c>
      <c r="AK129" s="120">
        <f t="shared" si="79"/>
        <v>0</v>
      </c>
      <c r="AL129" s="121">
        <v>0</v>
      </c>
      <c r="AM129" s="122">
        <f t="shared" si="56"/>
        <v>0</v>
      </c>
      <c r="AN129" s="120">
        <f t="shared" si="79"/>
        <v>0</v>
      </c>
      <c r="AO129" s="121">
        <v>0</v>
      </c>
      <c r="AP129" s="122">
        <f t="shared" si="57"/>
        <v>0</v>
      </c>
      <c r="AQ129" s="120">
        <f t="shared" si="79"/>
        <v>0</v>
      </c>
      <c r="AR129" s="121">
        <v>0</v>
      </c>
      <c r="AS129" s="122">
        <f t="shared" si="58"/>
        <v>0</v>
      </c>
    </row>
    <row r="130" spans="6:45">
      <c r="F130" s="116"/>
      <c r="G130" s="117">
        <v>0</v>
      </c>
      <c r="H130" s="10">
        <f t="shared" si="90"/>
        <v>0</v>
      </c>
      <c r="I130" s="119">
        <f t="shared" si="77"/>
        <v>0</v>
      </c>
      <c r="J130" s="120">
        <f t="shared" si="91"/>
        <v>0</v>
      </c>
      <c r="K130" s="121">
        <f>Jan!$D116</f>
        <v>0</v>
      </c>
      <c r="L130" s="122">
        <f t="shared" si="78"/>
        <v>0</v>
      </c>
      <c r="M130" s="120">
        <f t="shared" si="79"/>
        <v>0</v>
      </c>
      <c r="N130" s="121" t="e">
        <v>#REF!</v>
      </c>
      <c r="O130" s="122" t="e">
        <f t="shared" si="49"/>
        <v>#REF!</v>
      </c>
      <c r="P130" s="120">
        <f t="shared" si="79"/>
        <v>0</v>
      </c>
      <c r="Q130" s="121">
        <v>0</v>
      </c>
      <c r="R130" s="122">
        <f t="shared" si="62"/>
        <v>0</v>
      </c>
      <c r="S130" s="120">
        <f t="shared" si="79"/>
        <v>0</v>
      </c>
      <c r="T130" s="121">
        <v>0</v>
      </c>
      <c r="U130" s="122">
        <f t="shared" si="50"/>
        <v>0</v>
      </c>
      <c r="V130" s="120">
        <f t="shared" si="79"/>
        <v>0</v>
      </c>
      <c r="W130" s="121">
        <v>0</v>
      </c>
      <c r="X130" s="122">
        <f t="shared" si="51"/>
        <v>0</v>
      </c>
      <c r="Y130" s="120">
        <f t="shared" si="79"/>
        <v>0</v>
      </c>
      <c r="Z130" s="121">
        <v>0</v>
      </c>
      <c r="AA130" s="122">
        <f t="shared" si="52"/>
        <v>0</v>
      </c>
      <c r="AB130" s="120">
        <f t="shared" si="79"/>
        <v>0</v>
      </c>
      <c r="AC130" s="121">
        <v>0</v>
      </c>
      <c r="AD130" s="122">
        <f t="shared" si="53"/>
        <v>0</v>
      </c>
      <c r="AE130" s="120">
        <f t="shared" si="79"/>
        <v>0</v>
      </c>
      <c r="AF130" s="121">
        <v>0</v>
      </c>
      <c r="AG130" s="122">
        <f t="shared" si="54"/>
        <v>0</v>
      </c>
      <c r="AH130" s="120">
        <f t="shared" si="79"/>
        <v>0</v>
      </c>
      <c r="AI130" s="121">
        <v>0</v>
      </c>
      <c r="AJ130" s="122">
        <f t="shared" si="55"/>
        <v>0</v>
      </c>
      <c r="AK130" s="120">
        <f t="shared" si="79"/>
        <v>0</v>
      </c>
      <c r="AL130" s="121">
        <v>0</v>
      </c>
      <c r="AM130" s="122">
        <f t="shared" si="56"/>
        <v>0</v>
      </c>
      <c r="AN130" s="120">
        <f t="shared" si="79"/>
        <v>0</v>
      </c>
      <c r="AO130" s="121">
        <v>0</v>
      </c>
      <c r="AP130" s="122">
        <f t="shared" si="57"/>
        <v>0</v>
      </c>
      <c r="AQ130" s="120">
        <f t="shared" si="79"/>
        <v>0</v>
      </c>
      <c r="AR130" s="121">
        <v>0</v>
      </c>
      <c r="AS130" s="122">
        <f t="shared" si="58"/>
        <v>0</v>
      </c>
    </row>
    <row r="131" spans="6:45">
      <c r="F131" s="116"/>
      <c r="G131" s="117">
        <v>0</v>
      </c>
      <c r="H131" s="10">
        <f t="shared" si="90"/>
        <v>0</v>
      </c>
      <c r="I131" s="119">
        <f t="shared" si="77"/>
        <v>0</v>
      </c>
      <c r="J131" s="120">
        <f t="shared" si="91"/>
        <v>0</v>
      </c>
      <c r="K131" s="121">
        <f>Jan!$D117</f>
        <v>0</v>
      </c>
      <c r="L131" s="122">
        <f t="shared" si="78"/>
        <v>0</v>
      </c>
      <c r="M131" s="120">
        <f t="shared" si="79"/>
        <v>0</v>
      </c>
      <c r="N131" s="121" t="e">
        <v>#REF!</v>
      </c>
      <c r="O131" s="122" t="e">
        <f t="shared" si="49"/>
        <v>#REF!</v>
      </c>
      <c r="P131" s="120">
        <f t="shared" si="79"/>
        <v>0</v>
      </c>
      <c r="Q131" s="121">
        <v>0</v>
      </c>
      <c r="R131" s="122">
        <f t="shared" si="62"/>
        <v>0</v>
      </c>
      <c r="S131" s="120">
        <f t="shared" si="79"/>
        <v>0</v>
      </c>
      <c r="T131" s="121">
        <v>0</v>
      </c>
      <c r="U131" s="122">
        <f t="shared" si="50"/>
        <v>0</v>
      </c>
      <c r="V131" s="120">
        <f t="shared" si="79"/>
        <v>0</v>
      </c>
      <c r="W131" s="121">
        <v>0</v>
      </c>
      <c r="X131" s="122">
        <f t="shared" si="51"/>
        <v>0</v>
      </c>
      <c r="Y131" s="120">
        <f t="shared" si="79"/>
        <v>0</v>
      </c>
      <c r="Z131" s="121">
        <v>0</v>
      </c>
      <c r="AA131" s="122">
        <f t="shared" si="52"/>
        <v>0</v>
      </c>
      <c r="AB131" s="120">
        <f t="shared" si="79"/>
        <v>0</v>
      </c>
      <c r="AC131" s="121">
        <v>0</v>
      </c>
      <c r="AD131" s="122">
        <f t="shared" si="53"/>
        <v>0</v>
      </c>
      <c r="AE131" s="120">
        <f t="shared" si="79"/>
        <v>0</v>
      </c>
      <c r="AF131" s="121">
        <v>0</v>
      </c>
      <c r="AG131" s="122">
        <f t="shared" si="54"/>
        <v>0</v>
      </c>
      <c r="AH131" s="120">
        <f t="shared" si="79"/>
        <v>0</v>
      </c>
      <c r="AI131" s="121">
        <v>0</v>
      </c>
      <c r="AJ131" s="122">
        <f t="shared" si="55"/>
        <v>0</v>
      </c>
      <c r="AK131" s="120">
        <f t="shared" si="79"/>
        <v>0</v>
      </c>
      <c r="AL131" s="121">
        <v>0</v>
      </c>
      <c r="AM131" s="122">
        <f t="shared" si="56"/>
        <v>0</v>
      </c>
      <c r="AN131" s="120">
        <f t="shared" si="79"/>
        <v>0</v>
      </c>
      <c r="AO131" s="121">
        <v>0</v>
      </c>
      <c r="AP131" s="122">
        <f t="shared" si="57"/>
        <v>0</v>
      </c>
      <c r="AQ131" s="120">
        <f t="shared" si="79"/>
        <v>0</v>
      </c>
      <c r="AR131" s="121">
        <v>0</v>
      </c>
      <c r="AS131" s="122">
        <f t="shared" si="58"/>
        <v>0</v>
      </c>
    </row>
    <row r="132" spans="6:45">
      <c r="F132" s="116"/>
      <c r="G132" s="117">
        <v>0</v>
      </c>
      <c r="H132" s="10">
        <f t="shared" si="90"/>
        <v>0</v>
      </c>
      <c r="I132" s="119">
        <f t="shared" si="77"/>
        <v>0</v>
      </c>
      <c r="J132" s="120">
        <f t="shared" si="91"/>
        <v>0</v>
      </c>
      <c r="K132" s="121">
        <f>Jan!$D118</f>
        <v>0</v>
      </c>
      <c r="L132" s="122">
        <f t="shared" si="78"/>
        <v>0</v>
      </c>
      <c r="M132" s="120">
        <f t="shared" si="79"/>
        <v>0</v>
      </c>
      <c r="N132" s="121" t="e">
        <v>#REF!</v>
      </c>
      <c r="O132" s="122" t="e">
        <f t="shared" si="49"/>
        <v>#REF!</v>
      </c>
      <c r="P132" s="120">
        <f t="shared" si="79"/>
        <v>0</v>
      </c>
      <c r="Q132" s="121">
        <v>0</v>
      </c>
      <c r="R132" s="122">
        <f t="shared" si="62"/>
        <v>0</v>
      </c>
      <c r="S132" s="120">
        <f t="shared" si="79"/>
        <v>0</v>
      </c>
      <c r="T132" s="121">
        <v>0</v>
      </c>
      <c r="U132" s="122">
        <f t="shared" si="50"/>
        <v>0</v>
      </c>
      <c r="V132" s="120">
        <f t="shared" si="79"/>
        <v>0</v>
      </c>
      <c r="W132" s="121">
        <v>0</v>
      </c>
      <c r="X132" s="122">
        <f t="shared" si="51"/>
        <v>0</v>
      </c>
      <c r="Y132" s="120">
        <f t="shared" si="79"/>
        <v>0</v>
      </c>
      <c r="Z132" s="121">
        <v>0</v>
      </c>
      <c r="AA132" s="122">
        <f t="shared" si="52"/>
        <v>0</v>
      </c>
      <c r="AB132" s="120">
        <f t="shared" si="79"/>
        <v>0</v>
      </c>
      <c r="AC132" s="121">
        <v>0</v>
      </c>
      <c r="AD132" s="122">
        <f t="shared" si="53"/>
        <v>0</v>
      </c>
      <c r="AE132" s="120">
        <f t="shared" si="79"/>
        <v>0</v>
      </c>
      <c r="AF132" s="121">
        <v>0</v>
      </c>
      <c r="AG132" s="122">
        <f t="shared" si="54"/>
        <v>0</v>
      </c>
      <c r="AH132" s="120">
        <f t="shared" si="79"/>
        <v>0</v>
      </c>
      <c r="AI132" s="121">
        <v>0</v>
      </c>
      <c r="AJ132" s="122">
        <f t="shared" si="55"/>
        <v>0</v>
      </c>
      <c r="AK132" s="120">
        <f t="shared" si="79"/>
        <v>0</v>
      </c>
      <c r="AL132" s="121">
        <v>0</v>
      </c>
      <c r="AM132" s="122">
        <f t="shared" si="56"/>
        <v>0</v>
      </c>
      <c r="AN132" s="120">
        <f t="shared" si="79"/>
        <v>0</v>
      </c>
      <c r="AO132" s="121">
        <v>0</v>
      </c>
      <c r="AP132" s="122">
        <f t="shared" si="57"/>
        <v>0</v>
      </c>
      <c r="AQ132" s="120">
        <f t="shared" si="79"/>
        <v>0</v>
      </c>
      <c r="AR132" s="121">
        <v>0</v>
      </c>
      <c r="AS132" s="122">
        <f t="shared" si="58"/>
        <v>0</v>
      </c>
    </row>
    <row r="133" spans="6:45">
      <c r="F133" s="116"/>
      <c r="G133" s="117">
        <v>0</v>
      </c>
      <c r="H133" s="10">
        <f t="shared" si="90"/>
        <v>0</v>
      </c>
      <c r="I133" s="119">
        <f t="shared" si="77"/>
        <v>0</v>
      </c>
      <c r="J133" s="120">
        <f t="shared" si="91"/>
        <v>0</v>
      </c>
      <c r="K133" s="121">
        <f>Jan!$D119</f>
        <v>0</v>
      </c>
      <c r="L133" s="122">
        <f t="shared" si="78"/>
        <v>0</v>
      </c>
      <c r="M133" s="120">
        <f t="shared" si="79"/>
        <v>0</v>
      </c>
      <c r="N133" s="121" t="e">
        <v>#REF!</v>
      </c>
      <c r="O133" s="122" t="e">
        <f t="shared" si="49"/>
        <v>#REF!</v>
      </c>
      <c r="P133" s="120">
        <f t="shared" si="79"/>
        <v>0</v>
      </c>
      <c r="Q133" s="121">
        <v>0</v>
      </c>
      <c r="R133" s="122">
        <f t="shared" si="62"/>
        <v>0</v>
      </c>
      <c r="S133" s="120">
        <f t="shared" si="79"/>
        <v>0</v>
      </c>
      <c r="T133" s="121">
        <v>0</v>
      </c>
      <c r="U133" s="122">
        <f t="shared" si="50"/>
        <v>0</v>
      </c>
      <c r="V133" s="120">
        <f t="shared" si="79"/>
        <v>0</v>
      </c>
      <c r="W133" s="121">
        <v>0</v>
      </c>
      <c r="X133" s="122">
        <f t="shared" si="51"/>
        <v>0</v>
      </c>
      <c r="Y133" s="120">
        <f t="shared" si="79"/>
        <v>0</v>
      </c>
      <c r="Z133" s="121">
        <v>0</v>
      </c>
      <c r="AA133" s="122">
        <f t="shared" si="52"/>
        <v>0</v>
      </c>
      <c r="AB133" s="120">
        <f t="shared" si="79"/>
        <v>0</v>
      </c>
      <c r="AC133" s="121">
        <v>0</v>
      </c>
      <c r="AD133" s="122">
        <f t="shared" si="53"/>
        <v>0</v>
      </c>
      <c r="AE133" s="120">
        <f t="shared" si="79"/>
        <v>0</v>
      </c>
      <c r="AF133" s="121">
        <v>0</v>
      </c>
      <c r="AG133" s="122">
        <f t="shared" si="54"/>
        <v>0</v>
      </c>
      <c r="AH133" s="120">
        <f t="shared" si="79"/>
        <v>0</v>
      </c>
      <c r="AI133" s="121">
        <v>0</v>
      </c>
      <c r="AJ133" s="122">
        <f t="shared" si="55"/>
        <v>0</v>
      </c>
      <c r="AK133" s="120">
        <f t="shared" si="79"/>
        <v>0</v>
      </c>
      <c r="AL133" s="121">
        <v>0</v>
      </c>
      <c r="AM133" s="122">
        <f t="shared" si="56"/>
        <v>0</v>
      </c>
      <c r="AN133" s="120">
        <f t="shared" si="79"/>
        <v>0</v>
      </c>
      <c r="AO133" s="121">
        <v>0</v>
      </c>
      <c r="AP133" s="122">
        <f t="shared" si="57"/>
        <v>0</v>
      </c>
      <c r="AQ133" s="120">
        <f t="shared" si="79"/>
        <v>0</v>
      </c>
      <c r="AR133" s="121">
        <v>0</v>
      </c>
      <c r="AS133" s="122">
        <f t="shared" si="58"/>
        <v>0</v>
      </c>
    </row>
    <row r="134" spans="6:45">
      <c r="F134" s="116"/>
      <c r="G134" s="117">
        <v>0</v>
      </c>
      <c r="H134" s="10">
        <f t="shared" si="90"/>
        <v>0</v>
      </c>
      <c r="I134" s="119">
        <f t="shared" si="77"/>
        <v>0</v>
      </c>
      <c r="J134" s="120">
        <f t="shared" si="91"/>
        <v>0</v>
      </c>
      <c r="K134" s="121">
        <f>Jan!$D120</f>
        <v>0</v>
      </c>
      <c r="L134" s="122">
        <f t="shared" si="78"/>
        <v>0</v>
      </c>
      <c r="M134" s="120">
        <f t="shared" si="79"/>
        <v>0</v>
      </c>
      <c r="N134" s="121" t="e">
        <v>#REF!</v>
      </c>
      <c r="O134" s="122" t="e">
        <f t="shared" si="49"/>
        <v>#REF!</v>
      </c>
      <c r="P134" s="120">
        <f t="shared" si="79"/>
        <v>0</v>
      </c>
      <c r="Q134" s="121">
        <v>0</v>
      </c>
      <c r="R134" s="122">
        <f t="shared" si="62"/>
        <v>0</v>
      </c>
      <c r="S134" s="120">
        <f t="shared" si="79"/>
        <v>0</v>
      </c>
      <c r="T134" s="121">
        <v>0</v>
      </c>
      <c r="U134" s="122">
        <f t="shared" si="50"/>
        <v>0</v>
      </c>
      <c r="V134" s="120">
        <f t="shared" si="79"/>
        <v>0</v>
      </c>
      <c r="W134" s="121">
        <v>0</v>
      </c>
      <c r="X134" s="122">
        <f t="shared" si="51"/>
        <v>0</v>
      </c>
      <c r="Y134" s="120">
        <f t="shared" si="79"/>
        <v>0</v>
      </c>
      <c r="Z134" s="121">
        <v>0</v>
      </c>
      <c r="AA134" s="122">
        <f t="shared" si="52"/>
        <v>0</v>
      </c>
      <c r="AB134" s="120">
        <f t="shared" si="79"/>
        <v>0</v>
      </c>
      <c r="AC134" s="121">
        <v>0</v>
      </c>
      <c r="AD134" s="122">
        <f t="shared" si="53"/>
        <v>0</v>
      </c>
      <c r="AE134" s="120">
        <f t="shared" si="79"/>
        <v>0</v>
      </c>
      <c r="AF134" s="121">
        <v>0</v>
      </c>
      <c r="AG134" s="122">
        <f t="shared" si="54"/>
        <v>0</v>
      </c>
      <c r="AH134" s="120">
        <f t="shared" si="79"/>
        <v>0</v>
      </c>
      <c r="AI134" s="121">
        <v>0</v>
      </c>
      <c r="AJ134" s="122">
        <f t="shared" si="55"/>
        <v>0</v>
      </c>
      <c r="AK134" s="120">
        <f t="shared" si="79"/>
        <v>0</v>
      </c>
      <c r="AL134" s="121">
        <v>0</v>
      </c>
      <c r="AM134" s="122">
        <f t="shared" si="56"/>
        <v>0</v>
      </c>
      <c r="AN134" s="120">
        <f t="shared" si="79"/>
        <v>0</v>
      </c>
      <c r="AO134" s="121">
        <v>0</v>
      </c>
      <c r="AP134" s="122">
        <f t="shared" si="57"/>
        <v>0</v>
      </c>
      <c r="AQ134" s="120">
        <f t="shared" si="79"/>
        <v>0</v>
      </c>
      <c r="AR134" s="121">
        <v>0</v>
      </c>
      <c r="AS134" s="122">
        <f t="shared" si="58"/>
        <v>0</v>
      </c>
    </row>
    <row r="135" spans="6:45">
      <c r="F135" s="116"/>
      <c r="G135" s="117">
        <v>0</v>
      </c>
      <c r="H135" s="10">
        <f t="shared" si="90"/>
        <v>0</v>
      </c>
      <c r="I135" s="119">
        <f t="shared" si="77"/>
        <v>0</v>
      </c>
      <c r="J135" s="120">
        <f t="shared" si="91"/>
        <v>0</v>
      </c>
      <c r="K135" s="121">
        <f>Jan!$D121</f>
        <v>0</v>
      </c>
      <c r="L135" s="122">
        <f t="shared" si="78"/>
        <v>0</v>
      </c>
      <c r="M135" s="120">
        <f t="shared" ref="M135:AQ138" si="92">$H135</f>
        <v>0</v>
      </c>
      <c r="N135" s="121" t="e">
        <v>#REF!</v>
      </c>
      <c r="O135" s="122" t="e">
        <f t="shared" si="49"/>
        <v>#REF!</v>
      </c>
      <c r="P135" s="120">
        <f t="shared" si="92"/>
        <v>0</v>
      </c>
      <c r="Q135" s="121">
        <v>0</v>
      </c>
      <c r="R135" s="122">
        <f t="shared" si="62"/>
        <v>0</v>
      </c>
      <c r="S135" s="120">
        <f t="shared" si="92"/>
        <v>0</v>
      </c>
      <c r="T135" s="121">
        <v>0</v>
      </c>
      <c r="U135" s="122">
        <f t="shared" si="50"/>
        <v>0</v>
      </c>
      <c r="V135" s="120">
        <f t="shared" si="92"/>
        <v>0</v>
      </c>
      <c r="W135" s="121">
        <v>0</v>
      </c>
      <c r="X135" s="122">
        <f t="shared" si="51"/>
        <v>0</v>
      </c>
      <c r="Y135" s="120">
        <f t="shared" si="92"/>
        <v>0</v>
      </c>
      <c r="Z135" s="121">
        <v>0</v>
      </c>
      <c r="AA135" s="122">
        <f t="shared" si="52"/>
        <v>0</v>
      </c>
      <c r="AB135" s="120">
        <f t="shared" si="92"/>
        <v>0</v>
      </c>
      <c r="AC135" s="121">
        <v>0</v>
      </c>
      <c r="AD135" s="122">
        <f t="shared" si="53"/>
        <v>0</v>
      </c>
      <c r="AE135" s="120">
        <f t="shared" si="92"/>
        <v>0</v>
      </c>
      <c r="AF135" s="121">
        <v>0</v>
      </c>
      <c r="AG135" s="122">
        <f t="shared" si="54"/>
        <v>0</v>
      </c>
      <c r="AH135" s="120">
        <f t="shared" si="92"/>
        <v>0</v>
      </c>
      <c r="AI135" s="121">
        <v>0</v>
      </c>
      <c r="AJ135" s="122">
        <f t="shared" si="55"/>
        <v>0</v>
      </c>
      <c r="AK135" s="120">
        <f t="shared" si="92"/>
        <v>0</v>
      </c>
      <c r="AL135" s="121">
        <v>0</v>
      </c>
      <c r="AM135" s="122">
        <f t="shared" si="56"/>
        <v>0</v>
      </c>
      <c r="AN135" s="120">
        <f t="shared" si="92"/>
        <v>0</v>
      </c>
      <c r="AO135" s="121">
        <v>0</v>
      </c>
      <c r="AP135" s="122">
        <f t="shared" si="57"/>
        <v>0</v>
      </c>
      <c r="AQ135" s="120">
        <f t="shared" si="92"/>
        <v>0</v>
      </c>
      <c r="AR135" s="121">
        <v>0</v>
      </c>
      <c r="AS135" s="122">
        <f t="shared" si="58"/>
        <v>0</v>
      </c>
    </row>
    <row r="136" spans="6:45">
      <c r="F136" s="116"/>
      <c r="G136" s="117">
        <v>0</v>
      </c>
      <c r="H136" s="10">
        <f t="shared" si="90"/>
        <v>0</v>
      </c>
      <c r="I136" s="119">
        <f t="shared" si="77"/>
        <v>0</v>
      </c>
      <c r="J136" s="120">
        <f t="shared" si="91"/>
        <v>0</v>
      </c>
      <c r="K136" s="121">
        <f>Jan!$D122</f>
        <v>0</v>
      </c>
      <c r="L136" s="122">
        <f t="shared" si="78"/>
        <v>0</v>
      </c>
      <c r="M136" s="120">
        <f t="shared" si="92"/>
        <v>0</v>
      </c>
      <c r="N136" s="121" t="e">
        <v>#REF!</v>
      </c>
      <c r="O136" s="122" t="e">
        <f t="shared" si="49"/>
        <v>#REF!</v>
      </c>
      <c r="P136" s="120">
        <f t="shared" si="92"/>
        <v>0</v>
      </c>
      <c r="Q136" s="121">
        <v>0</v>
      </c>
      <c r="R136" s="122">
        <f t="shared" si="62"/>
        <v>0</v>
      </c>
      <c r="S136" s="120">
        <f t="shared" si="92"/>
        <v>0</v>
      </c>
      <c r="T136" s="121">
        <v>0</v>
      </c>
      <c r="U136" s="122">
        <f t="shared" si="50"/>
        <v>0</v>
      </c>
      <c r="V136" s="120">
        <f t="shared" si="92"/>
        <v>0</v>
      </c>
      <c r="W136" s="121">
        <v>0</v>
      </c>
      <c r="X136" s="122">
        <f t="shared" si="51"/>
        <v>0</v>
      </c>
      <c r="Y136" s="120">
        <f t="shared" si="92"/>
        <v>0</v>
      </c>
      <c r="Z136" s="121">
        <v>0</v>
      </c>
      <c r="AA136" s="122">
        <f t="shared" si="52"/>
        <v>0</v>
      </c>
      <c r="AB136" s="120">
        <f t="shared" si="92"/>
        <v>0</v>
      </c>
      <c r="AC136" s="121">
        <v>0</v>
      </c>
      <c r="AD136" s="122">
        <f t="shared" si="53"/>
        <v>0</v>
      </c>
      <c r="AE136" s="120">
        <f t="shared" si="92"/>
        <v>0</v>
      </c>
      <c r="AF136" s="121">
        <v>0</v>
      </c>
      <c r="AG136" s="122">
        <f t="shared" si="54"/>
        <v>0</v>
      </c>
      <c r="AH136" s="120">
        <f t="shared" si="92"/>
        <v>0</v>
      </c>
      <c r="AI136" s="121">
        <v>0</v>
      </c>
      <c r="AJ136" s="122">
        <f t="shared" si="55"/>
        <v>0</v>
      </c>
      <c r="AK136" s="120">
        <f t="shared" si="92"/>
        <v>0</v>
      </c>
      <c r="AL136" s="121">
        <v>0</v>
      </c>
      <c r="AM136" s="122">
        <f t="shared" si="56"/>
        <v>0</v>
      </c>
      <c r="AN136" s="120">
        <f t="shared" si="92"/>
        <v>0</v>
      </c>
      <c r="AO136" s="121">
        <v>0</v>
      </c>
      <c r="AP136" s="122">
        <f t="shared" si="57"/>
        <v>0</v>
      </c>
      <c r="AQ136" s="120">
        <f t="shared" si="92"/>
        <v>0</v>
      </c>
      <c r="AR136" s="121">
        <v>0</v>
      </c>
      <c r="AS136" s="122">
        <f t="shared" si="58"/>
        <v>0</v>
      </c>
    </row>
    <row r="137" spans="6:45">
      <c r="F137" s="116"/>
      <c r="G137" s="117">
        <v>0</v>
      </c>
      <c r="H137" s="10">
        <f t="shared" si="90"/>
        <v>0</v>
      </c>
      <c r="I137" s="119">
        <f t="shared" si="77"/>
        <v>0</v>
      </c>
      <c r="J137" s="120">
        <f t="shared" si="91"/>
        <v>0</v>
      </c>
      <c r="K137" s="121">
        <f>Jan!$D123</f>
        <v>0</v>
      </c>
      <c r="L137" s="122">
        <f t="shared" si="78"/>
        <v>0</v>
      </c>
      <c r="M137" s="120">
        <f t="shared" si="92"/>
        <v>0</v>
      </c>
      <c r="N137" s="121" t="e">
        <v>#REF!</v>
      </c>
      <c r="O137" s="122" t="e">
        <f t="shared" si="49"/>
        <v>#REF!</v>
      </c>
      <c r="P137" s="120">
        <f t="shared" si="92"/>
        <v>0</v>
      </c>
      <c r="Q137" s="121">
        <v>0</v>
      </c>
      <c r="R137" s="122">
        <f t="shared" si="62"/>
        <v>0</v>
      </c>
      <c r="S137" s="120">
        <f t="shared" si="92"/>
        <v>0</v>
      </c>
      <c r="T137" s="121">
        <v>0</v>
      </c>
      <c r="U137" s="122">
        <f t="shared" si="50"/>
        <v>0</v>
      </c>
      <c r="V137" s="120">
        <f t="shared" si="92"/>
        <v>0</v>
      </c>
      <c r="W137" s="121">
        <v>0</v>
      </c>
      <c r="X137" s="122">
        <f t="shared" si="51"/>
        <v>0</v>
      </c>
      <c r="Y137" s="120">
        <f t="shared" si="92"/>
        <v>0</v>
      </c>
      <c r="Z137" s="121">
        <v>0</v>
      </c>
      <c r="AA137" s="122">
        <f t="shared" si="52"/>
        <v>0</v>
      </c>
      <c r="AB137" s="120">
        <f t="shared" si="92"/>
        <v>0</v>
      </c>
      <c r="AC137" s="121">
        <v>0</v>
      </c>
      <c r="AD137" s="122">
        <f t="shared" si="53"/>
        <v>0</v>
      </c>
      <c r="AE137" s="120">
        <f t="shared" si="92"/>
        <v>0</v>
      </c>
      <c r="AF137" s="121">
        <v>0</v>
      </c>
      <c r="AG137" s="122">
        <f t="shared" si="54"/>
        <v>0</v>
      </c>
      <c r="AH137" s="120">
        <f t="shared" si="92"/>
        <v>0</v>
      </c>
      <c r="AI137" s="121">
        <v>0</v>
      </c>
      <c r="AJ137" s="122">
        <f t="shared" si="55"/>
        <v>0</v>
      </c>
      <c r="AK137" s="120">
        <f t="shared" si="92"/>
        <v>0</v>
      </c>
      <c r="AL137" s="121">
        <v>0</v>
      </c>
      <c r="AM137" s="122">
        <f t="shared" si="56"/>
        <v>0</v>
      </c>
      <c r="AN137" s="120">
        <f t="shared" si="92"/>
        <v>0</v>
      </c>
      <c r="AO137" s="121">
        <v>0</v>
      </c>
      <c r="AP137" s="122">
        <f t="shared" si="57"/>
        <v>0</v>
      </c>
      <c r="AQ137" s="120">
        <f t="shared" si="92"/>
        <v>0</v>
      </c>
      <c r="AR137" s="121">
        <v>0</v>
      </c>
      <c r="AS137" s="122">
        <f t="shared" si="58"/>
        <v>0</v>
      </c>
    </row>
    <row r="138" spans="6:45" ht="15.75" thickBot="1">
      <c r="F138" s="137"/>
      <c r="G138" s="124">
        <v>0</v>
      </c>
      <c r="H138" s="10">
        <f t="shared" si="90"/>
        <v>0</v>
      </c>
      <c r="I138" s="119">
        <f t="shared" si="77"/>
        <v>0</v>
      </c>
      <c r="J138" s="120">
        <f t="shared" si="91"/>
        <v>0</v>
      </c>
      <c r="K138" s="121">
        <f>Jan!$D124</f>
        <v>0</v>
      </c>
      <c r="L138" s="122">
        <f t="shared" si="78"/>
        <v>0</v>
      </c>
      <c r="M138" s="120">
        <f t="shared" si="92"/>
        <v>0</v>
      </c>
      <c r="N138" s="121" t="e">
        <v>#REF!</v>
      </c>
      <c r="O138" s="122" t="e">
        <f t="shared" si="49"/>
        <v>#REF!</v>
      </c>
      <c r="P138" s="120">
        <f t="shared" si="92"/>
        <v>0</v>
      </c>
      <c r="Q138" s="121">
        <v>0</v>
      </c>
      <c r="R138" s="122">
        <f t="shared" si="62"/>
        <v>0</v>
      </c>
      <c r="S138" s="120">
        <f>$H138</f>
        <v>0</v>
      </c>
      <c r="T138" s="121">
        <v>0</v>
      </c>
      <c r="U138" s="122">
        <f>IF($T138="","",IF(OR($S138&gt;$T138,$S138&lt;$T138),$S138-$T138,0))</f>
        <v>0</v>
      </c>
      <c r="V138" s="120">
        <f t="shared" si="92"/>
        <v>0</v>
      </c>
      <c r="W138" s="121">
        <v>0</v>
      </c>
      <c r="X138" s="122">
        <f t="shared" si="51"/>
        <v>0</v>
      </c>
      <c r="Y138" s="120">
        <f t="shared" si="92"/>
        <v>0</v>
      </c>
      <c r="Z138" s="121">
        <v>0</v>
      </c>
      <c r="AA138" s="122">
        <f t="shared" si="52"/>
        <v>0</v>
      </c>
      <c r="AB138" s="120">
        <f t="shared" si="92"/>
        <v>0</v>
      </c>
      <c r="AC138" s="121">
        <v>0</v>
      </c>
      <c r="AD138" s="122">
        <f t="shared" si="53"/>
        <v>0</v>
      </c>
      <c r="AE138" s="120">
        <f t="shared" si="92"/>
        <v>0</v>
      </c>
      <c r="AF138" s="121">
        <v>0</v>
      </c>
      <c r="AG138" s="122">
        <f t="shared" si="54"/>
        <v>0</v>
      </c>
      <c r="AH138" s="120">
        <f t="shared" si="92"/>
        <v>0</v>
      </c>
      <c r="AI138" s="121">
        <v>0</v>
      </c>
      <c r="AJ138" s="122">
        <f t="shared" si="55"/>
        <v>0</v>
      </c>
      <c r="AK138" s="120">
        <f t="shared" si="92"/>
        <v>0</v>
      </c>
      <c r="AL138" s="121">
        <v>0</v>
      </c>
      <c r="AM138" s="122">
        <f t="shared" si="56"/>
        <v>0</v>
      </c>
      <c r="AN138" s="120">
        <f t="shared" si="92"/>
        <v>0</v>
      </c>
      <c r="AO138" s="121">
        <v>0</v>
      </c>
      <c r="AP138" s="122">
        <f t="shared" si="57"/>
        <v>0</v>
      </c>
      <c r="AQ138" s="120">
        <f t="shared" si="92"/>
        <v>0</v>
      </c>
      <c r="AR138" s="121">
        <v>0</v>
      </c>
      <c r="AS138" s="122">
        <f t="shared" si="58"/>
        <v>0</v>
      </c>
    </row>
    <row r="139" spans="6:45" ht="16.5" thickTop="1" thickBot="1">
      <c r="F139" s="141" t="s">
        <v>135</v>
      </c>
      <c r="G139" s="126"/>
      <c r="H139" s="126">
        <f>SUM(H$119:H$138)</f>
        <v>0</v>
      </c>
      <c r="I139" s="127">
        <f>SUM(I$119:I$138)</f>
        <v>0</v>
      </c>
      <c r="J139" s="128"/>
      <c r="K139" s="129"/>
      <c r="L139" s="130"/>
      <c r="M139" s="128"/>
      <c r="N139" s="129"/>
      <c r="O139" s="130"/>
      <c r="P139" s="128"/>
      <c r="Q139" s="129"/>
      <c r="R139" s="130"/>
      <c r="S139" s="128"/>
      <c r="T139" s="129"/>
      <c r="U139" s="130"/>
      <c r="V139" s="128"/>
      <c r="W139" s="129"/>
      <c r="X139" s="130"/>
      <c r="Y139" s="128"/>
      <c r="Z139" s="129"/>
      <c r="AA139" s="130"/>
      <c r="AB139" s="128"/>
      <c r="AC139" s="129"/>
      <c r="AD139" s="130"/>
      <c r="AE139" s="128"/>
      <c r="AF139" s="129"/>
      <c r="AG139" s="130"/>
      <c r="AH139" s="128"/>
      <c r="AI139" s="129"/>
      <c r="AJ139" s="130"/>
      <c r="AK139" s="128"/>
      <c r="AL139" s="129"/>
      <c r="AM139" s="130"/>
      <c r="AN139" s="128"/>
      <c r="AO139" s="129"/>
      <c r="AP139" s="130"/>
      <c r="AQ139" s="128"/>
      <c r="AR139" s="129"/>
      <c r="AS139" s="130"/>
    </row>
    <row r="140" spans="6:45" ht="16.5" thickTop="1" thickBot="1">
      <c r="F140" s="131"/>
      <c r="G140" s="131"/>
      <c r="H140" s="131"/>
      <c r="I140" s="132"/>
      <c r="J140" s="133"/>
      <c r="K140" s="134"/>
      <c r="L140" s="135"/>
      <c r="M140" s="133"/>
      <c r="N140" s="134"/>
      <c r="O140" s="135"/>
      <c r="P140" s="133"/>
      <c r="Q140" s="134"/>
      <c r="R140" s="135"/>
      <c r="S140" s="133"/>
      <c r="T140" s="134"/>
      <c r="U140" s="135"/>
      <c r="V140" s="133"/>
      <c r="W140" s="134"/>
      <c r="X140" s="135"/>
      <c r="Y140" s="133"/>
      <c r="Z140" s="134"/>
      <c r="AA140" s="135"/>
      <c r="AB140" s="133"/>
      <c r="AC140" s="134"/>
      <c r="AD140" s="135"/>
      <c r="AE140" s="133"/>
      <c r="AF140" s="134"/>
      <c r="AG140" s="135"/>
      <c r="AH140" s="133"/>
      <c r="AI140" s="134"/>
      <c r="AJ140" s="135"/>
      <c r="AK140" s="133"/>
      <c r="AL140" s="134"/>
      <c r="AM140" s="135"/>
      <c r="AN140" s="133"/>
      <c r="AO140" s="134"/>
      <c r="AP140" s="135"/>
      <c r="AQ140" s="133"/>
      <c r="AR140" s="134"/>
      <c r="AS140" s="135"/>
    </row>
    <row r="141" spans="6:45" ht="16.5" thickTop="1" thickBot="1">
      <c r="F141" s="11" t="s">
        <v>70</v>
      </c>
      <c r="G141" s="131"/>
      <c r="H141" s="131"/>
      <c r="I141" s="132"/>
      <c r="J141" s="133"/>
      <c r="K141" s="134"/>
      <c r="L141" s="135"/>
      <c r="M141" s="133"/>
      <c r="N141" s="134"/>
      <c r="O141" s="135"/>
      <c r="P141" s="133"/>
      <c r="Q141" s="134"/>
      <c r="R141" s="135"/>
      <c r="S141" s="133"/>
      <c r="T141" s="134"/>
      <c r="U141" s="135"/>
      <c r="V141" s="133"/>
      <c r="W141" s="134"/>
      <c r="X141" s="135"/>
      <c r="Y141" s="133"/>
      <c r="Z141" s="134"/>
      <c r="AA141" s="135"/>
      <c r="AB141" s="133"/>
      <c r="AC141" s="134"/>
      <c r="AD141" s="135"/>
      <c r="AE141" s="133"/>
      <c r="AF141" s="134"/>
      <c r="AG141" s="135"/>
      <c r="AH141" s="133"/>
      <c r="AI141" s="134"/>
      <c r="AJ141" s="135"/>
      <c r="AK141" s="133"/>
      <c r="AL141" s="134"/>
      <c r="AM141" s="135"/>
      <c r="AN141" s="133"/>
      <c r="AO141" s="134"/>
      <c r="AP141" s="135"/>
      <c r="AQ141" s="133"/>
      <c r="AR141" s="134"/>
      <c r="AS141" s="135"/>
    </row>
    <row r="142" spans="6:45" ht="15.75" thickTop="1">
      <c r="F142" s="116"/>
      <c r="G142" s="117">
        <v>0</v>
      </c>
      <c r="H142" s="12">
        <f>$G142</f>
        <v>0</v>
      </c>
      <c r="I142" s="119">
        <f t="shared" ref="I142:I161" si="93">100*$H142/$G$231</f>
        <v>0</v>
      </c>
      <c r="J142" s="120">
        <f>$H142</f>
        <v>0</v>
      </c>
      <c r="K142" s="121">
        <f>Jan!$D126</f>
        <v>0</v>
      </c>
      <c r="L142" s="122">
        <f t="shared" ref="L142:L161" si="94">IF($K142="","",IF(OR($K142&gt;$J142,$K142&lt;$J142),$K142-$J142,0))</f>
        <v>0</v>
      </c>
      <c r="M142" s="120">
        <f t="shared" ref="M142:AQ157" si="95">$H142</f>
        <v>0</v>
      </c>
      <c r="N142" s="121" t="e">
        <v>#REF!</v>
      </c>
      <c r="O142" s="122" t="e">
        <f>IF($N142="","",IF(OR($M142&gt;$N142,$M142&lt;$N142),$M142-$N142,0))</f>
        <v>#REF!</v>
      </c>
      <c r="P142" s="120">
        <f t="shared" ref="P142" si="96">$H142</f>
        <v>0</v>
      </c>
      <c r="Q142" s="121">
        <v>0</v>
      </c>
      <c r="R142" s="122">
        <f t="shared" si="62"/>
        <v>0</v>
      </c>
      <c r="S142" s="120">
        <f t="shared" ref="S142" si="97">$H142</f>
        <v>0</v>
      </c>
      <c r="T142" s="121">
        <v>0</v>
      </c>
      <c r="U142" s="122">
        <f>IF($T142="","",IF(OR($S142&gt;$T142,$S142&lt;$T142),$S142-$T142,0))</f>
        <v>0</v>
      </c>
      <c r="V142" s="120">
        <f t="shared" ref="V142" si="98">$H142</f>
        <v>0</v>
      </c>
      <c r="W142" s="121">
        <v>0</v>
      </c>
      <c r="X142" s="122">
        <f t="shared" si="51"/>
        <v>0</v>
      </c>
      <c r="Y142" s="120">
        <f t="shared" ref="Y142" si="99">$H142</f>
        <v>0</v>
      </c>
      <c r="Z142" s="121">
        <v>0</v>
      </c>
      <c r="AA142" s="122">
        <f t="shared" si="52"/>
        <v>0</v>
      </c>
      <c r="AB142" s="120">
        <f t="shared" ref="AB142" si="100">$H142</f>
        <v>0</v>
      </c>
      <c r="AC142" s="121">
        <v>0</v>
      </c>
      <c r="AD142" s="122">
        <f t="shared" si="53"/>
        <v>0</v>
      </c>
      <c r="AE142" s="120">
        <f t="shared" ref="AE142" si="101">$H142</f>
        <v>0</v>
      </c>
      <c r="AF142" s="121">
        <v>0</v>
      </c>
      <c r="AG142" s="122">
        <f t="shared" si="54"/>
        <v>0</v>
      </c>
      <c r="AH142" s="120">
        <f t="shared" ref="AH142" si="102">$H142</f>
        <v>0</v>
      </c>
      <c r="AI142" s="121">
        <v>0</v>
      </c>
      <c r="AJ142" s="122">
        <f t="shared" si="55"/>
        <v>0</v>
      </c>
      <c r="AK142" s="120">
        <f t="shared" ref="AK142" si="103">$H142</f>
        <v>0</v>
      </c>
      <c r="AL142" s="121">
        <v>0</v>
      </c>
      <c r="AM142" s="122">
        <f t="shared" si="56"/>
        <v>0</v>
      </c>
      <c r="AN142" s="120">
        <f t="shared" ref="AN142" si="104">$H142</f>
        <v>0</v>
      </c>
      <c r="AO142" s="121">
        <v>0</v>
      </c>
      <c r="AP142" s="122">
        <f t="shared" si="57"/>
        <v>0</v>
      </c>
      <c r="AQ142" s="120">
        <f t="shared" ref="AQ142" si="105">$H142</f>
        <v>0</v>
      </c>
      <c r="AR142" s="121">
        <v>0</v>
      </c>
      <c r="AS142" s="122">
        <f t="shared" si="58"/>
        <v>0</v>
      </c>
    </row>
    <row r="143" spans="6:45">
      <c r="F143" s="116"/>
      <c r="G143" s="117">
        <v>0</v>
      </c>
      <c r="H143" s="12">
        <f t="shared" ref="H143:H161" si="106">$G143</f>
        <v>0</v>
      </c>
      <c r="I143" s="119">
        <f t="shared" si="93"/>
        <v>0</v>
      </c>
      <c r="J143" s="120">
        <f t="shared" ref="J143:J161" si="107">$H143</f>
        <v>0</v>
      </c>
      <c r="K143" s="121">
        <f>Jan!$D127</f>
        <v>0</v>
      </c>
      <c r="L143" s="122">
        <f t="shared" si="94"/>
        <v>0</v>
      </c>
      <c r="M143" s="120">
        <f t="shared" si="95"/>
        <v>0</v>
      </c>
      <c r="N143" s="121" t="e">
        <v>#REF!</v>
      </c>
      <c r="O143" s="122" t="e">
        <f t="shared" si="49"/>
        <v>#REF!</v>
      </c>
      <c r="P143" s="120">
        <f t="shared" si="95"/>
        <v>0</v>
      </c>
      <c r="Q143" s="121">
        <v>0</v>
      </c>
      <c r="R143" s="122">
        <f t="shared" si="62"/>
        <v>0</v>
      </c>
      <c r="S143" s="120">
        <f t="shared" si="95"/>
        <v>0</v>
      </c>
      <c r="T143" s="121">
        <v>0</v>
      </c>
      <c r="U143" s="122">
        <f t="shared" si="50"/>
        <v>0</v>
      </c>
      <c r="V143" s="120">
        <f t="shared" si="95"/>
        <v>0</v>
      </c>
      <c r="W143" s="121">
        <v>0</v>
      </c>
      <c r="X143" s="122">
        <f t="shared" si="51"/>
        <v>0</v>
      </c>
      <c r="Y143" s="120">
        <f t="shared" si="95"/>
        <v>0</v>
      </c>
      <c r="Z143" s="121">
        <v>0</v>
      </c>
      <c r="AA143" s="122">
        <f t="shared" si="52"/>
        <v>0</v>
      </c>
      <c r="AB143" s="120">
        <f t="shared" si="95"/>
        <v>0</v>
      </c>
      <c r="AC143" s="121">
        <v>0</v>
      </c>
      <c r="AD143" s="122">
        <f t="shared" si="53"/>
        <v>0</v>
      </c>
      <c r="AE143" s="120">
        <f t="shared" si="95"/>
        <v>0</v>
      </c>
      <c r="AF143" s="121">
        <v>0</v>
      </c>
      <c r="AG143" s="122">
        <f t="shared" si="54"/>
        <v>0</v>
      </c>
      <c r="AH143" s="120">
        <f t="shared" si="95"/>
        <v>0</v>
      </c>
      <c r="AI143" s="121">
        <v>0</v>
      </c>
      <c r="AJ143" s="122">
        <f t="shared" si="55"/>
        <v>0</v>
      </c>
      <c r="AK143" s="120">
        <f t="shared" si="95"/>
        <v>0</v>
      </c>
      <c r="AL143" s="121">
        <v>0</v>
      </c>
      <c r="AM143" s="122">
        <f t="shared" si="56"/>
        <v>0</v>
      </c>
      <c r="AN143" s="120">
        <f t="shared" si="95"/>
        <v>0</v>
      </c>
      <c r="AO143" s="121">
        <v>0</v>
      </c>
      <c r="AP143" s="122">
        <f t="shared" si="57"/>
        <v>0</v>
      </c>
      <c r="AQ143" s="120">
        <f t="shared" si="95"/>
        <v>0</v>
      </c>
      <c r="AR143" s="121">
        <v>0</v>
      </c>
      <c r="AS143" s="122">
        <f t="shared" si="58"/>
        <v>0</v>
      </c>
    </row>
    <row r="144" spans="6:45">
      <c r="F144" s="116"/>
      <c r="G144" s="117">
        <v>0</v>
      </c>
      <c r="H144" s="12">
        <f t="shared" si="106"/>
        <v>0</v>
      </c>
      <c r="I144" s="119">
        <f t="shared" si="93"/>
        <v>0</v>
      </c>
      <c r="J144" s="120">
        <f t="shared" si="107"/>
        <v>0</v>
      </c>
      <c r="K144" s="121">
        <f>Jan!$D128</f>
        <v>0</v>
      </c>
      <c r="L144" s="122">
        <f t="shared" si="94"/>
        <v>0</v>
      </c>
      <c r="M144" s="120">
        <f t="shared" si="95"/>
        <v>0</v>
      </c>
      <c r="N144" s="121" t="e">
        <v>#REF!</v>
      </c>
      <c r="O144" s="122" t="e">
        <f t="shared" si="49"/>
        <v>#REF!</v>
      </c>
      <c r="P144" s="120">
        <f t="shared" si="95"/>
        <v>0</v>
      </c>
      <c r="Q144" s="121">
        <v>0</v>
      </c>
      <c r="R144" s="122">
        <f t="shared" si="62"/>
        <v>0</v>
      </c>
      <c r="S144" s="120">
        <f t="shared" si="95"/>
        <v>0</v>
      </c>
      <c r="T144" s="121">
        <v>0</v>
      </c>
      <c r="U144" s="122">
        <f t="shared" si="50"/>
        <v>0</v>
      </c>
      <c r="V144" s="120">
        <f t="shared" si="95"/>
        <v>0</v>
      </c>
      <c r="W144" s="121">
        <v>0</v>
      </c>
      <c r="X144" s="122">
        <f t="shared" si="51"/>
        <v>0</v>
      </c>
      <c r="Y144" s="120">
        <f t="shared" si="95"/>
        <v>0</v>
      </c>
      <c r="Z144" s="121">
        <v>0</v>
      </c>
      <c r="AA144" s="122">
        <f t="shared" si="52"/>
        <v>0</v>
      </c>
      <c r="AB144" s="120">
        <f t="shared" si="95"/>
        <v>0</v>
      </c>
      <c r="AC144" s="121">
        <v>0</v>
      </c>
      <c r="AD144" s="122">
        <f t="shared" si="53"/>
        <v>0</v>
      </c>
      <c r="AE144" s="120">
        <f t="shared" si="95"/>
        <v>0</v>
      </c>
      <c r="AF144" s="121">
        <v>0</v>
      </c>
      <c r="AG144" s="122">
        <f t="shared" si="54"/>
        <v>0</v>
      </c>
      <c r="AH144" s="120">
        <f t="shared" si="95"/>
        <v>0</v>
      </c>
      <c r="AI144" s="121">
        <v>0</v>
      </c>
      <c r="AJ144" s="122">
        <f t="shared" si="55"/>
        <v>0</v>
      </c>
      <c r="AK144" s="120">
        <f t="shared" si="95"/>
        <v>0</v>
      </c>
      <c r="AL144" s="121">
        <v>0</v>
      </c>
      <c r="AM144" s="122">
        <f t="shared" si="56"/>
        <v>0</v>
      </c>
      <c r="AN144" s="120">
        <f t="shared" si="95"/>
        <v>0</v>
      </c>
      <c r="AO144" s="121">
        <v>0</v>
      </c>
      <c r="AP144" s="122">
        <f t="shared" si="57"/>
        <v>0</v>
      </c>
      <c r="AQ144" s="120">
        <f t="shared" si="95"/>
        <v>0</v>
      </c>
      <c r="AR144" s="121">
        <v>0</v>
      </c>
      <c r="AS144" s="122">
        <f t="shared" si="58"/>
        <v>0</v>
      </c>
    </row>
    <row r="145" spans="6:45">
      <c r="F145" s="116"/>
      <c r="G145" s="117">
        <v>0</v>
      </c>
      <c r="H145" s="12">
        <f t="shared" si="106"/>
        <v>0</v>
      </c>
      <c r="I145" s="119">
        <f t="shared" si="93"/>
        <v>0</v>
      </c>
      <c r="J145" s="120">
        <f t="shared" si="107"/>
        <v>0</v>
      </c>
      <c r="K145" s="121">
        <f>Jan!$D129</f>
        <v>0</v>
      </c>
      <c r="L145" s="122">
        <f t="shared" si="94"/>
        <v>0</v>
      </c>
      <c r="M145" s="120">
        <f t="shared" si="95"/>
        <v>0</v>
      </c>
      <c r="N145" s="121" t="e">
        <v>#REF!</v>
      </c>
      <c r="O145" s="122" t="e">
        <f t="shared" si="49"/>
        <v>#REF!</v>
      </c>
      <c r="P145" s="120">
        <f t="shared" si="95"/>
        <v>0</v>
      </c>
      <c r="Q145" s="121">
        <v>0</v>
      </c>
      <c r="R145" s="122">
        <f t="shared" si="62"/>
        <v>0</v>
      </c>
      <c r="S145" s="120">
        <f t="shared" si="95"/>
        <v>0</v>
      </c>
      <c r="T145" s="121">
        <v>0</v>
      </c>
      <c r="U145" s="122">
        <f t="shared" si="50"/>
        <v>0</v>
      </c>
      <c r="V145" s="120">
        <f t="shared" si="95"/>
        <v>0</v>
      </c>
      <c r="W145" s="121">
        <v>0</v>
      </c>
      <c r="X145" s="122">
        <f t="shared" si="51"/>
        <v>0</v>
      </c>
      <c r="Y145" s="120">
        <f t="shared" si="95"/>
        <v>0</v>
      </c>
      <c r="Z145" s="121">
        <v>0</v>
      </c>
      <c r="AA145" s="122">
        <f t="shared" si="52"/>
        <v>0</v>
      </c>
      <c r="AB145" s="120">
        <f t="shared" si="95"/>
        <v>0</v>
      </c>
      <c r="AC145" s="121">
        <v>0</v>
      </c>
      <c r="AD145" s="122">
        <f t="shared" si="53"/>
        <v>0</v>
      </c>
      <c r="AE145" s="120">
        <f t="shared" si="95"/>
        <v>0</v>
      </c>
      <c r="AF145" s="121">
        <v>0</v>
      </c>
      <c r="AG145" s="122">
        <f t="shared" si="54"/>
        <v>0</v>
      </c>
      <c r="AH145" s="120">
        <f t="shared" si="95"/>
        <v>0</v>
      </c>
      <c r="AI145" s="121">
        <v>0</v>
      </c>
      <c r="AJ145" s="122">
        <f t="shared" si="55"/>
        <v>0</v>
      </c>
      <c r="AK145" s="120">
        <f t="shared" si="95"/>
        <v>0</v>
      </c>
      <c r="AL145" s="121">
        <v>0</v>
      </c>
      <c r="AM145" s="122">
        <f t="shared" si="56"/>
        <v>0</v>
      </c>
      <c r="AN145" s="120">
        <f t="shared" si="95"/>
        <v>0</v>
      </c>
      <c r="AO145" s="121">
        <v>0</v>
      </c>
      <c r="AP145" s="122">
        <f t="shared" si="57"/>
        <v>0</v>
      </c>
      <c r="AQ145" s="120">
        <f t="shared" si="95"/>
        <v>0</v>
      </c>
      <c r="AR145" s="121">
        <v>0</v>
      </c>
      <c r="AS145" s="122">
        <f t="shared" si="58"/>
        <v>0</v>
      </c>
    </row>
    <row r="146" spans="6:45">
      <c r="F146" s="116"/>
      <c r="G146" s="117">
        <v>0</v>
      </c>
      <c r="H146" s="12">
        <f t="shared" si="106"/>
        <v>0</v>
      </c>
      <c r="I146" s="119">
        <f t="shared" si="93"/>
        <v>0</v>
      </c>
      <c r="J146" s="120">
        <f t="shared" si="107"/>
        <v>0</v>
      </c>
      <c r="K146" s="121">
        <f>Jan!$D130</f>
        <v>0</v>
      </c>
      <c r="L146" s="122">
        <f t="shared" si="94"/>
        <v>0</v>
      </c>
      <c r="M146" s="120">
        <f t="shared" si="95"/>
        <v>0</v>
      </c>
      <c r="N146" s="121" t="e">
        <v>#REF!</v>
      </c>
      <c r="O146" s="122" t="e">
        <f t="shared" si="49"/>
        <v>#REF!</v>
      </c>
      <c r="P146" s="120">
        <f t="shared" si="95"/>
        <v>0</v>
      </c>
      <c r="Q146" s="121">
        <v>0</v>
      </c>
      <c r="R146" s="122">
        <f t="shared" si="62"/>
        <v>0</v>
      </c>
      <c r="S146" s="120">
        <f t="shared" si="95"/>
        <v>0</v>
      </c>
      <c r="T146" s="121">
        <v>0</v>
      </c>
      <c r="U146" s="122">
        <f t="shared" si="50"/>
        <v>0</v>
      </c>
      <c r="V146" s="120">
        <f t="shared" si="95"/>
        <v>0</v>
      </c>
      <c r="W146" s="121">
        <v>0</v>
      </c>
      <c r="X146" s="122">
        <f t="shared" si="51"/>
        <v>0</v>
      </c>
      <c r="Y146" s="120">
        <f t="shared" si="95"/>
        <v>0</v>
      </c>
      <c r="Z146" s="121">
        <v>0</v>
      </c>
      <c r="AA146" s="122">
        <f t="shared" si="52"/>
        <v>0</v>
      </c>
      <c r="AB146" s="120">
        <f t="shared" si="95"/>
        <v>0</v>
      </c>
      <c r="AC146" s="121">
        <v>0</v>
      </c>
      <c r="AD146" s="122">
        <f t="shared" si="53"/>
        <v>0</v>
      </c>
      <c r="AE146" s="120">
        <f t="shared" si="95"/>
        <v>0</v>
      </c>
      <c r="AF146" s="121">
        <v>0</v>
      </c>
      <c r="AG146" s="122">
        <f t="shared" si="54"/>
        <v>0</v>
      </c>
      <c r="AH146" s="120">
        <f t="shared" si="95"/>
        <v>0</v>
      </c>
      <c r="AI146" s="121">
        <v>0</v>
      </c>
      <c r="AJ146" s="122">
        <f t="shared" si="55"/>
        <v>0</v>
      </c>
      <c r="AK146" s="120">
        <f t="shared" si="95"/>
        <v>0</v>
      </c>
      <c r="AL146" s="121">
        <v>0</v>
      </c>
      <c r="AM146" s="122">
        <f t="shared" si="56"/>
        <v>0</v>
      </c>
      <c r="AN146" s="120">
        <f t="shared" si="95"/>
        <v>0</v>
      </c>
      <c r="AO146" s="121">
        <v>0</v>
      </c>
      <c r="AP146" s="122">
        <f t="shared" si="57"/>
        <v>0</v>
      </c>
      <c r="AQ146" s="120">
        <f t="shared" si="95"/>
        <v>0</v>
      </c>
      <c r="AR146" s="121">
        <v>0</v>
      </c>
      <c r="AS146" s="122">
        <f t="shared" si="58"/>
        <v>0</v>
      </c>
    </row>
    <row r="147" spans="6:45">
      <c r="F147" s="116"/>
      <c r="G147" s="117">
        <v>0</v>
      </c>
      <c r="H147" s="12">
        <f t="shared" si="106"/>
        <v>0</v>
      </c>
      <c r="I147" s="119">
        <f t="shared" si="93"/>
        <v>0</v>
      </c>
      <c r="J147" s="120">
        <f t="shared" si="107"/>
        <v>0</v>
      </c>
      <c r="K147" s="121">
        <f>Jan!$D131</f>
        <v>0</v>
      </c>
      <c r="L147" s="122">
        <f t="shared" si="94"/>
        <v>0</v>
      </c>
      <c r="M147" s="120">
        <f t="shared" si="95"/>
        <v>0</v>
      </c>
      <c r="N147" s="121" t="e">
        <v>#REF!</v>
      </c>
      <c r="O147" s="122" t="e">
        <f t="shared" si="49"/>
        <v>#REF!</v>
      </c>
      <c r="P147" s="120">
        <f t="shared" si="95"/>
        <v>0</v>
      </c>
      <c r="Q147" s="121">
        <v>0</v>
      </c>
      <c r="R147" s="122">
        <f t="shared" si="62"/>
        <v>0</v>
      </c>
      <c r="S147" s="120">
        <f t="shared" si="95"/>
        <v>0</v>
      </c>
      <c r="T147" s="121">
        <v>0</v>
      </c>
      <c r="U147" s="122">
        <f t="shared" si="50"/>
        <v>0</v>
      </c>
      <c r="V147" s="120">
        <f t="shared" si="95"/>
        <v>0</v>
      </c>
      <c r="W147" s="121">
        <v>0</v>
      </c>
      <c r="X147" s="122">
        <f t="shared" si="51"/>
        <v>0</v>
      </c>
      <c r="Y147" s="120">
        <f t="shared" si="95"/>
        <v>0</v>
      </c>
      <c r="Z147" s="121">
        <v>0</v>
      </c>
      <c r="AA147" s="122">
        <f t="shared" si="52"/>
        <v>0</v>
      </c>
      <c r="AB147" s="120">
        <f t="shared" si="95"/>
        <v>0</v>
      </c>
      <c r="AC147" s="121">
        <v>0</v>
      </c>
      <c r="AD147" s="122">
        <f t="shared" si="53"/>
        <v>0</v>
      </c>
      <c r="AE147" s="120">
        <f t="shared" si="95"/>
        <v>0</v>
      </c>
      <c r="AF147" s="121">
        <v>0</v>
      </c>
      <c r="AG147" s="122">
        <f t="shared" si="54"/>
        <v>0</v>
      </c>
      <c r="AH147" s="120">
        <f t="shared" si="95"/>
        <v>0</v>
      </c>
      <c r="AI147" s="121">
        <v>0</v>
      </c>
      <c r="AJ147" s="122">
        <f t="shared" si="55"/>
        <v>0</v>
      </c>
      <c r="AK147" s="120">
        <f t="shared" si="95"/>
        <v>0</v>
      </c>
      <c r="AL147" s="121">
        <v>0</v>
      </c>
      <c r="AM147" s="122">
        <f t="shared" si="56"/>
        <v>0</v>
      </c>
      <c r="AN147" s="120">
        <f t="shared" si="95"/>
        <v>0</v>
      </c>
      <c r="AO147" s="121">
        <v>0</v>
      </c>
      <c r="AP147" s="122">
        <f t="shared" si="57"/>
        <v>0</v>
      </c>
      <c r="AQ147" s="120">
        <f t="shared" si="95"/>
        <v>0</v>
      </c>
      <c r="AR147" s="121">
        <v>0</v>
      </c>
      <c r="AS147" s="122">
        <f t="shared" si="58"/>
        <v>0</v>
      </c>
    </row>
    <row r="148" spans="6:45">
      <c r="F148" s="116"/>
      <c r="G148" s="117">
        <v>0</v>
      </c>
      <c r="H148" s="12">
        <f t="shared" si="106"/>
        <v>0</v>
      </c>
      <c r="I148" s="119">
        <f t="shared" si="93"/>
        <v>0</v>
      </c>
      <c r="J148" s="120">
        <f t="shared" si="107"/>
        <v>0</v>
      </c>
      <c r="K148" s="121">
        <f>Jan!$D132</f>
        <v>0</v>
      </c>
      <c r="L148" s="122">
        <f t="shared" si="94"/>
        <v>0</v>
      </c>
      <c r="M148" s="120">
        <f t="shared" si="95"/>
        <v>0</v>
      </c>
      <c r="N148" s="121" t="e">
        <v>#REF!</v>
      </c>
      <c r="O148" s="122" t="e">
        <f t="shared" si="49"/>
        <v>#REF!</v>
      </c>
      <c r="P148" s="120">
        <f t="shared" si="95"/>
        <v>0</v>
      </c>
      <c r="Q148" s="121">
        <v>0</v>
      </c>
      <c r="R148" s="122">
        <f t="shared" si="62"/>
        <v>0</v>
      </c>
      <c r="S148" s="120">
        <f t="shared" si="95"/>
        <v>0</v>
      </c>
      <c r="T148" s="121">
        <v>0</v>
      </c>
      <c r="U148" s="122">
        <f t="shared" si="50"/>
        <v>0</v>
      </c>
      <c r="V148" s="120">
        <f t="shared" si="95"/>
        <v>0</v>
      </c>
      <c r="W148" s="121">
        <v>0</v>
      </c>
      <c r="X148" s="122">
        <f t="shared" si="51"/>
        <v>0</v>
      </c>
      <c r="Y148" s="120">
        <f t="shared" si="95"/>
        <v>0</v>
      </c>
      <c r="Z148" s="121">
        <v>0</v>
      </c>
      <c r="AA148" s="122">
        <f t="shared" si="52"/>
        <v>0</v>
      </c>
      <c r="AB148" s="120">
        <f t="shared" si="95"/>
        <v>0</v>
      </c>
      <c r="AC148" s="121">
        <v>0</v>
      </c>
      <c r="AD148" s="122">
        <f t="shared" si="53"/>
        <v>0</v>
      </c>
      <c r="AE148" s="120">
        <f t="shared" si="95"/>
        <v>0</v>
      </c>
      <c r="AF148" s="121">
        <v>0</v>
      </c>
      <c r="AG148" s="122">
        <f t="shared" si="54"/>
        <v>0</v>
      </c>
      <c r="AH148" s="120">
        <f t="shared" si="95"/>
        <v>0</v>
      </c>
      <c r="AI148" s="121">
        <v>0</v>
      </c>
      <c r="AJ148" s="122">
        <f t="shared" si="55"/>
        <v>0</v>
      </c>
      <c r="AK148" s="120">
        <f t="shared" si="95"/>
        <v>0</v>
      </c>
      <c r="AL148" s="121">
        <v>0</v>
      </c>
      <c r="AM148" s="122">
        <f t="shared" si="56"/>
        <v>0</v>
      </c>
      <c r="AN148" s="120">
        <f t="shared" si="95"/>
        <v>0</v>
      </c>
      <c r="AO148" s="121">
        <v>0</v>
      </c>
      <c r="AP148" s="122">
        <f t="shared" si="57"/>
        <v>0</v>
      </c>
      <c r="AQ148" s="120">
        <f t="shared" si="95"/>
        <v>0</v>
      </c>
      <c r="AR148" s="121">
        <v>0</v>
      </c>
      <c r="AS148" s="122">
        <f t="shared" si="58"/>
        <v>0</v>
      </c>
    </row>
    <row r="149" spans="6:45">
      <c r="F149" s="116"/>
      <c r="G149" s="117">
        <v>0</v>
      </c>
      <c r="H149" s="12">
        <f t="shared" si="106"/>
        <v>0</v>
      </c>
      <c r="I149" s="119">
        <f t="shared" si="93"/>
        <v>0</v>
      </c>
      <c r="J149" s="120">
        <f t="shared" si="107"/>
        <v>0</v>
      </c>
      <c r="K149" s="121">
        <f>Jan!$D133</f>
        <v>0</v>
      </c>
      <c r="L149" s="122">
        <f t="shared" si="94"/>
        <v>0</v>
      </c>
      <c r="M149" s="120">
        <f t="shared" si="95"/>
        <v>0</v>
      </c>
      <c r="N149" s="121" t="e">
        <v>#REF!</v>
      </c>
      <c r="O149" s="122" t="e">
        <f t="shared" si="49"/>
        <v>#REF!</v>
      </c>
      <c r="P149" s="120">
        <f t="shared" si="95"/>
        <v>0</v>
      </c>
      <c r="Q149" s="121">
        <v>0</v>
      </c>
      <c r="R149" s="122">
        <f t="shared" si="62"/>
        <v>0</v>
      </c>
      <c r="S149" s="120">
        <f t="shared" si="95"/>
        <v>0</v>
      </c>
      <c r="T149" s="121">
        <v>0</v>
      </c>
      <c r="U149" s="122">
        <f t="shared" si="50"/>
        <v>0</v>
      </c>
      <c r="V149" s="120">
        <f t="shared" si="95"/>
        <v>0</v>
      </c>
      <c r="W149" s="121">
        <v>0</v>
      </c>
      <c r="X149" s="122">
        <f t="shared" si="51"/>
        <v>0</v>
      </c>
      <c r="Y149" s="120">
        <f t="shared" si="95"/>
        <v>0</v>
      </c>
      <c r="Z149" s="121">
        <v>0</v>
      </c>
      <c r="AA149" s="122">
        <f t="shared" si="52"/>
        <v>0</v>
      </c>
      <c r="AB149" s="120">
        <f t="shared" si="95"/>
        <v>0</v>
      </c>
      <c r="AC149" s="121">
        <v>0</v>
      </c>
      <c r="AD149" s="122">
        <f t="shared" si="53"/>
        <v>0</v>
      </c>
      <c r="AE149" s="120">
        <f t="shared" si="95"/>
        <v>0</v>
      </c>
      <c r="AF149" s="121">
        <v>0</v>
      </c>
      <c r="AG149" s="122">
        <f t="shared" si="54"/>
        <v>0</v>
      </c>
      <c r="AH149" s="120">
        <f t="shared" si="95"/>
        <v>0</v>
      </c>
      <c r="AI149" s="121">
        <v>0</v>
      </c>
      <c r="AJ149" s="122">
        <f t="shared" si="55"/>
        <v>0</v>
      </c>
      <c r="AK149" s="120">
        <f t="shared" si="95"/>
        <v>0</v>
      </c>
      <c r="AL149" s="121">
        <v>0</v>
      </c>
      <c r="AM149" s="122">
        <f t="shared" si="56"/>
        <v>0</v>
      </c>
      <c r="AN149" s="120">
        <f t="shared" si="95"/>
        <v>0</v>
      </c>
      <c r="AO149" s="121">
        <v>0</v>
      </c>
      <c r="AP149" s="122">
        <f t="shared" si="57"/>
        <v>0</v>
      </c>
      <c r="AQ149" s="120">
        <f t="shared" si="95"/>
        <v>0</v>
      </c>
      <c r="AR149" s="121">
        <v>0</v>
      </c>
      <c r="AS149" s="122">
        <f t="shared" si="58"/>
        <v>0</v>
      </c>
    </row>
    <row r="150" spans="6:45">
      <c r="F150" s="116"/>
      <c r="G150" s="117">
        <v>0</v>
      </c>
      <c r="H150" s="12">
        <f t="shared" si="106"/>
        <v>0</v>
      </c>
      <c r="I150" s="119">
        <f t="shared" si="93"/>
        <v>0</v>
      </c>
      <c r="J150" s="120">
        <f t="shared" si="107"/>
        <v>0</v>
      </c>
      <c r="K150" s="121">
        <f>Jan!$D134</f>
        <v>0</v>
      </c>
      <c r="L150" s="122">
        <f t="shared" si="94"/>
        <v>0</v>
      </c>
      <c r="M150" s="120">
        <f t="shared" si="95"/>
        <v>0</v>
      </c>
      <c r="N150" s="121" t="e">
        <v>#REF!</v>
      </c>
      <c r="O150" s="122" t="e">
        <f t="shared" si="49"/>
        <v>#REF!</v>
      </c>
      <c r="P150" s="120">
        <f t="shared" si="95"/>
        <v>0</v>
      </c>
      <c r="Q150" s="121">
        <v>0</v>
      </c>
      <c r="R150" s="122">
        <f t="shared" si="62"/>
        <v>0</v>
      </c>
      <c r="S150" s="120">
        <f t="shared" si="95"/>
        <v>0</v>
      </c>
      <c r="T150" s="121">
        <v>0</v>
      </c>
      <c r="U150" s="122">
        <f t="shared" si="50"/>
        <v>0</v>
      </c>
      <c r="V150" s="120">
        <f t="shared" si="95"/>
        <v>0</v>
      </c>
      <c r="W150" s="121">
        <v>0</v>
      </c>
      <c r="X150" s="122">
        <f t="shared" si="51"/>
        <v>0</v>
      </c>
      <c r="Y150" s="120">
        <f t="shared" si="95"/>
        <v>0</v>
      </c>
      <c r="Z150" s="121">
        <v>0</v>
      </c>
      <c r="AA150" s="122">
        <f t="shared" si="52"/>
        <v>0</v>
      </c>
      <c r="AB150" s="120">
        <f t="shared" si="95"/>
        <v>0</v>
      </c>
      <c r="AC150" s="121">
        <v>0</v>
      </c>
      <c r="AD150" s="122">
        <f t="shared" si="53"/>
        <v>0</v>
      </c>
      <c r="AE150" s="120">
        <f t="shared" si="95"/>
        <v>0</v>
      </c>
      <c r="AF150" s="121">
        <v>0</v>
      </c>
      <c r="AG150" s="122">
        <f t="shared" si="54"/>
        <v>0</v>
      </c>
      <c r="AH150" s="120">
        <f t="shared" si="95"/>
        <v>0</v>
      </c>
      <c r="AI150" s="121">
        <v>0</v>
      </c>
      <c r="AJ150" s="122">
        <f t="shared" si="55"/>
        <v>0</v>
      </c>
      <c r="AK150" s="120">
        <f t="shared" si="95"/>
        <v>0</v>
      </c>
      <c r="AL150" s="121">
        <v>0</v>
      </c>
      <c r="AM150" s="122">
        <f t="shared" si="56"/>
        <v>0</v>
      </c>
      <c r="AN150" s="120">
        <f t="shared" si="95"/>
        <v>0</v>
      </c>
      <c r="AO150" s="121">
        <v>0</v>
      </c>
      <c r="AP150" s="122">
        <f t="shared" si="57"/>
        <v>0</v>
      </c>
      <c r="AQ150" s="120">
        <f t="shared" si="95"/>
        <v>0</v>
      </c>
      <c r="AR150" s="121">
        <v>0</v>
      </c>
      <c r="AS150" s="122">
        <f t="shared" si="58"/>
        <v>0</v>
      </c>
    </row>
    <row r="151" spans="6:45">
      <c r="F151" s="116"/>
      <c r="G151" s="117">
        <v>0</v>
      </c>
      <c r="H151" s="12">
        <f t="shared" si="106"/>
        <v>0</v>
      </c>
      <c r="I151" s="119">
        <f t="shared" si="93"/>
        <v>0</v>
      </c>
      <c r="J151" s="120">
        <f t="shared" si="107"/>
        <v>0</v>
      </c>
      <c r="K151" s="121">
        <f>Jan!$D135</f>
        <v>0</v>
      </c>
      <c r="L151" s="122">
        <f t="shared" si="94"/>
        <v>0</v>
      </c>
      <c r="M151" s="120">
        <f t="shared" si="95"/>
        <v>0</v>
      </c>
      <c r="N151" s="121" t="e">
        <v>#REF!</v>
      </c>
      <c r="O151" s="122" t="e">
        <f t="shared" si="49"/>
        <v>#REF!</v>
      </c>
      <c r="P151" s="120">
        <f t="shared" si="95"/>
        <v>0</v>
      </c>
      <c r="Q151" s="121">
        <v>0</v>
      </c>
      <c r="R151" s="122">
        <f t="shared" si="62"/>
        <v>0</v>
      </c>
      <c r="S151" s="120">
        <f t="shared" si="95"/>
        <v>0</v>
      </c>
      <c r="T151" s="121">
        <v>0</v>
      </c>
      <c r="U151" s="122">
        <f t="shared" si="50"/>
        <v>0</v>
      </c>
      <c r="V151" s="120">
        <f t="shared" si="95"/>
        <v>0</v>
      </c>
      <c r="W151" s="121">
        <v>0</v>
      </c>
      <c r="X151" s="122">
        <f t="shared" si="51"/>
        <v>0</v>
      </c>
      <c r="Y151" s="120">
        <f t="shared" si="95"/>
        <v>0</v>
      </c>
      <c r="Z151" s="121">
        <v>0</v>
      </c>
      <c r="AA151" s="122">
        <f t="shared" si="52"/>
        <v>0</v>
      </c>
      <c r="AB151" s="120">
        <f t="shared" si="95"/>
        <v>0</v>
      </c>
      <c r="AC151" s="121">
        <v>0</v>
      </c>
      <c r="AD151" s="122">
        <f t="shared" si="53"/>
        <v>0</v>
      </c>
      <c r="AE151" s="120">
        <f t="shared" si="95"/>
        <v>0</v>
      </c>
      <c r="AF151" s="121">
        <v>0</v>
      </c>
      <c r="AG151" s="122">
        <f t="shared" si="54"/>
        <v>0</v>
      </c>
      <c r="AH151" s="120">
        <f t="shared" si="95"/>
        <v>0</v>
      </c>
      <c r="AI151" s="121">
        <v>0</v>
      </c>
      <c r="AJ151" s="122">
        <f t="shared" si="55"/>
        <v>0</v>
      </c>
      <c r="AK151" s="120">
        <f t="shared" si="95"/>
        <v>0</v>
      </c>
      <c r="AL151" s="121">
        <v>0</v>
      </c>
      <c r="AM151" s="122">
        <f t="shared" si="56"/>
        <v>0</v>
      </c>
      <c r="AN151" s="120">
        <f t="shared" si="95"/>
        <v>0</v>
      </c>
      <c r="AO151" s="121">
        <v>0</v>
      </c>
      <c r="AP151" s="122">
        <f t="shared" si="57"/>
        <v>0</v>
      </c>
      <c r="AQ151" s="120">
        <f t="shared" si="95"/>
        <v>0</v>
      </c>
      <c r="AR151" s="121">
        <v>0</v>
      </c>
      <c r="AS151" s="122">
        <f t="shared" si="58"/>
        <v>0</v>
      </c>
    </row>
    <row r="152" spans="6:45">
      <c r="F152" s="116"/>
      <c r="G152" s="117">
        <v>0</v>
      </c>
      <c r="H152" s="12">
        <f t="shared" si="106"/>
        <v>0</v>
      </c>
      <c r="I152" s="119">
        <f t="shared" si="93"/>
        <v>0</v>
      </c>
      <c r="J152" s="120">
        <f t="shared" si="107"/>
        <v>0</v>
      </c>
      <c r="K152" s="121">
        <f>Jan!$D136</f>
        <v>0</v>
      </c>
      <c r="L152" s="122">
        <f t="shared" si="94"/>
        <v>0</v>
      </c>
      <c r="M152" s="120">
        <f t="shared" si="95"/>
        <v>0</v>
      </c>
      <c r="N152" s="121" t="e">
        <v>#REF!</v>
      </c>
      <c r="O152" s="122" t="e">
        <f t="shared" si="49"/>
        <v>#REF!</v>
      </c>
      <c r="P152" s="120">
        <f t="shared" si="95"/>
        <v>0</v>
      </c>
      <c r="Q152" s="121">
        <v>0</v>
      </c>
      <c r="R152" s="122">
        <f t="shared" si="62"/>
        <v>0</v>
      </c>
      <c r="S152" s="120">
        <f t="shared" si="95"/>
        <v>0</v>
      </c>
      <c r="T152" s="121">
        <v>0</v>
      </c>
      <c r="U152" s="122">
        <f t="shared" si="50"/>
        <v>0</v>
      </c>
      <c r="V152" s="120">
        <f t="shared" si="95"/>
        <v>0</v>
      </c>
      <c r="W152" s="121">
        <v>0</v>
      </c>
      <c r="X152" s="122">
        <f t="shared" si="51"/>
        <v>0</v>
      </c>
      <c r="Y152" s="120">
        <f t="shared" si="95"/>
        <v>0</v>
      </c>
      <c r="Z152" s="121">
        <v>0</v>
      </c>
      <c r="AA152" s="122">
        <f t="shared" si="52"/>
        <v>0</v>
      </c>
      <c r="AB152" s="120">
        <f t="shared" si="95"/>
        <v>0</v>
      </c>
      <c r="AC152" s="121">
        <v>0</v>
      </c>
      <c r="AD152" s="122">
        <f t="shared" si="53"/>
        <v>0</v>
      </c>
      <c r="AE152" s="120">
        <f t="shared" si="95"/>
        <v>0</v>
      </c>
      <c r="AF152" s="121">
        <v>0</v>
      </c>
      <c r="AG152" s="122">
        <f t="shared" si="54"/>
        <v>0</v>
      </c>
      <c r="AH152" s="120">
        <f t="shared" si="95"/>
        <v>0</v>
      </c>
      <c r="AI152" s="121">
        <v>0</v>
      </c>
      <c r="AJ152" s="122">
        <f t="shared" si="55"/>
        <v>0</v>
      </c>
      <c r="AK152" s="120">
        <f t="shared" si="95"/>
        <v>0</v>
      </c>
      <c r="AL152" s="121">
        <v>0</v>
      </c>
      <c r="AM152" s="122">
        <f t="shared" si="56"/>
        <v>0</v>
      </c>
      <c r="AN152" s="120">
        <f t="shared" si="95"/>
        <v>0</v>
      </c>
      <c r="AO152" s="121">
        <v>0</v>
      </c>
      <c r="AP152" s="122">
        <f t="shared" si="57"/>
        <v>0</v>
      </c>
      <c r="AQ152" s="120">
        <f t="shared" si="95"/>
        <v>0</v>
      </c>
      <c r="AR152" s="121">
        <v>0</v>
      </c>
      <c r="AS152" s="122">
        <f t="shared" si="58"/>
        <v>0</v>
      </c>
    </row>
    <row r="153" spans="6:45">
      <c r="F153" s="116"/>
      <c r="G153" s="117">
        <v>0</v>
      </c>
      <c r="H153" s="12">
        <f t="shared" si="106"/>
        <v>0</v>
      </c>
      <c r="I153" s="119">
        <f t="shared" si="93"/>
        <v>0</v>
      </c>
      <c r="J153" s="120">
        <f t="shared" si="107"/>
        <v>0</v>
      </c>
      <c r="K153" s="121">
        <f>Jan!$D137</f>
        <v>0</v>
      </c>
      <c r="L153" s="122">
        <f t="shared" si="94"/>
        <v>0</v>
      </c>
      <c r="M153" s="120">
        <f t="shared" si="95"/>
        <v>0</v>
      </c>
      <c r="N153" s="121" t="e">
        <v>#REF!</v>
      </c>
      <c r="O153" s="122" t="e">
        <f t="shared" si="49"/>
        <v>#REF!</v>
      </c>
      <c r="P153" s="120">
        <f t="shared" si="95"/>
        <v>0</v>
      </c>
      <c r="Q153" s="121">
        <v>0</v>
      </c>
      <c r="R153" s="122">
        <f t="shared" si="62"/>
        <v>0</v>
      </c>
      <c r="S153" s="120">
        <f t="shared" si="95"/>
        <v>0</v>
      </c>
      <c r="T153" s="121">
        <v>0</v>
      </c>
      <c r="U153" s="122">
        <f t="shared" si="50"/>
        <v>0</v>
      </c>
      <c r="V153" s="120">
        <f t="shared" si="95"/>
        <v>0</v>
      </c>
      <c r="W153" s="121">
        <v>0</v>
      </c>
      <c r="X153" s="122">
        <f t="shared" si="51"/>
        <v>0</v>
      </c>
      <c r="Y153" s="120">
        <f t="shared" si="95"/>
        <v>0</v>
      </c>
      <c r="Z153" s="121">
        <v>0</v>
      </c>
      <c r="AA153" s="122">
        <f t="shared" si="52"/>
        <v>0</v>
      </c>
      <c r="AB153" s="120">
        <f t="shared" si="95"/>
        <v>0</v>
      </c>
      <c r="AC153" s="121">
        <v>0</v>
      </c>
      <c r="AD153" s="122">
        <f t="shared" si="53"/>
        <v>0</v>
      </c>
      <c r="AE153" s="120">
        <f t="shared" si="95"/>
        <v>0</v>
      </c>
      <c r="AF153" s="121">
        <v>0</v>
      </c>
      <c r="AG153" s="122">
        <f t="shared" si="54"/>
        <v>0</v>
      </c>
      <c r="AH153" s="120">
        <f t="shared" si="95"/>
        <v>0</v>
      </c>
      <c r="AI153" s="121">
        <v>0</v>
      </c>
      <c r="AJ153" s="122">
        <f t="shared" si="55"/>
        <v>0</v>
      </c>
      <c r="AK153" s="120">
        <f t="shared" si="95"/>
        <v>0</v>
      </c>
      <c r="AL153" s="121">
        <v>0</v>
      </c>
      <c r="AM153" s="122">
        <f t="shared" si="56"/>
        <v>0</v>
      </c>
      <c r="AN153" s="120">
        <f t="shared" si="95"/>
        <v>0</v>
      </c>
      <c r="AO153" s="121">
        <v>0</v>
      </c>
      <c r="AP153" s="122">
        <f t="shared" si="57"/>
        <v>0</v>
      </c>
      <c r="AQ153" s="120">
        <f t="shared" si="95"/>
        <v>0</v>
      </c>
      <c r="AR153" s="121">
        <v>0</v>
      </c>
      <c r="AS153" s="122">
        <f t="shared" si="58"/>
        <v>0</v>
      </c>
    </row>
    <row r="154" spans="6:45">
      <c r="F154" s="116"/>
      <c r="G154" s="117">
        <v>0</v>
      </c>
      <c r="H154" s="12">
        <f t="shared" si="106"/>
        <v>0</v>
      </c>
      <c r="I154" s="119">
        <f t="shared" si="93"/>
        <v>0</v>
      </c>
      <c r="J154" s="120">
        <f t="shared" si="107"/>
        <v>0</v>
      </c>
      <c r="K154" s="121">
        <f>Jan!$D138</f>
        <v>0</v>
      </c>
      <c r="L154" s="122">
        <f t="shared" si="94"/>
        <v>0</v>
      </c>
      <c r="M154" s="120">
        <f t="shared" si="95"/>
        <v>0</v>
      </c>
      <c r="N154" s="121" t="e">
        <v>#REF!</v>
      </c>
      <c r="O154" s="122" t="e">
        <f t="shared" si="49"/>
        <v>#REF!</v>
      </c>
      <c r="P154" s="120">
        <f t="shared" si="95"/>
        <v>0</v>
      </c>
      <c r="Q154" s="121">
        <v>0</v>
      </c>
      <c r="R154" s="122">
        <f t="shared" si="62"/>
        <v>0</v>
      </c>
      <c r="S154" s="120">
        <f t="shared" si="95"/>
        <v>0</v>
      </c>
      <c r="T154" s="121">
        <v>0</v>
      </c>
      <c r="U154" s="122">
        <f t="shared" si="50"/>
        <v>0</v>
      </c>
      <c r="V154" s="120">
        <f t="shared" si="95"/>
        <v>0</v>
      </c>
      <c r="W154" s="121">
        <v>0</v>
      </c>
      <c r="X154" s="122">
        <f t="shared" si="51"/>
        <v>0</v>
      </c>
      <c r="Y154" s="120">
        <f t="shared" si="95"/>
        <v>0</v>
      </c>
      <c r="Z154" s="121">
        <v>0</v>
      </c>
      <c r="AA154" s="122">
        <f t="shared" si="52"/>
        <v>0</v>
      </c>
      <c r="AB154" s="120">
        <f t="shared" si="95"/>
        <v>0</v>
      </c>
      <c r="AC154" s="121">
        <v>0</v>
      </c>
      <c r="AD154" s="122">
        <f t="shared" si="53"/>
        <v>0</v>
      </c>
      <c r="AE154" s="120">
        <f t="shared" si="95"/>
        <v>0</v>
      </c>
      <c r="AF154" s="121">
        <v>0</v>
      </c>
      <c r="AG154" s="122">
        <f t="shared" si="54"/>
        <v>0</v>
      </c>
      <c r="AH154" s="120">
        <f t="shared" si="95"/>
        <v>0</v>
      </c>
      <c r="AI154" s="121">
        <v>0</v>
      </c>
      <c r="AJ154" s="122">
        <f t="shared" si="55"/>
        <v>0</v>
      </c>
      <c r="AK154" s="120">
        <f t="shared" si="95"/>
        <v>0</v>
      </c>
      <c r="AL154" s="121">
        <v>0</v>
      </c>
      <c r="AM154" s="122">
        <f t="shared" si="56"/>
        <v>0</v>
      </c>
      <c r="AN154" s="120">
        <f t="shared" si="95"/>
        <v>0</v>
      </c>
      <c r="AO154" s="121">
        <v>0</v>
      </c>
      <c r="AP154" s="122">
        <f t="shared" si="57"/>
        <v>0</v>
      </c>
      <c r="AQ154" s="120">
        <f t="shared" si="95"/>
        <v>0</v>
      </c>
      <c r="AR154" s="121">
        <v>0</v>
      </c>
      <c r="AS154" s="122">
        <f t="shared" si="58"/>
        <v>0</v>
      </c>
    </row>
    <row r="155" spans="6:45">
      <c r="F155" s="116"/>
      <c r="G155" s="117">
        <v>0</v>
      </c>
      <c r="H155" s="12">
        <f t="shared" si="106"/>
        <v>0</v>
      </c>
      <c r="I155" s="119">
        <f t="shared" si="93"/>
        <v>0</v>
      </c>
      <c r="J155" s="120">
        <f t="shared" si="107"/>
        <v>0</v>
      </c>
      <c r="K155" s="121">
        <f>Jan!$D139</f>
        <v>0</v>
      </c>
      <c r="L155" s="122">
        <f t="shared" si="94"/>
        <v>0</v>
      </c>
      <c r="M155" s="120">
        <f t="shared" si="95"/>
        <v>0</v>
      </c>
      <c r="N155" s="121" t="e">
        <v>#REF!</v>
      </c>
      <c r="O155" s="122" t="e">
        <f t="shared" ref="O155:O218" si="108">IF($N155="","",IF(OR($M155&gt;$N155,$M155&lt;$N155),$M155-$N155,0))</f>
        <v>#REF!</v>
      </c>
      <c r="P155" s="120">
        <f t="shared" si="95"/>
        <v>0</v>
      </c>
      <c r="Q155" s="121">
        <v>0</v>
      </c>
      <c r="R155" s="122">
        <f t="shared" si="62"/>
        <v>0</v>
      </c>
      <c r="S155" s="120">
        <f t="shared" si="95"/>
        <v>0</v>
      </c>
      <c r="T155" s="121">
        <v>0</v>
      </c>
      <c r="U155" s="122">
        <f t="shared" si="50"/>
        <v>0</v>
      </c>
      <c r="V155" s="120">
        <f t="shared" si="95"/>
        <v>0</v>
      </c>
      <c r="W155" s="121">
        <v>0</v>
      </c>
      <c r="X155" s="122">
        <f t="shared" si="51"/>
        <v>0</v>
      </c>
      <c r="Y155" s="120">
        <f t="shared" si="95"/>
        <v>0</v>
      </c>
      <c r="Z155" s="121">
        <v>0</v>
      </c>
      <c r="AA155" s="122">
        <f t="shared" si="52"/>
        <v>0</v>
      </c>
      <c r="AB155" s="120">
        <f t="shared" si="95"/>
        <v>0</v>
      </c>
      <c r="AC155" s="121">
        <v>0</v>
      </c>
      <c r="AD155" s="122">
        <f t="shared" si="53"/>
        <v>0</v>
      </c>
      <c r="AE155" s="120">
        <f t="shared" si="95"/>
        <v>0</v>
      </c>
      <c r="AF155" s="121">
        <v>0</v>
      </c>
      <c r="AG155" s="122">
        <f t="shared" si="54"/>
        <v>0</v>
      </c>
      <c r="AH155" s="120">
        <f t="shared" si="95"/>
        <v>0</v>
      </c>
      <c r="AI155" s="121">
        <v>0</v>
      </c>
      <c r="AJ155" s="122">
        <f t="shared" si="55"/>
        <v>0</v>
      </c>
      <c r="AK155" s="120">
        <f t="shared" si="95"/>
        <v>0</v>
      </c>
      <c r="AL155" s="121">
        <v>0</v>
      </c>
      <c r="AM155" s="122">
        <f t="shared" si="56"/>
        <v>0</v>
      </c>
      <c r="AN155" s="120">
        <f t="shared" si="95"/>
        <v>0</v>
      </c>
      <c r="AO155" s="121">
        <v>0</v>
      </c>
      <c r="AP155" s="122">
        <f t="shared" si="57"/>
        <v>0</v>
      </c>
      <c r="AQ155" s="120">
        <f t="shared" si="95"/>
        <v>0</v>
      </c>
      <c r="AR155" s="121">
        <v>0</v>
      </c>
      <c r="AS155" s="122">
        <f t="shared" si="58"/>
        <v>0</v>
      </c>
    </row>
    <row r="156" spans="6:45">
      <c r="F156" s="116"/>
      <c r="G156" s="117">
        <v>0</v>
      </c>
      <c r="H156" s="12">
        <f t="shared" si="106"/>
        <v>0</v>
      </c>
      <c r="I156" s="119">
        <f t="shared" si="93"/>
        <v>0</v>
      </c>
      <c r="J156" s="120">
        <f t="shared" si="107"/>
        <v>0</v>
      </c>
      <c r="K156" s="121">
        <f>Jan!$D140</f>
        <v>0</v>
      </c>
      <c r="L156" s="122">
        <f t="shared" si="94"/>
        <v>0</v>
      </c>
      <c r="M156" s="120">
        <f t="shared" si="95"/>
        <v>0</v>
      </c>
      <c r="N156" s="121" t="e">
        <v>#REF!</v>
      </c>
      <c r="O156" s="122" t="e">
        <f t="shared" si="108"/>
        <v>#REF!</v>
      </c>
      <c r="P156" s="120">
        <f t="shared" si="95"/>
        <v>0</v>
      </c>
      <c r="Q156" s="121">
        <v>0</v>
      </c>
      <c r="R156" s="122">
        <f t="shared" si="62"/>
        <v>0</v>
      </c>
      <c r="S156" s="120">
        <f t="shared" si="95"/>
        <v>0</v>
      </c>
      <c r="T156" s="121">
        <v>0</v>
      </c>
      <c r="U156" s="122">
        <f t="shared" ref="U156:U219" si="109">IF($T156="","",IF(OR($S156&gt;$T156,$S156&lt;$T156),$S156-$T156,0))</f>
        <v>0</v>
      </c>
      <c r="V156" s="120">
        <f t="shared" si="95"/>
        <v>0</v>
      </c>
      <c r="W156" s="121">
        <v>0</v>
      </c>
      <c r="X156" s="122">
        <f t="shared" ref="X156:X219" si="110">IF($W156="","",IF(OR($V156&gt;$W156,$V156&lt;$W156),$V156-$W156,0))</f>
        <v>0</v>
      </c>
      <c r="Y156" s="120">
        <f t="shared" si="95"/>
        <v>0</v>
      </c>
      <c r="Z156" s="121">
        <v>0</v>
      </c>
      <c r="AA156" s="122">
        <f t="shared" ref="AA156:AA219" si="111">IF($Z156="","",IF(OR($Y156&gt;$Z156,$Y156&lt;$Z156),$Y156-$Z156,0))</f>
        <v>0</v>
      </c>
      <c r="AB156" s="120">
        <f t="shared" si="95"/>
        <v>0</v>
      </c>
      <c r="AC156" s="121">
        <v>0</v>
      </c>
      <c r="AD156" s="122">
        <f t="shared" ref="AD156:AD219" si="112">IF($AC156="","",IF(OR($AB156&gt;$AC156,$AB156&lt;$AC156),$AB156-$AC156,0))</f>
        <v>0</v>
      </c>
      <c r="AE156" s="120">
        <f t="shared" si="95"/>
        <v>0</v>
      </c>
      <c r="AF156" s="121">
        <v>0</v>
      </c>
      <c r="AG156" s="122">
        <f t="shared" ref="AG156:AG219" si="113">IF($AF156="","",IF(OR($AE156&gt;$AF156,$AE156&lt;$AF156),$AE156-$AF156,0))</f>
        <v>0</v>
      </c>
      <c r="AH156" s="120">
        <f t="shared" si="95"/>
        <v>0</v>
      </c>
      <c r="AI156" s="121">
        <v>0</v>
      </c>
      <c r="AJ156" s="122">
        <f t="shared" ref="AJ156:AJ219" si="114">IF($AI156="","",IF(OR($AH156&gt;$AI156,$AH156&lt;$AI156),$AH156-$AI156,0))</f>
        <v>0</v>
      </c>
      <c r="AK156" s="120">
        <f t="shared" si="95"/>
        <v>0</v>
      </c>
      <c r="AL156" s="121">
        <v>0</v>
      </c>
      <c r="AM156" s="122">
        <f t="shared" ref="AM156:AM219" si="115">IF($AL156="","",IF(OR($AK156&gt;$AL156,$AK156&lt;$AL156),$AK156-$AL156,0))</f>
        <v>0</v>
      </c>
      <c r="AN156" s="120">
        <f t="shared" si="95"/>
        <v>0</v>
      </c>
      <c r="AO156" s="121">
        <v>0</v>
      </c>
      <c r="AP156" s="122">
        <f t="shared" ref="AP156:AP219" si="116">IF($AO156="","",IF(OR($AN156&gt;$AO156,$AN156&lt;$AO156),$AN156-$AO156,0))</f>
        <v>0</v>
      </c>
      <c r="AQ156" s="120">
        <f t="shared" si="95"/>
        <v>0</v>
      </c>
      <c r="AR156" s="121">
        <v>0</v>
      </c>
      <c r="AS156" s="122">
        <f t="shared" ref="AS156:AS219" si="117">IF($AR156="","",IF(OR($AQ156&gt;$AR156,$AQ156&lt;$AR156),$AQ156-$AR156,0))</f>
        <v>0</v>
      </c>
    </row>
    <row r="157" spans="6:45">
      <c r="F157" s="116"/>
      <c r="G157" s="117">
        <v>0</v>
      </c>
      <c r="H157" s="12">
        <f t="shared" si="106"/>
        <v>0</v>
      </c>
      <c r="I157" s="119">
        <f t="shared" si="93"/>
        <v>0</v>
      </c>
      <c r="J157" s="120">
        <f t="shared" si="107"/>
        <v>0</v>
      </c>
      <c r="K157" s="121">
        <f>Jan!$D141</f>
        <v>0</v>
      </c>
      <c r="L157" s="122">
        <f t="shared" si="94"/>
        <v>0</v>
      </c>
      <c r="M157" s="120">
        <f t="shared" si="95"/>
        <v>0</v>
      </c>
      <c r="N157" s="121" t="e">
        <v>#REF!</v>
      </c>
      <c r="O157" s="122" t="e">
        <f t="shared" si="108"/>
        <v>#REF!</v>
      </c>
      <c r="P157" s="120">
        <f t="shared" si="95"/>
        <v>0</v>
      </c>
      <c r="Q157" s="121">
        <v>0</v>
      </c>
      <c r="R157" s="122">
        <f t="shared" si="62"/>
        <v>0</v>
      </c>
      <c r="S157" s="120">
        <f t="shared" si="95"/>
        <v>0</v>
      </c>
      <c r="T157" s="121">
        <v>0</v>
      </c>
      <c r="U157" s="122">
        <f t="shared" si="109"/>
        <v>0</v>
      </c>
      <c r="V157" s="120">
        <f t="shared" si="95"/>
        <v>0</v>
      </c>
      <c r="W157" s="121">
        <v>0</v>
      </c>
      <c r="X157" s="122">
        <f t="shared" si="110"/>
        <v>0</v>
      </c>
      <c r="Y157" s="120">
        <f t="shared" si="95"/>
        <v>0</v>
      </c>
      <c r="Z157" s="121">
        <v>0</v>
      </c>
      <c r="AA157" s="122">
        <f t="shared" si="111"/>
        <v>0</v>
      </c>
      <c r="AB157" s="120">
        <f t="shared" si="95"/>
        <v>0</v>
      </c>
      <c r="AC157" s="121">
        <v>0</v>
      </c>
      <c r="AD157" s="122">
        <f t="shared" si="112"/>
        <v>0</v>
      </c>
      <c r="AE157" s="120">
        <f t="shared" si="95"/>
        <v>0</v>
      </c>
      <c r="AF157" s="121">
        <v>0</v>
      </c>
      <c r="AG157" s="122">
        <f t="shared" si="113"/>
        <v>0</v>
      </c>
      <c r="AH157" s="120">
        <f t="shared" si="95"/>
        <v>0</v>
      </c>
      <c r="AI157" s="121">
        <v>0</v>
      </c>
      <c r="AJ157" s="122">
        <f t="shared" si="114"/>
        <v>0</v>
      </c>
      <c r="AK157" s="120">
        <f t="shared" si="95"/>
        <v>0</v>
      </c>
      <c r="AL157" s="121">
        <v>0</v>
      </c>
      <c r="AM157" s="122">
        <f t="shared" si="115"/>
        <v>0</v>
      </c>
      <c r="AN157" s="120">
        <f t="shared" si="95"/>
        <v>0</v>
      </c>
      <c r="AO157" s="121">
        <v>0</v>
      </c>
      <c r="AP157" s="122">
        <f t="shared" si="116"/>
        <v>0</v>
      </c>
      <c r="AQ157" s="120">
        <f t="shared" si="95"/>
        <v>0</v>
      </c>
      <c r="AR157" s="121">
        <v>0</v>
      </c>
      <c r="AS157" s="122">
        <f t="shared" si="117"/>
        <v>0</v>
      </c>
    </row>
    <row r="158" spans="6:45">
      <c r="F158" s="116"/>
      <c r="G158" s="117">
        <v>0</v>
      </c>
      <c r="H158" s="12">
        <f t="shared" si="106"/>
        <v>0</v>
      </c>
      <c r="I158" s="119">
        <f t="shared" si="93"/>
        <v>0</v>
      </c>
      <c r="J158" s="120">
        <f t="shared" si="107"/>
        <v>0</v>
      </c>
      <c r="K158" s="121">
        <f>Jan!$D142</f>
        <v>0</v>
      </c>
      <c r="L158" s="122">
        <f t="shared" si="94"/>
        <v>0</v>
      </c>
      <c r="M158" s="120">
        <f t="shared" ref="M158:AQ161" si="118">$H158</f>
        <v>0</v>
      </c>
      <c r="N158" s="121" t="e">
        <v>#REF!</v>
      </c>
      <c r="O158" s="122" t="e">
        <f t="shared" si="108"/>
        <v>#REF!</v>
      </c>
      <c r="P158" s="120">
        <f t="shared" si="118"/>
        <v>0</v>
      </c>
      <c r="Q158" s="121">
        <v>0</v>
      </c>
      <c r="R158" s="122">
        <f t="shared" si="62"/>
        <v>0</v>
      </c>
      <c r="S158" s="120">
        <f t="shared" si="118"/>
        <v>0</v>
      </c>
      <c r="T158" s="121">
        <v>0</v>
      </c>
      <c r="U158" s="122">
        <f t="shared" si="109"/>
        <v>0</v>
      </c>
      <c r="V158" s="120">
        <f t="shared" si="118"/>
        <v>0</v>
      </c>
      <c r="W158" s="121">
        <v>0</v>
      </c>
      <c r="X158" s="122">
        <f t="shared" si="110"/>
        <v>0</v>
      </c>
      <c r="Y158" s="120">
        <f t="shared" si="118"/>
        <v>0</v>
      </c>
      <c r="Z158" s="121">
        <v>0</v>
      </c>
      <c r="AA158" s="122">
        <f t="shared" si="111"/>
        <v>0</v>
      </c>
      <c r="AB158" s="120">
        <f t="shared" si="118"/>
        <v>0</v>
      </c>
      <c r="AC158" s="121">
        <v>0</v>
      </c>
      <c r="AD158" s="122">
        <f t="shared" si="112"/>
        <v>0</v>
      </c>
      <c r="AE158" s="120">
        <f t="shared" si="118"/>
        <v>0</v>
      </c>
      <c r="AF158" s="121">
        <v>0</v>
      </c>
      <c r="AG158" s="122">
        <f t="shared" si="113"/>
        <v>0</v>
      </c>
      <c r="AH158" s="120">
        <f t="shared" si="118"/>
        <v>0</v>
      </c>
      <c r="AI158" s="121">
        <v>0</v>
      </c>
      <c r="AJ158" s="122">
        <f t="shared" si="114"/>
        <v>0</v>
      </c>
      <c r="AK158" s="120">
        <f t="shared" si="118"/>
        <v>0</v>
      </c>
      <c r="AL158" s="121">
        <v>0</v>
      </c>
      <c r="AM158" s="122">
        <f t="shared" si="115"/>
        <v>0</v>
      </c>
      <c r="AN158" s="120">
        <f t="shared" si="118"/>
        <v>0</v>
      </c>
      <c r="AO158" s="121">
        <v>0</v>
      </c>
      <c r="AP158" s="122">
        <f t="shared" si="116"/>
        <v>0</v>
      </c>
      <c r="AQ158" s="120">
        <f t="shared" si="118"/>
        <v>0</v>
      </c>
      <c r="AR158" s="121">
        <v>0</v>
      </c>
      <c r="AS158" s="122">
        <f t="shared" si="117"/>
        <v>0</v>
      </c>
    </row>
    <row r="159" spans="6:45">
      <c r="F159" s="116"/>
      <c r="G159" s="117">
        <v>0</v>
      </c>
      <c r="H159" s="12">
        <f t="shared" si="106"/>
        <v>0</v>
      </c>
      <c r="I159" s="119">
        <f t="shared" si="93"/>
        <v>0</v>
      </c>
      <c r="J159" s="120">
        <f t="shared" si="107"/>
        <v>0</v>
      </c>
      <c r="K159" s="121">
        <f>Jan!$D143</f>
        <v>0</v>
      </c>
      <c r="L159" s="122">
        <f t="shared" si="94"/>
        <v>0</v>
      </c>
      <c r="M159" s="120">
        <f t="shared" si="118"/>
        <v>0</v>
      </c>
      <c r="N159" s="121" t="e">
        <v>#REF!</v>
      </c>
      <c r="O159" s="122" t="e">
        <f t="shared" si="108"/>
        <v>#REF!</v>
      </c>
      <c r="P159" s="120">
        <f t="shared" si="118"/>
        <v>0</v>
      </c>
      <c r="Q159" s="121">
        <v>0</v>
      </c>
      <c r="R159" s="122">
        <f t="shared" si="62"/>
        <v>0</v>
      </c>
      <c r="S159" s="120">
        <f t="shared" si="118"/>
        <v>0</v>
      </c>
      <c r="T159" s="121">
        <v>0</v>
      </c>
      <c r="U159" s="122">
        <f t="shared" si="109"/>
        <v>0</v>
      </c>
      <c r="V159" s="120">
        <f t="shared" si="118"/>
        <v>0</v>
      </c>
      <c r="W159" s="121">
        <v>0</v>
      </c>
      <c r="X159" s="122">
        <f t="shared" si="110"/>
        <v>0</v>
      </c>
      <c r="Y159" s="120">
        <f t="shared" si="118"/>
        <v>0</v>
      </c>
      <c r="Z159" s="121">
        <v>0</v>
      </c>
      <c r="AA159" s="122">
        <f t="shared" si="111"/>
        <v>0</v>
      </c>
      <c r="AB159" s="120">
        <f t="shared" si="118"/>
        <v>0</v>
      </c>
      <c r="AC159" s="121">
        <v>0</v>
      </c>
      <c r="AD159" s="122">
        <f t="shared" si="112"/>
        <v>0</v>
      </c>
      <c r="AE159" s="120">
        <f t="shared" si="118"/>
        <v>0</v>
      </c>
      <c r="AF159" s="121">
        <v>0</v>
      </c>
      <c r="AG159" s="122">
        <f t="shared" si="113"/>
        <v>0</v>
      </c>
      <c r="AH159" s="120">
        <f t="shared" si="118"/>
        <v>0</v>
      </c>
      <c r="AI159" s="121">
        <v>0</v>
      </c>
      <c r="AJ159" s="122">
        <f t="shared" si="114"/>
        <v>0</v>
      </c>
      <c r="AK159" s="120">
        <f t="shared" si="118"/>
        <v>0</v>
      </c>
      <c r="AL159" s="121">
        <v>0</v>
      </c>
      <c r="AM159" s="122">
        <f t="shared" si="115"/>
        <v>0</v>
      </c>
      <c r="AN159" s="120">
        <f t="shared" si="118"/>
        <v>0</v>
      </c>
      <c r="AO159" s="121">
        <v>0</v>
      </c>
      <c r="AP159" s="122">
        <f t="shared" si="116"/>
        <v>0</v>
      </c>
      <c r="AQ159" s="120">
        <f t="shared" si="118"/>
        <v>0</v>
      </c>
      <c r="AR159" s="121">
        <v>0</v>
      </c>
      <c r="AS159" s="122">
        <f t="shared" si="117"/>
        <v>0</v>
      </c>
    </row>
    <row r="160" spans="6:45">
      <c r="F160" s="116"/>
      <c r="G160" s="117">
        <v>0</v>
      </c>
      <c r="H160" s="12">
        <f t="shared" si="106"/>
        <v>0</v>
      </c>
      <c r="I160" s="119">
        <f t="shared" si="93"/>
        <v>0</v>
      </c>
      <c r="J160" s="120">
        <f t="shared" si="107"/>
        <v>0</v>
      </c>
      <c r="K160" s="121">
        <f>Jan!$D144</f>
        <v>0</v>
      </c>
      <c r="L160" s="122">
        <f t="shared" si="94"/>
        <v>0</v>
      </c>
      <c r="M160" s="120">
        <f t="shared" si="118"/>
        <v>0</v>
      </c>
      <c r="N160" s="121" t="e">
        <v>#REF!</v>
      </c>
      <c r="O160" s="122" t="e">
        <f t="shared" si="108"/>
        <v>#REF!</v>
      </c>
      <c r="P160" s="120">
        <f t="shared" si="118"/>
        <v>0</v>
      </c>
      <c r="Q160" s="121">
        <v>0</v>
      </c>
      <c r="R160" s="122">
        <f t="shared" ref="R160:R223" si="119">IF($Q160="","",IF(OR($P160&gt;$Q160,$P160&lt;$Q160),$P160-$Q160,0))</f>
        <v>0</v>
      </c>
      <c r="S160" s="120">
        <f t="shared" si="118"/>
        <v>0</v>
      </c>
      <c r="T160" s="121">
        <v>0</v>
      </c>
      <c r="U160" s="122">
        <f t="shared" si="109"/>
        <v>0</v>
      </c>
      <c r="V160" s="120">
        <f t="shared" si="118"/>
        <v>0</v>
      </c>
      <c r="W160" s="121">
        <v>0</v>
      </c>
      <c r="X160" s="122">
        <f t="shared" si="110"/>
        <v>0</v>
      </c>
      <c r="Y160" s="120">
        <f t="shared" si="118"/>
        <v>0</v>
      </c>
      <c r="Z160" s="121">
        <v>0</v>
      </c>
      <c r="AA160" s="122">
        <f t="shared" si="111"/>
        <v>0</v>
      </c>
      <c r="AB160" s="120">
        <f t="shared" si="118"/>
        <v>0</v>
      </c>
      <c r="AC160" s="121">
        <v>0</v>
      </c>
      <c r="AD160" s="122">
        <f t="shared" si="112"/>
        <v>0</v>
      </c>
      <c r="AE160" s="120">
        <f t="shared" si="118"/>
        <v>0</v>
      </c>
      <c r="AF160" s="121">
        <v>0</v>
      </c>
      <c r="AG160" s="122">
        <f t="shared" si="113"/>
        <v>0</v>
      </c>
      <c r="AH160" s="120">
        <f t="shared" si="118"/>
        <v>0</v>
      </c>
      <c r="AI160" s="121">
        <v>0</v>
      </c>
      <c r="AJ160" s="122">
        <f t="shared" si="114"/>
        <v>0</v>
      </c>
      <c r="AK160" s="120">
        <f t="shared" si="118"/>
        <v>0</v>
      </c>
      <c r="AL160" s="121">
        <v>0</v>
      </c>
      <c r="AM160" s="122">
        <f t="shared" si="115"/>
        <v>0</v>
      </c>
      <c r="AN160" s="120">
        <f t="shared" si="118"/>
        <v>0</v>
      </c>
      <c r="AO160" s="121">
        <v>0</v>
      </c>
      <c r="AP160" s="122">
        <f t="shared" si="116"/>
        <v>0</v>
      </c>
      <c r="AQ160" s="120">
        <f t="shared" si="118"/>
        <v>0</v>
      </c>
      <c r="AR160" s="121">
        <v>0</v>
      </c>
      <c r="AS160" s="122">
        <f t="shared" si="117"/>
        <v>0</v>
      </c>
    </row>
    <row r="161" spans="6:45" ht="15.75" thickBot="1">
      <c r="F161" s="137"/>
      <c r="G161" s="124">
        <v>0</v>
      </c>
      <c r="H161" s="12">
        <f t="shared" si="106"/>
        <v>0</v>
      </c>
      <c r="I161" s="119">
        <f t="shared" si="93"/>
        <v>0</v>
      </c>
      <c r="J161" s="120">
        <f t="shared" si="107"/>
        <v>0</v>
      </c>
      <c r="K161" s="121">
        <f>Jan!$D145</f>
        <v>0</v>
      </c>
      <c r="L161" s="122">
        <f t="shared" si="94"/>
        <v>0</v>
      </c>
      <c r="M161" s="120">
        <f t="shared" si="118"/>
        <v>0</v>
      </c>
      <c r="N161" s="121" t="e">
        <v>#REF!</v>
      </c>
      <c r="O161" s="122" t="e">
        <f t="shared" si="108"/>
        <v>#REF!</v>
      </c>
      <c r="P161" s="120">
        <f t="shared" si="118"/>
        <v>0</v>
      </c>
      <c r="Q161" s="121">
        <v>0</v>
      </c>
      <c r="R161" s="122">
        <f t="shared" si="119"/>
        <v>0</v>
      </c>
      <c r="S161" s="120">
        <f t="shared" si="118"/>
        <v>0</v>
      </c>
      <c r="T161" s="121">
        <v>0</v>
      </c>
      <c r="U161" s="122">
        <f>IF($T161="","",IF(OR($S161&gt;$T161,$S161&lt;$T161),$S161-$T161,0))</f>
        <v>0</v>
      </c>
      <c r="V161" s="120">
        <f t="shared" si="118"/>
        <v>0</v>
      </c>
      <c r="W161" s="121">
        <v>0</v>
      </c>
      <c r="X161" s="122">
        <f t="shared" si="110"/>
        <v>0</v>
      </c>
      <c r="Y161" s="120">
        <f t="shared" si="118"/>
        <v>0</v>
      </c>
      <c r="Z161" s="121">
        <v>0</v>
      </c>
      <c r="AA161" s="122">
        <f t="shared" si="111"/>
        <v>0</v>
      </c>
      <c r="AB161" s="120">
        <f t="shared" si="118"/>
        <v>0</v>
      </c>
      <c r="AC161" s="121">
        <v>0</v>
      </c>
      <c r="AD161" s="122">
        <f t="shared" si="112"/>
        <v>0</v>
      </c>
      <c r="AE161" s="120">
        <f t="shared" si="118"/>
        <v>0</v>
      </c>
      <c r="AF161" s="121">
        <v>0</v>
      </c>
      <c r="AG161" s="122">
        <f t="shared" si="113"/>
        <v>0</v>
      </c>
      <c r="AH161" s="120">
        <f t="shared" si="118"/>
        <v>0</v>
      </c>
      <c r="AI161" s="121">
        <v>0</v>
      </c>
      <c r="AJ161" s="122">
        <f t="shared" si="114"/>
        <v>0</v>
      </c>
      <c r="AK161" s="120">
        <f t="shared" si="118"/>
        <v>0</v>
      </c>
      <c r="AL161" s="121">
        <v>0</v>
      </c>
      <c r="AM161" s="122">
        <f t="shared" si="115"/>
        <v>0</v>
      </c>
      <c r="AN161" s="120">
        <f t="shared" si="118"/>
        <v>0</v>
      </c>
      <c r="AO161" s="121">
        <v>0</v>
      </c>
      <c r="AP161" s="122">
        <f t="shared" si="116"/>
        <v>0</v>
      </c>
      <c r="AQ161" s="120">
        <f t="shared" si="118"/>
        <v>0</v>
      </c>
      <c r="AR161" s="121">
        <v>0</v>
      </c>
      <c r="AS161" s="122">
        <f t="shared" si="117"/>
        <v>0</v>
      </c>
    </row>
    <row r="162" spans="6:45" ht="16.5" thickTop="1" thickBot="1">
      <c r="F162" s="142" t="s">
        <v>135</v>
      </c>
      <c r="G162" s="126"/>
      <c r="H162" s="126">
        <f>SUM(H$142:H$161)</f>
        <v>0</v>
      </c>
      <c r="I162" s="127">
        <f>SUM(I$142:I$161)</f>
        <v>0</v>
      </c>
      <c r="J162" s="128"/>
      <c r="K162" s="129"/>
      <c r="L162" s="130"/>
      <c r="M162" s="128"/>
      <c r="N162" s="129"/>
      <c r="O162" s="130"/>
      <c r="P162" s="128"/>
      <c r="Q162" s="129"/>
      <c r="R162" s="130"/>
      <c r="S162" s="128"/>
      <c r="T162" s="129"/>
      <c r="U162" s="130"/>
      <c r="V162" s="128"/>
      <c r="W162" s="129"/>
      <c r="X162" s="130"/>
      <c r="Y162" s="128"/>
      <c r="Z162" s="129"/>
      <c r="AA162" s="130"/>
      <c r="AB162" s="128"/>
      <c r="AC162" s="129"/>
      <c r="AD162" s="130"/>
      <c r="AE162" s="128"/>
      <c r="AF162" s="129"/>
      <c r="AG162" s="130"/>
      <c r="AH162" s="128"/>
      <c r="AI162" s="129"/>
      <c r="AJ162" s="130"/>
      <c r="AK162" s="128"/>
      <c r="AL162" s="129"/>
      <c r="AM162" s="130"/>
      <c r="AN162" s="128"/>
      <c r="AO162" s="129"/>
      <c r="AP162" s="130"/>
      <c r="AQ162" s="128"/>
      <c r="AR162" s="129"/>
      <c r="AS162" s="130"/>
    </row>
    <row r="163" spans="6:45" ht="16.5" thickTop="1" thickBot="1">
      <c r="F163" s="131"/>
      <c r="G163" s="131"/>
      <c r="H163" s="131"/>
      <c r="I163" s="132"/>
      <c r="J163" s="133"/>
      <c r="K163" s="134"/>
      <c r="L163" s="135"/>
      <c r="M163" s="133"/>
      <c r="N163" s="134"/>
      <c r="O163" s="135"/>
      <c r="P163" s="133"/>
      <c r="Q163" s="134"/>
      <c r="R163" s="135"/>
      <c r="S163" s="133"/>
      <c r="T163" s="134"/>
      <c r="U163" s="135"/>
      <c r="V163" s="133"/>
      <c r="W163" s="134"/>
      <c r="X163" s="135"/>
      <c r="Y163" s="133"/>
      <c r="Z163" s="134"/>
      <c r="AA163" s="135"/>
      <c r="AB163" s="133"/>
      <c r="AC163" s="134"/>
      <c r="AD163" s="135"/>
      <c r="AE163" s="133"/>
      <c r="AF163" s="134"/>
      <c r="AG163" s="135"/>
      <c r="AH163" s="133"/>
      <c r="AI163" s="134"/>
      <c r="AJ163" s="135"/>
      <c r="AK163" s="133"/>
      <c r="AL163" s="134"/>
      <c r="AM163" s="135"/>
      <c r="AN163" s="133"/>
      <c r="AO163" s="134"/>
      <c r="AP163" s="135"/>
      <c r="AQ163" s="133"/>
      <c r="AR163" s="134"/>
      <c r="AS163" s="135"/>
    </row>
    <row r="164" spans="6:45" ht="16.5" thickTop="1" thickBot="1">
      <c r="F164" s="143" t="s">
        <v>139</v>
      </c>
      <c r="K164" s="144"/>
      <c r="M164" s="107"/>
      <c r="N164" s="144"/>
      <c r="O164" s="109"/>
      <c r="P164" s="107"/>
      <c r="Q164" s="144"/>
      <c r="R164" s="109"/>
      <c r="S164" s="107"/>
      <c r="T164" s="144"/>
      <c r="U164" s="109"/>
      <c r="V164" s="107"/>
      <c r="W164" s="144"/>
      <c r="X164" s="109"/>
      <c r="Y164" s="107"/>
      <c r="Z164" s="144"/>
      <c r="AA164" s="109"/>
      <c r="AB164" s="107"/>
      <c r="AC164" s="144"/>
      <c r="AD164" s="109"/>
      <c r="AE164" s="107"/>
      <c r="AF164" s="144"/>
      <c r="AG164" s="109"/>
      <c r="AH164" s="107"/>
      <c r="AI164" s="144"/>
      <c r="AJ164" s="109"/>
      <c r="AK164" s="107"/>
      <c r="AL164" s="144"/>
      <c r="AM164" s="109"/>
      <c r="AN164" s="107"/>
      <c r="AO164" s="144"/>
      <c r="AP164" s="109"/>
      <c r="AQ164" s="107"/>
      <c r="AR164" s="144"/>
      <c r="AS164" s="109"/>
    </row>
    <row r="165" spans="6:45" ht="15.75" thickTop="1">
      <c r="F165" s="116"/>
      <c r="G165" s="117">
        <v>0</v>
      </c>
      <c r="H165" s="13">
        <f>$G165</f>
        <v>0</v>
      </c>
      <c r="I165" s="119">
        <f t="shared" ref="I165:I194" si="120">100*$H165/$G$231</f>
        <v>0</v>
      </c>
      <c r="J165" s="120">
        <f>$H165</f>
        <v>0</v>
      </c>
      <c r="K165" s="121">
        <f>Jan!$D147</f>
        <v>0</v>
      </c>
      <c r="L165" s="122">
        <f>IF($K165="","",IF(OR($K165&gt;$J165,$K165&lt;$J165),$K165-$J165,0))</f>
        <v>0</v>
      </c>
      <c r="M165" s="120">
        <f t="shared" ref="M165:AQ180" si="121">$H165</f>
        <v>0</v>
      </c>
      <c r="N165" s="121" t="e">
        <v>#REF!</v>
      </c>
      <c r="O165" s="122" t="e">
        <f>IF($N165="","",IF(OR($M165&gt;$N165,$M165&lt;$N165),$M165-$N165,0))</f>
        <v>#REF!</v>
      </c>
      <c r="P165" s="120">
        <f t="shared" ref="P165" si="122">$H165</f>
        <v>0</v>
      </c>
      <c r="Q165" s="121">
        <v>0</v>
      </c>
      <c r="R165" s="122">
        <f t="shared" si="119"/>
        <v>0</v>
      </c>
      <c r="S165" s="120">
        <f>$H165</f>
        <v>0</v>
      </c>
      <c r="T165" s="121">
        <v>0</v>
      </c>
      <c r="U165" s="122">
        <f t="shared" si="109"/>
        <v>0</v>
      </c>
      <c r="V165" s="120">
        <f t="shared" ref="V165" si="123">$H165</f>
        <v>0</v>
      </c>
      <c r="W165" s="121">
        <v>0</v>
      </c>
      <c r="X165" s="122">
        <f>IF($W165="","",IF(OR($V165&gt;$W165,$V165&lt;$W165),$V165-$W165,0))</f>
        <v>0</v>
      </c>
      <c r="Y165" s="120">
        <f t="shared" ref="Y165" si="124">$H165</f>
        <v>0</v>
      </c>
      <c r="Z165" s="121">
        <v>0</v>
      </c>
      <c r="AA165" s="122">
        <f t="shared" si="111"/>
        <v>0</v>
      </c>
      <c r="AB165" s="120">
        <f t="shared" ref="AB165" si="125">$H165</f>
        <v>0</v>
      </c>
      <c r="AC165" s="121"/>
      <c r="AD165" s="122" t="str">
        <f t="shared" si="112"/>
        <v/>
      </c>
      <c r="AE165" s="120">
        <f t="shared" ref="AE165" si="126">$H165</f>
        <v>0</v>
      </c>
      <c r="AF165" s="121"/>
      <c r="AG165" s="122" t="str">
        <f t="shared" si="113"/>
        <v/>
      </c>
      <c r="AH165" s="120">
        <f t="shared" ref="AH165" si="127">$H165</f>
        <v>0</v>
      </c>
      <c r="AI165" s="121">
        <v>0</v>
      </c>
      <c r="AJ165" s="122">
        <f t="shared" si="114"/>
        <v>0</v>
      </c>
      <c r="AK165" s="120">
        <f t="shared" ref="AK165" si="128">$H165</f>
        <v>0</v>
      </c>
      <c r="AL165" s="121">
        <v>0</v>
      </c>
      <c r="AM165" s="122">
        <f t="shared" si="115"/>
        <v>0</v>
      </c>
      <c r="AN165" s="120">
        <f t="shared" ref="AN165" si="129">$H165</f>
        <v>0</v>
      </c>
      <c r="AO165" s="121">
        <v>0</v>
      </c>
      <c r="AP165" s="122">
        <f t="shared" si="116"/>
        <v>0</v>
      </c>
      <c r="AQ165" s="120">
        <f t="shared" ref="AQ165" si="130">$H165</f>
        <v>0</v>
      </c>
      <c r="AR165" s="121">
        <v>0</v>
      </c>
      <c r="AS165" s="122">
        <f t="shared" si="117"/>
        <v>0</v>
      </c>
    </row>
    <row r="166" spans="6:45">
      <c r="F166" s="116"/>
      <c r="G166" s="117">
        <v>0</v>
      </c>
      <c r="H166" s="13">
        <f t="shared" ref="H166:H194" si="131">$G166</f>
        <v>0</v>
      </c>
      <c r="I166" s="119">
        <f t="shared" si="120"/>
        <v>0</v>
      </c>
      <c r="J166" s="120">
        <f t="shared" ref="J166:J194" si="132">$H166</f>
        <v>0</v>
      </c>
      <c r="K166" s="121">
        <f>Jan!$D148</f>
        <v>0</v>
      </c>
      <c r="L166" s="122">
        <f t="shared" ref="L166:L205" si="133">IF($K166="","",IF(OR($K166&gt;$J166,$K166&lt;$J166),$K166-$J166,0))</f>
        <v>0</v>
      </c>
      <c r="M166" s="120">
        <f t="shared" si="121"/>
        <v>0</v>
      </c>
      <c r="N166" s="121" t="e">
        <v>#REF!</v>
      </c>
      <c r="O166" s="122" t="e">
        <f t="shared" si="108"/>
        <v>#REF!</v>
      </c>
      <c r="P166" s="120">
        <f t="shared" si="121"/>
        <v>0</v>
      </c>
      <c r="Q166" s="121">
        <v>0</v>
      </c>
      <c r="R166" s="122">
        <f t="shared" si="119"/>
        <v>0</v>
      </c>
      <c r="S166" s="120">
        <f t="shared" si="121"/>
        <v>0</v>
      </c>
      <c r="T166" s="121">
        <v>0</v>
      </c>
      <c r="U166" s="122">
        <f t="shared" si="109"/>
        <v>0</v>
      </c>
      <c r="V166" s="120">
        <f t="shared" si="121"/>
        <v>0</v>
      </c>
      <c r="W166" s="121">
        <v>0</v>
      </c>
      <c r="X166" s="122">
        <f t="shared" si="110"/>
        <v>0</v>
      </c>
      <c r="Y166" s="120">
        <f t="shared" si="121"/>
        <v>0</v>
      </c>
      <c r="Z166" s="121">
        <v>0</v>
      </c>
      <c r="AA166" s="122">
        <f t="shared" si="111"/>
        <v>0</v>
      </c>
      <c r="AB166" s="120">
        <f t="shared" si="121"/>
        <v>0</v>
      </c>
      <c r="AC166" s="121"/>
      <c r="AD166" s="122" t="str">
        <f t="shared" si="112"/>
        <v/>
      </c>
      <c r="AE166" s="120">
        <f t="shared" si="121"/>
        <v>0</v>
      </c>
      <c r="AF166" s="121"/>
      <c r="AG166" s="122" t="str">
        <f t="shared" si="113"/>
        <v/>
      </c>
      <c r="AH166" s="120">
        <f t="shared" si="121"/>
        <v>0</v>
      </c>
      <c r="AI166" s="121">
        <v>0</v>
      </c>
      <c r="AJ166" s="122">
        <f t="shared" si="114"/>
        <v>0</v>
      </c>
      <c r="AK166" s="120">
        <f t="shared" si="121"/>
        <v>0</v>
      </c>
      <c r="AL166" s="121">
        <v>0</v>
      </c>
      <c r="AM166" s="122">
        <f t="shared" si="115"/>
        <v>0</v>
      </c>
      <c r="AN166" s="120">
        <f t="shared" si="121"/>
        <v>0</v>
      </c>
      <c r="AO166" s="121">
        <v>0</v>
      </c>
      <c r="AP166" s="122">
        <f t="shared" si="116"/>
        <v>0</v>
      </c>
      <c r="AQ166" s="120">
        <f t="shared" si="121"/>
        <v>0</v>
      </c>
      <c r="AR166" s="121">
        <v>0</v>
      </c>
      <c r="AS166" s="122">
        <f t="shared" si="117"/>
        <v>0</v>
      </c>
    </row>
    <row r="167" spans="6:45">
      <c r="F167" s="116"/>
      <c r="G167" s="117">
        <v>0</v>
      </c>
      <c r="H167" s="13">
        <f t="shared" si="131"/>
        <v>0</v>
      </c>
      <c r="I167" s="119">
        <f t="shared" si="120"/>
        <v>0</v>
      </c>
      <c r="J167" s="120">
        <f t="shared" si="132"/>
        <v>0</v>
      </c>
      <c r="K167" s="121">
        <f>Jan!$D149</f>
        <v>0</v>
      </c>
      <c r="L167" s="122">
        <f t="shared" si="133"/>
        <v>0</v>
      </c>
      <c r="M167" s="120">
        <f t="shared" si="121"/>
        <v>0</v>
      </c>
      <c r="N167" s="121" t="e">
        <v>#REF!</v>
      </c>
      <c r="O167" s="122" t="e">
        <f t="shared" si="108"/>
        <v>#REF!</v>
      </c>
      <c r="P167" s="120">
        <f t="shared" si="121"/>
        <v>0</v>
      </c>
      <c r="Q167" s="121">
        <v>0</v>
      </c>
      <c r="R167" s="122">
        <f t="shared" si="119"/>
        <v>0</v>
      </c>
      <c r="S167" s="120">
        <f t="shared" si="121"/>
        <v>0</v>
      </c>
      <c r="T167" s="121"/>
      <c r="U167" s="122" t="str">
        <f t="shared" si="109"/>
        <v/>
      </c>
      <c r="V167" s="120">
        <f t="shared" si="121"/>
        <v>0</v>
      </c>
      <c r="W167" s="121"/>
      <c r="X167" s="122" t="str">
        <f t="shared" si="110"/>
        <v/>
      </c>
      <c r="Y167" s="120">
        <f t="shared" si="121"/>
        <v>0</v>
      </c>
      <c r="Z167" s="121"/>
      <c r="AA167" s="122" t="str">
        <f t="shared" si="111"/>
        <v/>
      </c>
      <c r="AB167" s="120">
        <f t="shared" si="121"/>
        <v>0</v>
      </c>
      <c r="AC167" s="121"/>
      <c r="AD167" s="122" t="str">
        <f t="shared" si="112"/>
        <v/>
      </c>
      <c r="AE167" s="120">
        <f t="shared" si="121"/>
        <v>0</v>
      </c>
      <c r="AF167" s="121"/>
      <c r="AG167" s="122" t="str">
        <f t="shared" si="113"/>
        <v/>
      </c>
      <c r="AH167" s="120">
        <f t="shared" si="121"/>
        <v>0</v>
      </c>
      <c r="AI167" s="121"/>
      <c r="AJ167" s="122" t="str">
        <f t="shared" si="114"/>
        <v/>
      </c>
      <c r="AK167" s="120">
        <f t="shared" si="121"/>
        <v>0</v>
      </c>
      <c r="AL167" s="121"/>
      <c r="AM167" s="122" t="str">
        <f t="shared" si="115"/>
        <v/>
      </c>
      <c r="AN167" s="120">
        <f t="shared" si="121"/>
        <v>0</v>
      </c>
      <c r="AO167" s="121">
        <v>0</v>
      </c>
      <c r="AP167" s="122">
        <f t="shared" si="116"/>
        <v>0</v>
      </c>
      <c r="AQ167" s="120">
        <f t="shared" si="121"/>
        <v>0</v>
      </c>
      <c r="AR167" s="121"/>
      <c r="AS167" s="122" t="str">
        <f t="shared" si="117"/>
        <v/>
      </c>
    </row>
    <row r="168" spans="6:45">
      <c r="F168" s="116"/>
      <c r="G168" s="117">
        <v>0</v>
      </c>
      <c r="H168" s="13">
        <f t="shared" si="131"/>
        <v>0</v>
      </c>
      <c r="I168" s="119">
        <f t="shared" si="120"/>
        <v>0</v>
      </c>
      <c r="J168" s="120">
        <f t="shared" si="132"/>
        <v>0</v>
      </c>
      <c r="K168" s="121">
        <f>Jan!$D150</f>
        <v>0</v>
      </c>
      <c r="L168" s="122">
        <f t="shared" si="133"/>
        <v>0</v>
      </c>
      <c r="M168" s="120">
        <f t="shared" si="121"/>
        <v>0</v>
      </c>
      <c r="N168" s="121" t="e">
        <v>#REF!</v>
      </c>
      <c r="O168" s="122" t="e">
        <f t="shared" si="108"/>
        <v>#REF!</v>
      </c>
      <c r="P168" s="120">
        <f t="shared" si="121"/>
        <v>0</v>
      </c>
      <c r="Q168" s="121">
        <v>0</v>
      </c>
      <c r="R168" s="122">
        <f t="shared" si="119"/>
        <v>0</v>
      </c>
      <c r="S168" s="120">
        <f t="shared" si="121"/>
        <v>0</v>
      </c>
      <c r="T168" s="121"/>
      <c r="U168" s="122" t="str">
        <f t="shared" si="109"/>
        <v/>
      </c>
      <c r="V168" s="120">
        <f t="shared" si="121"/>
        <v>0</v>
      </c>
      <c r="W168" s="121"/>
      <c r="X168" s="122" t="str">
        <f t="shared" si="110"/>
        <v/>
      </c>
      <c r="Y168" s="120">
        <f t="shared" si="121"/>
        <v>0</v>
      </c>
      <c r="Z168" s="121"/>
      <c r="AA168" s="122" t="str">
        <f t="shared" si="111"/>
        <v/>
      </c>
      <c r="AB168" s="120">
        <f t="shared" si="121"/>
        <v>0</v>
      </c>
      <c r="AC168" s="121"/>
      <c r="AD168" s="122" t="str">
        <f t="shared" si="112"/>
        <v/>
      </c>
      <c r="AE168" s="120">
        <f t="shared" si="121"/>
        <v>0</v>
      </c>
      <c r="AF168" s="121"/>
      <c r="AG168" s="122" t="str">
        <f t="shared" si="113"/>
        <v/>
      </c>
      <c r="AH168" s="120">
        <f t="shared" si="121"/>
        <v>0</v>
      </c>
      <c r="AI168" s="121"/>
      <c r="AJ168" s="122" t="str">
        <f t="shared" si="114"/>
        <v/>
      </c>
      <c r="AK168" s="120">
        <f t="shared" si="121"/>
        <v>0</v>
      </c>
      <c r="AL168" s="121"/>
      <c r="AM168" s="122" t="str">
        <f t="shared" si="115"/>
        <v/>
      </c>
      <c r="AN168" s="120">
        <f t="shared" si="121"/>
        <v>0</v>
      </c>
      <c r="AO168" s="121">
        <v>0</v>
      </c>
      <c r="AP168" s="122">
        <f t="shared" si="116"/>
        <v>0</v>
      </c>
      <c r="AQ168" s="120">
        <f t="shared" si="121"/>
        <v>0</v>
      </c>
      <c r="AR168" s="121"/>
      <c r="AS168" s="122" t="str">
        <f t="shared" si="117"/>
        <v/>
      </c>
    </row>
    <row r="169" spans="6:45">
      <c r="F169" s="116"/>
      <c r="G169" s="117">
        <v>0</v>
      </c>
      <c r="H169" s="13">
        <f t="shared" si="131"/>
        <v>0</v>
      </c>
      <c r="I169" s="119">
        <f t="shared" si="120"/>
        <v>0</v>
      </c>
      <c r="J169" s="120">
        <f t="shared" si="132"/>
        <v>0</v>
      </c>
      <c r="K169" s="121">
        <f>Jan!$D151</f>
        <v>0</v>
      </c>
      <c r="L169" s="122">
        <f t="shared" si="133"/>
        <v>0</v>
      </c>
      <c r="M169" s="120">
        <f t="shared" si="121"/>
        <v>0</v>
      </c>
      <c r="N169" s="121" t="e">
        <v>#REF!</v>
      </c>
      <c r="O169" s="122" t="e">
        <f>IF($N169="","",IF(OR($M169&gt;$N169,$M169&lt;$N169),$M169-$N169,0))</f>
        <v>#REF!</v>
      </c>
      <c r="P169" s="120">
        <f t="shared" si="121"/>
        <v>0</v>
      </c>
      <c r="Q169" s="121"/>
      <c r="R169" s="122" t="str">
        <f>IF($Q169="","",IF(OR($P169&gt;$Q169,$P169&lt;$Q169),$P169-$Q169,0))</f>
        <v/>
      </c>
      <c r="S169" s="120">
        <f t="shared" si="121"/>
        <v>0</v>
      </c>
      <c r="T169" s="121"/>
      <c r="U169" s="122" t="str">
        <f t="shared" si="109"/>
        <v/>
      </c>
      <c r="V169" s="120">
        <f t="shared" si="121"/>
        <v>0</v>
      </c>
      <c r="W169" s="121"/>
      <c r="X169" s="122" t="str">
        <f t="shared" si="110"/>
        <v/>
      </c>
      <c r="Y169" s="120">
        <f t="shared" si="121"/>
        <v>0</v>
      </c>
      <c r="Z169" s="121"/>
      <c r="AA169" s="122" t="str">
        <f t="shared" si="111"/>
        <v/>
      </c>
      <c r="AB169" s="120">
        <f t="shared" si="121"/>
        <v>0</v>
      </c>
      <c r="AC169" s="121"/>
      <c r="AD169" s="122" t="str">
        <f t="shared" si="112"/>
        <v/>
      </c>
      <c r="AE169" s="120">
        <f t="shared" si="121"/>
        <v>0</v>
      </c>
      <c r="AF169" s="121"/>
      <c r="AG169" s="122" t="str">
        <f t="shared" si="113"/>
        <v/>
      </c>
      <c r="AH169" s="120">
        <f t="shared" si="121"/>
        <v>0</v>
      </c>
      <c r="AI169" s="121"/>
      <c r="AJ169" s="122" t="str">
        <f t="shared" si="114"/>
        <v/>
      </c>
      <c r="AK169" s="120">
        <f t="shared" si="121"/>
        <v>0</v>
      </c>
      <c r="AL169" s="121"/>
      <c r="AM169" s="122" t="str">
        <f t="shared" si="115"/>
        <v/>
      </c>
      <c r="AN169" s="120">
        <f t="shared" si="121"/>
        <v>0</v>
      </c>
      <c r="AO169" s="121">
        <v>0</v>
      </c>
      <c r="AP169" s="122">
        <f t="shared" si="116"/>
        <v>0</v>
      </c>
      <c r="AQ169" s="120">
        <f t="shared" si="121"/>
        <v>0</v>
      </c>
      <c r="AR169" s="121"/>
      <c r="AS169" s="122" t="str">
        <f t="shared" si="117"/>
        <v/>
      </c>
    </row>
    <row r="170" spans="6:45">
      <c r="F170" s="116"/>
      <c r="G170" s="117">
        <v>0</v>
      </c>
      <c r="H170" s="13">
        <f t="shared" si="131"/>
        <v>0</v>
      </c>
      <c r="I170" s="119">
        <f t="shared" si="120"/>
        <v>0</v>
      </c>
      <c r="J170" s="120">
        <f t="shared" si="132"/>
        <v>0</v>
      </c>
      <c r="K170" s="121">
        <f>Jan!$D152</f>
        <v>0</v>
      </c>
      <c r="L170" s="122">
        <f t="shared" si="133"/>
        <v>0</v>
      </c>
      <c r="M170" s="120">
        <f t="shared" si="121"/>
        <v>0</v>
      </c>
      <c r="N170" s="121" t="e">
        <v>#REF!</v>
      </c>
      <c r="O170" s="122" t="e">
        <f t="shared" si="108"/>
        <v>#REF!</v>
      </c>
      <c r="P170" s="120">
        <f t="shared" si="121"/>
        <v>0</v>
      </c>
      <c r="Q170" s="121"/>
      <c r="R170" s="122" t="str">
        <f t="shared" si="119"/>
        <v/>
      </c>
      <c r="S170" s="120">
        <f t="shared" si="121"/>
        <v>0</v>
      </c>
      <c r="T170" s="121"/>
      <c r="U170" s="122" t="str">
        <f t="shared" si="109"/>
        <v/>
      </c>
      <c r="V170" s="120">
        <f t="shared" si="121"/>
        <v>0</v>
      </c>
      <c r="W170" s="121"/>
      <c r="X170" s="122" t="str">
        <f t="shared" si="110"/>
        <v/>
      </c>
      <c r="Y170" s="120">
        <f t="shared" si="121"/>
        <v>0</v>
      </c>
      <c r="Z170" s="121"/>
      <c r="AA170" s="122" t="str">
        <f t="shared" si="111"/>
        <v/>
      </c>
      <c r="AB170" s="120">
        <f t="shared" si="121"/>
        <v>0</v>
      </c>
      <c r="AC170" s="121"/>
      <c r="AD170" s="122" t="str">
        <f t="shared" si="112"/>
        <v/>
      </c>
      <c r="AE170" s="120">
        <f t="shared" si="121"/>
        <v>0</v>
      </c>
      <c r="AF170" s="121"/>
      <c r="AG170" s="122" t="str">
        <f t="shared" si="113"/>
        <v/>
      </c>
      <c r="AH170" s="120">
        <f t="shared" si="121"/>
        <v>0</v>
      </c>
      <c r="AI170" s="121"/>
      <c r="AJ170" s="122" t="str">
        <f t="shared" si="114"/>
        <v/>
      </c>
      <c r="AK170" s="120">
        <f t="shared" si="121"/>
        <v>0</v>
      </c>
      <c r="AL170" s="121"/>
      <c r="AM170" s="122" t="str">
        <f t="shared" si="115"/>
        <v/>
      </c>
      <c r="AN170" s="120">
        <f t="shared" si="121"/>
        <v>0</v>
      </c>
      <c r="AO170" s="121">
        <v>0</v>
      </c>
      <c r="AP170" s="122">
        <f t="shared" si="116"/>
        <v>0</v>
      </c>
      <c r="AQ170" s="120">
        <f t="shared" si="121"/>
        <v>0</v>
      </c>
      <c r="AR170" s="121"/>
      <c r="AS170" s="122" t="str">
        <f t="shared" si="117"/>
        <v/>
      </c>
    </row>
    <row r="171" spans="6:45">
      <c r="F171" s="116"/>
      <c r="G171" s="117">
        <v>0</v>
      </c>
      <c r="H171" s="13">
        <f t="shared" si="131"/>
        <v>0</v>
      </c>
      <c r="I171" s="119">
        <f t="shared" si="120"/>
        <v>0</v>
      </c>
      <c r="J171" s="120">
        <f t="shared" si="132"/>
        <v>0</v>
      </c>
      <c r="K171" s="121">
        <f>Jan!$D153</f>
        <v>0</v>
      </c>
      <c r="L171" s="122">
        <f t="shared" si="133"/>
        <v>0</v>
      </c>
      <c r="M171" s="120">
        <f t="shared" si="121"/>
        <v>0</v>
      </c>
      <c r="N171" s="121" t="e">
        <v>#REF!</v>
      </c>
      <c r="O171" s="122" t="e">
        <f t="shared" si="108"/>
        <v>#REF!</v>
      </c>
      <c r="P171" s="120">
        <f t="shared" si="121"/>
        <v>0</v>
      </c>
      <c r="Q171" s="121"/>
      <c r="R171" s="122" t="str">
        <f t="shared" si="119"/>
        <v/>
      </c>
      <c r="S171" s="120">
        <f t="shared" si="121"/>
        <v>0</v>
      </c>
      <c r="T171" s="121"/>
      <c r="U171" s="122" t="str">
        <f t="shared" si="109"/>
        <v/>
      </c>
      <c r="V171" s="120">
        <f t="shared" si="121"/>
        <v>0</v>
      </c>
      <c r="W171" s="121"/>
      <c r="X171" s="122" t="str">
        <f t="shared" si="110"/>
        <v/>
      </c>
      <c r="Y171" s="120">
        <f t="shared" si="121"/>
        <v>0</v>
      </c>
      <c r="Z171" s="121"/>
      <c r="AA171" s="122" t="str">
        <f t="shared" si="111"/>
        <v/>
      </c>
      <c r="AB171" s="120">
        <f t="shared" si="121"/>
        <v>0</v>
      </c>
      <c r="AC171" s="121"/>
      <c r="AD171" s="122" t="str">
        <f t="shared" si="112"/>
        <v/>
      </c>
      <c r="AE171" s="120">
        <f t="shared" si="121"/>
        <v>0</v>
      </c>
      <c r="AF171" s="121"/>
      <c r="AG171" s="122" t="str">
        <f t="shared" si="113"/>
        <v/>
      </c>
      <c r="AH171" s="120">
        <f t="shared" si="121"/>
        <v>0</v>
      </c>
      <c r="AI171" s="121"/>
      <c r="AJ171" s="122" t="str">
        <f t="shared" si="114"/>
        <v/>
      </c>
      <c r="AK171" s="120">
        <f t="shared" si="121"/>
        <v>0</v>
      </c>
      <c r="AL171" s="121"/>
      <c r="AM171" s="122" t="str">
        <f t="shared" si="115"/>
        <v/>
      </c>
      <c r="AN171" s="120">
        <f t="shared" si="121"/>
        <v>0</v>
      </c>
      <c r="AO171" s="121">
        <v>0</v>
      </c>
      <c r="AP171" s="122">
        <f t="shared" si="116"/>
        <v>0</v>
      </c>
      <c r="AQ171" s="120">
        <f t="shared" si="121"/>
        <v>0</v>
      </c>
      <c r="AR171" s="121"/>
      <c r="AS171" s="122" t="str">
        <f t="shared" si="117"/>
        <v/>
      </c>
    </row>
    <row r="172" spans="6:45">
      <c r="F172" s="116"/>
      <c r="G172" s="117">
        <v>0</v>
      </c>
      <c r="H172" s="13">
        <f t="shared" si="131"/>
        <v>0</v>
      </c>
      <c r="I172" s="119">
        <f t="shared" si="120"/>
        <v>0</v>
      </c>
      <c r="J172" s="120">
        <f t="shared" si="132"/>
        <v>0</v>
      </c>
      <c r="K172" s="121">
        <f>Jan!$D154</f>
        <v>0</v>
      </c>
      <c r="L172" s="122">
        <f t="shared" si="133"/>
        <v>0</v>
      </c>
      <c r="M172" s="120">
        <f t="shared" si="121"/>
        <v>0</v>
      </c>
      <c r="N172" s="121" t="e">
        <v>#REF!</v>
      </c>
      <c r="O172" s="122" t="e">
        <f t="shared" si="108"/>
        <v>#REF!</v>
      </c>
      <c r="P172" s="120">
        <f t="shared" si="121"/>
        <v>0</v>
      </c>
      <c r="Q172" s="121"/>
      <c r="R172" s="122" t="str">
        <f t="shared" si="119"/>
        <v/>
      </c>
      <c r="S172" s="120">
        <f t="shared" si="121"/>
        <v>0</v>
      </c>
      <c r="T172" s="121"/>
      <c r="U172" s="122" t="str">
        <f t="shared" si="109"/>
        <v/>
      </c>
      <c r="V172" s="120">
        <f t="shared" si="121"/>
        <v>0</v>
      </c>
      <c r="W172" s="121"/>
      <c r="X172" s="122" t="str">
        <f t="shared" si="110"/>
        <v/>
      </c>
      <c r="Y172" s="120">
        <f t="shared" si="121"/>
        <v>0</v>
      </c>
      <c r="Z172" s="121"/>
      <c r="AA172" s="122" t="str">
        <f t="shared" si="111"/>
        <v/>
      </c>
      <c r="AB172" s="120">
        <f t="shared" si="121"/>
        <v>0</v>
      </c>
      <c r="AC172" s="121"/>
      <c r="AD172" s="122" t="str">
        <f t="shared" si="112"/>
        <v/>
      </c>
      <c r="AE172" s="120">
        <f t="shared" si="121"/>
        <v>0</v>
      </c>
      <c r="AF172" s="121"/>
      <c r="AG172" s="122" t="str">
        <f t="shared" si="113"/>
        <v/>
      </c>
      <c r="AH172" s="120">
        <f t="shared" si="121"/>
        <v>0</v>
      </c>
      <c r="AI172" s="121"/>
      <c r="AJ172" s="122" t="str">
        <f t="shared" si="114"/>
        <v/>
      </c>
      <c r="AK172" s="120">
        <f t="shared" si="121"/>
        <v>0</v>
      </c>
      <c r="AL172" s="121"/>
      <c r="AM172" s="122" t="str">
        <f t="shared" si="115"/>
        <v/>
      </c>
      <c r="AN172" s="120">
        <f t="shared" si="121"/>
        <v>0</v>
      </c>
      <c r="AO172" s="121">
        <v>0</v>
      </c>
      <c r="AP172" s="122">
        <f t="shared" si="116"/>
        <v>0</v>
      </c>
      <c r="AQ172" s="120">
        <f t="shared" si="121"/>
        <v>0</v>
      </c>
      <c r="AR172" s="121"/>
      <c r="AS172" s="122" t="str">
        <f t="shared" si="117"/>
        <v/>
      </c>
    </row>
    <row r="173" spans="6:45">
      <c r="F173" s="116"/>
      <c r="G173" s="117">
        <v>0</v>
      </c>
      <c r="H173" s="13">
        <f t="shared" si="131"/>
        <v>0</v>
      </c>
      <c r="I173" s="119">
        <f t="shared" si="120"/>
        <v>0</v>
      </c>
      <c r="J173" s="120">
        <f t="shared" si="132"/>
        <v>0</v>
      </c>
      <c r="K173" s="121">
        <f>Jan!$D155</f>
        <v>0</v>
      </c>
      <c r="L173" s="122">
        <f t="shared" si="133"/>
        <v>0</v>
      </c>
      <c r="M173" s="120">
        <f t="shared" si="121"/>
        <v>0</v>
      </c>
      <c r="N173" s="121" t="e">
        <v>#REF!</v>
      </c>
      <c r="O173" s="122" t="e">
        <f t="shared" si="108"/>
        <v>#REF!</v>
      </c>
      <c r="P173" s="120">
        <f t="shared" si="121"/>
        <v>0</v>
      </c>
      <c r="Q173" s="121"/>
      <c r="R173" s="122" t="str">
        <f t="shared" si="119"/>
        <v/>
      </c>
      <c r="S173" s="120">
        <f t="shared" si="121"/>
        <v>0</v>
      </c>
      <c r="T173" s="121"/>
      <c r="U173" s="122" t="str">
        <f t="shared" si="109"/>
        <v/>
      </c>
      <c r="V173" s="120">
        <f t="shared" si="121"/>
        <v>0</v>
      </c>
      <c r="W173" s="121"/>
      <c r="X173" s="122" t="str">
        <f t="shared" si="110"/>
        <v/>
      </c>
      <c r="Y173" s="120">
        <f t="shared" si="121"/>
        <v>0</v>
      </c>
      <c r="Z173" s="121"/>
      <c r="AA173" s="122" t="str">
        <f t="shared" si="111"/>
        <v/>
      </c>
      <c r="AB173" s="120">
        <f t="shared" si="121"/>
        <v>0</v>
      </c>
      <c r="AC173" s="121"/>
      <c r="AD173" s="122" t="str">
        <f t="shared" si="112"/>
        <v/>
      </c>
      <c r="AE173" s="120">
        <f t="shared" si="121"/>
        <v>0</v>
      </c>
      <c r="AF173" s="121"/>
      <c r="AG173" s="122" t="str">
        <f t="shared" si="113"/>
        <v/>
      </c>
      <c r="AH173" s="120">
        <f t="shared" si="121"/>
        <v>0</v>
      </c>
      <c r="AI173" s="121"/>
      <c r="AJ173" s="122" t="str">
        <f t="shared" si="114"/>
        <v/>
      </c>
      <c r="AK173" s="120">
        <f t="shared" si="121"/>
        <v>0</v>
      </c>
      <c r="AL173" s="121"/>
      <c r="AM173" s="122" t="str">
        <f t="shared" si="115"/>
        <v/>
      </c>
      <c r="AN173" s="120">
        <f t="shared" si="121"/>
        <v>0</v>
      </c>
      <c r="AO173" s="121">
        <v>0</v>
      </c>
      <c r="AP173" s="122">
        <f t="shared" si="116"/>
        <v>0</v>
      </c>
      <c r="AQ173" s="120">
        <f t="shared" si="121"/>
        <v>0</v>
      </c>
      <c r="AR173" s="121"/>
      <c r="AS173" s="122" t="str">
        <f t="shared" si="117"/>
        <v/>
      </c>
    </row>
    <row r="174" spans="6:45">
      <c r="F174" s="116"/>
      <c r="G174" s="117">
        <v>0</v>
      </c>
      <c r="H174" s="13">
        <f t="shared" si="131"/>
        <v>0</v>
      </c>
      <c r="I174" s="119">
        <f t="shared" si="120"/>
        <v>0</v>
      </c>
      <c r="J174" s="120">
        <f t="shared" si="132"/>
        <v>0</v>
      </c>
      <c r="K174" s="121">
        <f>Jan!$D156</f>
        <v>0</v>
      </c>
      <c r="L174" s="122">
        <f t="shared" si="133"/>
        <v>0</v>
      </c>
      <c r="M174" s="120">
        <f t="shared" si="121"/>
        <v>0</v>
      </c>
      <c r="N174" s="121" t="e">
        <v>#REF!</v>
      </c>
      <c r="O174" s="122" t="e">
        <f t="shared" si="108"/>
        <v>#REF!</v>
      </c>
      <c r="P174" s="120">
        <f t="shared" si="121"/>
        <v>0</v>
      </c>
      <c r="Q174" s="121"/>
      <c r="R174" s="122" t="str">
        <f t="shared" si="119"/>
        <v/>
      </c>
      <c r="S174" s="120">
        <f t="shared" si="121"/>
        <v>0</v>
      </c>
      <c r="T174" s="121"/>
      <c r="U174" s="122" t="str">
        <f t="shared" si="109"/>
        <v/>
      </c>
      <c r="V174" s="120">
        <f t="shared" si="121"/>
        <v>0</v>
      </c>
      <c r="W174" s="121"/>
      <c r="X174" s="122" t="str">
        <f t="shared" si="110"/>
        <v/>
      </c>
      <c r="Y174" s="120">
        <f t="shared" si="121"/>
        <v>0</v>
      </c>
      <c r="Z174" s="121"/>
      <c r="AA174" s="122" t="str">
        <f t="shared" si="111"/>
        <v/>
      </c>
      <c r="AB174" s="120">
        <f t="shared" si="121"/>
        <v>0</v>
      </c>
      <c r="AC174" s="121"/>
      <c r="AD174" s="122" t="str">
        <f t="shared" si="112"/>
        <v/>
      </c>
      <c r="AE174" s="120">
        <f t="shared" si="121"/>
        <v>0</v>
      </c>
      <c r="AF174" s="121"/>
      <c r="AG174" s="122" t="str">
        <f t="shared" si="113"/>
        <v/>
      </c>
      <c r="AH174" s="120">
        <f t="shared" si="121"/>
        <v>0</v>
      </c>
      <c r="AI174" s="121"/>
      <c r="AJ174" s="122" t="str">
        <f t="shared" si="114"/>
        <v/>
      </c>
      <c r="AK174" s="120">
        <f t="shared" si="121"/>
        <v>0</v>
      </c>
      <c r="AL174" s="121"/>
      <c r="AM174" s="122" t="str">
        <f t="shared" si="115"/>
        <v/>
      </c>
      <c r="AN174" s="120">
        <f t="shared" si="121"/>
        <v>0</v>
      </c>
      <c r="AO174" s="121">
        <v>0</v>
      </c>
      <c r="AP174" s="122">
        <f t="shared" si="116"/>
        <v>0</v>
      </c>
      <c r="AQ174" s="120">
        <f t="shared" si="121"/>
        <v>0</v>
      </c>
      <c r="AR174" s="121"/>
      <c r="AS174" s="122" t="str">
        <f t="shared" si="117"/>
        <v/>
      </c>
    </row>
    <row r="175" spans="6:45">
      <c r="F175" s="116"/>
      <c r="G175" s="117">
        <v>0</v>
      </c>
      <c r="H175" s="13">
        <f t="shared" si="131"/>
        <v>0</v>
      </c>
      <c r="I175" s="119">
        <f t="shared" si="120"/>
        <v>0</v>
      </c>
      <c r="J175" s="120">
        <f t="shared" si="132"/>
        <v>0</v>
      </c>
      <c r="K175" s="121">
        <f>Jan!$D157</f>
        <v>0</v>
      </c>
      <c r="L175" s="122">
        <f t="shared" si="133"/>
        <v>0</v>
      </c>
      <c r="M175" s="120">
        <f t="shared" si="121"/>
        <v>0</v>
      </c>
      <c r="N175" s="121" t="e">
        <v>#REF!</v>
      </c>
      <c r="O175" s="122" t="e">
        <f t="shared" si="108"/>
        <v>#REF!</v>
      </c>
      <c r="P175" s="120">
        <f t="shared" si="121"/>
        <v>0</v>
      </c>
      <c r="Q175" s="121"/>
      <c r="R175" s="122" t="str">
        <f t="shared" si="119"/>
        <v/>
      </c>
      <c r="S175" s="120">
        <f t="shared" si="121"/>
        <v>0</v>
      </c>
      <c r="T175" s="121"/>
      <c r="U175" s="122" t="str">
        <f t="shared" si="109"/>
        <v/>
      </c>
      <c r="V175" s="120">
        <f t="shared" si="121"/>
        <v>0</v>
      </c>
      <c r="W175" s="121"/>
      <c r="X175" s="122" t="str">
        <f t="shared" si="110"/>
        <v/>
      </c>
      <c r="Y175" s="120">
        <f t="shared" si="121"/>
        <v>0</v>
      </c>
      <c r="Z175" s="121"/>
      <c r="AA175" s="122" t="str">
        <f t="shared" si="111"/>
        <v/>
      </c>
      <c r="AB175" s="120">
        <f t="shared" si="121"/>
        <v>0</v>
      </c>
      <c r="AC175" s="121"/>
      <c r="AD175" s="122" t="str">
        <f t="shared" si="112"/>
        <v/>
      </c>
      <c r="AE175" s="120">
        <f t="shared" si="121"/>
        <v>0</v>
      </c>
      <c r="AF175" s="121"/>
      <c r="AG175" s="122" t="str">
        <f t="shared" si="113"/>
        <v/>
      </c>
      <c r="AH175" s="120">
        <f t="shared" si="121"/>
        <v>0</v>
      </c>
      <c r="AI175" s="121"/>
      <c r="AJ175" s="122" t="str">
        <f t="shared" si="114"/>
        <v/>
      </c>
      <c r="AK175" s="120">
        <f t="shared" si="121"/>
        <v>0</v>
      </c>
      <c r="AL175" s="121"/>
      <c r="AM175" s="122" t="str">
        <f t="shared" si="115"/>
        <v/>
      </c>
      <c r="AN175" s="120">
        <f t="shared" si="121"/>
        <v>0</v>
      </c>
      <c r="AO175" s="121">
        <v>0</v>
      </c>
      <c r="AP175" s="122">
        <f t="shared" si="116"/>
        <v>0</v>
      </c>
      <c r="AQ175" s="120">
        <f t="shared" si="121"/>
        <v>0</v>
      </c>
      <c r="AR175" s="121"/>
      <c r="AS175" s="122" t="str">
        <f t="shared" si="117"/>
        <v/>
      </c>
    </row>
    <row r="176" spans="6:45">
      <c r="F176" s="116"/>
      <c r="G176" s="117">
        <v>0</v>
      </c>
      <c r="H176" s="13">
        <f t="shared" si="131"/>
        <v>0</v>
      </c>
      <c r="I176" s="119">
        <f t="shared" si="120"/>
        <v>0</v>
      </c>
      <c r="J176" s="120">
        <f t="shared" si="132"/>
        <v>0</v>
      </c>
      <c r="K176" s="121">
        <f>Jan!$D158</f>
        <v>0</v>
      </c>
      <c r="L176" s="122">
        <f t="shared" si="133"/>
        <v>0</v>
      </c>
      <c r="M176" s="120">
        <f t="shared" si="121"/>
        <v>0</v>
      </c>
      <c r="N176" s="121" t="e">
        <v>#REF!</v>
      </c>
      <c r="O176" s="122" t="e">
        <f t="shared" si="108"/>
        <v>#REF!</v>
      </c>
      <c r="P176" s="120">
        <f t="shared" si="121"/>
        <v>0</v>
      </c>
      <c r="Q176" s="121"/>
      <c r="R176" s="122" t="str">
        <f t="shared" si="119"/>
        <v/>
      </c>
      <c r="S176" s="120">
        <f t="shared" si="121"/>
        <v>0</v>
      </c>
      <c r="T176" s="121"/>
      <c r="U176" s="122" t="str">
        <f t="shared" si="109"/>
        <v/>
      </c>
      <c r="V176" s="120">
        <f t="shared" si="121"/>
        <v>0</v>
      </c>
      <c r="W176" s="121"/>
      <c r="X176" s="122" t="str">
        <f t="shared" si="110"/>
        <v/>
      </c>
      <c r="Y176" s="120">
        <f t="shared" si="121"/>
        <v>0</v>
      </c>
      <c r="Z176" s="121"/>
      <c r="AA176" s="122" t="str">
        <f t="shared" si="111"/>
        <v/>
      </c>
      <c r="AB176" s="120">
        <f t="shared" si="121"/>
        <v>0</v>
      </c>
      <c r="AC176" s="121"/>
      <c r="AD176" s="122" t="str">
        <f t="shared" si="112"/>
        <v/>
      </c>
      <c r="AE176" s="120">
        <f t="shared" si="121"/>
        <v>0</v>
      </c>
      <c r="AF176" s="121"/>
      <c r="AG176" s="122" t="str">
        <f t="shared" si="113"/>
        <v/>
      </c>
      <c r="AH176" s="120">
        <f t="shared" si="121"/>
        <v>0</v>
      </c>
      <c r="AI176" s="121"/>
      <c r="AJ176" s="122" t="str">
        <f t="shared" si="114"/>
        <v/>
      </c>
      <c r="AK176" s="120">
        <f t="shared" si="121"/>
        <v>0</v>
      </c>
      <c r="AL176" s="121"/>
      <c r="AM176" s="122" t="str">
        <f t="shared" si="115"/>
        <v/>
      </c>
      <c r="AN176" s="120">
        <f t="shared" si="121"/>
        <v>0</v>
      </c>
      <c r="AO176" s="121">
        <v>0</v>
      </c>
      <c r="AP176" s="122">
        <f t="shared" si="116"/>
        <v>0</v>
      </c>
      <c r="AQ176" s="120">
        <f t="shared" si="121"/>
        <v>0</v>
      </c>
      <c r="AR176" s="121"/>
      <c r="AS176" s="122" t="str">
        <f t="shared" si="117"/>
        <v/>
      </c>
    </row>
    <row r="177" spans="6:45">
      <c r="F177" s="116"/>
      <c r="G177" s="117">
        <v>0</v>
      </c>
      <c r="H177" s="13">
        <f t="shared" si="131"/>
        <v>0</v>
      </c>
      <c r="I177" s="119">
        <f t="shared" si="120"/>
        <v>0</v>
      </c>
      <c r="J177" s="120">
        <f t="shared" si="132"/>
        <v>0</v>
      </c>
      <c r="K177" s="121">
        <f>Jan!$D159</f>
        <v>0</v>
      </c>
      <c r="L177" s="122">
        <f t="shared" si="133"/>
        <v>0</v>
      </c>
      <c r="M177" s="120">
        <f t="shared" si="121"/>
        <v>0</v>
      </c>
      <c r="N177" s="121" t="e">
        <v>#REF!</v>
      </c>
      <c r="O177" s="122" t="e">
        <f t="shared" si="108"/>
        <v>#REF!</v>
      </c>
      <c r="P177" s="120">
        <f t="shared" si="121"/>
        <v>0</v>
      </c>
      <c r="Q177" s="121">
        <v>0</v>
      </c>
      <c r="R177" s="122">
        <f t="shared" si="119"/>
        <v>0</v>
      </c>
      <c r="S177" s="120">
        <f t="shared" si="121"/>
        <v>0</v>
      </c>
      <c r="T177" s="121"/>
      <c r="U177" s="122" t="str">
        <f t="shared" si="109"/>
        <v/>
      </c>
      <c r="V177" s="120">
        <f t="shared" si="121"/>
        <v>0</v>
      </c>
      <c r="W177" s="121"/>
      <c r="X177" s="122" t="str">
        <f t="shared" si="110"/>
        <v/>
      </c>
      <c r="Y177" s="120">
        <f t="shared" si="121"/>
        <v>0</v>
      </c>
      <c r="Z177" s="121"/>
      <c r="AA177" s="122" t="str">
        <f t="shared" si="111"/>
        <v/>
      </c>
      <c r="AB177" s="120">
        <f t="shared" si="121"/>
        <v>0</v>
      </c>
      <c r="AC177" s="121"/>
      <c r="AD177" s="122" t="str">
        <f t="shared" si="112"/>
        <v/>
      </c>
      <c r="AE177" s="120">
        <f t="shared" si="121"/>
        <v>0</v>
      </c>
      <c r="AF177" s="121"/>
      <c r="AG177" s="122" t="str">
        <f t="shared" si="113"/>
        <v/>
      </c>
      <c r="AH177" s="120">
        <f t="shared" si="121"/>
        <v>0</v>
      </c>
      <c r="AI177" s="121"/>
      <c r="AJ177" s="122" t="str">
        <f t="shared" si="114"/>
        <v/>
      </c>
      <c r="AK177" s="120">
        <f t="shared" si="121"/>
        <v>0</v>
      </c>
      <c r="AL177" s="121"/>
      <c r="AM177" s="122" t="str">
        <f t="shared" si="115"/>
        <v/>
      </c>
      <c r="AN177" s="120">
        <f t="shared" si="121"/>
        <v>0</v>
      </c>
      <c r="AO177" s="121">
        <v>0</v>
      </c>
      <c r="AP177" s="122">
        <f t="shared" si="116"/>
        <v>0</v>
      </c>
      <c r="AQ177" s="120">
        <f t="shared" si="121"/>
        <v>0</v>
      </c>
      <c r="AR177" s="121"/>
      <c r="AS177" s="122" t="str">
        <f t="shared" si="117"/>
        <v/>
      </c>
    </row>
    <row r="178" spans="6:45">
      <c r="F178" s="116"/>
      <c r="G178" s="117">
        <v>0</v>
      </c>
      <c r="H178" s="13">
        <f t="shared" si="131"/>
        <v>0</v>
      </c>
      <c r="I178" s="119">
        <f t="shared" si="120"/>
        <v>0</v>
      </c>
      <c r="J178" s="120">
        <f t="shared" si="132"/>
        <v>0</v>
      </c>
      <c r="K178" s="121">
        <f>Jan!$D160</f>
        <v>0</v>
      </c>
      <c r="L178" s="122">
        <f t="shared" si="133"/>
        <v>0</v>
      </c>
      <c r="M178" s="120">
        <f t="shared" si="121"/>
        <v>0</v>
      </c>
      <c r="N178" s="121" t="e">
        <v>#REF!</v>
      </c>
      <c r="O178" s="122" t="e">
        <f t="shared" si="108"/>
        <v>#REF!</v>
      </c>
      <c r="P178" s="120">
        <f t="shared" si="121"/>
        <v>0</v>
      </c>
      <c r="Q178" s="121">
        <v>0</v>
      </c>
      <c r="R178" s="122">
        <f t="shared" si="119"/>
        <v>0</v>
      </c>
      <c r="S178" s="120">
        <f t="shared" si="121"/>
        <v>0</v>
      </c>
      <c r="T178" s="121"/>
      <c r="U178" s="122" t="str">
        <f t="shared" si="109"/>
        <v/>
      </c>
      <c r="V178" s="120">
        <f t="shared" si="121"/>
        <v>0</v>
      </c>
      <c r="W178" s="121"/>
      <c r="X178" s="122" t="str">
        <f t="shared" si="110"/>
        <v/>
      </c>
      <c r="Y178" s="120">
        <f t="shared" si="121"/>
        <v>0</v>
      </c>
      <c r="Z178" s="121">
        <v>0</v>
      </c>
      <c r="AA178" s="122">
        <f t="shared" si="111"/>
        <v>0</v>
      </c>
      <c r="AB178" s="120">
        <f t="shared" si="121"/>
        <v>0</v>
      </c>
      <c r="AC178" s="121"/>
      <c r="AD178" s="122" t="str">
        <f t="shared" si="112"/>
        <v/>
      </c>
      <c r="AE178" s="120">
        <f t="shared" si="121"/>
        <v>0</v>
      </c>
      <c r="AF178" s="121"/>
      <c r="AG178" s="122" t="str">
        <f t="shared" si="113"/>
        <v/>
      </c>
      <c r="AH178" s="120">
        <f t="shared" si="121"/>
        <v>0</v>
      </c>
      <c r="AI178" s="121"/>
      <c r="AJ178" s="122" t="str">
        <f t="shared" si="114"/>
        <v/>
      </c>
      <c r="AK178" s="120">
        <f t="shared" si="121"/>
        <v>0</v>
      </c>
      <c r="AL178" s="121"/>
      <c r="AM178" s="122" t="str">
        <f t="shared" si="115"/>
        <v/>
      </c>
      <c r="AN178" s="120">
        <f t="shared" si="121"/>
        <v>0</v>
      </c>
      <c r="AO178" s="121">
        <v>0</v>
      </c>
      <c r="AP178" s="122">
        <f t="shared" si="116"/>
        <v>0</v>
      </c>
      <c r="AQ178" s="120">
        <f t="shared" si="121"/>
        <v>0</v>
      </c>
      <c r="AR178" s="121"/>
      <c r="AS178" s="122" t="str">
        <f t="shared" si="117"/>
        <v/>
      </c>
    </row>
    <row r="179" spans="6:45">
      <c r="F179" s="116"/>
      <c r="G179" s="117">
        <v>0</v>
      </c>
      <c r="H179" s="13">
        <f t="shared" si="131"/>
        <v>0</v>
      </c>
      <c r="I179" s="119">
        <f t="shared" si="120"/>
        <v>0</v>
      </c>
      <c r="J179" s="120">
        <f t="shared" si="132"/>
        <v>0</v>
      </c>
      <c r="K179" s="121">
        <f>Jan!$D161</f>
        <v>0</v>
      </c>
      <c r="L179" s="122">
        <f t="shared" si="133"/>
        <v>0</v>
      </c>
      <c r="M179" s="120">
        <f t="shared" si="121"/>
        <v>0</v>
      </c>
      <c r="N179" s="121" t="e">
        <v>#REF!</v>
      </c>
      <c r="O179" s="122" t="e">
        <f t="shared" si="108"/>
        <v>#REF!</v>
      </c>
      <c r="P179" s="120">
        <f t="shared" si="121"/>
        <v>0</v>
      </c>
      <c r="Q179" s="121">
        <v>0</v>
      </c>
      <c r="R179" s="122">
        <f t="shared" si="119"/>
        <v>0</v>
      </c>
      <c r="S179" s="120">
        <f t="shared" si="121"/>
        <v>0</v>
      </c>
      <c r="T179" s="121"/>
      <c r="U179" s="122" t="str">
        <f t="shared" si="109"/>
        <v/>
      </c>
      <c r="V179" s="120">
        <f t="shared" si="121"/>
        <v>0</v>
      </c>
      <c r="W179" s="121"/>
      <c r="X179" s="122" t="str">
        <f t="shared" si="110"/>
        <v/>
      </c>
      <c r="Y179" s="120">
        <f t="shared" si="121"/>
        <v>0</v>
      </c>
      <c r="Z179" s="121">
        <v>0</v>
      </c>
      <c r="AA179" s="122">
        <f t="shared" si="111"/>
        <v>0</v>
      </c>
      <c r="AB179" s="120">
        <f t="shared" si="121"/>
        <v>0</v>
      </c>
      <c r="AC179" s="121"/>
      <c r="AD179" s="122" t="str">
        <f t="shared" si="112"/>
        <v/>
      </c>
      <c r="AE179" s="120">
        <f t="shared" si="121"/>
        <v>0</v>
      </c>
      <c r="AF179" s="121">
        <v>0</v>
      </c>
      <c r="AG179" s="122">
        <f t="shared" si="113"/>
        <v>0</v>
      </c>
      <c r="AH179" s="120">
        <f t="shared" si="121"/>
        <v>0</v>
      </c>
      <c r="AI179" s="121"/>
      <c r="AJ179" s="122" t="str">
        <f t="shared" si="114"/>
        <v/>
      </c>
      <c r="AK179" s="120">
        <f t="shared" si="121"/>
        <v>0</v>
      </c>
      <c r="AL179" s="121"/>
      <c r="AM179" s="122" t="str">
        <f t="shared" si="115"/>
        <v/>
      </c>
      <c r="AN179" s="120">
        <f t="shared" si="121"/>
        <v>0</v>
      </c>
      <c r="AO179" s="121">
        <v>0</v>
      </c>
      <c r="AP179" s="122">
        <f t="shared" si="116"/>
        <v>0</v>
      </c>
      <c r="AQ179" s="120">
        <f t="shared" si="121"/>
        <v>0</v>
      </c>
      <c r="AR179" s="121"/>
      <c r="AS179" s="122" t="str">
        <f t="shared" si="117"/>
        <v/>
      </c>
    </row>
    <row r="180" spans="6:45">
      <c r="F180" s="116"/>
      <c r="G180" s="117">
        <v>0</v>
      </c>
      <c r="H180" s="13">
        <f t="shared" si="131"/>
        <v>0</v>
      </c>
      <c r="I180" s="119">
        <f t="shared" si="120"/>
        <v>0</v>
      </c>
      <c r="J180" s="120">
        <f t="shared" si="132"/>
        <v>0</v>
      </c>
      <c r="K180" s="121">
        <f>Jan!$D162</f>
        <v>0</v>
      </c>
      <c r="L180" s="122">
        <f t="shared" si="133"/>
        <v>0</v>
      </c>
      <c r="M180" s="120">
        <f t="shared" si="121"/>
        <v>0</v>
      </c>
      <c r="N180" s="121" t="e">
        <v>#REF!</v>
      </c>
      <c r="O180" s="122" t="e">
        <f t="shared" si="108"/>
        <v>#REF!</v>
      </c>
      <c r="P180" s="120">
        <f t="shared" si="121"/>
        <v>0</v>
      </c>
      <c r="Q180" s="121">
        <v>0</v>
      </c>
      <c r="R180" s="122">
        <f t="shared" si="119"/>
        <v>0</v>
      </c>
      <c r="S180" s="120">
        <f t="shared" si="121"/>
        <v>0</v>
      </c>
      <c r="T180" s="121"/>
      <c r="U180" s="122" t="str">
        <f t="shared" si="109"/>
        <v/>
      </c>
      <c r="V180" s="120">
        <f t="shared" si="121"/>
        <v>0</v>
      </c>
      <c r="W180" s="121"/>
      <c r="X180" s="122" t="str">
        <f t="shared" si="110"/>
        <v/>
      </c>
      <c r="Y180" s="120">
        <f t="shared" si="121"/>
        <v>0</v>
      </c>
      <c r="Z180" s="121">
        <v>0</v>
      </c>
      <c r="AA180" s="122">
        <f t="shared" si="111"/>
        <v>0</v>
      </c>
      <c r="AB180" s="120">
        <f t="shared" si="121"/>
        <v>0</v>
      </c>
      <c r="AC180" s="121"/>
      <c r="AD180" s="122" t="str">
        <f t="shared" si="112"/>
        <v/>
      </c>
      <c r="AE180" s="120">
        <f t="shared" si="121"/>
        <v>0</v>
      </c>
      <c r="AF180" s="121">
        <v>0</v>
      </c>
      <c r="AG180" s="122">
        <f t="shared" si="113"/>
        <v>0</v>
      </c>
      <c r="AH180" s="120">
        <f t="shared" si="121"/>
        <v>0</v>
      </c>
      <c r="AI180" s="121"/>
      <c r="AJ180" s="122" t="str">
        <f t="shared" si="114"/>
        <v/>
      </c>
      <c r="AK180" s="120">
        <f t="shared" si="121"/>
        <v>0</v>
      </c>
      <c r="AL180" s="121"/>
      <c r="AM180" s="122" t="str">
        <f t="shared" si="115"/>
        <v/>
      </c>
      <c r="AN180" s="120">
        <f t="shared" si="121"/>
        <v>0</v>
      </c>
      <c r="AO180" s="121">
        <v>0</v>
      </c>
      <c r="AP180" s="122">
        <f t="shared" si="116"/>
        <v>0</v>
      </c>
      <c r="AQ180" s="120">
        <f t="shared" si="121"/>
        <v>0</v>
      </c>
      <c r="AR180" s="121"/>
      <c r="AS180" s="122" t="str">
        <f t="shared" si="117"/>
        <v/>
      </c>
    </row>
    <row r="181" spans="6:45">
      <c r="F181" s="116"/>
      <c r="G181" s="117">
        <v>0</v>
      </c>
      <c r="H181" s="13">
        <f t="shared" si="131"/>
        <v>0</v>
      </c>
      <c r="I181" s="119">
        <f t="shared" si="120"/>
        <v>0</v>
      </c>
      <c r="J181" s="120">
        <f t="shared" si="132"/>
        <v>0</v>
      </c>
      <c r="K181" s="121">
        <f>Jan!$D163</f>
        <v>0</v>
      </c>
      <c r="L181" s="122">
        <f t="shared" si="133"/>
        <v>0</v>
      </c>
      <c r="M181" s="120">
        <f t="shared" ref="M181:AQ194" si="134">$H181</f>
        <v>0</v>
      </c>
      <c r="N181" s="121" t="e">
        <v>#REF!</v>
      </c>
      <c r="O181" s="122" t="e">
        <f t="shared" si="108"/>
        <v>#REF!</v>
      </c>
      <c r="P181" s="120">
        <f t="shared" si="134"/>
        <v>0</v>
      </c>
      <c r="Q181" s="121">
        <v>0</v>
      </c>
      <c r="R181" s="122">
        <f t="shared" si="119"/>
        <v>0</v>
      </c>
      <c r="S181" s="120">
        <f t="shared" si="134"/>
        <v>0</v>
      </c>
      <c r="T181" s="121">
        <v>0</v>
      </c>
      <c r="U181" s="122">
        <f t="shared" si="109"/>
        <v>0</v>
      </c>
      <c r="V181" s="120">
        <f t="shared" si="134"/>
        <v>0</v>
      </c>
      <c r="W181" s="121"/>
      <c r="X181" s="122" t="str">
        <f t="shared" si="110"/>
        <v/>
      </c>
      <c r="Y181" s="120">
        <f t="shared" si="134"/>
        <v>0</v>
      </c>
      <c r="Z181" s="121">
        <v>0</v>
      </c>
      <c r="AA181" s="122">
        <f t="shared" si="111"/>
        <v>0</v>
      </c>
      <c r="AB181" s="120">
        <f t="shared" si="134"/>
        <v>0</v>
      </c>
      <c r="AC181" s="121"/>
      <c r="AD181" s="122" t="str">
        <f t="shared" si="112"/>
        <v/>
      </c>
      <c r="AE181" s="120">
        <f t="shared" si="134"/>
        <v>0</v>
      </c>
      <c r="AF181" s="121">
        <v>0</v>
      </c>
      <c r="AG181" s="122">
        <f t="shared" si="113"/>
        <v>0</v>
      </c>
      <c r="AH181" s="120">
        <f t="shared" si="134"/>
        <v>0</v>
      </c>
      <c r="AI181" s="121">
        <v>0</v>
      </c>
      <c r="AJ181" s="122">
        <f t="shared" si="114"/>
        <v>0</v>
      </c>
      <c r="AK181" s="120">
        <f t="shared" si="134"/>
        <v>0</v>
      </c>
      <c r="AL181" s="121">
        <v>0</v>
      </c>
      <c r="AM181" s="122">
        <f t="shared" si="115"/>
        <v>0</v>
      </c>
      <c r="AN181" s="120">
        <f t="shared" si="134"/>
        <v>0</v>
      </c>
      <c r="AO181" s="121">
        <v>0</v>
      </c>
      <c r="AP181" s="122">
        <f t="shared" si="116"/>
        <v>0</v>
      </c>
      <c r="AQ181" s="120">
        <f t="shared" si="134"/>
        <v>0</v>
      </c>
      <c r="AR181" s="121"/>
      <c r="AS181" s="122" t="str">
        <f t="shared" si="117"/>
        <v/>
      </c>
    </row>
    <row r="182" spans="6:45">
      <c r="F182" s="116"/>
      <c r="G182" s="117">
        <v>0</v>
      </c>
      <c r="H182" s="13">
        <f t="shared" si="131"/>
        <v>0</v>
      </c>
      <c r="I182" s="119">
        <f t="shared" si="120"/>
        <v>0</v>
      </c>
      <c r="J182" s="120">
        <f t="shared" si="132"/>
        <v>0</v>
      </c>
      <c r="K182" s="121">
        <f>Jan!$D164</f>
        <v>0</v>
      </c>
      <c r="L182" s="122">
        <f t="shared" si="133"/>
        <v>0</v>
      </c>
      <c r="M182" s="120">
        <f t="shared" si="134"/>
        <v>0</v>
      </c>
      <c r="N182" s="121" t="e">
        <v>#REF!</v>
      </c>
      <c r="O182" s="122" t="e">
        <f t="shared" si="108"/>
        <v>#REF!</v>
      </c>
      <c r="P182" s="120">
        <f t="shared" si="134"/>
        <v>0</v>
      </c>
      <c r="Q182" s="121">
        <v>0</v>
      </c>
      <c r="R182" s="122">
        <f t="shared" si="119"/>
        <v>0</v>
      </c>
      <c r="S182" s="120">
        <f t="shared" si="134"/>
        <v>0</v>
      </c>
      <c r="T182" s="121">
        <v>0</v>
      </c>
      <c r="U182" s="122">
        <f t="shared" si="109"/>
        <v>0</v>
      </c>
      <c r="V182" s="120">
        <f t="shared" si="134"/>
        <v>0</v>
      </c>
      <c r="W182" s="121"/>
      <c r="X182" s="122" t="str">
        <f t="shared" si="110"/>
        <v/>
      </c>
      <c r="Y182" s="120">
        <f t="shared" si="134"/>
        <v>0</v>
      </c>
      <c r="Z182" s="121">
        <v>0</v>
      </c>
      <c r="AA182" s="122">
        <f t="shared" si="111"/>
        <v>0</v>
      </c>
      <c r="AB182" s="120">
        <f t="shared" si="134"/>
        <v>0</v>
      </c>
      <c r="AC182" s="121"/>
      <c r="AD182" s="122" t="str">
        <f t="shared" si="112"/>
        <v/>
      </c>
      <c r="AE182" s="120">
        <f t="shared" si="134"/>
        <v>0</v>
      </c>
      <c r="AF182" s="121">
        <v>0</v>
      </c>
      <c r="AG182" s="122">
        <f t="shared" si="113"/>
        <v>0</v>
      </c>
      <c r="AH182" s="120">
        <f t="shared" si="134"/>
        <v>0</v>
      </c>
      <c r="AI182" s="121">
        <v>0</v>
      </c>
      <c r="AJ182" s="122">
        <f t="shared" si="114"/>
        <v>0</v>
      </c>
      <c r="AK182" s="120">
        <f t="shared" si="134"/>
        <v>0</v>
      </c>
      <c r="AL182" s="121">
        <v>0</v>
      </c>
      <c r="AM182" s="122">
        <f t="shared" si="115"/>
        <v>0</v>
      </c>
      <c r="AN182" s="120">
        <f t="shared" si="134"/>
        <v>0</v>
      </c>
      <c r="AO182" s="121">
        <v>0</v>
      </c>
      <c r="AP182" s="122">
        <f t="shared" si="116"/>
        <v>0</v>
      </c>
      <c r="AQ182" s="120">
        <f t="shared" si="134"/>
        <v>0</v>
      </c>
      <c r="AR182" s="121"/>
      <c r="AS182" s="122" t="str">
        <f t="shared" si="117"/>
        <v/>
      </c>
    </row>
    <row r="183" spans="6:45">
      <c r="F183" s="116"/>
      <c r="G183" s="117">
        <v>0</v>
      </c>
      <c r="H183" s="13">
        <f t="shared" si="131"/>
        <v>0</v>
      </c>
      <c r="I183" s="119">
        <f t="shared" si="120"/>
        <v>0</v>
      </c>
      <c r="J183" s="120">
        <f t="shared" si="132"/>
        <v>0</v>
      </c>
      <c r="K183" s="121">
        <f>Jan!$D165</f>
        <v>0</v>
      </c>
      <c r="L183" s="122">
        <f t="shared" si="133"/>
        <v>0</v>
      </c>
      <c r="M183" s="120">
        <f t="shared" si="134"/>
        <v>0</v>
      </c>
      <c r="N183" s="121" t="e">
        <v>#REF!</v>
      </c>
      <c r="O183" s="122" t="e">
        <f t="shared" si="108"/>
        <v>#REF!</v>
      </c>
      <c r="P183" s="120">
        <f t="shared" si="134"/>
        <v>0</v>
      </c>
      <c r="Q183" s="121">
        <v>0</v>
      </c>
      <c r="R183" s="122">
        <f t="shared" si="119"/>
        <v>0</v>
      </c>
      <c r="S183" s="120">
        <f t="shared" si="134"/>
        <v>0</v>
      </c>
      <c r="T183" s="121">
        <v>0</v>
      </c>
      <c r="U183" s="122">
        <f t="shared" si="109"/>
        <v>0</v>
      </c>
      <c r="V183" s="120">
        <f t="shared" si="134"/>
        <v>0</v>
      </c>
      <c r="W183" s="121"/>
      <c r="X183" s="122" t="str">
        <f t="shared" si="110"/>
        <v/>
      </c>
      <c r="Y183" s="120">
        <f t="shared" si="134"/>
        <v>0</v>
      </c>
      <c r="Z183" s="121">
        <v>0</v>
      </c>
      <c r="AA183" s="122">
        <f t="shared" si="111"/>
        <v>0</v>
      </c>
      <c r="AB183" s="120">
        <f t="shared" si="134"/>
        <v>0</v>
      </c>
      <c r="AC183" s="121"/>
      <c r="AD183" s="122" t="str">
        <f t="shared" si="112"/>
        <v/>
      </c>
      <c r="AE183" s="120">
        <f t="shared" si="134"/>
        <v>0</v>
      </c>
      <c r="AF183" s="121">
        <v>0</v>
      </c>
      <c r="AG183" s="122">
        <f t="shared" si="113"/>
        <v>0</v>
      </c>
      <c r="AH183" s="120">
        <f t="shared" si="134"/>
        <v>0</v>
      </c>
      <c r="AI183" s="121">
        <v>0</v>
      </c>
      <c r="AJ183" s="122">
        <f t="shared" si="114"/>
        <v>0</v>
      </c>
      <c r="AK183" s="120">
        <f t="shared" si="134"/>
        <v>0</v>
      </c>
      <c r="AL183" s="121">
        <v>0</v>
      </c>
      <c r="AM183" s="122">
        <f t="shared" si="115"/>
        <v>0</v>
      </c>
      <c r="AN183" s="120">
        <f t="shared" si="134"/>
        <v>0</v>
      </c>
      <c r="AO183" s="121">
        <v>0</v>
      </c>
      <c r="AP183" s="122">
        <f t="shared" si="116"/>
        <v>0</v>
      </c>
      <c r="AQ183" s="120">
        <f t="shared" si="134"/>
        <v>0</v>
      </c>
      <c r="AR183" s="121"/>
      <c r="AS183" s="122" t="str">
        <f t="shared" si="117"/>
        <v/>
      </c>
    </row>
    <row r="184" spans="6:45">
      <c r="F184" s="116"/>
      <c r="G184" s="117">
        <v>0</v>
      </c>
      <c r="H184" s="13">
        <f t="shared" si="131"/>
        <v>0</v>
      </c>
      <c r="I184" s="119">
        <f t="shared" si="120"/>
        <v>0</v>
      </c>
      <c r="J184" s="120">
        <f t="shared" si="132"/>
        <v>0</v>
      </c>
      <c r="K184" s="121">
        <f>Jan!$D166</f>
        <v>0</v>
      </c>
      <c r="L184" s="122">
        <f t="shared" si="133"/>
        <v>0</v>
      </c>
      <c r="M184" s="120">
        <f t="shared" si="134"/>
        <v>0</v>
      </c>
      <c r="N184" s="121" t="e">
        <v>#REF!</v>
      </c>
      <c r="O184" s="122" t="e">
        <f t="shared" si="108"/>
        <v>#REF!</v>
      </c>
      <c r="P184" s="120">
        <f t="shared" si="134"/>
        <v>0</v>
      </c>
      <c r="Q184" s="121">
        <v>0</v>
      </c>
      <c r="R184" s="122">
        <f t="shared" si="119"/>
        <v>0</v>
      </c>
      <c r="S184" s="120">
        <f t="shared" si="134"/>
        <v>0</v>
      </c>
      <c r="T184" s="121">
        <v>0</v>
      </c>
      <c r="U184" s="122">
        <f t="shared" si="109"/>
        <v>0</v>
      </c>
      <c r="V184" s="120">
        <f t="shared" si="134"/>
        <v>0</v>
      </c>
      <c r="W184" s="121">
        <v>0</v>
      </c>
      <c r="X184" s="122">
        <f t="shared" si="110"/>
        <v>0</v>
      </c>
      <c r="Y184" s="120">
        <f t="shared" si="134"/>
        <v>0</v>
      </c>
      <c r="Z184" s="121">
        <v>0</v>
      </c>
      <c r="AA184" s="122">
        <f t="shared" si="111"/>
        <v>0</v>
      </c>
      <c r="AB184" s="120">
        <f t="shared" si="134"/>
        <v>0</v>
      </c>
      <c r="AC184" s="121">
        <v>0</v>
      </c>
      <c r="AD184" s="122">
        <f t="shared" si="112"/>
        <v>0</v>
      </c>
      <c r="AE184" s="120">
        <f t="shared" si="134"/>
        <v>0</v>
      </c>
      <c r="AF184" s="121">
        <v>0</v>
      </c>
      <c r="AG184" s="122">
        <f t="shared" si="113"/>
        <v>0</v>
      </c>
      <c r="AH184" s="120">
        <f t="shared" si="134"/>
        <v>0</v>
      </c>
      <c r="AI184" s="121">
        <v>0</v>
      </c>
      <c r="AJ184" s="122">
        <f t="shared" si="114"/>
        <v>0</v>
      </c>
      <c r="AK184" s="120">
        <f t="shared" si="134"/>
        <v>0</v>
      </c>
      <c r="AL184" s="121">
        <v>0</v>
      </c>
      <c r="AM184" s="122">
        <f t="shared" si="115"/>
        <v>0</v>
      </c>
      <c r="AN184" s="120">
        <f t="shared" si="134"/>
        <v>0</v>
      </c>
      <c r="AO184" s="121">
        <v>0</v>
      </c>
      <c r="AP184" s="122">
        <f t="shared" si="116"/>
        <v>0</v>
      </c>
      <c r="AQ184" s="120">
        <f t="shared" si="134"/>
        <v>0</v>
      </c>
      <c r="AR184" s="121"/>
      <c r="AS184" s="122" t="str">
        <f t="shared" si="117"/>
        <v/>
      </c>
    </row>
    <row r="185" spans="6:45">
      <c r="F185" s="116"/>
      <c r="G185" s="117">
        <v>0</v>
      </c>
      <c r="H185" s="13">
        <f t="shared" si="131"/>
        <v>0</v>
      </c>
      <c r="I185" s="119">
        <f t="shared" si="120"/>
        <v>0</v>
      </c>
      <c r="J185" s="120">
        <f t="shared" si="132"/>
        <v>0</v>
      </c>
      <c r="K185" s="121">
        <f>Jan!$D167</f>
        <v>0</v>
      </c>
      <c r="L185" s="122">
        <f>IF($K185="","",IF(OR($K185&gt;$J185,$K185&lt;$J185),$K185-$J185,0))</f>
        <v>0</v>
      </c>
      <c r="M185" s="120">
        <f t="shared" si="134"/>
        <v>0</v>
      </c>
      <c r="N185" s="121" t="e">
        <v>#REF!</v>
      </c>
      <c r="O185" s="122" t="e">
        <f t="shared" si="108"/>
        <v>#REF!</v>
      </c>
      <c r="P185" s="120">
        <f t="shared" si="134"/>
        <v>0</v>
      </c>
      <c r="Q185" s="121">
        <v>0</v>
      </c>
      <c r="R185" s="122">
        <f t="shared" si="119"/>
        <v>0</v>
      </c>
      <c r="S185" s="120">
        <f t="shared" si="134"/>
        <v>0</v>
      </c>
      <c r="T185" s="121">
        <v>0</v>
      </c>
      <c r="U185" s="122">
        <f t="shared" si="109"/>
        <v>0</v>
      </c>
      <c r="V185" s="120">
        <f t="shared" si="134"/>
        <v>0</v>
      </c>
      <c r="W185" s="121">
        <v>0</v>
      </c>
      <c r="X185" s="122">
        <f t="shared" si="110"/>
        <v>0</v>
      </c>
      <c r="Y185" s="120">
        <f t="shared" si="134"/>
        <v>0</v>
      </c>
      <c r="Z185" s="121">
        <v>0</v>
      </c>
      <c r="AA185" s="122">
        <f t="shared" si="111"/>
        <v>0</v>
      </c>
      <c r="AB185" s="120">
        <f t="shared" si="134"/>
        <v>0</v>
      </c>
      <c r="AC185" s="121">
        <v>0</v>
      </c>
      <c r="AD185" s="122">
        <f t="shared" si="112"/>
        <v>0</v>
      </c>
      <c r="AE185" s="120">
        <f t="shared" si="134"/>
        <v>0</v>
      </c>
      <c r="AF185" s="121">
        <v>0</v>
      </c>
      <c r="AG185" s="122">
        <f t="shared" si="113"/>
        <v>0</v>
      </c>
      <c r="AH185" s="120">
        <f t="shared" si="134"/>
        <v>0</v>
      </c>
      <c r="AI185" s="121">
        <v>0</v>
      </c>
      <c r="AJ185" s="122">
        <f t="shared" si="114"/>
        <v>0</v>
      </c>
      <c r="AK185" s="120">
        <f t="shared" si="134"/>
        <v>0</v>
      </c>
      <c r="AL185" s="121">
        <v>0</v>
      </c>
      <c r="AM185" s="122">
        <f t="shared" si="115"/>
        <v>0</v>
      </c>
      <c r="AN185" s="120">
        <f t="shared" si="134"/>
        <v>0</v>
      </c>
      <c r="AO185" s="121">
        <v>0</v>
      </c>
      <c r="AP185" s="122">
        <f t="shared" si="116"/>
        <v>0</v>
      </c>
      <c r="AQ185" s="120">
        <f t="shared" si="134"/>
        <v>0</v>
      </c>
      <c r="AR185" s="121"/>
      <c r="AS185" s="122" t="str">
        <f t="shared" si="117"/>
        <v/>
      </c>
    </row>
    <row r="186" spans="6:45">
      <c r="F186" s="116"/>
      <c r="G186" s="117">
        <v>0</v>
      </c>
      <c r="H186" s="13">
        <f t="shared" si="131"/>
        <v>0</v>
      </c>
      <c r="I186" s="119">
        <f t="shared" si="120"/>
        <v>0</v>
      </c>
      <c r="J186" s="120">
        <f t="shared" si="132"/>
        <v>0</v>
      </c>
      <c r="K186" s="121">
        <f>Jan!$D168</f>
        <v>0</v>
      </c>
      <c r="L186" s="122">
        <f t="shared" si="133"/>
        <v>0</v>
      </c>
      <c r="M186" s="120">
        <f t="shared" si="134"/>
        <v>0</v>
      </c>
      <c r="N186" s="121" t="e">
        <v>#REF!</v>
      </c>
      <c r="O186" s="122" t="e">
        <f t="shared" si="108"/>
        <v>#REF!</v>
      </c>
      <c r="P186" s="120">
        <f t="shared" si="134"/>
        <v>0</v>
      </c>
      <c r="Q186" s="121">
        <v>0</v>
      </c>
      <c r="R186" s="122">
        <f t="shared" si="119"/>
        <v>0</v>
      </c>
      <c r="S186" s="120">
        <f t="shared" si="134"/>
        <v>0</v>
      </c>
      <c r="T186" s="121">
        <v>0</v>
      </c>
      <c r="U186" s="122">
        <f t="shared" si="109"/>
        <v>0</v>
      </c>
      <c r="V186" s="120">
        <f t="shared" si="134"/>
        <v>0</v>
      </c>
      <c r="W186" s="121">
        <v>0</v>
      </c>
      <c r="X186" s="122">
        <f t="shared" si="110"/>
        <v>0</v>
      </c>
      <c r="Y186" s="120">
        <f t="shared" si="134"/>
        <v>0</v>
      </c>
      <c r="Z186" s="121">
        <v>0</v>
      </c>
      <c r="AA186" s="122">
        <f t="shared" si="111"/>
        <v>0</v>
      </c>
      <c r="AB186" s="120">
        <f t="shared" si="134"/>
        <v>0</v>
      </c>
      <c r="AC186" s="121">
        <v>0</v>
      </c>
      <c r="AD186" s="122">
        <f t="shared" si="112"/>
        <v>0</v>
      </c>
      <c r="AE186" s="120">
        <f t="shared" si="134"/>
        <v>0</v>
      </c>
      <c r="AF186" s="121">
        <v>0</v>
      </c>
      <c r="AG186" s="122">
        <f t="shared" si="113"/>
        <v>0</v>
      </c>
      <c r="AH186" s="120">
        <f t="shared" si="134"/>
        <v>0</v>
      </c>
      <c r="AI186" s="121">
        <v>0</v>
      </c>
      <c r="AJ186" s="122">
        <f t="shared" si="114"/>
        <v>0</v>
      </c>
      <c r="AK186" s="120">
        <f t="shared" si="134"/>
        <v>0</v>
      </c>
      <c r="AL186" s="121">
        <v>0</v>
      </c>
      <c r="AM186" s="122">
        <f t="shared" si="115"/>
        <v>0</v>
      </c>
      <c r="AN186" s="120">
        <f t="shared" si="134"/>
        <v>0</v>
      </c>
      <c r="AO186" s="121">
        <v>0</v>
      </c>
      <c r="AP186" s="122">
        <f t="shared" si="116"/>
        <v>0</v>
      </c>
      <c r="AQ186" s="120">
        <f t="shared" si="134"/>
        <v>0</v>
      </c>
      <c r="AR186" s="121"/>
      <c r="AS186" s="122" t="str">
        <f t="shared" si="117"/>
        <v/>
      </c>
    </row>
    <row r="187" spans="6:45">
      <c r="F187" s="116"/>
      <c r="G187" s="117">
        <v>0</v>
      </c>
      <c r="H187" s="13">
        <f t="shared" si="131"/>
        <v>0</v>
      </c>
      <c r="I187" s="119">
        <f t="shared" si="120"/>
        <v>0</v>
      </c>
      <c r="J187" s="120">
        <f t="shared" si="132"/>
        <v>0</v>
      </c>
      <c r="K187" s="121">
        <f>Jan!$D169</f>
        <v>0</v>
      </c>
      <c r="L187" s="122">
        <f t="shared" si="133"/>
        <v>0</v>
      </c>
      <c r="M187" s="120">
        <f t="shared" si="134"/>
        <v>0</v>
      </c>
      <c r="N187" s="121" t="e">
        <v>#REF!</v>
      </c>
      <c r="O187" s="122" t="e">
        <f t="shared" si="108"/>
        <v>#REF!</v>
      </c>
      <c r="P187" s="120">
        <f t="shared" si="134"/>
        <v>0</v>
      </c>
      <c r="Q187" s="121">
        <v>0</v>
      </c>
      <c r="R187" s="122">
        <f t="shared" si="119"/>
        <v>0</v>
      </c>
      <c r="S187" s="120">
        <f t="shared" si="134"/>
        <v>0</v>
      </c>
      <c r="T187" s="121">
        <v>0</v>
      </c>
      <c r="U187" s="122">
        <f t="shared" si="109"/>
        <v>0</v>
      </c>
      <c r="V187" s="120">
        <f t="shared" si="134"/>
        <v>0</v>
      </c>
      <c r="W187" s="121">
        <v>0</v>
      </c>
      <c r="X187" s="122">
        <f t="shared" si="110"/>
        <v>0</v>
      </c>
      <c r="Y187" s="120">
        <f t="shared" si="134"/>
        <v>0</v>
      </c>
      <c r="Z187" s="121">
        <v>0</v>
      </c>
      <c r="AA187" s="122">
        <f t="shared" si="111"/>
        <v>0</v>
      </c>
      <c r="AB187" s="120">
        <f t="shared" si="134"/>
        <v>0</v>
      </c>
      <c r="AC187" s="121">
        <v>0</v>
      </c>
      <c r="AD187" s="122">
        <f t="shared" si="112"/>
        <v>0</v>
      </c>
      <c r="AE187" s="120">
        <f t="shared" si="134"/>
        <v>0</v>
      </c>
      <c r="AF187" s="121">
        <v>0</v>
      </c>
      <c r="AG187" s="122">
        <f t="shared" si="113"/>
        <v>0</v>
      </c>
      <c r="AH187" s="120">
        <f t="shared" si="134"/>
        <v>0</v>
      </c>
      <c r="AI187" s="121">
        <v>0</v>
      </c>
      <c r="AJ187" s="122">
        <f t="shared" si="114"/>
        <v>0</v>
      </c>
      <c r="AK187" s="120">
        <f t="shared" si="134"/>
        <v>0</v>
      </c>
      <c r="AL187" s="121">
        <v>0</v>
      </c>
      <c r="AM187" s="122">
        <f t="shared" si="115"/>
        <v>0</v>
      </c>
      <c r="AN187" s="120">
        <f t="shared" si="134"/>
        <v>0</v>
      </c>
      <c r="AO187" s="121">
        <v>0</v>
      </c>
      <c r="AP187" s="122">
        <f t="shared" si="116"/>
        <v>0</v>
      </c>
      <c r="AQ187" s="120">
        <f t="shared" si="134"/>
        <v>0</v>
      </c>
      <c r="AR187" s="121">
        <v>0</v>
      </c>
      <c r="AS187" s="122">
        <f t="shared" si="117"/>
        <v>0</v>
      </c>
    </row>
    <row r="188" spans="6:45">
      <c r="F188" s="116"/>
      <c r="G188" s="117">
        <v>0</v>
      </c>
      <c r="H188" s="13">
        <f t="shared" si="131"/>
        <v>0</v>
      </c>
      <c r="I188" s="119">
        <f t="shared" si="120"/>
        <v>0</v>
      </c>
      <c r="J188" s="120">
        <f t="shared" si="132"/>
        <v>0</v>
      </c>
      <c r="K188" s="121">
        <f>Jan!$D170</f>
        <v>0</v>
      </c>
      <c r="L188" s="122">
        <f t="shared" si="133"/>
        <v>0</v>
      </c>
      <c r="M188" s="120">
        <f t="shared" si="134"/>
        <v>0</v>
      </c>
      <c r="N188" s="121" t="e">
        <v>#REF!</v>
      </c>
      <c r="O188" s="122" t="e">
        <f t="shared" si="108"/>
        <v>#REF!</v>
      </c>
      <c r="P188" s="120">
        <f t="shared" si="134"/>
        <v>0</v>
      </c>
      <c r="Q188" s="121">
        <v>0</v>
      </c>
      <c r="R188" s="122">
        <f t="shared" si="119"/>
        <v>0</v>
      </c>
      <c r="S188" s="120">
        <f t="shared" si="134"/>
        <v>0</v>
      </c>
      <c r="T188" s="121">
        <v>0</v>
      </c>
      <c r="U188" s="122">
        <f t="shared" si="109"/>
        <v>0</v>
      </c>
      <c r="V188" s="120">
        <f t="shared" si="134"/>
        <v>0</v>
      </c>
      <c r="W188" s="121">
        <v>0</v>
      </c>
      <c r="X188" s="122">
        <f t="shared" si="110"/>
        <v>0</v>
      </c>
      <c r="Y188" s="120">
        <f t="shared" si="134"/>
        <v>0</v>
      </c>
      <c r="Z188" s="121">
        <v>0</v>
      </c>
      <c r="AA188" s="122">
        <f t="shared" si="111"/>
        <v>0</v>
      </c>
      <c r="AB188" s="120">
        <f t="shared" si="134"/>
        <v>0</v>
      </c>
      <c r="AC188" s="121">
        <v>0</v>
      </c>
      <c r="AD188" s="122">
        <f t="shared" si="112"/>
        <v>0</v>
      </c>
      <c r="AE188" s="120">
        <f t="shared" si="134"/>
        <v>0</v>
      </c>
      <c r="AF188" s="121">
        <v>0</v>
      </c>
      <c r="AG188" s="122">
        <f t="shared" si="113"/>
        <v>0</v>
      </c>
      <c r="AH188" s="120">
        <f t="shared" si="134"/>
        <v>0</v>
      </c>
      <c r="AI188" s="121">
        <v>0</v>
      </c>
      <c r="AJ188" s="122">
        <f t="shared" si="114"/>
        <v>0</v>
      </c>
      <c r="AK188" s="120">
        <f t="shared" si="134"/>
        <v>0</v>
      </c>
      <c r="AL188" s="121">
        <v>0</v>
      </c>
      <c r="AM188" s="122">
        <f t="shared" si="115"/>
        <v>0</v>
      </c>
      <c r="AN188" s="120">
        <f t="shared" si="134"/>
        <v>0</v>
      </c>
      <c r="AO188" s="121">
        <v>0</v>
      </c>
      <c r="AP188" s="122">
        <f t="shared" si="116"/>
        <v>0</v>
      </c>
      <c r="AQ188" s="120">
        <f t="shared" si="134"/>
        <v>0</v>
      </c>
      <c r="AR188" s="121">
        <v>0</v>
      </c>
      <c r="AS188" s="122">
        <f t="shared" si="117"/>
        <v>0</v>
      </c>
    </row>
    <row r="189" spans="6:45">
      <c r="F189" s="116"/>
      <c r="G189" s="117">
        <v>0</v>
      </c>
      <c r="H189" s="13">
        <f t="shared" si="131"/>
        <v>0</v>
      </c>
      <c r="I189" s="119">
        <f t="shared" si="120"/>
        <v>0</v>
      </c>
      <c r="J189" s="120">
        <f t="shared" si="132"/>
        <v>0</v>
      </c>
      <c r="K189" s="121">
        <f>Jan!$D171</f>
        <v>0</v>
      </c>
      <c r="L189" s="122">
        <f t="shared" si="133"/>
        <v>0</v>
      </c>
      <c r="M189" s="120">
        <f t="shared" si="134"/>
        <v>0</v>
      </c>
      <c r="N189" s="121" t="e">
        <v>#REF!</v>
      </c>
      <c r="O189" s="122" t="e">
        <f t="shared" si="108"/>
        <v>#REF!</v>
      </c>
      <c r="P189" s="120">
        <f t="shared" si="134"/>
        <v>0</v>
      </c>
      <c r="Q189" s="121">
        <v>0</v>
      </c>
      <c r="R189" s="122">
        <f t="shared" si="119"/>
        <v>0</v>
      </c>
      <c r="S189" s="120">
        <f t="shared" si="134"/>
        <v>0</v>
      </c>
      <c r="T189" s="121">
        <v>0</v>
      </c>
      <c r="U189" s="122">
        <f t="shared" si="109"/>
        <v>0</v>
      </c>
      <c r="V189" s="120">
        <f t="shared" si="134"/>
        <v>0</v>
      </c>
      <c r="W189" s="121">
        <v>0</v>
      </c>
      <c r="X189" s="122">
        <f t="shared" si="110"/>
        <v>0</v>
      </c>
      <c r="Y189" s="120">
        <f t="shared" si="134"/>
        <v>0</v>
      </c>
      <c r="Z189" s="121">
        <v>0</v>
      </c>
      <c r="AA189" s="122">
        <f t="shared" si="111"/>
        <v>0</v>
      </c>
      <c r="AB189" s="120">
        <f t="shared" si="134"/>
        <v>0</v>
      </c>
      <c r="AC189" s="121">
        <v>0</v>
      </c>
      <c r="AD189" s="122">
        <f t="shared" si="112"/>
        <v>0</v>
      </c>
      <c r="AE189" s="120">
        <f t="shared" si="134"/>
        <v>0</v>
      </c>
      <c r="AF189" s="121">
        <v>0</v>
      </c>
      <c r="AG189" s="122">
        <f t="shared" si="113"/>
        <v>0</v>
      </c>
      <c r="AH189" s="120">
        <f t="shared" si="134"/>
        <v>0</v>
      </c>
      <c r="AI189" s="121">
        <v>0</v>
      </c>
      <c r="AJ189" s="122">
        <f t="shared" si="114"/>
        <v>0</v>
      </c>
      <c r="AK189" s="120">
        <f t="shared" si="134"/>
        <v>0</v>
      </c>
      <c r="AL189" s="121">
        <v>0</v>
      </c>
      <c r="AM189" s="122">
        <f t="shared" si="115"/>
        <v>0</v>
      </c>
      <c r="AN189" s="120">
        <f t="shared" si="134"/>
        <v>0</v>
      </c>
      <c r="AO189" s="121">
        <v>0</v>
      </c>
      <c r="AP189" s="122">
        <f t="shared" si="116"/>
        <v>0</v>
      </c>
      <c r="AQ189" s="120">
        <f t="shared" si="134"/>
        <v>0</v>
      </c>
      <c r="AR189" s="121">
        <v>0</v>
      </c>
      <c r="AS189" s="122">
        <f t="shared" si="117"/>
        <v>0</v>
      </c>
    </row>
    <row r="190" spans="6:45">
      <c r="F190" s="116"/>
      <c r="G190" s="117">
        <v>0</v>
      </c>
      <c r="H190" s="13">
        <f t="shared" si="131"/>
        <v>0</v>
      </c>
      <c r="I190" s="119">
        <f t="shared" si="120"/>
        <v>0</v>
      </c>
      <c r="J190" s="120">
        <f t="shared" si="132"/>
        <v>0</v>
      </c>
      <c r="K190" s="121">
        <f>Jan!$D172</f>
        <v>0</v>
      </c>
      <c r="L190" s="122">
        <f t="shared" si="133"/>
        <v>0</v>
      </c>
      <c r="M190" s="120">
        <f t="shared" si="134"/>
        <v>0</v>
      </c>
      <c r="N190" s="121" t="e">
        <v>#REF!</v>
      </c>
      <c r="O190" s="122" t="e">
        <f t="shared" si="108"/>
        <v>#REF!</v>
      </c>
      <c r="P190" s="120">
        <f t="shared" si="134"/>
        <v>0</v>
      </c>
      <c r="Q190" s="121">
        <v>0</v>
      </c>
      <c r="R190" s="122">
        <f t="shared" si="119"/>
        <v>0</v>
      </c>
      <c r="S190" s="120">
        <f t="shared" si="134"/>
        <v>0</v>
      </c>
      <c r="T190" s="121">
        <v>0</v>
      </c>
      <c r="U190" s="122">
        <f t="shared" si="109"/>
        <v>0</v>
      </c>
      <c r="V190" s="120">
        <f t="shared" si="134"/>
        <v>0</v>
      </c>
      <c r="W190" s="121">
        <v>0</v>
      </c>
      <c r="X190" s="122">
        <f t="shared" si="110"/>
        <v>0</v>
      </c>
      <c r="Y190" s="120">
        <f t="shared" si="134"/>
        <v>0</v>
      </c>
      <c r="Z190" s="121">
        <v>0</v>
      </c>
      <c r="AA190" s="122">
        <f t="shared" si="111"/>
        <v>0</v>
      </c>
      <c r="AB190" s="120">
        <f t="shared" si="134"/>
        <v>0</v>
      </c>
      <c r="AC190" s="121">
        <v>0</v>
      </c>
      <c r="AD190" s="122">
        <f t="shared" si="112"/>
        <v>0</v>
      </c>
      <c r="AE190" s="120">
        <f t="shared" si="134"/>
        <v>0</v>
      </c>
      <c r="AF190" s="121">
        <v>0</v>
      </c>
      <c r="AG190" s="122">
        <f t="shared" si="113"/>
        <v>0</v>
      </c>
      <c r="AH190" s="120">
        <f t="shared" si="134"/>
        <v>0</v>
      </c>
      <c r="AI190" s="121">
        <v>0</v>
      </c>
      <c r="AJ190" s="122">
        <f t="shared" si="114"/>
        <v>0</v>
      </c>
      <c r="AK190" s="120">
        <f t="shared" si="134"/>
        <v>0</v>
      </c>
      <c r="AL190" s="121">
        <v>0</v>
      </c>
      <c r="AM190" s="122">
        <f t="shared" si="115"/>
        <v>0</v>
      </c>
      <c r="AN190" s="120">
        <f t="shared" si="134"/>
        <v>0</v>
      </c>
      <c r="AO190" s="121">
        <v>0</v>
      </c>
      <c r="AP190" s="122">
        <f t="shared" si="116"/>
        <v>0</v>
      </c>
      <c r="AQ190" s="120">
        <f t="shared" si="134"/>
        <v>0</v>
      </c>
      <c r="AR190" s="121">
        <v>0</v>
      </c>
      <c r="AS190" s="122">
        <f t="shared" si="117"/>
        <v>0</v>
      </c>
    </row>
    <row r="191" spans="6:45">
      <c r="F191" s="116"/>
      <c r="G191" s="117">
        <v>0</v>
      </c>
      <c r="H191" s="13">
        <f t="shared" si="131"/>
        <v>0</v>
      </c>
      <c r="I191" s="119">
        <f t="shared" si="120"/>
        <v>0</v>
      </c>
      <c r="J191" s="120">
        <f t="shared" si="132"/>
        <v>0</v>
      </c>
      <c r="K191" s="121">
        <f>Jan!$D173</f>
        <v>0</v>
      </c>
      <c r="L191" s="122">
        <f>IF($K191="","",IF(OR($K191&gt;$J191,$K191&lt;$J191),$K191-$J191,0))</f>
        <v>0</v>
      </c>
      <c r="M191" s="120">
        <f t="shared" si="134"/>
        <v>0</v>
      </c>
      <c r="N191" s="121" t="e">
        <v>#REF!</v>
      </c>
      <c r="O191" s="122" t="e">
        <f t="shared" si="108"/>
        <v>#REF!</v>
      </c>
      <c r="P191" s="120">
        <f t="shared" si="134"/>
        <v>0</v>
      </c>
      <c r="Q191" s="121">
        <v>0</v>
      </c>
      <c r="R191" s="122">
        <f t="shared" si="119"/>
        <v>0</v>
      </c>
      <c r="S191" s="120">
        <f t="shared" si="134"/>
        <v>0</v>
      </c>
      <c r="T191" s="121">
        <v>0</v>
      </c>
      <c r="U191" s="122">
        <f t="shared" si="109"/>
        <v>0</v>
      </c>
      <c r="V191" s="120">
        <f t="shared" si="134"/>
        <v>0</v>
      </c>
      <c r="W191" s="121">
        <v>0</v>
      </c>
      <c r="X191" s="122">
        <f t="shared" si="110"/>
        <v>0</v>
      </c>
      <c r="Y191" s="120">
        <f t="shared" si="134"/>
        <v>0</v>
      </c>
      <c r="Z191" s="121">
        <v>0</v>
      </c>
      <c r="AA191" s="122">
        <f t="shared" si="111"/>
        <v>0</v>
      </c>
      <c r="AB191" s="120">
        <f t="shared" si="134"/>
        <v>0</v>
      </c>
      <c r="AC191" s="121">
        <v>0</v>
      </c>
      <c r="AD191" s="122">
        <f t="shared" si="112"/>
        <v>0</v>
      </c>
      <c r="AE191" s="120">
        <f t="shared" si="134"/>
        <v>0</v>
      </c>
      <c r="AF191" s="121">
        <v>0</v>
      </c>
      <c r="AG191" s="122">
        <f t="shared" si="113"/>
        <v>0</v>
      </c>
      <c r="AH191" s="120">
        <f t="shared" si="134"/>
        <v>0</v>
      </c>
      <c r="AI191" s="121">
        <v>0</v>
      </c>
      <c r="AJ191" s="122">
        <f t="shared" si="114"/>
        <v>0</v>
      </c>
      <c r="AK191" s="120">
        <f t="shared" si="134"/>
        <v>0</v>
      </c>
      <c r="AL191" s="121">
        <v>0</v>
      </c>
      <c r="AM191" s="122">
        <f t="shared" si="115"/>
        <v>0</v>
      </c>
      <c r="AN191" s="120">
        <f t="shared" si="134"/>
        <v>0</v>
      </c>
      <c r="AO191" s="121">
        <v>0</v>
      </c>
      <c r="AP191" s="122">
        <f t="shared" si="116"/>
        <v>0</v>
      </c>
      <c r="AQ191" s="120">
        <f t="shared" si="134"/>
        <v>0</v>
      </c>
      <c r="AR191" s="121">
        <v>0</v>
      </c>
      <c r="AS191" s="122">
        <f t="shared" si="117"/>
        <v>0</v>
      </c>
    </row>
    <row r="192" spans="6:45">
      <c r="F192" s="116"/>
      <c r="G192" s="117">
        <v>0</v>
      </c>
      <c r="H192" s="13">
        <f t="shared" si="131"/>
        <v>0</v>
      </c>
      <c r="I192" s="119">
        <f t="shared" si="120"/>
        <v>0</v>
      </c>
      <c r="J192" s="120">
        <f t="shared" si="132"/>
        <v>0</v>
      </c>
      <c r="K192" s="121">
        <f>Jan!$D174</f>
        <v>0</v>
      </c>
      <c r="L192" s="122">
        <f t="shared" si="133"/>
        <v>0</v>
      </c>
      <c r="M192" s="120">
        <f t="shared" si="134"/>
        <v>0</v>
      </c>
      <c r="N192" s="121" t="e">
        <v>#REF!</v>
      </c>
      <c r="O192" s="122" t="e">
        <f t="shared" si="108"/>
        <v>#REF!</v>
      </c>
      <c r="P192" s="120">
        <f t="shared" si="134"/>
        <v>0</v>
      </c>
      <c r="Q192" s="121">
        <v>0</v>
      </c>
      <c r="R192" s="122">
        <f t="shared" si="119"/>
        <v>0</v>
      </c>
      <c r="S192" s="120">
        <f t="shared" si="134"/>
        <v>0</v>
      </c>
      <c r="T192" s="121">
        <v>0</v>
      </c>
      <c r="U192" s="122">
        <f t="shared" si="109"/>
        <v>0</v>
      </c>
      <c r="V192" s="120">
        <f t="shared" si="134"/>
        <v>0</v>
      </c>
      <c r="W192" s="121">
        <v>0</v>
      </c>
      <c r="X192" s="122">
        <f t="shared" si="110"/>
        <v>0</v>
      </c>
      <c r="Y192" s="120">
        <f t="shared" si="134"/>
        <v>0</v>
      </c>
      <c r="Z192" s="121">
        <v>0</v>
      </c>
      <c r="AA192" s="122">
        <f t="shared" si="111"/>
        <v>0</v>
      </c>
      <c r="AB192" s="120">
        <f t="shared" si="134"/>
        <v>0</v>
      </c>
      <c r="AC192" s="121">
        <v>0</v>
      </c>
      <c r="AD192" s="122">
        <f t="shared" si="112"/>
        <v>0</v>
      </c>
      <c r="AE192" s="120">
        <f t="shared" si="134"/>
        <v>0</v>
      </c>
      <c r="AF192" s="121">
        <v>0</v>
      </c>
      <c r="AG192" s="122">
        <f t="shared" si="113"/>
        <v>0</v>
      </c>
      <c r="AH192" s="120">
        <f t="shared" si="134"/>
        <v>0</v>
      </c>
      <c r="AI192" s="121">
        <v>0</v>
      </c>
      <c r="AJ192" s="122">
        <f t="shared" si="114"/>
        <v>0</v>
      </c>
      <c r="AK192" s="120">
        <f t="shared" si="134"/>
        <v>0</v>
      </c>
      <c r="AL192" s="121">
        <v>0</v>
      </c>
      <c r="AM192" s="122">
        <f t="shared" si="115"/>
        <v>0</v>
      </c>
      <c r="AN192" s="120">
        <f t="shared" si="134"/>
        <v>0</v>
      </c>
      <c r="AO192" s="121">
        <v>0</v>
      </c>
      <c r="AP192" s="122">
        <f t="shared" si="116"/>
        <v>0</v>
      </c>
      <c r="AQ192" s="120">
        <f t="shared" si="134"/>
        <v>0</v>
      </c>
      <c r="AR192" s="121">
        <v>0</v>
      </c>
      <c r="AS192" s="122">
        <f t="shared" si="117"/>
        <v>0</v>
      </c>
    </row>
    <row r="193" spans="6:45">
      <c r="F193" s="116"/>
      <c r="G193" s="117">
        <v>0</v>
      </c>
      <c r="H193" s="13">
        <f t="shared" si="131"/>
        <v>0</v>
      </c>
      <c r="I193" s="119">
        <f t="shared" si="120"/>
        <v>0</v>
      </c>
      <c r="J193" s="120">
        <f t="shared" si="132"/>
        <v>0</v>
      </c>
      <c r="K193" s="121">
        <f>Jan!$D175</f>
        <v>0</v>
      </c>
      <c r="L193" s="122">
        <f t="shared" si="133"/>
        <v>0</v>
      </c>
      <c r="M193" s="120">
        <f t="shared" si="134"/>
        <v>0</v>
      </c>
      <c r="N193" s="121" t="e">
        <v>#REF!</v>
      </c>
      <c r="O193" s="122" t="e">
        <f t="shared" si="108"/>
        <v>#REF!</v>
      </c>
      <c r="P193" s="120">
        <f t="shared" si="134"/>
        <v>0</v>
      </c>
      <c r="Q193" s="121">
        <v>0</v>
      </c>
      <c r="R193" s="122">
        <f t="shared" si="119"/>
        <v>0</v>
      </c>
      <c r="S193" s="120">
        <f t="shared" si="134"/>
        <v>0</v>
      </c>
      <c r="T193" s="121">
        <v>0</v>
      </c>
      <c r="U193" s="122">
        <f t="shared" si="109"/>
        <v>0</v>
      </c>
      <c r="V193" s="120">
        <f t="shared" si="134"/>
        <v>0</v>
      </c>
      <c r="W193" s="121">
        <v>0</v>
      </c>
      <c r="X193" s="122">
        <f t="shared" si="110"/>
        <v>0</v>
      </c>
      <c r="Y193" s="120">
        <f t="shared" si="134"/>
        <v>0</v>
      </c>
      <c r="Z193" s="121">
        <v>0</v>
      </c>
      <c r="AA193" s="122">
        <f t="shared" si="111"/>
        <v>0</v>
      </c>
      <c r="AB193" s="120">
        <f t="shared" si="134"/>
        <v>0</v>
      </c>
      <c r="AC193" s="121">
        <v>0</v>
      </c>
      <c r="AD193" s="122">
        <f t="shared" si="112"/>
        <v>0</v>
      </c>
      <c r="AE193" s="120">
        <f t="shared" si="134"/>
        <v>0</v>
      </c>
      <c r="AF193" s="121">
        <v>0</v>
      </c>
      <c r="AG193" s="122">
        <f t="shared" si="113"/>
        <v>0</v>
      </c>
      <c r="AH193" s="120">
        <f t="shared" si="134"/>
        <v>0</v>
      </c>
      <c r="AI193" s="121">
        <v>0</v>
      </c>
      <c r="AJ193" s="122">
        <f t="shared" si="114"/>
        <v>0</v>
      </c>
      <c r="AK193" s="120">
        <f t="shared" si="134"/>
        <v>0</v>
      </c>
      <c r="AL193" s="121">
        <v>0</v>
      </c>
      <c r="AM193" s="122">
        <f t="shared" si="115"/>
        <v>0</v>
      </c>
      <c r="AN193" s="120">
        <f t="shared" si="134"/>
        <v>0</v>
      </c>
      <c r="AO193" s="121">
        <v>0</v>
      </c>
      <c r="AP193" s="122">
        <f t="shared" si="116"/>
        <v>0</v>
      </c>
      <c r="AQ193" s="120">
        <f t="shared" si="134"/>
        <v>0</v>
      </c>
      <c r="AR193" s="121">
        <v>0</v>
      </c>
      <c r="AS193" s="122">
        <f t="shared" si="117"/>
        <v>0</v>
      </c>
    </row>
    <row r="194" spans="6:45">
      <c r="F194" s="116"/>
      <c r="G194" s="117">
        <v>0</v>
      </c>
      <c r="H194" s="13">
        <f t="shared" si="131"/>
        <v>0</v>
      </c>
      <c r="I194" s="119">
        <f t="shared" si="120"/>
        <v>0</v>
      </c>
      <c r="J194" s="120">
        <f t="shared" si="132"/>
        <v>0</v>
      </c>
      <c r="K194" s="121">
        <f>Jan!$D176</f>
        <v>0</v>
      </c>
      <c r="L194" s="122">
        <f t="shared" si="133"/>
        <v>0</v>
      </c>
      <c r="M194" s="120">
        <f t="shared" si="134"/>
        <v>0</v>
      </c>
      <c r="N194" s="121" t="e">
        <v>#REF!</v>
      </c>
      <c r="O194" s="122" t="e">
        <f t="shared" si="108"/>
        <v>#REF!</v>
      </c>
      <c r="P194" s="120">
        <f t="shared" si="134"/>
        <v>0</v>
      </c>
      <c r="Q194" s="121">
        <v>0</v>
      </c>
      <c r="R194" s="122">
        <f t="shared" si="119"/>
        <v>0</v>
      </c>
      <c r="S194" s="120">
        <f t="shared" si="134"/>
        <v>0</v>
      </c>
      <c r="T194" s="121">
        <v>0</v>
      </c>
      <c r="U194" s="122">
        <f t="shared" si="109"/>
        <v>0</v>
      </c>
      <c r="V194" s="120">
        <f t="shared" si="134"/>
        <v>0</v>
      </c>
      <c r="W194" s="121">
        <v>0</v>
      </c>
      <c r="X194" s="122">
        <f t="shared" si="110"/>
        <v>0</v>
      </c>
      <c r="Y194" s="120">
        <f t="shared" si="134"/>
        <v>0</v>
      </c>
      <c r="Z194" s="121">
        <v>0</v>
      </c>
      <c r="AA194" s="122">
        <f t="shared" si="111"/>
        <v>0</v>
      </c>
      <c r="AB194" s="120">
        <f t="shared" si="134"/>
        <v>0</v>
      </c>
      <c r="AC194" s="121">
        <v>0</v>
      </c>
      <c r="AD194" s="122">
        <f t="shared" si="112"/>
        <v>0</v>
      </c>
      <c r="AE194" s="120">
        <f t="shared" si="134"/>
        <v>0</v>
      </c>
      <c r="AF194" s="121">
        <v>0</v>
      </c>
      <c r="AG194" s="122">
        <f t="shared" si="113"/>
        <v>0</v>
      </c>
      <c r="AH194" s="120">
        <f t="shared" si="134"/>
        <v>0</v>
      </c>
      <c r="AI194" s="121">
        <v>0</v>
      </c>
      <c r="AJ194" s="122">
        <f t="shared" si="114"/>
        <v>0</v>
      </c>
      <c r="AK194" s="120">
        <f t="shared" si="134"/>
        <v>0</v>
      </c>
      <c r="AL194" s="121">
        <v>0</v>
      </c>
      <c r="AM194" s="122">
        <f t="shared" si="115"/>
        <v>0</v>
      </c>
      <c r="AN194" s="120">
        <f t="shared" si="134"/>
        <v>0</v>
      </c>
      <c r="AO194" s="121">
        <v>0</v>
      </c>
      <c r="AP194" s="122">
        <f t="shared" si="116"/>
        <v>0</v>
      </c>
      <c r="AQ194" s="120">
        <f t="shared" si="134"/>
        <v>0</v>
      </c>
      <c r="AR194" s="121">
        <v>0</v>
      </c>
      <c r="AS194" s="122">
        <f t="shared" si="117"/>
        <v>0</v>
      </c>
    </row>
    <row r="195" spans="6:45">
      <c r="F195" s="116" t="s">
        <v>119</v>
      </c>
      <c r="G195" s="117"/>
      <c r="H195" s="13"/>
      <c r="I195" s="119"/>
      <c r="J195" s="120"/>
      <c r="K195" s="121">
        <f>Jan!$D177</f>
        <v>0</v>
      </c>
      <c r="L195" s="122"/>
      <c r="M195" s="120"/>
      <c r="N195" s="121" t="e">
        <v>#REF!</v>
      </c>
      <c r="O195" s="122" t="e">
        <f t="shared" si="108"/>
        <v>#REF!</v>
      </c>
      <c r="P195" s="120"/>
      <c r="Q195" s="121">
        <v>0</v>
      </c>
      <c r="R195" s="122">
        <f t="shared" si="119"/>
        <v>0</v>
      </c>
      <c r="S195" s="120"/>
      <c r="T195" s="121">
        <v>0</v>
      </c>
      <c r="U195" s="122">
        <f t="shared" si="109"/>
        <v>0</v>
      </c>
      <c r="V195" s="120"/>
      <c r="W195" s="121">
        <v>0</v>
      </c>
      <c r="X195" s="122">
        <f t="shared" si="110"/>
        <v>0</v>
      </c>
      <c r="Y195" s="120"/>
      <c r="Z195" s="121">
        <v>0</v>
      </c>
      <c r="AA195" s="122">
        <f t="shared" si="111"/>
        <v>0</v>
      </c>
      <c r="AB195" s="120"/>
      <c r="AC195" s="121">
        <v>0</v>
      </c>
      <c r="AD195" s="122">
        <f t="shared" si="112"/>
        <v>0</v>
      </c>
      <c r="AE195" s="120"/>
      <c r="AF195" s="121">
        <v>0</v>
      </c>
      <c r="AG195" s="122">
        <f t="shared" si="113"/>
        <v>0</v>
      </c>
      <c r="AH195" s="120"/>
      <c r="AI195" s="121">
        <v>0</v>
      </c>
      <c r="AJ195" s="122">
        <f t="shared" si="114"/>
        <v>0</v>
      </c>
      <c r="AK195" s="120"/>
      <c r="AL195" s="121">
        <v>0</v>
      </c>
      <c r="AM195" s="122">
        <f t="shared" si="115"/>
        <v>0</v>
      </c>
      <c r="AN195" s="120"/>
      <c r="AO195" s="121">
        <v>0</v>
      </c>
      <c r="AP195" s="122">
        <f t="shared" si="116"/>
        <v>0</v>
      </c>
      <c r="AQ195" s="120"/>
      <c r="AR195" s="121">
        <v>0</v>
      </c>
      <c r="AS195" s="122">
        <f t="shared" si="117"/>
        <v>0</v>
      </c>
    </row>
    <row r="196" spans="6:45">
      <c r="F196" s="116"/>
      <c r="G196" s="117">
        <v>0</v>
      </c>
      <c r="H196" s="13">
        <f>$G196*Salaire!$D$31/100</f>
        <v>0</v>
      </c>
      <c r="I196" s="119">
        <f t="shared" ref="I196:I205" si="135">100*$H196/$G$231</f>
        <v>0</v>
      </c>
      <c r="J196" s="120">
        <f t="shared" ref="J196:J205" si="136">$H196</f>
        <v>0</v>
      </c>
      <c r="K196" s="121">
        <f>Jan!$D178</f>
        <v>0</v>
      </c>
      <c r="L196" s="122">
        <f t="shared" si="133"/>
        <v>0</v>
      </c>
      <c r="M196" s="120">
        <f t="shared" ref="M196:M205" si="137">$H196</f>
        <v>0</v>
      </c>
      <c r="N196" s="121" t="e">
        <v>#REF!</v>
      </c>
      <c r="O196" s="122" t="e">
        <f t="shared" si="108"/>
        <v>#REF!</v>
      </c>
      <c r="P196" s="120">
        <f t="shared" ref="P196:P205" si="138">$H196</f>
        <v>0</v>
      </c>
      <c r="Q196" s="121">
        <v>0</v>
      </c>
      <c r="R196" s="122">
        <f t="shared" si="119"/>
        <v>0</v>
      </c>
      <c r="S196" s="120">
        <f t="shared" ref="S196:S205" si="139">$H196</f>
        <v>0</v>
      </c>
      <c r="T196" s="121">
        <v>0</v>
      </c>
      <c r="U196" s="122">
        <f t="shared" si="109"/>
        <v>0</v>
      </c>
      <c r="V196" s="120">
        <f t="shared" ref="V196:V205" si="140">$H196</f>
        <v>0</v>
      </c>
      <c r="W196" s="121">
        <v>0</v>
      </c>
      <c r="X196" s="122">
        <f t="shared" si="110"/>
        <v>0</v>
      </c>
      <c r="Y196" s="120">
        <f t="shared" ref="Y196:Y205" si="141">$H196</f>
        <v>0</v>
      </c>
      <c r="Z196" s="121">
        <v>0</v>
      </c>
      <c r="AA196" s="122">
        <f t="shared" si="111"/>
        <v>0</v>
      </c>
      <c r="AB196" s="120">
        <f t="shared" ref="AB196:AB205" si="142">$H196</f>
        <v>0</v>
      </c>
      <c r="AC196" s="121">
        <v>0</v>
      </c>
      <c r="AD196" s="122">
        <f t="shared" si="112"/>
        <v>0</v>
      </c>
      <c r="AE196" s="120">
        <f t="shared" ref="AE196:AE205" si="143">$H196</f>
        <v>0</v>
      </c>
      <c r="AF196" s="121">
        <v>0</v>
      </c>
      <c r="AG196" s="122">
        <f t="shared" si="113"/>
        <v>0</v>
      </c>
      <c r="AH196" s="120">
        <f t="shared" ref="AH196:AH205" si="144">$H196</f>
        <v>0</v>
      </c>
      <c r="AI196" s="121">
        <v>0</v>
      </c>
      <c r="AJ196" s="122">
        <f t="shared" si="114"/>
        <v>0</v>
      </c>
      <c r="AK196" s="120">
        <f t="shared" ref="AK196:AK205" si="145">$H196</f>
        <v>0</v>
      </c>
      <c r="AL196" s="121">
        <v>0</v>
      </c>
      <c r="AM196" s="122">
        <f t="shared" si="115"/>
        <v>0</v>
      </c>
      <c r="AN196" s="120">
        <f t="shared" ref="AN196:AN205" si="146">$H196</f>
        <v>0</v>
      </c>
      <c r="AO196" s="121">
        <v>0</v>
      </c>
      <c r="AP196" s="122">
        <f t="shared" si="116"/>
        <v>0</v>
      </c>
      <c r="AQ196" s="120">
        <f t="shared" ref="AQ196:AQ205" si="147">$H196</f>
        <v>0</v>
      </c>
      <c r="AR196" s="121">
        <v>0</v>
      </c>
      <c r="AS196" s="122">
        <f t="shared" si="117"/>
        <v>0</v>
      </c>
    </row>
    <row r="197" spans="6:45">
      <c r="F197" s="116"/>
      <c r="G197" s="117">
        <v>0</v>
      </c>
      <c r="H197" s="13">
        <f>$G197*Salaire!$D$31/100</f>
        <v>0</v>
      </c>
      <c r="I197" s="119">
        <f t="shared" si="135"/>
        <v>0</v>
      </c>
      <c r="J197" s="120">
        <f t="shared" si="136"/>
        <v>0</v>
      </c>
      <c r="K197" s="121">
        <f>Jan!$D179</f>
        <v>0</v>
      </c>
      <c r="L197" s="122">
        <f t="shared" si="133"/>
        <v>0</v>
      </c>
      <c r="M197" s="120">
        <f t="shared" si="137"/>
        <v>0</v>
      </c>
      <c r="N197" s="121" t="e">
        <v>#REF!</v>
      </c>
      <c r="O197" s="122" t="e">
        <f t="shared" si="108"/>
        <v>#REF!</v>
      </c>
      <c r="P197" s="120">
        <f t="shared" si="138"/>
        <v>0</v>
      </c>
      <c r="Q197" s="121">
        <v>0</v>
      </c>
      <c r="R197" s="122">
        <f t="shared" si="119"/>
        <v>0</v>
      </c>
      <c r="S197" s="120">
        <f t="shared" si="139"/>
        <v>0</v>
      </c>
      <c r="T197" s="121">
        <v>0</v>
      </c>
      <c r="U197" s="122">
        <f t="shared" si="109"/>
        <v>0</v>
      </c>
      <c r="V197" s="120">
        <f t="shared" si="140"/>
        <v>0</v>
      </c>
      <c r="W197" s="121"/>
      <c r="X197" s="122" t="str">
        <f t="shared" si="110"/>
        <v/>
      </c>
      <c r="Y197" s="120">
        <f t="shared" si="141"/>
        <v>0</v>
      </c>
      <c r="Z197" s="121">
        <v>0</v>
      </c>
      <c r="AA197" s="122">
        <f t="shared" si="111"/>
        <v>0</v>
      </c>
      <c r="AB197" s="120">
        <f t="shared" si="142"/>
        <v>0</v>
      </c>
      <c r="AC197" s="121">
        <v>0</v>
      </c>
      <c r="AD197" s="122">
        <f t="shared" si="112"/>
        <v>0</v>
      </c>
      <c r="AE197" s="120">
        <f t="shared" si="143"/>
        <v>0</v>
      </c>
      <c r="AF197" s="121">
        <v>0</v>
      </c>
      <c r="AG197" s="122">
        <f t="shared" si="113"/>
        <v>0</v>
      </c>
      <c r="AH197" s="120">
        <f t="shared" si="144"/>
        <v>0</v>
      </c>
      <c r="AI197" s="121">
        <v>0</v>
      </c>
      <c r="AJ197" s="122">
        <f t="shared" si="114"/>
        <v>0</v>
      </c>
      <c r="AK197" s="120">
        <f t="shared" si="145"/>
        <v>0</v>
      </c>
      <c r="AL197" s="121">
        <v>0</v>
      </c>
      <c r="AM197" s="122">
        <f t="shared" si="115"/>
        <v>0</v>
      </c>
      <c r="AN197" s="120">
        <f t="shared" si="146"/>
        <v>0</v>
      </c>
      <c r="AO197" s="121">
        <v>0</v>
      </c>
      <c r="AP197" s="122">
        <f t="shared" si="116"/>
        <v>0</v>
      </c>
      <c r="AQ197" s="120">
        <f t="shared" si="147"/>
        <v>0</v>
      </c>
      <c r="AR197" s="121">
        <v>0</v>
      </c>
      <c r="AS197" s="122">
        <f t="shared" si="117"/>
        <v>0</v>
      </c>
    </row>
    <row r="198" spans="6:45">
      <c r="F198" s="116"/>
      <c r="G198" s="117">
        <v>0</v>
      </c>
      <c r="H198" s="13">
        <f>$G198*Salaire!$D$31/100</f>
        <v>0</v>
      </c>
      <c r="I198" s="119">
        <f t="shared" si="135"/>
        <v>0</v>
      </c>
      <c r="J198" s="120">
        <f t="shared" si="136"/>
        <v>0</v>
      </c>
      <c r="K198" s="121">
        <f>Jan!$D180</f>
        <v>0</v>
      </c>
      <c r="L198" s="122">
        <f>IF($K198="","",IF(OR($K198&gt;$J198,$K198&lt;$J198),$K198-$J198,0))</f>
        <v>0</v>
      </c>
      <c r="M198" s="120">
        <f t="shared" si="137"/>
        <v>0</v>
      </c>
      <c r="N198" s="121" t="e">
        <v>#REF!</v>
      </c>
      <c r="O198" s="122" t="e">
        <f t="shared" si="108"/>
        <v>#REF!</v>
      </c>
      <c r="P198" s="120">
        <f t="shared" si="138"/>
        <v>0</v>
      </c>
      <c r="Q198" s="121">
        <v>0</v>
      </c>
      <c r="R198" s="122">
        <f t="shared" si="119"/>
        <v>0</v>
      </c>
      <c r="S198" s="120">
        <f t="shared" si="139"/>
        <v>0</v>
      </c>
      <c r="T198" s="121">
        <v>0</v>
      </c>
      <c r="U198" s="122">
        <f t="shared" si="109"/>
        <v>0</v>
      </c>
      <c r="V198" s="120">
        <f t="shared" si="140"/>
        <v>0</v>
      </c>
      <c r="W198" s="121">
        <v>0</v>
      </c>
      <c r="X198" s="122">
        <f t="shared" si="110"/>
        <v>0</v>
      </c>
      <c r="Y198" s="120">
        <f t="shared" si="141"/>
        <v>0</v>
      </c>
      <c r="Z198" s="121">
        <v>0</v>
      </c>
      <c r="AA198" s="122">
        <f t="shared" si="111"/>
        <v>0</v>
      </c>
      <c r="AB198" s="120">
        <f t="shared" si="142"/>
        <v>0</v>
      </c>
      <c r="AC198" s="121">
        <v>0</v>
      </c>
      <c r="AD198" s="122">
        <f t="shared" si="112"/>
        <v>0</v>
      </c>
      <c r="AE198" s="120">
        <f t="shared" si="143"/>
        <v>0</v>
      </c>
      <c r="AF198" s="121">
        <v>0</v>
      </c>
      <c r="AG198" s="122">
        <f t="shared" si="113"/>
        <v>0</v>
      </c>
      <c r="AH198" s="120">
        <f t="shared" si="144"/>
        <v>0</v>
      </c>
      <c r="AI198" s="121">
        <v>0</v>
      </c>
      <c r="AJ198" s="122">
        <f t="shared" si="114"/>
        <v>0</v>
      </c>
      <c r="AK198" s="120">
        <f t="shared" si="145"/>
        <v>0</v>
      </c>
      <c r="AL198" s="121">
        <v>0</v>
      </c>
      <c r="AM198" s="122">
        <f t="shared" si="115"/>
        <v>0</v>
      </c>
      <c r="AN198" s="120">
        <f t="shared" si="146"/>
        <v>0</v>
      </c>
      <c r="AO198" s="121">
        <v>0</v>
      </c>
      <c r="AP198" s="122">
        <f t="shared" si="116"/>
        <v>0</v>
      </c>
      <c r="AQ198" s="120">
        <f t="shared" si="147"/>
        <v>0</v>
      </c>
      <c r="AR198" s="121">
        <v>0</v>
      </c>
      <c r="AS198" s="122">
        <f t="shared" si="117"/>
        <v>0</v>
      </c>
    </row>
    <row r="199" spans="6:45">
      <c r="F199" s="116"/>
      <c r="G199" s="117">
        <v>0</v>
      </c>
      <c r="H199" s="13">
        <f>$G199*Salaire!$D$31/100</f>
        <v>0</v>
      </c>
      <c r="I199" s="119">
        <f t="shared" si="135"/>
        <v>0</v>
      </c>
      <c r="J199" s="120">
        <f t="shared" si="136"/>
        <v>0</v>
      </c>
      <c r="K199" s="121">
        <f>Jan!$D181</f>
        <v>0</v>
      </c>
      <c r="L199" s="122">
        <f t="shared" si="133"/>
        <v>0</v>
      </c>
      <c r="M199" s="120">
        <f t="shared" si="137"/>
        <v>0</v>
      </c>
      <c r="N199" s="121" t="e">
        <v>#REF!</v>
      </c>
      <c r="O199" s="122" t="e">
        <f t="shared" si="108"/>
        <v>#REF!</v>
      </c>
      <c r="P199" s="120">
        <f t="shared" si="138"/>
        <v>0</v>
      </c>
      <c r="Q199" s="121">
        <v>0</v>
      </c>
      <c r="R199" s="122">
        <f t="shared" si="119"/>
        <v>0</v>
      </c>
      <c r="S199" s="120">
        <f t="shared" si="139"/>
        <v>0</v>
      </c>
      <c r="T199" s="121">
        <v>0</v>
      </c>
      <c r="U199" s="122">
        <f t="shared" si="109"/>
        <v>0</v>
      </c>
      <c r="V199" s="120">
        <f t="shared" si="140"/>
        <v>0</v>
      </c>
      <c r="W199" s="121">
        <v>0</v>
      </c>
      <c r="X199" s="122">
        <f t="shared" si="110"/>
        <v>0</v>
      </c>
      <c r="Y199" s="120">
        <f t="shared" si="141"/>
        <v>0</v>
      </c>
      <c r="Z199" s="121">
        <v>0</v>
      </c>
      <c r="AA199" s="122">
        <f t="shared" si="111"/>
        <v>0</v>
      </c>
      <c r="AB199" s="120">
        <f t="shared" si="142"/>
        <v>0</v>
      </c>
      <c r="AC199" s="121">
        <v>0</v>
      </c>
      <c r="AD199" s="122">
        <f t="shared" si="112"/>
        <v>0</v>
      </c>
      <c r="AE199" s="120">
        <f t="shared" si="143"/>
        <v>0</v>
      </c>
      <c r="AF199" s="121">
        <v>0</v>
      </c>
      <c r="AG199" s="122">
        <f t="shared" si="113"/>
        <v>0</v>
      </c>
      <c r="AH199" s="120">
        <f t="shared" si="144"/>
        <v>0</v>
      </c>
      <c r="AI199" s="121">
        <v>0</v>
      </c>
      <c r="AJ199" s="122">
        <f t="shared" si="114"/>
        <v>0</v>
      </c>
      <c r="AK199" s="120">
        <f t="shared" si="145"/>
        <v>0</v>
      </c>
      <c r="AL199" s="121">
        <v>0</v>
      </c>
      <c r="AM199" s="122">
        <f t="shared" si="115"/>
        <v>0</v>
      </c>
      <c r="AN199" s="120">
        <f t="shared" si="146"/>
        <v>0</v>
      </c>
      <c r="AO199" s="121">
        <v>0</v>
      </c>
      <c r="AP199" s="122">
        <f t="shared" si="116"/>
        <v>0</v>
      </c>
      <c r="AQ199" s="120">
        <f t="shared" si="147"/>
        <v>0</v>
      </c>
      <c r="AR199" s="121">
        <v>0</v>
      </c>
      <c r="AS199" s="122">
        <f t="shared" si="117"/>
        <v>0</v>
      </c>
    </row>
    <row r="200" spans="6:45">
      <c r="F200" s="116"/>
      <c r="G200" s="117">
        <v>0</v>
      </c>
      <c r="H200" s="13">
        <f>$G200*Salaire!$D$31/100</f>
        <v>0</v>
      </c>
      <c r="I200" s="119">
        <f t="shared" si="135"/>
        <v>0</v>
      </c>
      <c r="J200" s="120">
        <f t="shared" si="136"/>
        <v>0</v>
      </c>
      <c r="K200" s="121">
        <f>Jan!$D182</f>
        <v>0</v>
      </c>
      <c r="L200" s="122">
        <f>IF($K200="","",IF(OR($K200&gt;$J200,$K200&lt;$J200),$K200-$J200,0))</f>
        <v>0</v>
      </c>
      <c r="M200" s="120">
        <f t="shared" si="137"/>
        <v>0</v>
      </c>
      <c r="N200" s="121" t="e">
        <v>#REF!</v>
      </c>
      <c r="O200" s="122" t="e">
        <f t="shared" si="108"/>
        <v>#REF!</v>
      </c>
      <c r="P200" s="120">
        <f t="shared" si="138"/>
        <v>0</v>
      </c>
      <c r="Q200" s="121">
        <v>0</v>
      </c>
      <c r="R200" s="122">
        <f t="shared" si="119"/>
        <v>0</v>
      </c>
      <c r="S200" s="120">
        <f t="shared" si="139"/>
        <v>0</v>
      </c>
      <c r="T200" s="121">
        <v>0</v>
      </c>
      <c r="U200" s="122">
        <f t="shared" si="109"/>
        <v>0</v>
      </c>
      <c r="V200" s="120">
        <f t="shared" si="140"/>
        <v>0</v>
      </c>
      <c r="W200" s="121">
        <v>0</v>
      </c>
      <c r="X200" s="122">
        <f t="shared" si="110"/>
        <v>0</v>
      </c>
      <c r="Y200" s="120">
        <f t="shared" si="141"/>
        <v>0</v>
      </c>
      <c r="Z200" s="121">
        <v>0</v>
      </c>
      <c r="AA200" s="122">
        <f t="shared" si="111"/>
        <v>0</v>
      </c>
      <c r="AB200" s="120">
        <f t="shared" si="142"/>
        <v>0</v>
      </c>
      <c r="AC200" s="121">
        <v>0</v>
      </c>
      <c r="AD200" s="122">
        <f t="shared" si="112"/>
        <v>0</v>
      </c>
      <c r="AE200" s="120">
        <f t="shared" si="143"/>
        <v>0</v>
      </c>
      <c r="AF200" s="121">
        <v>0</v>
      </c>
      <c r="AG200" s="122">
        <f t="shared" si="113"/>
        <v>0</v>
      </c>
      <c r="AH200" s="120">
        <f t="shared" si="144"/>
        <v>0</v>
      </c>
      <c r="AI200" s="121">
        <v>0</v>
      </c>
      <c r="AJ200" s="122">
        <f t="shared" si="114"/>
        <v>0</v>
      </c>
      <c r="AK200" s="120">
        <f t="shared" si="145"/>
        <v>0</v>
      </c>
      <c r="AL200" s="121">
        <v>0</v>
      </c>
      <c r="AM200" s="122">
        <f t="shared" si="115"/>
        <v>0</v>
      </c>
      <c r="AN200" s="120">
        <f t="shared" si="146"/>
        <v>0</v>
      </c>
      <c r="AO200" s="121">
        <v>0</v>
      </c>
      <c r="AP200" s="122">
        <f t="shared" si="116"/>
        <v>0</v>
      </c>
      <c r="AQ200" s="120">
        <f t="shared" si="147"/>
        <v>0</v>
      </c>
      <c r="AR200" s="121">
        <v>0</v>
      </c>
      <c r="AS200" s="122">
        <f t="shared" si="117"/>
        <v>0</v>
      </c>
    </row>
    <row r="201" spans="6:45">
      <c r="F201" s="116"/>
      <c r="G201" s="117">
        <v>0</v>
      </c>
      <c r="H201" s="13">
        <f>$G201*Salaire!$D$31/100</f>
        <v>0</v>
      </c>
      <c r="I201" s="119">
        <f t="shared" si="135"/>
        <v>0</v>
      </c>
      <c r="J201" s="120">
        <f t="shared" si="136"/>
        <v>0</v>
      </c>
      <c r="K201" s="121">
        <f>Jan!$D183</f>
        <v>0</v>
      </c>
      <c r="L201" s="122">
        <f t="shared" si="133"/>
        <v>0</v>
      </c>
      <c r="M201" s="120">
        <f t="shared" si="137"/>
        <v>0</v>
      </c>
      <c r="N201" s="121" t="e">
        <v>#REF!</v>
      </c>
      <c r="O201" s="122" t="e">
        <f t="shared" si="108"/>
        <v>#REF!</v>
      </c>
      <c r="P201" s="120">
        <f t="shared" si="138"/>
        <v>0</v>
      </c>
      <c r="Q201" s="121">
        <v>0</v>
      </c>
      <c r="R201" s="122">
        <f t="shared" si="119"/>
        <v>0</v>
      </c>
      <c r="S201" s="120">
        <f t="shared" si="139"/>
        <v>0</v>
      </c>
      <c r="T201" s="121">
        <v>0</v>
      </c>
      <c r="U201" s="122">
        <f t="shared" si="109"/>
        <v>0</v>
      </c>
      <c r="V201" s="120">
        <f t="shared" si="140"/>
        <v>0</v>
      </c>
      <c r="W201" s="121">
        <v>0</v>
      </c>
      <c r="X201" s="122">
        <f t="shared" si="110"/>
        <v>0</v>
      </c>
      <c r="Y201" s="120">
        <f t="shared" si="141"/>
        <v>0</v>
      </c>
      <c r="Z201" s="121">
        <v>0</v>
      </c>
      <c r="AA201" s="122">
        <f t="shared" si="111"/>
        <v>0</v>
      </c>
      <c r="AB201" s="120">
        <f t="shared" si="142"/>
        <v>0</v>
      </c>
      <c r="AC201" s="121">
        <v>0</v>
      </c>
      <c r="AD201" s="122">
        <f t="shared" si="112"/>
        <v>0</v>
      </c>
      <c r="AE201" s="120">
        <f t="shared" si="143"/>
        <v>0</v>
      </c>
      <c r="AF201" s="121">
        <v>0</v>
      </c>
      <c r="AG201" s="122">
        <f t="shared" si="113"/>
        <v>0</v>
      </c>
      <c r="AH201" s="120">
        <f t="shared" si="144"/>
        <v>0</v>
      </c>
      <c r="AI201" s="121">
        <v>0</v>
      </c>
      <c r="AJ201" s="122">
        <f t="shared" si="114"/>
        <v>0</v>
      </c>
      <c r="AK201" s="120">
        <f t="shared" si="145"/>
        <v>0</v>
      </c>
      <c r="AL201" s="121">
        <v>0</v>
      </c>
      <c r="AM201" s="122">
        <f t="shared" si="115"/>
        <v>0</v>
      </c>
      <c r="AN201" s="120">
        <f t="shared" si="146"/>
        <v>0</v>
      </c>
      <c r="AO201" s="121">
        <v>0</v>
      </c>
      <c r="AP201" s="122">
        <f t="shared" si="116"/>
        <v>0</v>
      </c>
      <c r="AQ201" s="120">
        <f t="shared" si="147"/>
        <v>0</v>
      </c>
      <c r="AR201" s="121">
        <v>0</v>
      </c>
      <c r="AS201" s="122">
        <f t="shared" si="117"/>
        <v>0</v>
      </c>
    </row>
    <row r="202" spans="6:45">
      <c r="F202" s="116"/>
      <c r="G202" s="117">
        <v>0</v>
      </c>
      <c r="H202" s="13">
        <f>$G202*Salaire!$D$31/100</f>
        <v>0</v>
      </c>
      <c r="I202" s="119">
        <f t="shared" si="135"/>
        <v>0</v>
      </c>
      <c r="J202" s="120">
        <f t="shared" si="136"/>
        <v>0</v>
      </c>
      <c r="K202" s="121">
        <f>Jan!$D184</f>
        <v>0</v>
      </c>
      <c r="L202" s="122">
        <f t="shared" si="133"/>
        <v>0</v>
      </c>
      <c r="M202" s="120">
        <f t="shared" si="137"/>
        <v>0</v>
      </c>
      <c r="N202" s="121" t="e">
        <v>#REF!</v>
      </c>
      <c r="O202" s="122" t="e">
        <f t="shared" si="108"/>
        <v>#REF!</v>
      </c>
      <c r="P202" s="120">
        <f t="shared" si="138"/>
        <v>0</v>
      </c>
      <c r="Q202" s="121">
        <v>0</v>
      </c>
      <c r="R202" s="122">
        <f t="shared" si="119"/>
        <v>0</v>
      </c>
      <c r="S202" s="120">
        <f t="shared" si="139"/>
        <v>0</v>
      </c>
      <c r="T202" s="121">
        <v>0</v>
      </c>
      <c r="U202" s="122">
        <f t="shared" si="109"/>
        <v>0</v>
      </c>
      <c r="V202" s="120">
        <f t="shared" si="140"/>
        <v>0</v>
      </c>
      <c r="W202" s="121">
        <v>0</v>
      </c>
      <c r="X202" s="122">
        <f t="shared" si="110"/>
        <v>0</v>
      </c>
      <c r="Y202" s="120">
        <f t="shared" si="141"/>
        <v>0</v>
      </c>
      <c r="Z202" s="121">
        <v>0</v>
      </c>
      <c r="AA202" s="122">
        <f t="shared" si="111"/>
        <v>0</v>
      </c>
      <c r="AB202" s="120">
        <f t="shared" si="142"/>
        <v>0</v>
      </c>
      <c r="AC202" s="121">
        <v>0</v>
      </c>
      <c r="AD202" s="122">
        <f t="shared" si="112"/>
        <v>0</v>
      </c>
      <c r="AE202" s="120">
        <f t="shared" si="143"/>
        <v>0</v>
      </c>
      <c r="AF202" s="121">
        <v>0</v>
      </c>
      <c r="AG202" s="122">
        <f t="shared" si="113"/>
        <v>0</v>
      </c>
      <c r="AH202" s="120">
        <f t="shared" si="144"/>
        <v>0</v>
      </c>
      <c r="AI202" s="121">
        <v>0</v>
      </c>
      <c r="AJ202" s="122">
        <f t="shared" si="114"/>
        <v>0</v>
      </c>
      <c r="AK202" s="120">
        <f t="shared" si="145"/>
        <v>0</v>
      </c>
      <c r="AL202" s="121">
        <v>0</v>
      </c>
      <c r="AM202" s="122">
        <f t="shared" si="115"/>
        <v>0</v>
      </c>
      <c r="AN202" s="120">
        <f t="shared" si="146"/>
        <v>0</v>
      </c>
      <c r="AO202" s="121">
        <v>0</v>
      </c>
      <c r="AP202" s="122">
        <f t="shared" si="116"/>
        <v>0</v>
      </c>
      <c r="AQ202" s="120">
        <f t="shared" si="147"/>
        <v>0</v>
      </c>
      <c r="AR202" s="121">
        <v>0</v>
      </c>
      <c r="AS202" s="122">
        <f t="shared" si="117"/>
        <v>0</v>
      </c>
    </row>
    <row r="203" spans="6:45">
      <c r="F203" s="116"/>
      <c r="G203" s="117">
        <v>0</v>
      </c>
      <c r="H203" s="13">
        <f>$G203*Salaire!$D$31/100</f>
        <v>0</v>
      </c>
      <c r="I203" s="119">
        <f t="shared" si="135"/>
        <v>0</v>
      </c>
      <c r="J203" s="120">
        <f t="shared" si="136"/>
        <v>0</v>
      </c>
      <c r="K203" s="121">
        <f>Jan!$D185</f>
        <v>0</v>
      </c>
      <c r="L203" s="122">
        <f t="shared" si="133"/>
        <v>0</v>
      </c>
      <c r="M203" s="120">
        <f t="shared" si="137"/>
        <v>0</v>
      </c>
      <c r="N203" s="121" t="e">
        <v>#REF!</v>
      </c>
      <c r="O203" s="122" t="e">
        <f t="shared" si="108"/>
        <v>#REF!</v>
      </c>
      <c r="P203" s="120">
        <f t="shared" si="138"/>
        <v>0</v>
      </c>
      <c r="Q203" s="121">
        <v>0</v>
      </c>
      <c r="R203" s="122">
        <f t="shared" si="119"/>
        <v>0</v>
      </c>
      <c r="S203" s="120">
        <f t="shared" si="139"/>
        <v>0</v>
      </c>
      <c r="T203" s="121">
        <v>0</v>
      </c>
      <c r="U203" s="122">
        <f t="shared" si="109"/>
        <v>0</v>
      </c>
      <c r="V203" s="120">
        <f t="shared" si="140"/>
        <v>0</v>
      </c>
      <c r="W203" s="121">
        <v>0</v>
      </c>
      <c r="X203" s="122">
        <f t="shared" si="110"/>
        <v>0</v>
      </c>
      <c r="Y203" s="120">
        <f t="shared" si="141"/>
        <v>0</v>
      </c>
      <c r="Z203" s="121">
        <v>0</v>
      </c>
      <c r="AA203" s="122">
        <f t="shared" si="111"/>
        <v>0</v>
      </c>
      <c r="AB203" s="120">
        <f t="shared" si="142"/>
        <v>0</v>
      </c>
      <c r="AC203" s="121">
        <v>0</v>
      </c>
      <c r="AD203" s="122">
        <f t="shared" si="112"/>
        <v>0</v>
      </c>
      <c r="AE203" s="120">
        <f t="shared" si="143"/>
        <v>0</v>
      </c>
      <c r="AF203" s="121">
        <v>0</v>
      </c>
      <c r="AG203" s="122">
        <f t="shared" si="113"/>
        <v>0</v>
      </c>
      <c r="AH203" s="120">
        <f t="shared" si="144"/>
        <v>0</v>
      </c>
      <c r="AI203" s="121">
        <v>0</v>
      </c>
      <c r="AJ203" s="122">
        <f t="shared" si="114"/>
        <v>0</v>
      </c>
      <c r="AK203" s="120">
        <f t="shared" si="145"/>
        <v>0</v>
      </c>
      <c r="AL203" s="121">
        <v>0</v>
      </c>
      <c r="AM203" s="122">
        <f t="shared" si="115"/>
        <v>0</v>
      </c>
      <c r="AN203" s="120">
        <f t="shared" si="146"/>
        <v>0</v>
      </c>
      <c r="AO203" s="121">
        <v>0</v>
      </c>
      <c r="AP203" s="122">
        <f t="shared" si="116"/>
        <v>0</v>
      </c>
      <c r="AQ203" s="120">
        <f t="shared" si="147"/>
        <v>0</v>
      </c>
      <c r="AR203" s="121">
        <v>0</v>
      </c>
      <c r="AS203" s="122">
        <f t="shared" si="117"/>
        <v>0</v>
      </c>
    </row>
    <row r="204" spans="6:45">
      <c r="F204" s="116"/>
      <c r="G204" s="117">
        <v>0</v>
      </c>
      <c r="H204" s="13">
        <f>$G204*Salaire!$D$31/100</f>
        <v>0</v>
      </c>
      <c r="I204" s="119">
        <f t="shared" si="135"/>
        <v>0</v>
      </c>
      <c r="J204" s="120">
        <f t="shared" si="136"/>
        <v>0</v>
      </c>
      <c r="K204" s="121">
        <f>Jan!$D186</f>
        <v>0</v>
      </c>
      <c r="L204" s="122">
        <f t="shared" si="133"/>
        <v>0</v>
      </c>
      <c r="M204" s="120">
        <f t="shared" si="137"/>
        <v>0</v>
      </c>
      <c r="N204" s="121" t="e">
        <v>#REF!</v>
      </c>
      <c r="O204" s="122" t="e">
        <f t="shared" si="108"/>
        <v>#REF!</v>
      </c>
      <c r="P204" s="120">
        <f t="shared" si="138"/>
        <v>0</v>
      </c>
      <c r="Q204" s="121">
        <v>0</v>
      </c>
      <c r="R204" s="122">
        <f t="shared" si="119"/>
        <v>0</v>
      </c>
      <c r="S204" s="120">
        <f t="shared" si="139"/>
        <v>0</v>
      </c>
      <c r="T204" s="121">
        <v>0</v>
      </c>
      <c r="U204" s="122">
        <f>IF($T204="","",IF(OR($S204&gt;$T204,$S204&lt;$T204),$S204-$T204,0))</f>
        <v>0</v>
      </c>
      <c r="V204" s="120">
        <f t="shared" si="140"/>
        <v>0</v>
      </c>
      <c r="W204" s="121">
        <v>0</v>
      </c>
      <c r="X204" s="122">
        <f t="shared" si="110"/>
        <v>0</v>
      </c>
      <c r="Y204" s="120">
        <f t="shared" si="141"/>
        <v>0</v>
      </c>
      <c r="Z204" s="121">
        <v>0</v>
      </c>
      <c r="AA204" s="122">
        <f t="shared" si="111"/>
        <v>0</v>
      </c>
      <c r="AB204" s="120">
        <f t="shared" si="142"/>
        <v>0</v>
      </c>
      <c r="AC204" s="121">
        <v>0</v>
      </c>
      <c r="AD204" s="122">
        <f t="shared" si="112"/>
        <v>0</v>
      </c>
      <c r="AE204" s="120">
        <f t="shared" si="143"/>
        <v>0</v>
      </c>
      <c r="AF204" s="121">
        <v>0</v>
      </c>
      <c r="AG204" s="122">
        <f t="shared" si="113"/>
        <v>0</v>
      </c>
      <c r="AH204" s="120">
        <f t="shared" si="144"/>
        <v>0</v>
      </c>
      <c r="AI204" s="121">
        <v>0</v>
      </c>
      <c r="AJ204" s="122">
        <f t="shared" si="114"/>
        <v>0</v>
      </c>
      <c r="AK204" s="120">
        <f t="shared" si="145"/>
        <v>0</v>
      </c>
      <c r="AL204" s="121">
        <v>0</v>
      </c>
      <c r="AM204" s="122">
        <f t="shared" si="115"/>
        <v>0</v>
      </c>
      <c r="AN204" s="120">
        <f t="shared" si="146"/>
        <v>0</v>
      </c>
      <c r="AO204" s="121">
        <v>0</v>
      </c>
      <c r="AP204" s="122">
        <f t="shared" si="116"/>
        <v>0</v>
      </c>
      <c r="AQ204" s="120">
        <f t="shared" si="147"/>
        <v>0</v>
      </c>
      <c r="AR204" s="121">
        <v>0</v>
      </c>
      <c r="AS204" s="122">
        <f t="shared" si="117"/>
        <v>0</v>
      </c>
    </row>
    <row r="205" spans="6:45" ht="15.75" thickBot="1">
      <c r="F205" s="116"/>
      <c r="G205" s="117">
        <v>0</v>
      </c>
      <c r="H205" s="13">
        <f>$G205*Salaire!$D$31/100</f>
        <v>0</v>
      </c>
      <c r="I205" s="119">
        <f t="shared" si="135"/>
        <v>0</v>
      </c>
      <c r="J205" s="120">
        <f t="shared" si="136"/>
        <v>0</v>
      </c>
      <c r="K205" s="121">
        <f>Jan!$D187</f>
        <v>0</v>
      </c>
      <c r="L205" s="122">
        <f t="shared" si="133"/>
        <v>0</v>
      </c>
      <c r="M205" s="120">
        <f t="shared" si="137"/>
        <v>0</v>
      </c>
      <c r="N205" s="121" t="e">
        <v>#REF!</v>
      </c>
      <c r="O205" s="122" t="e">
        <f t="shared" si="108"/>
        <v>#REF!</v>
      </c>
      <c r="P205" s="120">
        <f t="shared" si="138"/>
        <v>0</v>
      </c>
      <c r="Q205" s="121">
        <v>0</v>
      </c>
      <c r="R205" s="122">
        <f t="shared" si="119"/>
        <v>0</v>
      </c>
      <c r="S205" s="120">
        <f t="shared" si="139"/>
        <v>0</v>
      </c>
      <c r="T205" s="121">
        <v>0</v>
      </c>
      <c r="U205" s="122">
        <f>IF($T205="","",IF(OR($S205&gt;$T205,$S205&lt;$T205),$S205-$T205,0))</f>
        <v>0</v>
      </c>
      <c r="V205" s="120">
        <f t="shared" si="140"/>
        <v>0</v>
      </c>
      <c r="W205" s="121">
        <v>0</v>
      </c>
      <c r="X205" s="122">
        <f>IF($W205="","",IF(OR($V205&gt;$W205,$V205&lt;$W205),$V205-$W205,0))</f>
        <v>0</v>
      </c>
      <c r="Y205" s="120">
        <f t="shared" si="141"/>
        <v>0</v>
      </c>
      <c r="Z205" s="121">
        <v>0</v>
      </c>
      <c r="AA205" s="122">
        <f t="shared" si="111"/>
        <v>0</v>
      </c>
      <c r="AB205" s="120">
        <f t="shared" si="142"/>
        <v>0</v>
      </c>
      <c r="AC205" s="121">
        <v>0</v>
      </c>
      <c r="AD205" s="122">
        <f t="shared" si="112"/>
        <v>0</v>
      </c>
      <c r="AE205" s="120">
        <f t="shared" si="143"/>
        <v>0</v>
      </c>
      <c r="AF205" s="121">
        <v>0</v>
      </c>
      <c r="AG205" s="122">
        <f t="shared" si="113"/>
        <v>0</v>
      </c>
      <c r="AH205" s="120">
        <f t="shared" si="144"/>
        <v>0</v>
      </c>
      <c r="AI205" s="121">
        <v>0</v>
      </c>
      <c r="AJ205" s="122">
        <f t="shared" si="114"/>
        <v>0</v>
      </c>
      <c r="AK205" s="120">
        <f t="shared" si="145"/>
        <v>0</v>
      </c>
      <c r="AL205" s="121">
        <v>0</v>
      </c>
      <c r="AM205" s="122">
        <f t="shared" si="115"/>
        <v>0</v>
      </c>
      <c r="AN205" s="120">
        <f t="shared" si="146"/>
        <v>0</v>
      </c>
      <c r="AO205" s="121">
        <v>0</v>
      </c>
      <c r="AP205" s="122">
        <f t="shared" si="116"/>
        <v>0</v>
      </c>
      <c r="AQ205" s="120">
        <f t="shared" si="147"/>
        <v>0</v>
      </c>
      <c r="AR205" s="121">
        <v>0</v>
      </c>
      <c r="AS205" s="122">
        <f t="shared" si="117"/>
        <v>0</v>
      </c>
    </row>
    <row r="206" spans="6:45" ht="16.5" thickTop="1" thickBot="1">
      <c r="F206" s="14" t="s">
        <v>135</v>
      </c>
      <c r="G206" s="126"/>
      <c r="H206" s="126">
        <f>SUM(H$165:H$205)</f>
        <v>0</v>
      </c>
      <c r="I206" s="127">
        <f>SUM(I$165:I$205)</f>
        <v>0</v>
      </c>
      <c r="J206" s="128"/>
      <c r="K206" s="129"/>
      <c r="L206" s="130"/>
      <c r="M206" s="128"/>
      <c r="N206" s="129"/>
      <c r="O206" s="130" t="str">
        <f t="shared" si="108"/>
        <v/>
      </c>
      <c r="P206" s="128"/>
      <c r="Q206" s="129"/>
      <c r="R206" s="130"/>
      <c r="S206" s="128"/>
      <c r="T206" s="129"/>
      <c r="U206" s="130"/>
      <c r="V206" s="128"/>
      <c r="W206" s="129"/>
      <c r="X206" s="130"/>
      <c r="Y206" s="128"/>
      <c r="Z206" s="129"/>
      <c r="AA206" s="130"/>
      <c r="AB206" s="128"/>
      <c r="AC206" s="129"/>
      <c r="AD206" s="130"/>
      <c r="AE206" s="128"/>
      <c r="AF206" s="129"/>
      <c r="AG206" s="130"/>
      <c r="AH206" s="128"/>
      <c r="AI206" s="129"/>
      <c r="AJ206" s="130"/>
      <c r="AK206" s="128"/>
      <c r="AL206" s="129"/>
      <c r="AM206" s="130"/>
      <c r="AN206" s="128"/>
      <c r="AO206" s="129"/>
      <c r="AP206" s="130"/>
      <c r="AQ206" s="128"/>
      <c r="AR206" s="129"/>
      <c r="AS206" s="130"/>
    </row>
    <row r="207" spans="6:45" ht="16.5" thickTop="1" thickBot="1">
      <c r="K207" s="144"/>
      <c r="M207" s="107"/>
      <c r="N207" s="144"/>
      <c r="O207" s="109" t="str">
        <f t="shared" si="108"/>
        <v/>
      </c>
      <c r="P207" s="107"/>
      <c r="Q207" s="144"/>
      <c r="R207" s="109"/>
      <c r="S207" s="107"/>
      <c r="T207" s="144"/>
      <c r="U207" s="109"/>
      <c r="V207" s="107"/>
      <c r="W207" s="144"/>
      <c r="X207" s="109"/>
      <c r="Y207" s="107"/>
      <c r="Z207" s="144"/>
      <c r="AA207" s="109"/>
      <c r="AB207" s="107"/>
      <c r="AC207" s="144"/>
      <c r="AD207" s="109"/>
      <c r="AE207" s="107"/>
      <c r="AF207" s="144"/>
      <c r="AG207" s="109"/>
      <c r="AH207" s="107"/>
      <c r="AI207" s="144"/>
      <c r="AJ207" s="109"/>
      <c r="AK207" s="107"/>
      <c r="AL207" s="144"/>
      <c r="AM207" s="109"/>
      <c r="AN207" s="107"/>
      <c r="AO207" s="144"/>
      <c r="AP207" s="109"/>
      <c r="AQ207" s="107"/>
      <c r="AR207" s="144"/>
      <c r="AS207" s="109"/>
    </row>
    <row r="208" spans="6:45" ht="16.5" thickTop="1" thickBot="1">
      <c r="F208" s="15" t="s">
        <v>82</v>
      </c>
      <c r="K208" s="144"/>
      <c r="M208" s="107"/>
      <c r="N208" s="144"/>
      <c r="O208" s="109" t="str">
        <f t="shared" si="108"/>
        <v/>
      </c>
      <c r="P208" s="107"/>
      <c r="Q208" s="144"/>
      <c r="R208" s="109"/>
      <c r="S208" s="107"/>
      <c r="T208" s="144"/>
      <c r="U208" s="109"/>
      <c r="V208" s="107"/>
      <c r="W208" s="144"/>
      <c r="X208" s="109"/>
      <c r="Y208" s="107"/>
      <c r="Z208" s="144"/>
      <c r="AA208" s="109"/>
      <c r="AB208" s="107"/>
      <c r="AC208" s="144"/>
      <c r="AD208" s="109"/>
      <c r="AE208" s="107"/>
      <c r="AF208" s="144"/>
      <c r="AG208" s="109"/>
      <c r="AH208" s="107"/>
      <c r="AI208" s="144"/>
      <c r="AJ208" s="109"/>
      <c r="AK208" s="107"/>
      <c r="AL208" s="144"/>
      <c r="AM208" s="109"/>
      <c r="AN208" s="107"/>
      <c r="AO208" s="144"/>
      <c r="AP208" s="109"/>
      <c r="AQ208" s="107"/>
      <c r="AR208" s="144"/>
      <c r="AS208" s="109"/>
    </row>
    <row r="209" spans="6:45" ht="15.75" thickTop="1">
      <c r="F209" s="116" t="s">
        <v>140</v>
      </c>
      <c r="G209" s="117">
        <v>0</v>
      </c>
      <c r="H209" s="16">
        <f>$G209</f>
        <v>0</v>
      </c>
      <c r="I209" s="119">
        <f t="shared" ref="I209:I228" si="148">100*$H209/$G$231</f>
        <v>0</v>
      </c>
      <c r="J209" s="120">
        <f>$H209</f>
        <v>0</v>
      </c>
      <c r="K209" s="121">
        <f>Jan!D189</f>
        <v>0</v>
      </c>
      <c r="L209" s="122">
        <f t="shared" ref="L209:L228" si="149">IF($K209="","",IF(OR($K209&gt;$J209,$K209&lt;$J209),$K209-$J209,0))</f>
        <v>0</v>
      </c>
      <c r="M209" s="120">
        <f t="shared" ref="M209:AQ224" si="150">$H209</f>
        <v>0</v>
      </c>
      <c r="N209" s="121" t="e">
        <v>#REF!</v>
      </c>
      <c r="O209" s="122" t="e">
        <f>IF($N209="","",IF(OR($M209&gt;$N209,$M209&lt;$N209),$M209-$N209,0))</f>
        <v>#REF!</v>
      </c>
      <c r="P209" s="120">
        <f t="shared" ref="P209" si="151">$H209</f>
        <v>0</v>
      </c>
      <c r="Q209" s="121">
        <v>0</v>
      </c>
      <c r="R209" s="122">
        <f>IF($Q209="","",IF(OR($P209&gt;$Q209,$P209&lt;$Q209),$P209-$Q209,0))</f>
        <v>0</v>
      </c>
      <c r="S209" s="120">
        <f t="shared" ref="S209" si="152">$H209</f>
        <v>0</v>
      </c>
      <c r="T209" s="121">
        <v>0</v>
      </c>
      <c r="U209" s="122">
        <f>IF($T209="","",IF(OR($S209&gt;$T209,$S209&lt;$T209),$S209-$T209,0))</f>
        <v>0</v>
      </c>
      <c r="V209" s="120">
        <f t="shared" ref="V209" si="153">$H209</f>
        <v>0</v>
      </c>
      <c r="W209" s="121">
        <v>0</v>
      </c>
      <c r="X209" s="122">
        <f>IF($W209="","",IF(OR($V209&gt;$W209,$V209&lt;$W209),$V209-$W209,0))</f>
        <v>0</v>
      </c>
      <c r="Y209" s="120">
        <f t="shared" ref="Y209" si="154">$H209</f>
        <v>0</v>
      </c>
      <c r="Z209" s="121">
        <v>0</v>
      </c>
      <c r="AA209" s="122">
        <f t="shared" si="111"/>
        <v>0</v>
      </c>
      <c r="AB209" s="120">
        <f t="shared" ref="AB209" si="155">$H209</f>
        <v>0</v>
      </c>
      <c r="AC209" s="121">
        <v>0</v>
      </c>
      <c r="AD209" s="122">
        <f t="shared" si="112"/>
        <v>0</v>
      </c>
      <c r="AE209" s="120">
        <f t="shared" ref="AE209" si="156">$H209</f>
        <v>0</v>
      </c>
      <c r="AF209" s="121">
        <v>0</v>
      </c>
      <c r="AG209" s="122">
        <f t="shared" si="113"/>
        <v>0</v>
      </c>
      <c r="AH209" s="120">
        <f t="shared" ref="AH209" si="157">$H209</f>
        <v>0</v>
      </c>
      <c r="AI209" s="121">
        <v>0</v>
      </c>
      <c r="AJ209" s="122">
        <f t="shared" si="114"/>
        <v>0</v>
      </c>
      <c r="AK209" s="120">
        <f t="shared" ref="AK209" si="158">$H209</f>
        <v>0</v>
      </c>
      <c r="AL209" s="121">
        <v>0</v>
      </c>
      <c r="AM209" s="122">
        <f t="shared" si="115"/>
        <v>0</v>
      </c>
      <c r="AN209" s="120">
        <f t="shared" ref="AN209" si="159">$H209</f>
        <v>0</v>
      </c>
      <c r="AO209" s="121">
        <v>0</v>
      </c>
      <c r="AP209" s="122">
        <f t="shared" si="116"/>
        <v>0</v>
      </c>
      <c r="AQ209" s="120">
        <f t="shared" ref="AQ209" si="160">$H209</f>
        <v>0</v>
      </c>
      <c r="AR209" s="121">
        <v>0</v>
      </c>
      <c r="AS209" s="122">
        <f t="shared" si="117"/>
        <v>0</v>
      </c>
    </row>
    <row r="210" spans="6:45">
      <c r="F210" s="116" t="s">
        <v>141</v>
      </c>
      <c r="G210" s="117">
        <v>0</v>
      </c>
      <c r="H210" s="16">
        <f t="shared" ref="H210:H228" si="161">$G210</f>
        <v>0</v>
      </c>
      <c r="I210" s="119">
        <f t="shared" si="148"/>
        <v>0</v>
      </c>
      <c r="J210" s="120">
        <f t="shared" ref="J210:J228" si="162">$H210</f>
        <v>0</v>
      </c>
      <c r="K210" s="121">
        <f>Jan!D190</f>
        <v>0</v>
      </c>
      <c r="L210" s="122">
        <f t="shared" si="149"/>
        <v>0</v>
      </c>
      <c r="M210" s="120">
        <f t="shared" si="150"/>
        <v>0</v>
      </c>
      <c r="N210" s="121" t="e">
        <v>#REF!</v>
      </c>
      <c r="O210" s="122" t="e">
        <f>IF($N210="","",IF(OR($M210&gt;$N210,$M210&lt;$N210),$M210-$N210,0))</f>
        <v>#REF!</v>
      </c>
      <c r="P210" s="120">
        <f t="shared" si="150"/>
        <v>0</v>
      </c>
      <c r="Q210" s="121">
        <v>0</v>
      </c>
      <c r="R210" s="122">
        <f t="shared" si="119"/>
        <v>0</v>
      </c>
      <c r="S210" s="120">
        <f t="shared" si="150"/>
        <v>0</v>
      </c>
      <c r="T210" s="121">
        <v>0</v>
      </c>
      <c r="U210" s="122">
        <f t="shared" si="109"/>
        <v>0</v>
      </c>
      <c r="V210" s="120">
        <f t="shared" si="150"/>
        <v>0</v>
      </c>
      <c r="W210" s="121">
        <v>0</v>
      </c>
      <c r="X210" s="122">
        <f t="shared" si="110"/>
        <v>0</v>
      </c>
      <c r="Y210" s="120">
        <f t="shared" si="150"/>
        <v>0</v>
      </c>
      <c r="Z210" s="121">
        <v>0</v>
      </c>
      <c r="AA210" s="122">
        <f t="shared" si="111"/>
        <v>0</v>
      </c>
      <c r="AB210" s="120">
        <f t="shared" si="150"/>
        <v>0</v>
      </c>
      <c r="AC210" s="121">
        <v>0</v>
      </c>
      <c r="AD210" s="122">
        <f t="shared" si="112"/>
        <v>0</v>
      </c>
      <c r="AE210" s="120">
        <f t="shared" si="150"/>
        <v>0</v>
      </c>
      <c r="AF210" s="121">
        <v>0</v>
      </c>
      <c r="AG210" s="122">
        <f t="shared" si="113"/>
        <v>0</v>
      </c>
      <c r="AH210" s="120">
        <f t="shared" si="150"/>
        <v>0</v>
      </c>
      <c r="AI210" s="121">
        <v>0</v>
      </c>
      <c r="AJ210" s="122">
        <f t="shared" si="114"/>
        <v>0</v>
      </c>
      <c r="AK210" s="120">
        <f t="shared" si="150"/>
        <v>0</v>
      </c>
      <c r="AL210" s="121">
        <v>0</v>
      </c>
      <c r="AM210" s="122">
        <f t="shared" si="115"/>
        <v>0</v>
      </c>
      <c r="AN210" s="120">
        <f t="shared" si="150"/>
        <v>0</v>
      </c>
      <c r="AO210" s="121">
        <v>0</v>
      </c>
      <c r="AP210" s="122">
        <f t="shared" si="116"/>
        <v>0</v>
      </c>
      <c r="AQ210" s="120">
        <f t="shared" si="150"/>
        <v>0</v>
      </c>
      <c r="AR210" s="121">
        <v>0</v>
      </c>
      <c r="AS210" s="122">
        <f t="shared" si="117"/>
        <v>0</v>
      </c>
    </row>
    <row r="211" spans="6:45">
      <c r="F211" s="116"/>
      <c r="G211" s="117">
        <v>0</v>
      </c>
      <c r="H211" s="16">
        <f t="shared" si="161"/>
        <v>0</v>
      </c>
      <c r="I211" s="119">
        <f t="shared" si="148"/>
        <v>0</v>
      </c>
      <c r="J211" s="120">
        <f t="shared" si="162"/>
        <v>0</v>
      </c>
      <c r="K211" s="121">
        <f>Jan!D191</f>
        <v>0</v>
      </c>
      <c r="L211" s="122">
        <f t="shared" si="149"/>
        <v>0</v>
      </c>
      <c r="M211" s="120">
        <f t="shared" si="150"/>
        <v>0</v>
      </c>
      <c r="N211" s="121" t="e">
        <v>#REF!</v>
      </c>
      <c r="O211" s="122" t="e">
        <f t="shared" si="108"/>
        <v>#REF!</v>
      </c>
      <c r="P211" s="120">
        <f t="shared" si="150"/>
        <v>0</v>
      </c>
      <c r="Q211" s="121">
        <v>0</v>
      </c>
      <c r="R211" s="122">
        <f t="shared" si="119"/>
        <v>0</v>
      </c>
      <c r="S211" s="120">
        <f t="shared" si="150"/>
        <v>0</v>
      </c>
      <c r="T211" s="121">
        <v>0</v>
      </c>
      <c r="U211" s="122">
        <f t="shared" si="109"/>
        <v>0</v>
      </c>
      <c r="V211" s="120">
        <f t="shared" si="150"/>
        <v>0</v>
      </c>
      <c r="W211" s="121">
        <v>0</v>
      </c>
      <c r="X211" s="122">
        <f t="shared" si="110"/>
        <v>0</v>
      </c>
      <c r="Y211" s="120">
        <f t="shared" si="150"/>
        <v>0</v>
      </c>
      <c r="Z211" s="121">
        <v>0</v>
      </c>
      <c r="AA211" s="122">
        <f t="shared" si="111"/>
        <v>0</v>
      </c>
      <c r="AB211" s="120">
        <f t="shared" si="150"/>
        <v>0</v>
      </c>
      <c r="AC211" s="121">
        <v>0</v>
      </c>
      <c r="AD211" s="122">
        <f t="shared" si="112"/>
        <v>0</v>
      </c>
      <c r="AE211" s="120">
        <f t="shared" si="150"/>
        <v>0</v>
      </c>
      <c r="AF211" s="121">
        <v>0</v>
      </c>
      <c r="AG211" s="122">
        <f t="shared" si="113"/>
        <v>0</v>
      </c>
      <c r="AH211" s="120">
        <f t="shared" si="150"/>
        <v>0</v>
      </c>
      <c r="AI211" s="121">
        <v>0</v>
      </c>
      <c r="AJ211" s="122">
        <f t="shared" si="114"/>
        <v>0</v>
      </c>
      <c r="AK211" s="120">
        <f t="shared" si="150"/>
        <v>0</v>
      </c>
      <c r="AL211" s="121">
        <v>0</v>
      </c>
      <c r="AM211" s="122">
        <f t="shared" si="115"/>
        <v>0</v>
      </c>
      <c r="AN211" s="120">
        <f t="shared" si="150"/>
        <v>0</v>
      </c>
      <c r="AO211" s="121">
        <v>0</v>
      </c>
      <c r="AP211" s="122">
        <f t="shared" si="116"/>
        <v>0</v>
      </c>
      <c r="AQ211" s="120">
        <f t="shared" si="150"/>
        <v>0</v>
      </c>
      <c r="AR211" s="121">
        <v>0</v>
      </c>
      <c r="AS211" s="122">
        <f t="shared" si="117"/>
        <v>0</v>
      </c>
    </row>
    <row r="212" spans="6:45">
      <c r="F212" s="116"/>
      <c r="G212" s="117">
        <v>0</v>
      </c>
      <c r="H212" s="16">
        <f t="shared" si="161"/>
        <v>0</v>
      </c>
      <c r="I212" s="119">
        <f t="shared" si="148"/>
        <v>0</v>
      </c>
      <c r="J212" s="120">
        <f t="shared" si="162"/>
        <v>0</v>
      </c>
      <c r="K212" s="121">
        <f>Jan!D192</f>
        <v>0</v>
      </c>
      <c r="L212" s="122">
        <f t="shared" si="149"/>
        <v>0</v>
      </c>
      <c r="M212" s="120">
        <f t="shared" si="150"/>
        <v>0</v>
      </c>
      <c r="N212" s="121" t="e">
        <v>#REF!</v>
      </c>
      <c r="O212" s="122" t="e">
        <f t="shared" si="108"/>
        <v>#REF!</v>
      </c>
      <c r="P212" s="120">
        <f t="shared" si="150"/>
        <v>0</v>
      </c>
      <c r="Q212" s="121">
        <v>0</v>
      </c>
      <c r="R212" s="122">
        <f t="shared" si="119"/>
        <v>0</v>
      </c>
      <c r="S212" s="120">
        <f t="shared" si="150"/>
        <v>0</v>
      </c>
      <c r="T212" s="121">
        <v>0</v>
      </c>
      <c r="U212" s="122">
        <f>IF($T212="","",IF(OR($S212&gt;$T212,$S212&lt;$T212),$S212-$T212,0))</f>
        <v>0</v>
      </c>
      <c r="V212" s="120">
        <f t="shared" si="150"/>
        <v>0</v>
      </c>
      <c r="W212" s="121">
        <v>0</v>
      </c>
      <c r="X212" s="122">
        <f t="shared" si="110"/>
        <v>0</v>
      </c>
      <c r="Y212" s="120">
        <f t="shared" si="150"/>
        <v>0</v>
      </c>
      <c r="Z212" s="121">
        <v>0</v>
      </c>
      <c r="AA212" s="122">
        <f t="shared" si="111"/>
        <v>0</v>
      </c>
      <c r="AB212" s="120">
        <f t="shared" si="150"/>
        <v>0</v>
      </c>
      <c r="AC212" s="121">
        <v>0</v>
      </c>
      <c r="AD212" s="122">
        <f t="shared" si="112"/>
        <v>0</v>
      </c>
      <c r="AE212" s="120">
        <f t="shared" si="150"/>
        <v>0</v>
      </c>
      <c r="AF212" s="121">
        <v>0</v>
      </c>
      <c r="AG212" s="122">
        <f t="shared" si="113"/>
        <v>0</v>
      </c>
      <c r="AH212" s="120">
        <f t="shared" si="150"/>
        <v>0</v>
      </c>
      <c r="AI212" s="121">
        <v>0</v>
      </c>
      <c r="AJ212" s="122">
        <f t="shared" si="114"/>
        <v>0</v>
      </c>
      <c r="AK212" s="120">
        <f t="shared" si="150"/>
        <v>0</v>
      </c>
      <c r="AL212" s="121">
        <v>0</v>
      </c>
      <c r="AM212" s="122">
        <f t="shared" si="115"/>
        <v>0</v>
      </c>
      <c r="AN212" s="120">
        <f t="shared" si="150"/>
        <v>0</v>
      </c>
      <c r="AO212" s="121">
        <v>0</v>
      </c>
      <c r="AP212" s="122">
        <f t="shared" si="116"/>
        <v>0</v>
      </c>
      <c r="AQ212" s="120">
        <f t="shared" si="150"/>
        <v>0</v>
      </c>
      <c r="AR212" s="121">
        <v>0</v>
      </c>
      <c r="AS212" s="122">
        <f t="shared" si="117"/>
        <v>0</v>
      </c>
    </row>
    <row r="213" spans="6:45">
      <c r="F213" s="116"/>
      <c r="G213" s="117">
        <v>0</v>
      </c>
      <c r="H213" s="16">
        <f t="shared" si="161"/>
        <v>0</v>
      </c>
      <c r="I213" s="119">
        <f t="shared" si="148"/>
        <v>0</v>
      </c>
      <c r="J213" s="120">
        <f t="shared" si="162"/>
        <v>0</v>
      </c>
      <c r="K213" s="121">
        <f>Jan!D193</f>
        <v>0</v>
      </c>
      <c r="L213" s="122">
        <f t="shared" si="149"/>
        <v>0</v>
      </c>
      <c r="M213" s="120">
        <f t="shared" si="150"/>
        <v>0</v>
      </c>
      <c r="N213" s="121" t="e">
        <v>#REF!</v>
      </c>
      <c r="O213" s="122" t="e">
        <f t="shared" si="108"/>
        <v>#REF!</v>
      </c>
      <c r="P213" s="120">
        <f t="shared" si="150"/>
        <v>0</v>
      </c>
      <c r="Q213" s="121">
        <v>0</v>
      </c>
      <c r="R213" s="122">
        <f t="shared" si="119"/>
        <v>0</v>
      </c>
      <c r="S213" s="120">
        <f t="shared" si="150"/>
        <v>0</v>
      </c>
      <c r="T213" s="121">
        <v>0</v>
      </c>
      <c r="U213" s="122">
        <f t="shared" si="109"/>
        <v>0</v>
      </c>
      <c r="V213" s="120">
        <f t="shared" si="150"/>
        <v>0</v>
      </c>
      <c r="W213" s="121">
        <v>0</v>
      </c>
      <c r="X213" s="122">
        <f t="shared" si="110"/>
        <v>0</v>
      </c>
      <c r="Y213" s="120">
        <f t="shared" si="150"/>
        <v>0</v>
      </c>
      <c r="Z213" s="121">
        <v>0</v>
      </c>
      <c r="AA213" s="122">
        <f t="shared" si="111"/>
        <v>0</v>
      </c>
      <c r="AB213" s="120">
        <f t="shared" si="150"/>
        <v>0</v>
      </c>
      <c r="AC213" s="121">
        <v>0</v>
      </c>
      <c r="AD213" s="122">
        <f t="shared" si="112"/>
        <v>0</v>
      </c>
      <c r="AE213" s="120">
        <f t="shared" si="150"/>
        <v>0</v>
      </c>
      <c r="AF213" s="121">
        <v>0</v>
      </c>
      <c r="AG213" s="122">
        <f t="shared" si="113"/>
        <v>0</v>
      </c>
      <c r="AH213" s="120">
        <f t="shared" si="150"/>
        <v>0</v>
      </c>
      <c r="AI213" s="121">
        <v>0</v>
      </c>
      <c r="AJ213" s="122">
        <f t="shared" si="114"/>
        <v>0</v>
      </c>
      <c r="AK213" s="120">
        <f t="shared" si="150"/>
        <v>0</v>
      </c>
      <c r="AL213" s="121">
        <v>0</v>
      </c>
      <c r="AM213" s="122">
        <f t="shared" si="115"/>
        <v>0</v>
      </c>
      <c r="AN213" s="120">
        <f t="shared" si="150"/>
        <v>0</v>
      </c>
      <c r="AO213" s="121">
        <v>0</v>
      </c>
      <c r="AP213" s="122">
        <f t="shared" si="116"/>
        <v>0</v>
      </c>
      <c r="AQ213" s="120">
        <f t="shared" si="150"/>
        <v>0</v>
      </c>
      <c r="AR213" s="121">
        <v>0</v>
      </c>
      <c r="AS213" s="122">
        <f t="shared" si="117"/>
        <v>0</v>
      </c>
    </row>
    <row r="214" spans="6:45">
      <c r="F214" s="116"/>
      <c r="G214" s="117">
        <v>0</v>
      </c>
      <c r="H214" s="16">
        <f t="shared" si="161"/>
        <v>0</v>
      </c>
      <c r="I214" s="119">
        <f t="shared" si="148"/>
        <v>0</v>
      </c>
      <c r="J214" s="120">
        <f t="shared" si="162"/>
        <v>0</v>
      </c>
      <c r="K214" s="121">
        <f>Jan!D194</f>
        <v>0</v>
      </c>
      <c r="L214" s="122">
        <f t="shared" si="149"/>
        <v>0</v>
      </c>
      <c r="M214" s="120">
        <f t="shared" si="150"/>
        <v>0</v>
      </c>
      <c r="N214" s="121" t="e">
        <v>#REF!</v>
      </c>
      <c r="O214" s="122" t="e">
        <f t="shared" si="108"/>
        <v>#REF!</v>
      </c>
      <c r="P214" s="120">
        <f t="shared" si="150"/>
        <v>0</v>
      </c>
      <c r="Q214" s="121">
        <v>0</v>
      </c>
      <c r="R214" s="122">
        <f t="shared" si="119"/>
        <v>0</v>
      </c>
      <c r="S214" s="120">
        <f t="shared" si="150"/>
        <v>0</v>
      </c>
      <c r="T214" s="121">
        <v>0</v>
      </c>
      <c r="U214" s="122">
        <f t="shared" si="109"/>
        <v>0</v>
      </c>
      <c r="V214" s="120">
        <f t="shared" si="150"/>
        <v>0</v>
      </c>
      <c r="W214" s="121">
        <v>0</v>
      </c>
      <c r="X214" s="122">
        <f t="shared" si="110"/>
        <v>0</v>
      </c>
      <c r="Y214" s="120">
        <f t="shared" si="150"/>
        <v>0</v>
      </c>
      <c r="Z214" s="121">
        <v>0</v>
      </c>
      <c r="AA214" s="122">
        <f t="shared" si="111"/>
        <v>0</v>
      </c>
      <c r="AB214" s="120">
        <f t="shared" si="150"/>
        <v>0</v>
      </c>
      <c r="AC214" s="121">
        <v>0</v>
      </c>
      <c r="AD214" s="122">
        <f t="shared" si="112"/>
        <v>0</v>
      </c>
      <c r="AE214" s="120">
        <f t="shared" si="150"/>
        <v>0</v>
      </c>
      <c r="AF214" s="121">
        <v>0</v>
      </c>
      <c r="AG214" s="122">
        <f t="shared" si="113"/>
        <v>0</v>
      </c>
      <c r="AH214" s="120">
        <f t="shared" si="150"/>
        <v>0</v>
      </c>
      <c r="AI214" s="121">
        <v>0</v>
      </c>
      <c r="AJ214" s="122">
        <f t="shared" si="114"/>
        <v>0</v>
      </c>
      <c r="AK214" s="120">
        <f t="shared" si="150"/>
        <v>0</v>
      </c>
      <c r="AL214" s="121">
        <v>0</v>
      </c>
      <c r="AM214" s="122">
        <f t="shared" si="115"/>
        <v>0</v>
      </c>
      <c r="AN214" s="120">
        <f t="shared" si="150"/>
        <v>0</v>
      </c>
      <c r="AO214" s="121">
        <v>0</v>
      </c>
      <c r="AP214" s="122">
        <f t="shared" si="116"/>
        <v>0</v>
      </c>
      <c r="AQ214" s="120">
        <f t="shared" si="150"/>
        <v>0</v>
      </c>
      <c r="AR214" s="121">
        <v>0</v>
      </c>
      <c r="AS214" s="122">
        <f t="shared" si="117"/>
        <v>0</v>
      </c>
    </row>
    <row r="215" spans="6:45">
      <c r="F215" s="116"/>
      <c r="G215" s="117">
        <v>0</v>
      </c>
      <c r="H215" s="16">
        <f t="shared" si="161"/>
        <v>0</v>
      </c>
      <c r="I215" s="119">
        <f t="shared" si="148"/>
        <v>0</v>
      </c>
      <c r="J215" s="120">
        <f t="shared" si="162"/>
        <v>0</v>
      </c>
      <c r="K215" s="121">
        <f>Jan!D195</f>
        <v>0</v>
      </c>
      <c r="L215" s="122">
        <f t="shared" si="149"/>
        <v>0</v>
      </c>
      <c r="M215" s="120">
        <f t="shared" si="150"/>
        <v>0</v>
      </c>
      <c r="N215" s="121" t="e">
        <v>#REF!</v>
      </c>
      <c r="O215" s="122" t="e">
        <f t="shared" si="108"/>
        <v>#REF!</v>
      </c>
      <c r="P215" s="120">
        <f t="shared" si="150"/>
        <v>0</v>
      </c>
      <c r="Q215" s="121">
        <v>0</v>
      </c>
      <c r="R215" s="122">
        <f t="shared" si="119"/>
        <v>0</v>
      </c>
      <c r="S215" s="120">
        <f t="shared" si="150"/>
        <v>0</v>
      </c>
      <c r="T215" s="121">
        <v>0</v>
      </c>
      <c r="U215" s="122">
        <f t="shared" si="109"/>
        <v>0</v>
      </c>
      <c r="V215" s="120">
        <f t="shared" si="150"/>
        <v>0</v>
      </c>
      <c r="W215" s="121">
        <v>0</v>
      </c>
      <c r="X215" s="122">
        <f t="shared" si="110"/>
        <v>0</v>
      </c>
      <c r="Y215" s="120">
        <f t="shared" si="150"/>
        <v>0</v>
      </c>
      <c r="Z215" s="121">
        <v>0</v>
      </c>
      <c r="AA215" s="122">
        <f t="shared" si="111"/>
        <v>0</v>
      </c>
      <c r="AB215" s="120">
        <f t="shared" si="150"/>
        <v>0</v>
      </c>
      <c r="AC215" s="121">
        <v>0</v>
      </c>
      <c r="AD215" s="122">
        <f t="shared" si="112"/>
        <v>0</v>
      </c>
      <c r="AE215" s="120">
        <f t="shared" si="150"/>
        <v>0</v>
      </c>
      <c r="AF215" s="121">
        <v>0</v>
      </c>
      <c r="AG215" s="122">
        <f t="shared" si="113"/>
        <v>0</v>
      </c>
      <c r="AH215" s="120">
        <f t="shared" si="150"/>
        <v>0</v>
      </c>
      <c r="AI215" s="121">
        <v>0</v>
      </c>
      <c r="AJ215" s="122">
        <f t="shared" si="114"/>
        <v>0</v>
      </c>
      <c r="AK215" s="120">
        <f t="shared" si="150"/>
        <v>0</v>
      </c>
      <c r="AL215" s="121">
        <v>0</v>
      </c>
      <c r="AM215" s="122">
        <f t="shared" si="115"/>
        <v>0</v>
      </c>
      <c r="AN215" s="120">
        <f t="shared" si="150"/>
        <v>0</v>
      </c>
      <c r="AO215" s="121">
        <v>0</v>
      </c>
      <c r="AP215" s="122">
        <f t="shared" si="116"/>
        <v>0</v>
      </c>
      <c r="AQ215" s="120">
        <f t="shared" si="150"/>
        <v>0</v>
      </c>
      <c r="AR215" s="121">
        <v>0</v>
      </c>
      <c r="AS215" s="122">
        <f t="shared" si="117"/>
        <v>0</v>
      </c>
    </row>
    <row r="216" spans="6:45">
      <c r="F216" s="116"/>
      <c r="G216" s="117">
        <v>0</v>
      </c>
      <c r="H216" s="16">
        <f t="shared" si="161"/>
        <v>0</v>
      </c>
      <c r="I216" s="119">
        <f t="shared" si="148"/>
        <v>0</v>
      </c>
      <c r="J216" s="120">
        <f t="shared" si="162"/>
        <v>0</v>
      </c>
      <c r="K216" s="121">
        <f>Jan!D196</f>
        <v>0</v>
      </c>
      <c r="L216" s="122">
        <f t="shared" si="149"/>
        <v>0</v>
      </c>
      <c r="M216" s="120">
        <f t="shared" si="150"/>
        <v>0</v>
      </c>
      <c r="N216" s="121" t="e">
        <v>#REF!</v>
      </c>
      <c r="O216" s="122" t="e">
        <f t="shared" si="108"/>
        <v>#REF!</v>
      </c>
      <c r="P216" s="120">
        <f t="shared" si="150"/>
        <v>0</v>
      </c>
      <c r="Q216" s="121">
        <v>0</v>
      </c>
      <c r="R216" s="122">
        <f t="shared" si="119"/>
        <v>0</v>
      </c>
      <c r="S216" s="120">
        <f t="shared" si="150"/>
        <v>0</v>
      </c>
      <c r="T216" s="121">
        <v>0</v>
      </c>
      <c r="U216" s="122">
        <f t="shared" si="109"/>
        <v>0</v>
      </c>
      <c r="V216" s="120">
        <f t="shared" si="150"/>
        <v>0</v>
      </c>
      <c r="W216" s="121">
        <v>0</v>
      </c>
      <c r="X216" s="122">
        <f t="shared" si="110"/>
        <v>0</v>
      </c>
      <c r="Y216" s="120">
        <f t="shared" si="150"/>
        <v>0</v>
      </c>
      <c r="Z216" s="121">
        <v>0</v>
      </c>
      <c r="AA216" s="122">
        <f t="shared" si="111"/>
        <v>0</v>
      </c>
      <c r="AB216" s="120">
        <f t="shared" si="150"/>
        <v>0</v>
      </c>
      <c r="AC216" s="121">
        <v>0</v>
      </c>
      <c r="AD216" s="122">
        <f t="shared" si="112"/>
        <v>0</v>
      </c>
      <c r="AE216" s="120">
        <f t="shared" si="150"/>
        <v>0</v>
      </c>
      <c r="AF216" s="121">
        <v>0</v>
      </c>
      <c r="AG216" s="122">
        <f t="shared" si="113"/>
        <v>0</v>
      </c>
      <c r="AH216" s="120">
        <f t="shared" si="150"/>
        <v>0</v>
      </c>
      <c r="AI216" s="121">
        <v>0</v>
      </c>
      <c r="AJ216" s="122">
        <f t="shared" si="114"/>
        <v>0</v>
      </c>
      <c r="AK216" s="120">
        <f t="shared" si="150"/>
        <v>0</v>
      </c>
      <c r="AL216" s="121">
        <v>0</v>
      </c>
      <c r="AM216" s="122">
        <f t="shared" si="115"/>
        <v>0</v>
      </c>
      <c r="AN216" s="120">
        <f t="shared" si="150"/>
        <v>0</v>
      </c>
      <c r="AO216" s="121">
        <v>0</v>
      </c>
      <c r="AP216" s="122">
        <f t="shared" si="116"/>
        <v>0</v>
      </c>
      <c r="AQ216" s="120">
        <f t="shared" si="150"/>
        <v>0</v>
      </c>
      <c r="AR216" s="121">
        <v>0</v>
      </c>
      <c r="AS216" s="122">
        <f t="shared" si="117"/>
        <v>0</v>
      </c>
    </row>
    <row r="217" spans="6:45">
      <c r="F217" s="116"/>
      <c r="G217" s="117">
        <v>0</v>
      </c>
      <c r="H217" s="16">
        <f t="shared" si="161"/>
        <v>0</v>
      </c>
      <c r="I217" s="119">
        <f t="shared" si="148"/>
        <v>0</v>
      </c>
      <c r="J217" s="120">
        <f t="shared" si="162"/>
        <v>0</v>
      </c>
      <c r="K217" s="121">
        <f>Jan!D197</f>
        <v>0</v>
      </c>
      <c r="L217" s="122">
        <f t="shared" si="149"/>
        <v>0</v>
      </c>
      <c r="M217" s="120">
        <f t="shared" si="150"/>
        <v>0</v>
      </c>
      <c r="N217" s="121" t="e">
        <v>#REF!</v>
      </c>
      <c r="O217" s="122" t="e">
        <f t="shared" si="108"/>
        <v>#REF!</v>
      </c>
      <c r="P217" s="120">
        <f t="shared" si="150"/>
        <v>0</v>
      </c>
      <c r="Q217" s="121">
        <v>0</v>
      </c>
      <c r="R217" s="122">
        <f t="shared" si="119"/>
        <v>0</v>
      </c>
      <c r="S217" s="120">
        <f t="shared" si="150"/>
        <v>0</v>
      </c>
      <c r="T217" s="121">
        <v>0</v>
      </c>
      <c r="U217" s="122">
        <f t="shared" si="109"/>
        <v>0</v>
      </c>
      <c r="V217" s="120">
        <f t="shared" si="150"/>
        <v>0</v>
      </c>
      <c r="W217" s="121">
        <v>0</v>
      </c>
      <c r="X217" s="122">
        <f t="shared" si="110"/>
        <v>0</v>
      </c>
      <c r="Y217" s="120">
        <f t="shared" si="150"/>
        <v>0</v>
      </c>
      <c r="Z217" s="121">
        <v>0</v>
      </c>
      <c r="AA217" s="122">
        <f t="shared" si="111"/>
        <v>0</v>
      </c>
      <c r="AB217" s="120">
        <f t="shared" si="150"/>
        <v>0</v>
      </c>
      <c r="AC217" s="121">
        <v>0</v>
      </c>
      <c r="AD217" s="122">
        <f t="shared" si="112"/>
        <v>0</v>
      </c>
      <c r="AE217" s="120">
        <f t="shared" si="150"/>
        <v>0</v>
      </c>
      <c r="AF217" s="121">
        <v>0</v>
      </c>
      <c r="AG217" s="122">
        <f t="shared" si="113"/>
        <v>0</v>
      </c>
      <c r="AH217" s="120">
        <f t="shared" si="150"/>
        <v>0</v>
      </c>
      <c r="AI217" s="121">
        <v>0</v>
      </c>
      <c r="AJ217" s="122">
        <f t="shared" si="114"/>
        <v>0</v>
      </c>
      <c r="AK217" s="120">
        <f t="shared" si="150"/>
        <v>0</v>
      </c>
      <c r="AL217" s="121">
        <v>0</v>
      </c>
      <c r="AM217" s="122">
        <f t="shared" si="115"/>
        <v>0</v>
      </c>
      <c r="AN217" s="120">
        <f t="shared" si="150"/>
        <v>0</v>
      </c>
      <c r="AO217" s="121">
        <v>0</v>
      </c>
      <c r="AP217" s="122">
        <f t="shared" si="116"/>
        <v>0</v>
      </c>
      <c r="AQ217" s="120">
        <f t="shared" si="150"/>
        <v>0</v>
      </c>
      <c r="AR217" s="121">
        <v>0</v>
      </c>
      <c r="AS217" s="122">
        <f t="shared" si="117"/>
        <v>0</v>
      </c>
    </row>
    <row r="218" spans="6:45">
      <c r="F218" s="116"/>
      <c r="G218" s="117">
        <v>0</v>
      </c>
      <c r="H218" s="16">
        <f t="shared" si="161"/>
        <v>0</v>
      </c>
      <c r="I218" s="119">
        <f t="shared" si="148"/>
        <v>0</v>
      </c>
      <c r="J218" s="120">
        <f t="shared" si="162"/>
        <v>0</v>
      </c>
      <c r="K218" s="121">
        <f>Jan!D198</f>
        <v>0</v>
      </c>
      <c r="L218" s="122">
        <f t="shared" si="149"/>
        <v>0</v>
      </c>
      <c r="M218" s="120">
        <f t="shared" si="150"/>
        <v>0</v>
      </c>
      <c r="N218" s="121" t="e">
        <v>#REF!</v>
      </c>
      <c r="O218" s="122" t="e">
        <f t="shared" si="108"/>
        <v>#REF!</v>
      </c>
      <c r="P218" s="120">
        <f t="shared" si="150"/>
        <v>0</v>
      </c>
      <c r="Q218" s="121">
        <v>0</v>
      </c>
      <c r="R218" s="122">
        <f t="shared" si="119"/>
        <v>0</v>
      </c>
      <c r="S218" s="120">
        <f t="shared" si="150"/>
        <v>0</v>
      </c>
      <c r="T218" s="121">
        <v>0</v>
      </c>
      <c r="U218" s="122">
        <f t="shared" si="109"/>
        <v>0</v>
      </c>
      <c r="V218" s="120">
        <f t="shared" si="150"/>
        <v>0</v>
      </c>
      <c r="W218" s="121">
        <v>0</v>
      </c>
      <c r="X218" s="122">
        <f t="shared" si="110"/>
        <v>0</v>
      </c>
      <c r="Y218" s="120">
        <f t="shared" si="150"/>
        <v>0</v>
      </c>
      <c r="Z218" s="121">
        <v>0</v>
      </c>
      <c r="AA218" s="122">
        <f t="shared" si="111"/>
        <v>0</v>
      </c>
      <c r="AB218" s="120">
        <f t="shared" si="150"/>
        <v>0</v>
      </c>
      <c r="AC218" s="121">
        <v>0</v>
      </c>
      <c r="AD218" s="122">
        <f t="shared" si="112"/>
        <v>0</v>
      </c>
      <c r="AE218" s="120">
        <f t="shared" si="150"/>
        <v>0</v>
      </c>
      <c r="AF218" s="121">
        <v>0</v>
      </c>
      <c r="AG218" s="122">
        <f t="shared" si="113"/>
        <v>0</v>
      </c>
      <c r="AH218" s="120">
        <f t="shared" si="150"/>
        <v>0</v>
      </c>
      <c r="AI218" s="121">
        <v>0</v>
      </c>
      <c r="AJ218" s="122">
        <f t="shared" si="114"/>
        <v>0</v>
      </c>
      <c r="AK218" s="120">
        <f t="shared" si="150"/>
        <v>0</v>
      </c>
      <c r="AL218" s="121">
        <v>0</v>
      </c>
      <c r="AM218" s="122">
        <f t="shared" si="115"/>
        <v>0</v>
      </c>
      <c r="AN218" s="120">
        <f t="shared" si="150"/>
        <v>0</v>
      </c>
      <c r="AO218" s="121">
        <v>0</v>
      </c>
      <c r="AP218" s="122">
        <f t="shared" si="116"/>
        <v>0</v>
      </c>
      <c r="AQ218" s="120">
        <f t="shared" si="150"/>
        <v>0</v>
      </c>
      <c r="AR218" s="121">
        <v>0</v>
      </c>
      <c r="AS218" s="122">
        <f t="shared" si="117"/>
        <v>0</v>
      </c>
    </row>
    <row r="219" spans="6:45">
      <c r="F219" s="116"/>
      <c r="G219" s="117">
        <v>0</v>
      </c>
      <c r="H219" s="16">
        <f t="shared" si="161"/>
        <v>0</v>
      </c>
      <c r="I219" s="119">
        <f t="shared" si="148"/>
        <v>0</v>
      </c>
      <c r="J219" s="120">
        <f t="shared" si="162"/>
        <v>0</v>
      </c>
      <c r="K219" s="121">
        <f>Jan!D199</f>
        <v>0</v>
      </c>
      <c r="L219" s="122">
        <f t="shared" si="149"/>
        <v>0</v>
      </c>
      <c r="M219" s="120">
        <f t="shared" si="150"/>
        <v>0</v>
      </c>
      <c r="N219" s="121" t="e">
        <v>#REF!</v>
      </c>
      <c r="O219" s="122" t="e">
        <f t="shared" ref="O219:O227" si="163">IF($N219="","",IF(OR($M219&gt;$N219,$M219&lt;$N219),$M219-$N219,0))</f>
        <v>#REF!</v>
      </c>
      <c r="P219" s="120">
        <f t="shared" si="150"/>
        <v>0</v>
      </c>
      <c r="Q219" s="121">
        <v>0</v>
      </c>
      <c r="R219" s="122">
        <f t="shared" si="119"/>
        <v>0</v>
      </c>
      <c r="S219" s="120">
        <f t="shared" si="150"/>
        <v>0</v>
      </c>
      <c r="T219" s="121">
        <v>0</v>
      </c>
      <c r="U219" s="122">
        <f t="shared" si="109"/>
        <v>0</v>
      </c>
      <c r="V219" s="120">
        <f t="shared" si="150"/>
        <v>0</v>
      </c>
      <c r="W219" s="121">
        <v>0</v>
      </c>
      <c r="X219" s="122">
        <f t="shared" si="110"/>
        <v>0</v>
      </c>
      <c r="Y219" s="120">
        <f t="shared" si="150"/>
        <v>0</v>
      </c>
      <c r="Z219" s="121">
        <v>0</v>
      </c>
      <c r="AA219" s="122">
        <f t="shared" si="111"/>
        <v>0</v>
      </c>
      <c r="AB219" s="120">
        <f t="shared" si="150"/>
        <v>0</v>
      </c>
      <c r="AC219" s="121">
        <v>0</v>
      </c>
      <c r="AD219" s="122">
        <f t="shared" si="112"/>
        <v>0</v>
      </c>
      <c r="AE219" s="120">
        <f t="shared" si="150"/>
        <v>0</v>
      </c>
      <c r="AF219" s="121">
        <v>0</v>
      </c>
      <c r="AG219" s="122">
        <f t="shared" si="113"/>
        <v>0</v>
      </c>
      <c r="AH219" s="120">
        <f t="shared" si="150"/>
        <v>0</v>
      </c>
      <c r="AI219" s="121">
        <v>0</v>
      </c>
      <c r="AJ219" s="122">
        <f t="shared" si="114"/>
        <v>0</v>
      </c>
      <c r="AK219" s="120">
        <f t="shared" si="150"/>
        <v>0</v>
      </c>
      <c r="AL219" s="121">
        <v>0</v>
      </c>
      <c r="AM219" s="122">
        <f t="shared" si="115"/>
        <v>0</v>
      </c>
      <c r="AN219" s="120">
        <f t="shared" si="150"/>
        <v>0</v>
      </c>
      <c r="AO219" s="121">
        <v>0</v>
      </c>
      <c r="AP219" s="122">
        <f t="shared" si="116"/>
        <v>0</v>
      </c>
      <c r="AQ219" s="120">
        <f t="shared" si="150"/>
        <v>0</v>
      </c>
      <c r="AR219" s="121">
        <v>0</v>
      </c>
      <c r="AS219" s="122">
        <f t="shared" si="117"/>
        <v>0</v>
      </c>
    </row>
    <row r="220" spans="6:45">
      <c r="F220" s="116"/>
      <c r="G220" s="117">
        <v>0</v>
      </c>
      <c r="H220" s="16">
        <f t="shared" si="161"/>
        <v>0</v>
      </c>
      <c r="I220" s="119">
        <f t="shared" si="148"/>
        <v>0</v>
      </c>
      <c r="J220" s="120">
        <f t="shared" si="162"/>
        <v>0</v>
      </c>
      <c r="K220" s="121">
        <f>Jan!D200</f>
        <v>0</v>
      </c>
      <c r="L220" s="122">
        <f t="shared" si="149"/>
        <v>0</v>
      </c>
      <c r="M220" s="120">
        <f t="shared" si="150"/>
        <v>0</v>
      </c>
      <c r="N220" s="121" t="e">
        <v>#REF!</v>
      </c>
      <c r="O220" s="122" t="e">
        <f t="shared" si="163"/>
        <v>#REF!</v>
      </c>
      <c r="P220" s="120">
        <f t="shared" si="150"/>
        <v>0</v>
      </c>
      <c r="Q220" s="121">
        <v>0</v>
      </c>
      <c r="R220" s="122">
        <f t="shared" si="119"/>
        <v>0</v>
      </c>
      <c r="S220" s="120">
        <f t="shared" si="150"/>
        <v>0</v>
      </c>
      <c r="T220" s="121">
        <v>0</v>
      </c>
      <c r="U220" s="122">
        <f t="shared" ref="U220:U227" si="164">IF($T220="","",IF(OR($S220&gt;$T220,$S220&lt;$T220),$S220-$T220,0))</f>
        <v>0</v>
      </c>
      <c r="V220" s="120">
        <f t="shared" si="150"/>
        <v>0</v>
      </c>
      <c r="W220" s="121">
        <v>0</v>
      </c>
      <c r="X220" s="122">
        <f t="shared" ref="X220:X228" si="165">IF($W220="","",IF(OR($V220&gt;$W220,$V220&lt;$W220),$V220-$W220,0))</f>
        <v>0</v>
      </c>
      <c r="Y220" s="120">
        <f t="shared" si="150"/>
        <v>0</v>
      </c>
      <c r="Z220" s="121">
        <v>0</v>
      </c>
      <c r="AA220" s="122">
        <f t="shared" ref="AA220:AA228" si="166">IF($Z220="","",IF(OR($Y220&gt;$Z220,$Y220&lt;$Z220),$Y220-$Z220,0))</f>
        <v>0</v>
      </c>
      <c r="AB220" s="120">
        <f t="shared" si="150"/>
        <v>0</v>
      </c>
      <c r="AC220" s="121">
        <v>0</v>
      </c>
      <c r="AD220" s="122">
        <f t="shared" ref="AD220:AD228" si="167">IF($AC220="","",IF(OR($AB220&gt;$AC220,$AB220&lt;$AC220),$AB220-$AC220,0))</f>
        <v>0</v>
      </c>
      <c r="AE220" s="120">
        <f t="shared" si="150"/>
        <v>0</v>
      </c>
      <c r="AF220" s="121">
        <v>0</v>
      </c>
      <c r="AG220" s="122">
        <f t="shared" ref="AG220:AG227" si="168">IF($AF220="","",IF(OR($AE220&gt;$AF220,$AE220&lt;$AF220),$AE220-$AF220,0))</f>
        <v>0</v>
      </c>
      <c r="AH220" s="120">
        <f t="shared" si="150"/>
        <v>0</v>
      </c>
      <c r="AI220" s="121">
        <v>0</v>
      </c>
      <c r="AJ220" s="122">
        <f t="shared" ref="AJ220:AJ227" si="169">IF($AI220="","",IF(OR($AH220&gt;$AI220,$AH220&lt;$AI220),$AH220-$AI220,0))</f>
        <v>0</v>
      </c>
      <c r="AK220" s="120">
        <f t="shared" si="150"/>
        <v>0</v>
      </c>
      <c r="AL220" s="121">
        <v>0</v>
      </c>
      <c r="AM220" s="122">
        <f t="shared" ref="AM220:AM228" si="170">IF($AL220="","",IF(OR($AK220&gt;$AL220,$AK220&lt;$AL220),$AK220-$AL220,0))</f>
        <v>0</v>
      </c>
      <c r="AN220" s="120">
        <f t="shared" si="150"/>
        <v>0</v>
      </c>
      <c r="AO220" s="121">
        <v>0</v>
      </c>
      <c r="AP220" s="122">
        <f t="shared" ref="AP220:AP228" si="171">IF($AO220="","",IF(OR($AN220&gt;$AO220,$AN220&lt;$AO220),$AN220-$AO220,0))</f>
        <v>0</v>
      </c>
      <c r="AQ220" s="120">
        <f t="shared" si="150"/>
        <v>0</v>
      </c>
      <c r="AR220" s="121">
        <v>0</v>
      </c>
      <c r="AS220" s="122">
        <f t="shared" ref="AS220:AS227" si="172">IF($AR220="","",IF(OR($AQ220&gt;$AR220,$AQ220&lt;$AR220),$AQ220-$AR220,0))</f>
        <v>0</v>
      </c>
    </row>
    <row r="221" spans="6:45">
      <c r="F221" s="116"/>
      <c r="G221" s="117">
        <v>0</v>
      </c>
      <c r="H221" s="16">
        <f t="shared" si="161"/>
        <v>0</v>
      </c>
      <c r="I221" s="119">
        <f t="shared" si="148"/>
        <v>0</v>
      </c>
      <c r="J221" s="120">
        <f t="shared" si="162"/>
        <v>0</v>
      </c>
      <c r="K221" s="121">
        <f>Jan!D201</f>
        <v>0</v>
      </c>
      <c r="L221" s="122">
        <f t="shared" si="149"/>
        <v>0</v>
      </c>
      <c r="M221" s="120">
        <f t="shared" si="150"/>
        <v>0</v>
      </c>
      <c r="N221" s="121" t="e">
        <v>#REF!</v>
      </c>
      <c r="O221" s="122" t="e">
        <f t="shared" si="163"/>
        <v>#REF!</v>
      </c>
      <c r="P221" s="120">
        <f t="shared" si="150"/>
        <v>0</v>
      </c>
      <c r="Q221" s="121">
        <v>0</v>
      </c>
      <c r="R221" s="122">
        <f t="shared" si="119"/>
        <v>0</v>
      </c>
      <c r="S221" s="120">
        <f t="shared" si="150"/>
        <v>0</v>
      </c>
      <c r="T221" s="121">
        <v>0</v>
      </c>
      <c r="U221" s="122">
        <f t="shared" si="164"/>
        <v>0</v>
      </c>
      <c r="V221" s="120">
        <f t="shared" si="150"/>
        <v>0</v>
      </c>
      <c r="W221" s="121">
        <v>0</v>
      </c>
      <c r="X221" s="122">
        <f t="shared" si="165"/>
        <v>0</v>
      </c>
      <c r="Y221" s="120">
        <f t="shared" si="150"/>
        <v>0</v>
      </c>
      <c r="Z221" s="121">
        <v>0</v>
      </c>
      <c r="AA221" s="122">
        <f t="shared" si="166"/>
        <v>0</v>
      </c>
      <c r="AB221" s="120">
        <f t="shared" si="150"/>
        <v>0</v>
      </c>
      <c r="AC221" s="121">
        <v>0</v>
      </c>
      <c r="AD221" s="122">
        <f t="shared" si="167"/>
        <v>0</v>
      </c>
      <c r="AE221" s="120">
        <f t="shared" si="150"/>
        <v>0</v>
      </c>
      <c r="AF221" s="121">
        <v>0</v>
      </c>
      <c r="AG221" s="122">
        <f t="shared" si="168"/>
        <v>0</v>
      </c>
      <c r="AH221" s="120">
        <f t="shared" si="150"/>
        <v>0</v>
      </c>
      <c r="AI221" s="121">
        <v>0</v>
      </c>
      <c r="AJ221" s="122">
        <f t="shared" si="169"/>
        <v>0</v>
      </c>
      <c r="AK221" s="120">
        <f t="shared" si="150"/>
        <v>0</v>
      </c>
      <c r="AL221" s="121">
        <v>0</v>
      </c>
      <c r="AM221" s="122">
        <f t="shared" si="170"/>
        <v>0</v>
      </c>
      <c r="AN221" s="120">
        <f t="shared" si="150"/>
        <v>0</v>
      </c>
      <c r="AO221" s="121">
        <v>0</v>
      </c>
      <c r="AP221" s="122">
        <f t="shared" si="171"/>
        <v>0</v>
      </c>
      <c r="AQ221" s="120">
        <f t="shared" si="150"/>
        <v>0</v>
      </c>
      <c r="AR221" s="121">
        <v>0</v>
      </c>
      <c r="AS221" s="122">
        <f t="shared" si="172"/>
        <v>0</v>
      </c>
    </row>
    <row r="222" spans="6:45">
      <c r="F222" s="116"/>
      <c r="G222" s="117">
        <v>0</v>
      </c>
      <c r="H222" s="16">
        <f t="shared" si="161"/>
        <v>0</v>
      </c>
      <c r="I222" s="119">
        <f t="shared" si="148"/>
        <v>0</v>
      </c>
      <c r="J222" s="120">
        <f t="shared" si="162"/>
        <v>0</v>
      </c>
      <c r="K222" s="121">
        <f>Jan!D202</f>
        <v>0</v>
      </c>
      <c r="L222" s="122">
        <f t="shared" si="149"/>
        <v>0</v>
      </c>
      <c r="M222" s="120">
        <f t="shared" si="150"/>
        <v>0</v>
      </c>
      <c r="N222" s="121" t="e">
        <v>#REF!</v>
      </c>
      <c r="O222" s="122" t="e">
        <f t="shared" si="163"/>
        <v>#REF!</v>
      </c>
      <c r="P222" s="120">
        <f t="shared" si="150"/>
        <v>0</v>
      </c>
      <c r="Q222" s="121">
        <v>0</v>
      </c>
      <c r="R222" s="122">
        <f t="shared" si="119"/>
        <v>0</v>
      </c>
      <c r="S222" s="120">
        <f t="shared" si="150"/>
        <v>0</v>
      </c>
      <c r="T222" s="121">
        <v>0</v>
      </c>
      <c r="U222" s="122">
        <f t="shared" si="164"/>
        <v>0</v>
      </c>
      <c r="V222" s="120">
        <f t="shared" si="150"/>
        <v>0</v>
      </c>
      <c r="W222" s="121">
        <v>0</v>
      </c>
      <c r="X222" s="122">
        <f t="shared" si="165"/>
        <v>0</v>
      </c>
      <c r="Y222" s="120">
        <f t="shared" si="150"/>
        <v>0</v>
      </c>
      <c r="Z222" s="121">
        <v>0</v>
      </c>
      <c r="AA222" s="122">
        <f t="shared" si="166"/>
        <v>0</v>
      </c>
      <c r="AB222" s="120">
        <f t="shared" si="150"/>
        <v>0</v>
      </c>
      <c r="AC222" s="121">
        <v>0</v>
      </c>
      <c r="AD222" s="122">
        <f t="shared" si="167"/>
        <v>0</v>
      </c>
      <c r="AE222" s="120">
        <f t="shared" si="150"/>
        <v>0</v>
      </c>
      <c r="AF222" s="121">
        <v>0</v>
      </c>
      <c r="AG222" s="122">
        <f t="shared" si="168"/>
        <v>0</v>
      </c>
      <c r="AH222" s="120">
        <f t="shared" si="150"/>
        <v>0</v>
      </c>
      <c r="AI222" s="121">
        <v>0</v>
      </c>
      <c r="AJ222" s="122">
        <f t="shared" si="169"/>
        <v>0</v>
      </c>
      <c r="AK222" s="120">
        <f t="shared" si="150"/>
        <v>0</v>
      </c>
      <c r="AL222" s="121">
        <v>0</v>
      </c>
      <c r="AM222" s="122">
        <f t="shared" si="170"/>
        <v>0</v>
      </c>
      <c r="AN222" s="120">
        <f t="shared" si="150"/>
        <v>0</v>
      </c>
      <c r="AO222" s="121">
        <v>0</v>
      </c>
      <c r="AP222" s="122">
        <f t="shared" si="171"/>
        <v>0</v>
      </c>
      <c r="AQ222" s="120">
        <f t="shared" si="150"/>
        <v>0</v>
      </c>
      <c r="AR222" s="121">
        <v>0</v>
      </c>
      <c r="AS222" s="122">
        <f t="shared" si="172"/>
        <v>0</v>
      </c>
    </row>
    <row r="223" spans="6:45">
      <c r="F223" s="116"/>
      <c r="G223" s="117">
        <v>0</v>
      </c>
      <c r="H223" s="16">
        <f t="shared" si="161"/>
        <v>0</v>
      </c>
      <c r="I223" s="119">
        <f t="shared" si="148"/>
        <v>0</v>
      </c>
      <c r="J223" s="120">
        <f t="shared" si="162"/>
        <v>0</v>
      </c>
      <c r="K223" s="121">
        <f>Jan!D203</f>
        <v>0</v>
      </c>
      <c r="L223" s="122">
        <f t="shared" si="149"/>
        <v>0</v>
      </c>
      <c r="M223" s="120">
        <f t="shared" si="150"/>
        <v>0</v>
      </c>
      <c r="N223" s="121" t="e">
        <v>#REF!</v>
      </c>
      <c r="O223" s="122" t="e">
        <f t="shared" si="163"/>
        <v>#REF!</v>
      </c>
      <c r="P223" s="120">
        <f t="shared" si="150"/>
        <v>0</v>
      </c>
      <c r="Q223" s="121">
        <v>0</v>
      </c>
      <c r="R223" s="122">
        <f t="shared" si="119"/>
        <v>0</v>
      </c>
      <c r="S223" s="120">
        <f t="shared" si="150"/>
        <v>0</v>
      </c>
      <c r="T223" s="121">
        <v>0</v>
      </c>
      <c r="U223" s="122">
        <f t="shared" si="164"/>
        <v>0</v>
      </c>
      <c r="V223" s="120">
        <f t="shared" si="150"/>
        <v>0</v>
      </c>
      <c r="W223" s="121">
        <v>0</v>
      </c>
      <c r="X223" s="122">
        <f t="shared" si="165"/>
        <v>0</v>
      </c>
      <c r="Y223" s="120">
        <f t="shared" si="150"/>
        <v>0</v>
      </c>
      <c r="Z223" s="121">
        <v>0</v>
      </c>
      <c r="AA223" s="122">
        <f t="shared" si="166"/>
        <v>0</v>
      </c>
      <c r="AB223" s="120">
        <f t="shared" si="150"/>
        <v>0</v>
      </c>
      <c r="AC223" s="121">
        <v>0</v>
      </c>
      <c r="AD223" s="122">
        <f t="shared" si="167"/>
        <v>0</v>
      </c>
      <c r="AE223" s="120">
        <f t="shared" si="150"/>
        <v>0</v>
      </c>
      <c r="AF223" s="121">
        <v>0</v>
      </c>
      <c r="AG223" s="122">
        <f t="shared" si="168"/>
        <v>0</v>
      </c>
      <c r="AH223" s="120">
        <f t="shared" si="150"/>
        <v>0</v>
      </c>
      <c r="AI223" s="121">
        <v>0</v>
      </c>
      <c r="AJ223" s="122">
        <f t="shared" si="169"/>
        <v>0</v>
      </c>
      <c r="AK223" s="120">
        <f t="shared" si="150"/>
        <v>0</v>
      </c>
      <c r="AL223" s="121">
        <v>0</v>
      </c>
      <c r="AM223" s="122">
        <f t="shared" si="170"/>
        <v>0</v>
      </c>
      <c r="AN223" s="120">
        <f t="shared" si="150"/>
        <v>0</v>
      </c>
      <c r="AO223" s="121">
        <v>0</v>
      </c>
      <c r="AP223" s="122">
        <f t="shared" si="171"/>
        <v>0</v>
      </c>
      <c r="AQ223" s="120">
        <f t="shared" si="150"/>
        <v>0</v>
      </c>
      <c r="AR223" s="121">
        <v>0</v>
      </c>
      <c r="AS223" s="122">
        <f t="shared" si="172"/>
        <v>0</v>
      </c>
    </row>
    <row r="224" spans="6:45">
      <c r="F224" s="116"/>
      <c r="G224" s="117">
        <v>0</v>
      </c>
      <c r="H224" s="16">
        <f t="shared" si="161"/>
        <v>0</v>
      </c>
      <c r="I224" s="119">
        <f t="shared" si="148"/>
        <v>0</v>
      </c>
      <c r="J224" s="120">
        <f t="shared" si="162"/>
        <v>0</v>
      </c>
      <c r="K224" s="121">
        <f>Jan!D204</f>
        <v>0</v>
      </c>
      <c r="L224" s="122">
        <f t="shared" si="149"/>
        <v>0</v>
      </c>
      <c r="M224" s="120">
        <f t="shared" si="150"/>
        <v>0</v>
      </c>
      <c r="N224" s="121" t="e">
        <v>#REF!</v>
      </c>
      <c r="O224" s="122" t="e">
        <f t="shared" si="163"/>
        <v>#REF!</v>
      </c>
      <c r="P224" s="120">
        <f t="shared" si="150"/>
        <v>0</v>
      </c>
      <c r="Q224" s="121">
        <v>0</v>
      </c>
      <c r="R224" s="122">
        <f t="shared" ref="R224:R227" si="173">IF($Q224="","",IF(OR($P224&gt;$Q224,$P224&lt;$Q224),$P224-$Q224,0))</f>
        <v>0</v>
      </c>
      <c r="S224" s="120">
        <f t="shared" si="150"/>
        <v>0</v>
      </c>
      <c r="T224" s="121">
        <v>0</v>
      </c>
      <c r="U224" s="122">
        <f t="shared" si="164"/>
        <v>0</v>
      </c>
      <c r="V224" s="120">
        <f t="shared" si="150"/>
        <v>0</v>
      </c>
      <c r="W224" s="121">
        <v>0</v>
      </c>
      <c r="X224" s="122">
        <f t="shared" si="165"/>
        <v>0</v>
      </c>
      <c r="Y224" s="120">
        <f t="shared" si="150"/>
        <v>0</v>
      </c>
      <c r="Z224" s="121">
        <v>0</v>
      </c>
      <c r="AA224" s="122">
        <f t="shared" si="166"/>
        <v>0</v>
      </c>
      <c r="AB224" s="120">
        <f t="shared" si="150"/>
        <v>0</v>
      </c>
      <c r="AC224" s="121">
        <v>0</v>
      </c>
      <c r="AD224" s="122">
        <f t="shared" si="167"/>
        <v>0</v>
      </c>
      <c r="AE224" s="120">
        <f t="shared" si="150"/>
        <v>0</v>
      </c>
      <c r="AF224" s="121">
        <v>0</v>
      </c>
      <c r="AG224" s="122">
        <f t="shared" si="168"/>
        <v>0</v>
      </c>
      <c r="AH224" s="120">
        <f t="shared" si="150"/>
        <v>0</v>
      </c>
      <c r="AI224" s="121">
        <v>0</v>
      </c>
      <c r="AJ224" s="122">
        <f t="shared" si="169"/>
        <v>0</v>
      </c>
      <c r="AK224" s="120">
        <f t="shared" si="150"/>
        <v>0</v>
      </c>
      <c r="AL224" s="121">
        <v>0</v>
      </c>
      <c r="AM224" s="122">
        <f t="shared" si="170"/>
        <v>0</v>
      </c>
      <c r="AN224" s="120">
        <f t="shared" si="150"/>
        <v>0</v>
      </c>
      <c r="AO224" s="121">
        <v>0</v>
      </c>
      <c r="AP224" s="122">
        <f t="shared" si="171"/>
        <v>0</v>
      </c>
      <c r="AQ224" s="120">
        <f t="shared" si="150"/>
        <v>0</v>
      </c>
      <c r="AR224" s="121">
        <v>0</v>
      </c>
      <c r="AS224" s="122">
        <f t="shared" si="172"/>
        <v>0</v>
      </c>
    </row>
    <row r="225" spans="6:45">
      <c r="F225" s="116"/>
      <c r="G225" s="117">
        <v>0</v>
      </c>
      <c r="H225" s="16">
        <f t="shared" si="161"/>
        <v>0</v>
      </c>
      <c r="I225" s="119">
        <f t="shared" si="148"/>
        <v>0</v>
      </c>
      <c r="J225" s="120">
        <f t="shared" si="162"/>
        <v>0</v>
      </c>
      <c r="K225" s="121">
        <f>Jan!D205</f>
        <v>0</v>
      </c>
      <c r="L225" s="122">
        <f t="shared" si="149"/>
        <v>0</v>
      </c>
      <c r="M225" s="120">
        <f t="shared" ref="M225:AQ228" si="174">$H225</f>
        <v>0</v>
      </c>
      <c r="N225" s="121" t="e">
        <v>#REF!</v>
      </c>
      <c r="O225" s="122" t="e">
        <f t="shared" si="163"/>
        <v>#REF!</v>
      </c>
      <c r="P225" s="120">
        <f t="shared" si="174"/>
        <v>0</v>
      </c>
      <c r="Q225" s="121">
        <v>0</v>
      </c>
      <c r="R225" s="122">
        <f>IF($Q225="","",IF(OR($P225&gt;$Q225,$P225&lt;$Q225),$P225-$Q225,0))</f>
        <v>0</v>
      </c>
      <c r="S225" s="120">
        <f t="shared" si="174"/>
        <v>0</v>
      </c>
      <c r="T225" s="121">
        <v>0</v>
      </c>
      <c r="U225" s="122">
        <f t="shared" si="164"/>
        <v>0</v>
      </c>
      <c r="V225" s="120">
        <f t="shared" si="174"/>
        <v>0</v>
      </c>
      <c r="W225" s="121">
        <v>0</v>
      </c>
      <c r="X225" s="122">
        <f t="shared" si="165"/>
        <v>0</v>
      </c>
      <c r="Y225" s="120">
        <f t="shared" si="174"/>
        <v>0</v>
      </c>
      <c r="Z225" s="121">
        <v>0</v>
      </c>
      <c r="AA225" s="122">
        <f t="shared" si="166"/>
        <v>0</v>
      </c>
      <c r="AB225" s="120">
        <f t="shared" si="174"/>
        <v>0</v>
      </c>
      <c r="AC225" s="121">
        <v>0</v>
      </c>
      <c r="AD225" s="122">
        <f t="shared" si="167"/>
        <v>0</v>
      </c>
      <c r="AE225" s="120">
        <f t="shared" si="174"/>
        <v>0</v>
      </c>
      <c r="AF225" s="121">
        <v>0</v>
      </c>
      <c r="AG225" s="122">
        <f t="shared" si="168"/>
        <v>0</v>
      </c>
      <c r="AH225" s="120">
        <f t="shared" si="174"/>
        <v>0</v>
      </c>
      <c r="AI225" s="121">
        <v>0</v>
      </c>
      <c r="AJ225" s="122">
        <f t="shared" si="169"/>
        <v>0</v>
      </c>
      <c r="AK225" s="120">
        <f t="shared" si="174"/>
        <v>0</v>
      </c>
      <c r="AL225" s="121">
        <v>0</v>
      </c>
      <c r="AM225" s="122">
        <f>IF($AL225="","",IF(OR($AK225&gt;$AL225,$AK225&lt;$AL225),$AK225-$AL225,0))</f>
        <v>0</v>
      </c>
      <c r="AN225" s="120">
        <f t="shared" si="174"/>
        <v>0</v>
      </c>
      <c r="AO225" s="121">
        <v>0</v>
      </c>
      <c r="AP225" s="122">
        <f t="shared" si="171"/>
        <v>0</v>
      </c>
      <c r="AQ225" s="120">
        <f t="shared" si="174"/>
        <v>0</v>
      </c>
      <c r="AR225" s="121">
        <v>0</v>
      </c>
      <c r="AS225" s="122">
        <f t="shared" si="172"/>
        <v>0</v>
      </c>
    </row>
    <row r="226" spans="6:45">
      <c r="F226" s="116"/>
      <c r="G226" s="117">
        <v>0</v>
      </c>
      <c r="H226" s="16">
        <f t="shared" si="161"/>
        <v>0</v>
      </c>
      <c r="I226" s="119">
        <f t="shared" si="148"/>
        <v>0</v>
      </c>
      <c r="J226" s="120">
        <f t="shared" si="162"/>
        <v>0</v>
      </c>
      <c r="K226" s="121">
        <f>Jan!D206</f>
        <v>0</v>
      </c>
      <c r="L226" s="122">
        <f t="shared" si="149"/>
        <v>0</v>
      </c>
      <c r="M226" s="120">
        <f t="shared" si="174"/>
        <v>0</v>
      </c>
      <c r="N226" s="121" t="e">
        <v>#REF!</v>
      </c>
      <c r="O226" s="122" t="e">
        <f t="shared" si="163"/>
        <v>#REF!</v>
      </c>
      <c r="P226" s="120">
        <f t="shared" si="174"/>
        <v>0</v>
      </c>
      <c r="Q226" s="121">
        <v>0</v>
      </c>
      <c r="R226" s="122">
        <f t="shared" si="173"/>
        <v>0</v>
      </c>
      <c r="S226" s="120">
        <f t="shared" si="174"/>
        <v>0</v>
      </c>
      <c r="T226" s="121">
        <v>0</v>
      </c>
      <c r="U226" s="122">
        <f t="shared" si="164"/>
        <v>0</v>
      </c>
      <c r="V226" s="120">
        <f t="shared" si="174"/>
        <v>0</v>
      </c>
      <c r="W226" s="121">
        <v>0</v>
      </c>
      <c r="X226" s="122">
        <f t="shared" si="165"/>
        <v>0</v>
      </c>
      <c r="Y226" s="120">
        <f t="shared" si="174"/>
        <v>0</v>
      </c>
      <c r="Z226" s="121">
        <v>0</v>
      </c>
      <c r="AA226" s="122">
        <f t="shared" si="166"/>
        <v>0</v>
      </c>
      <c r="AB226" s="120">
        <f t="shared" si="174"/>
        <v>0</v>
      </c>
      <c r="AC226" s="121">
        <v>0</v>
      </c>
      <c r="AD226" s="122">
        <f t="shared" si="167"/>
        <v>0</v>
      </c>
      <c r="AE226" s="120">
        <f t="shared" si="174"/>
        <v>0</v>
      </c>
      <c r="AF226" s="121">
        <v>0</v>
      </c>
      <c r="AG226" s="122">
        <f t="shared" si="168"/>
        <v>0</v>
      </c>
      <c r="AH226" s="120">
        <f t="shared" si="174"/>
        <v>0</v>
      </c>
      <c r="AI226" s="121">
        <v>0</v>
      </c>
      <c r="AJ226" s="122">
        <f t="shared" si="169"/>
        <v>0</v>
      </c>
      <c r="AK226" s="120">
        <f t="shared" si="174"/>
        <v>0</v>
      </c>
      <c r="AL226" s="121">
        <v>0</v>
      </c>
      <c r="AM226" s="122">
        <f t="shared" si="170"/>
        <v>0</v>
      </c>
      <c r="AN226" s="120">
        <f t="shared" si="174"/>
        <v>0</v>
      </c>
      <c r="AO226" s="121">
        <v>0</v>
      </c>
      <c r="AP226" s="122">
        <f t="shared" si="171"/>
        <v>0</v>
      </c>
      <c r="AQ226" s="120">
        <f t="shared" si="174"/>
        <v>0</v>
      </c>
      <c r="AR226" s="121">
        <v>0</v>
      </c>
      <c r="AS226" s="122">
        <f t="shared" si="172"/>
        <v>0</v>
      </c>
    </row>
    <row r="227" spans="6:45">
      <c r="F227" s="116"/>
      <c r="G227" s="117">
        <v>0</v>
      </c>
      <c r="H227" s="16">
        <f t="shared" si="161"/>
        <v>0</v>
      </c>
      <c r="I227" s="119">
        <f t="shared" si="148"/>
        <v>0</v>
      </c>
      <c r="J227" s="120">
        <f t="shared" si="162"/>
        <v>0</v>
      </c>
      <c r="K227" s="121">
        <f>Jan!D207</f>
        <v>0</v>
      </c>
      <c r="L227" s="122">
        <f t="shared" si="149"/>
        <v>0</v>
      </c>
      <c r="M227" s="120">
        <f t="shared" si="174"/>
        <v>0</v>
      </c>
      <c r="N227" s="121" t="e">
        <v>#REF!</v>
      </c>
      <c r="O227" s="122" t="e">
        <f t="shared" si="163"/>
        <v>#REF!</v>
      </c>
      <c r="P227" s="120">
        <f t="shared" si="174"/>
        <v>0</v>
      </c>
      <c r="Q227" s="121">
        <v>0</v>
      </c>
      <c r="R227" s="122">
        <f t="shared" si="173"/>
        <v>0</v>
      </c>
      <c r="S227" s="120">
        <f t="shared" si="174"/>
        <v>0</v>
      </c>
      <c r="T227" s="121">
        <v>0</v>
      </c>
      <c r="U227" s="122">
        <f t="shared" si="164"/>
        <v>0</v>
      </c>
      <c r="V227" s="120">
        <f t="shared" si="174"/>
        <v>0</v>
      </c>
      <c r="W227" s="121">
        <v>0</v>
      </c>
      <c r="X227" s="122">
        <f t="shared" si="165"/>
        <v>0</v>
      </c>
      <c r="Y227" s="120">
        <f t="shared" si="174"/>
        <v>0</v>
      </c>
      <c r="Z227" s="121">
        <v>0</v>
      </c>
      <c r="AA227" s="122">
        <f t="shared" si="166"/>
        <v>0</v>
      </c>
      <c r="AB227" s="120">
        <f t="shared" si="174"/>
        <v>0</v>
      </c>
      <c r="AC227" s="121">
        <v>0</v>
      </c>
      <c r="AD227" s="122">
        <f t="shared" si="167"/>
        <v>0</v>
      </c>
      <c r="AE227" s="120">
        <f t="shared" si="174"/>
        <v>0</v>
      </c>
      <c r="AF227" s="121">
        <v>0</v>
      </c>
      <c r="AG227" s="122">
        <f t="shared" si="168"/>
        <v>0</v>
      </c>
      <c r="AH227" s="120">
        <f t="shared" si="174"/>
        <v>0</v>
      </c>
      <c r="AI227" s="121">
        <v>0</v>
      </c>
      <c r="AJ227" s="122">
        <f t="shared" si="169"/>
        <v>0</v>
      </c>
      <c r="AK227" s="120">
        <f t="shared" si="174"/>
        <v>0</v>
      </c>
      <c r="AL227" s="121">
        <v>0</v>
      </c>
      <c r="AM227" s="122">
        <f t="shared" si="170"/>
        <v>0</v>
      </c>
      <c r="AN227" s="120">
        <f t="shared" si="174"/>
        <v>0</v>
      </c>
      <c r="AO227" s="121">
        <v>0</v>
      </c>
      <c r="AP227" s="122">
        <f t="shared" si="171"/>
        <v>0</v>
      </c>
      <c r="AQ227" s="120">
        <f t="shared" si="174"/>
        <v>0</v>
      </c>
      <c r="AR227" s="121">
        <v>0</v>
      </c>
      <c r="AS227" s="122">
        <f t="shared" si="172"/>
        <v>0</v>
      </c>
    </row>
    <row r="228" spans="6:45" ht="15.75" thickBot="1">
      <c r="F228" s="137"/>
      <c r="G228" s="124">
        <v>0</v>
      </c>
      <c r="H228" s="16">
        <f t="shared" si="161"/>
        <v>0</v>
      </c>
      <c r="I228" s="119">
        <f t="shared" si="148"/>
        <v>0</v>
      </c>
      <c r="J228" s="120">
        <f t="shared" si="162"/>
        <v>0</v>
      </c>
      <c r="K228" s="121">
        <f>Jan!D208</f>
        <v>0</v>
      </c>
      <c r="L228" s="122">
        <f t="shared" si="149"/>
        <v>0</v>
      </c>
      <c r="M228" s="120">
        <f t="shared" si="174"/>
        <v>0</v>
      </c>
      <c r="N228" s="121" t="e">
        <v>#REF!</v>
      </c>
      <c r="O228" s="122" t="e">
        <f>IF($N228="","",IF(OR($M228&gt;$N228,$M228&lt;$N228),$M228-$N228,0))</f>
        <v>#REF!</v>
      </c>
      <c r="P228" s="120">
        <f t="shared" si="174"/>
        <v>0</v>
      </c>
      <c r="Q228" s="121">
        <v>0</v>
      </c>
      <c r="R228" s="122">
        <f>IF($Q228="","",IF(OR($P228&gt;$Q228,$P228&lt;$Q228),$P228-$Q228,0))</f>
        <v>0</v>
      </c>
      <c r="S228" s="120">
        <f t="shared" si="174"/>
        <v>0</v>
      </c>
      <c r="T228" s="121">
        <v>0</v>
      </c>
      <c r="U228" s="122">
        <f>IF($T228="","",IF(OR($S228&gt;$T228,$S228&lt;$T228),$S228-$T228,0))</f>
        <v>0</v>
      </c>
      <c r="V228" s="120">
        <f t="shared" si="174"/>
        <v>0</v>
      </c>
      <c r="W228" s="121">
        <v>0</v>
      </c>
      <c r="X228" s="122">
        <f t="shared" si="165"/>
        <v>0</v>
      </c>
      <c r="Y228" s="120">
        <f t="shared" si="174"/>
        <v>0</v>
      </c>
      <c r="Z228" s="121">
        <v>0</v>
      </c>
      <c r="AA228" s="122">
        <f t="shared" si="166"/>
        <v>0</v>
      </c>
      <c r="AB228" s="120">
        <f t="shared" si="174"/>
        <v>0</v>
      </c>
      <c r="AC228" s="121">
        <v>0</v>
      </c>
      <c r="AD228" s="122">
        <f t="shared" si="167"/>
        <v>0</v>
      </c>
      <c r="AE228" s="120">
        <f t="shared" si="174"/>
        <v>0</v>
      </c>
      <c r="AF228" s="121">
        <v>0</v>
      </c>
      <c r="AG228" s="122">
        <f>IF($AF228="","",IF(OR($AE228&gt;$AF228,$AE228&lt;$AF228),$AE228-$AF228,0))</f>
        <v>0</v>
      </c>
      <c r="AH228" s="120">
        <f t="shared" si="174"/>
        <v>0</v>
      </c>
      <c r="AI228" s="121">
        <v>0</v>
      </c>
      <c r="AJ228" s="122">
        <f>IF($AI228="","",IF(OR($AH228&gt;$AI228,$AH228&lt;$AI228),$AH228-$AI228,0))</f>
        <v>0</v>
      </c>
      <c r="AK228" s="120">
        <f t="shared" si="174"/>
        <v>0</v>
      </c>
      <c r="AL228" s="121">
        <v>0</v>
      </c>
      <c r="AM228" s="122">
        <f t="shared" si="170"/>
        <v>0</v>
      </c>
      <c r="AN228" s="120">
        <f t="shared" si="174"/>
        <v>0</v>
      </c>
      <c r="AO228" s="121">
        <v>0</v>
      </c>
      <c r="AP228" s="122">
        <f t="shared" si="171"/>
        <v>0</v>
      </c>
      <c r="AQ228" s="120">
        <f t="shared" si="174"/>
        <v>0</v>
      </c>
      <c r="AR228" s="121">
        <v>0</v>
      </c>
      <c r="AS228" s="122">
        <f>IF($AR228="","",IF(OR($AQ228&gt;$AR228,$AQ228&lt;$AR228),$AQ228-$AR228,0))</f>
        <v>0</v>
      </c>
    </row>
    <row r="229" spans="6:45" ht="16.5" thickTop="1" thickBot="1">
      <c r="F229" s="145" t="s">
        <v>135</v>
      </c>
      <c r="G229" s="126"/>
      <c r="H229" s="126">
        <f>SUM(H$209:H$228)</f>
        <v>0</v>
      </c>
      <c r="I229" s="127">
        <f>SUM(I$209:I$228)</f>
        <v>0</v>
      </c>
      <c r="J229" s="128"/>
      <c r="K229" s="129"/>
      <c r="L229" s="130"/>
      <c r="M229" s="128"/>
      <c r="N229" s="129"/>
      <c r="O229" s="130"/>
      <c r="P229" s="128"/>
      <c r="Q229" s="129"/>
      <c r="R229" s="130"/>
      <c r="S229" s="128"/>
      <c r="T229" s="129"/>
      <c r="U229" s="130"/>
      <c r="V229" s="128"/>
      <c r="W229" s="129"/>
      <c r="X229" s="130"/>
      <c r="Y229" s="128"/>
      <c r="Z229" s="129"/>
      <c r="AA229" s="130"/>
      <c r="AB229" s="128"/>
      <c r="AC229" s="129"/>
      <c r="AD229" s="130"/>
      <c r="AE229" s="128"/>
      <c r="AF229" s="129"/>
      <c r="AG229" s="130"/>
      <c r="AH229" s="128"/>
      <c r="AI229" s="129"/>
      <c r="AJ229" s="130"/>
      <c r="AK229" s="128"/>
      <c r="AL229" s="129"/>
      <c r="AM229" s="130"/>
      <c r="AN229" s="128"/>
      <c r="AO229" s="129"/>
      <c r="AP229" s="130"/>
      <c r="AQ229" s="128"/>
      <c r="AR229" s="129"/>
      <c r="AS229" s="130"/>
    </row>
    <row r="230" spans="6:45" ht="16.5" thickTop="1" thickBot="1">
      <c r="K230" s="144"/>
      <c r="M230" s="107"/>
      <c r="N230" s="144"/>
      <c r="O230" s="109"/>
      <c r="P230" s="107"/>
      <c r="Q230" s="144"/>
      <c r="R230" s="109"/>
      <c r="S230" s="107"/>
      <c r="T230" s="144"/>
      <c r="U230" s="109"/>
      <c r="V230" s="107"/>
      <c r="W230" s="144"/>
      <c r="X230" s="109"/>
      <c r="Y230" s="107"/>
      <c r="Z230" s="144"/>
      <c r="AA230" s="109"/>
      <c r="AB230" s="107"/>
      <c r="AC230" s="144"/>
      <c r="AD230" s="109"/>
      <c r="AE230" s="107"/>
      <c r="AF230" s="144"/>
      <c r="AG230" s="109"/>
      <c r="AH230" s="107"/>
      <c r="AI230" s="144"/>
      <c r="AJ230" s="109"/>
      <c r="AK230" s="107"/>
      <c r="AL230" s="144"/>
      <c r="AM230" s="109"/>
      <c r="AN230" s="107"/>
      <c r="AO230" s="144"/>
      <c r="AP230" s="109"/>
      <c r="AQ230" s="107"/>
      <c r="AR230" s="144"/>
      <c r="AS230" s="109"/>
    </row>
    <row r="231" spans="6:45" ht="16.5" thickTop="1" thickBot="1">
      <c r="F231" s="146" t="s">
        <v>142</v>
      </c>
      <c r="G231" s="261">
        <v>1500</v>
      </c>
      <c r="H231" s="262"/>
      <c r="J231" s="147" t="s">
        <v>155</v>
      </c>
      <c r="K231" s="148">
        <f>SUM(Jan!$D$8:$D$15)</f>
        <v>0</v>
      </c>
      <c r="L231" s="149">
        <f>IF(K$231="","",IF(OR(K$231&gt;J$231,K$231&lt;J$231),K$231-J$231,0))</f>
        <v>-1500</v>
      </c>
      <c r="M231" s="147">
        <v>1600</v>
      </c>
      <c r="N231" s="148">
        <v>1585.5</v>
      </c>
      <c r="O231" s="149">
        <f>IF(N$231="","",IF(OR(N$231&gt;M$231,N$231&lt;M$231),N$231-M$231,0))</f>
        <v>-14.5</v>
      </c>
      <c r="P231" s="147">
        <v>0</v>
      </c>
      <c r="Q231" s="148">
        <v>-8</v>
      </c>
      <c r="R231" s="149">
        <f>IF(Q$231="","",IF(OR(Q$231&gt;P$231,Q$231&lt;P$231),Q$231-P$231,0))</f>
        <v>-8</v>
      </c>
      <c r="S231" s="147">
        <v>0</v>
      </c>
      <c r="T231" s="148">
        <v>0</v>
      </c>
      <c r="U231" s="149">
        <f>IF(T$231="","",IF(OR(T$231&gt;S$231,T$231&lt;S$231),T$231-S$231,0))</f>
        <v>0</v>
      </c>
      <c r="V231" s="147">
        <v>0</v>
      </c>
      <c r="W231" s="148">
        <v>-37.5</v>
      </c>
      <c r="X231" s="149">
        <f>IF(W$231="","",IF(OR(W$231&gt;V$231,W$231&lt;V$231),W$231-V$231,0))</f>
        <v>-37.5</v>
      </c>
      <c r="Y231" s="147">
        <v>0</v>
      </c>
      <c r="Z231" s="148">
        <v>-32</v>
      </c>
      <c r="AA231" s="149">
        <f>IF(Z$231="","",IF(OR(Z$231&gt;Y$231,Z$231&lt;Y$231),Z$231-Y$231,0))</f>
        <v>-32</v>
      </c>
      <c r="AB231" s="147">
        <v>0</v>
      </c>
      <c r="AC231" s="148">
        <v>370</v>
      </c>
      <c r="AD231" s="149">
        <f>IF(AC$231="","",IF(OR(AC$231&gt;AB$231,AC$231&lt;AB$231),AC$231-AB$231,0))</f>
        <v>370</v>
      </c>
      <c r="AE231" s="147">
        <v>0</v>
      </c>
      <c r="AF231" s="148">
        <v>409.71999999999997</v>
      </c>
      <c r="AG231" s="149">
        <f>IF(AF$231="","",IF(OR(AF$231&gt;AE$231,AF$231&lt;AE$231),AF$231-AE$231,0))</f>
        <v>409.71999999999997</v>
      </c>
      <c r="AH231" s="147">
        <v>1500</v>
      </c>
      <c r="AI231" s="148">
        <v>1500</v>
      </c>
      <c r="AJ231" s="149">
        <f>IF(AI$231="","",IF(OR(AI$231&gt;AH$231,AI$231&lt;AH$231),AI$231-AH$231,0))</f>
        <v>0</v>
      </c>
      <c r="AK231" s="147">
        <v>0</v>
      </c>
      <c r="AL231" s="148">
        <v>0</v>
      </c>
      <c r="AM231" s="149">
        <f>IF(AL$231="","",IF(OR(AL$231&gt;AK$231,AL$231&lt;AK$231),AL$231-AK$231,0))</f>
        <v>0</v>
      </c>
      <c r="AN231" s="147">
        <v>0</v>
      </c>
      <c r="AO231" s="148">
        <v>0</v>
      </c>
      <c r="AP231" s="149">
        <f>IF(AO$231="","",IF(OR(AO$231&gt;AN$231,AO$231&lt;AN$231),AO$231-AN$231,0))</f>
        <v>0</v>
      </c>
      <c r="AQ231" s="147">
        <v>0</v>
      </c>
      <c r="AR231" s="148">
        <v>0</v>
      </c>
      <c r="AS231" s="149">
        <f>IF(AR$231="","",IF(OR(AR$231&gt;AQ$231,AR$231&lt;AQ$231),AR$231-AQ$231,0))</f>
        <v>0</v>
      </c>
    </row>
    <row r="232" spans="6:45" ht="16.5" thickTop="1" thickBot="1">
      <c r="F232" s="146" t="s">
        <v>142</v>
      </c>
      <c r="G232" s="263">
        <v>0</v>
      </c>
      <c r="H232" s="264"/>
      <c r="J232" s="150">
        <v>0</v>
      </c>
      <c r="K232" s="151">
        <f>VLOOKUP(K$1,Salaire!$C$18:$E$30,3)</f>
        <v>0</v>
      </c>
      <c r="L232" s="152">
        <f>IF(K$232="","",IF(OR(K$232&gt;J$232,K$232&lt;J$232),K$232-J$232,0))</f>
        <v>0</v>
      </c>
      <c r="M232" s="150">
        <v>0</v>
      </c>
      <c r="N232" s="151">
        <v>0</v>
      </c>
      <c r="O232" s="152">
        <f>IF(N$232="","",IF(OR(N$232&gt;M$232,N$232&lt;M$232),N$232-M$232,0))</f>
        <v>0</v>
      </c>
      <c r="P232" s="150">
        <v>0</v>
      </c>
      <c r="Q232" s="151">
        <v>0</v>
      </c>
      <c r="R232" s="152">
        <f>IF(Q$232="","",IF(OR(Q$232&gt;P$232,Q$232&lt;P$232),Q$232-P$232,0))</f>
        <v>0</v>
      </c>
      <c r="S232" s="150">
        <v>0</v>
      </c>
      <c r="T232" s="151">
        <v>0</v>
      </c>
      <c r="U232" s="152">
        <f>IF(T$232="","",IF(OR(T$232&gt;S$232,T$232&lt;S$232),T$232-S$232,0))</f>
        <v>0</v>
      </c>
      <c r="V232" s="150">
        <v>0</v>
      </c>
      <c r="W232" s="151">
        <v>0</v>
      </c>
      <c r="X232" s="152">
        <f>IF(W$232="","",IF(OR(W$232&gt;V$232,W$232&lt;V$232),W$232-V$232,0))</f>
        <v>0</v>
      </c>
      <c r="Y232" s="150">
        <v>0</v>
      </c>
      <c r="Z232" s="151">
        <v>0</v>
      </c>
      <c r="AA232" s="152">
        <f>IF(Z$232="","",IF(OR(Z$232&gt;Y$232,Z$232&lt;Y$232),Z$232-Y$232,0))</f>
        <v>0</v>
      </c>
      <c r="AB232" s="150">
        <v>0</v>
      </c>
      <c r="AC232" s="151">
        <v>0</v>
      </c>
      <c r="AD232" s="152">
        <f>IF(AC$232="","",IF(OR(AC$232&gt;AB$232,AC$232&lt;AB$232),AC$232-AB$232,0))</f>
        <v>0</v>
      </c>
      <c r="AE232" s="150">
        <v>0</v>
      </c>
      <c r="AF232" s="151">
        <v>0</v>
      </c>
      <c r="AG232" s="152">
        <f>IF(AF$232="","",IF(OR(AF$232&gt;AE$232,AF$232&lt;AE$232),AF$232-AE$232,0))</f>
        <v>0</v>
      </c>
      <c r="AH232" s="150">
        <v>0</v>
      </c>
      <c r="AI232" s="151">
        <v>0</v>
      </c>
      <c r="AJ232" s="152">
        <f>IF(AI$232="","",IF(OR(AI$232&gt;AH$232,AI$232&lt;AH$232),AI$232-AH$232,0))</f>
        <v>0</v>
      </c>
      <c r="AK232" s="150">
        <v>0</v>
      </c>
      <c r="AL232" s="151">
        <v>0</v>
      </c>
      <c r="AM232" s="152">
        <f>IF(AL$232="","",IF(OR(AL$232&gt;AK$232,AL$232&lt;AK$232),AL$232-AK$232,0))</f>
        <v>0</v>
      </c>
      <c r="AN232" s="150">
        <v>0</v>
      </c>
      <c r="AO232" s="151">
        <v>0</v>
      </c>
      <c r="AP232" s="152">
        <f>IF(AO$232="","",IF(OR(AO$232&gt;AN$232,AO$232&lt;AN$232),AO$232-AN$232,0))</f>
        <v>0</v>
      </c>
      <c r="AQ232" s="150">
        <v>0</v>
      </c>
      <c r="AR232" s="151">
        <v>0</v>
      </c>
      <c r="AS232" s="152">
        <f>IF(AR$232="","",IF(OR(AR$232&gt;AQ$232,AR$232&lt;AQ$232),AR$232-AQ$232,0))</f>
        <v>0</v>
      </c>
    </row>
    <row r="233" spans="6:45" ht="16.5" thickTop="1" thickBot="1">
      <c r="F233" s="146" t="s">
        <v>143</v>
      </c>
      <c r="G233" s="261">
        <f>SUM(G231+G232)</f>
        <v>1500</v>
      </c>
      <c r="H233" s="262"/>
      <c r="J233" s="153">
        <f>SUM(J$231+J$232)</f>
        <v>1500</v>
      </c>
      <c r="K233" s="154">
        <f>SUM(K$231+K$232)</f>
        <v>0</v>
      </c>
      <c r="L233" s="155">
        <f>IF(K$233="","",IF(OR(K$233&gt;J$233,K$233&lt;J$233),K$233-J$233,0))</f>
        <v>-1500</v>
      </c>
      <c r="M233" s="153">
        <f>SUM(M$231+M$232)</f>
        <v>1600</v>
      </c>
      <c r="N233" s="154">
        <f>SUM(N$231+N$232)</f>
        <v>1585.5</v>
      </c>
      <c r="O233" s="155">
        <f>IF(N$233="","",IF(OR(N$233&gt;M$233,N$233&lt;M$233),N$233-M$233,0))</f>
        <v>-14.5</v>
      </c>
      <c r="P233" s="153">
        <f>SUM(P$231+P$232)</f>
        <v>0</v>
      </c>
      <c r="Q233" s="154">
        <f>SUM(Q$231+Q$232)</f>
        <v>-8</v>
      </c>
      <c r="R233" s="155">
        <f>IF(Q$233="","",IF(OR(Q$233&gt;P$233,Q$233&lt;P$233),Q$233-P$233,0))</f>
        <v>-8</v>
      </c>
      <c r="S233" s="153">
        <f>SUM(S$231+S$232)</f>
        <v>0</v>
      </c>
      <c r="T233" s="154">
        <f>SUM(T$231+T$232)</f>
        <v>0</v>
      </c>
      <c r="U233" s="155">
        <f>IF(T$233="","",IF(OR(T$233&gt;S$233,T$233&lt;S$233),T$233-S$233,0))</f>
        <v>0</v>
      </c>
      <c r="V233" s="153">
        <f>SUM(V$231+V$232)</f>
        <v>0</v>
      </c>
      <c r="W233" s="154">
        <f>SUM(W$231+W$232)</f>
        <v>-37.5</v>
      </c>
      <c r="X233" s="155">
        <f>IF(W$233="","",IF(OR(W$233&gt;V$233,W$233&lt;V$233),W$233-V$233,0))</f>
        <v>-37.5</v>
      </c>
      <c r="Y233" s="153">
        <f>SUM(Y$231+Y$232)</f>
        <v>0</v>
      </c>
      <c r="Z233" s="154">
        <f>SUM(Z$231+Z$232)</f>
        <v>-32</v>
      </c>
      <c r="AA233" s="155">
        <f>IF(Z$233="","",IF(OR(Z$233&gt;Y$233,Z$233&lt;Y$233),Z$233-Y$233,0))</f>
        <v>-32</v>
      </c>
      <c r="AB233" s="153">
        <f>SUM(AB$231+AB$232)</f>
        <v>0</v>
      </c>
      <c r="AC233" s="154">
        <f>SUM(AC$231+AC$232)</f>
        <v>370</v>
      </c>
      <c r="AD233" s="155">
        <f>IF(AC$233="","",IF(OR(AC$233&gt;AB$233,AC$233&lt;AB$233),AC$233-AB$233,0))</f>
        <v>370</v>
      </c>
      <c r="AE233" s="153">
        <f>SUM(AE$231+AE$232)</f>
        <v>0</v>
      </c>
      <c r="AF233" s="154">
        <f>SUM(AF$231+AF$232)</f>
        <v>409.71999999999997</v>
      </c>
      <c r="AG233" s="155">
        <f>IF(AF$233="","",IF(OR(AF$233&gt;AE$233,AF$233&lt;AE$233),AF$233-AE$233,0))</f>
        <v>409.71999999999997</v>
      </c>
      <c r="AH233" s="153">
        <f>SUM(AH$231+AH$232)</f>
        <v>1500</v>
      </c>
      <c r="AI233" s="154">
        <f>SUM(AI$231+AI$232)</f>
        <v>1500</v>
      </c>
      <c r="AJ233" s="155">
        <f>IF(AI$233="","",IF(OR(AI$233&gt;AH$233,AI$233&lt;AH$233),AI$233-AH$233,0))</f>
        <v>0</v>
      </c>
      <c r="AK233" s="153">
        <f>SUM(AK$231+AK$232)</f>
        <v>0</v>
      </c>
      <c r="AL233" s="154">
        <f>SUM(AL$231+AL$232)</f>
        <v>0</v>
      </c>
      <c r="AM233" s="155">
        <f>IF(AL$233="","",IF(OR(AL$233&gt;AK$233,AL$233&lt;AK$233),AL$233-AK$233,0))</f>
        <v>0</v>
      </c>
      <c r="AN233" s="153">
        <f>SUM(AN$231+AN$232)</f>
        <v>0</v>
      </c>
      <c r="AO233" s="154">
        <f>SUM(AO$231+AO$232)</f>
        <v>0</v>
      </c>
      <c r="AP233" s="155">
        <f>IF(AO$233="","",IF(OR(AO$233&gt;AN$233,AO$233&lt;AN$233),AO$233-AN$233,0))</f>
        <v>0</v>
      </c>
      <c r="AQ233" s="153">
        <f>SUM(AQ$231+AQ$232)</f>
        <v>0</v>
      </c>
      <c r="AR233" s="154">
        <f>SUM(AR$231+AR$232)</f>
        <v>0</v>
      </c>
      <c r="AS233" s="155">
        <f>IF(AR$233="","",IF(OR(AR$233&gt;AQ$233,AR$233&lt;AQ$233),AR$233-AQ$233,0))</f>
        <v>0</v>
      </c>
    </row>
    <row r="234" spans="6:45" s="162" customFormat="1" ht="13.5" customHeight="1" thickTop="1" thickBot="1">
      <c r="F234" s="156"/>
      <c r="G234" s="157"/>
      <c r="H234" s="157"/>
      <c r="I234" s="158"/>
      <c r="J234" s="159"/>
      <c r="K234" s="160"/>
      <c r="L234" s="161"/>
      <c r="M234" s="159"/>
      <c r="N234" s="160"/>
      <c r="O234" s="161"/>
      <c r="P234" s="159"/>
      <c r="Q234" s="160"/>
      <c r="R234" s="161"/>
      <c r="S234" s="159"/>
      <c r="T234" s="160"/>
      <c r="U234" s="161"/>
      <c r="V234" s="159"/>
      <c r="W234" s="160"/>
      <c r="X234" s="161"/>
      <c r="Y234" s="159"/>
      <c r="Z234" s="160"/>
      <c r="AA234" s="161"/>
      <c r="AB234" s="159"/>
      <c r="AC234" s="160"/>
      <c r="AD234" s="161"/>
      <c r="AE234" s="159"/>
      <c r="AF234" s="160"/>
      <c r="AG234" s="161"/>
      <c r="AH234" s="159"/>
      <c r="AI234" s="160"/>
      <c r="AJ234" s="161"/>
      <c r="AK234" s="159"/>
      <c r="AL234" s="160"/>
      <c r="AM234" s="161"/>
      <c r="AN234" s="159"/>
      <c r="AO234" s="160"/>
      <c r="AP234" s="161"/>
      <c r="AQ234" s="159"/>
      <c r="AR234" s="160"/>
      <c r="AS234" s="161"/>
    </row>
    <row r="235" spans="6:45" ht="16.5" thickTop="1" thickBot="1">
      <c r="F235" s="146" t="s">
        <v>144</v>
      </c>
      <c r="G235" s="265">
        <f>$H$47+$H$70+$H$93+$H$116+$H$139+$H$162+$H$206+$H$229</f>
        <v>0</v>
      </c>
      <c r="H235" s="265"/>
      <c r="J235" s="163">
        <f>SUM(J$27:J$228)</f>
        <v>0</v>
      </c>
      <c r="K235" s="154">
        <f>SUM(K$27:K$228)</f>
        <v>0</v>
      </c>
      <c r="L235" s="155">
        <f>IF(K$235="","",IF(OR(K$235&gt;J$235,K$235&lt;J$235),K$235-J$235,0))</f>
        <v>0</v>
      </c>
      <c r="M235" s="163">
        <f>SUM(M$27:M$228)</f>
        <v>0</v>
      </c>
      <c r="N235" s="154" t="e">
        <f>SUM(N$27:N$228)</f>
        <v>#REF!</v>
      </c>
      <c r="O235" s="155" t="e">
        <f>IF(N$235="","",IF(OR(N$235&gt;M$235,N$235&lt;M$235),N$235-M$235,0))</f>
        <v>#REF!</v>
      </c>
      <c r="P235" s="163">
        <f>SUM(P$27:P$228)</f>
        <v>0</v>
      </c>
      <c r="Q235" s="154">
        <f>SUM(Q$27:Q$228)</f>
        <v>0</v>
      </c>
      <c r="R235" s="155">
        <f>IF(Q$235="","",IF(OR(Q$235&gt;P$235,Q$235&lt;P$235),Q$235-P$235,0))</f>
        <v>0</v>
      </c>
      <c r="S235" s="163">
        <f>SUM(S$27:S$228)</f>
        <v>0</v>
      </c>
      <c r="T235" s="154">
        <f>SUM(T$27:T$228)</f>
        <v>0</v>
      </c>
      <c r="U235" s="155">
        <f>IF(T$235="","",IF(OR(T$235&gt;S$235,T$235&lt;S$235),T$235-S$235,0))</f>
        <v>0</v>
      </c>
      <c r="V235" s="163">
        <f>SUM(V$27:V$228)</f>
        <v>0</v>
      </c>
      <c r="W235" s="154">
        <f>SUM(W$27:W$228)</f>
        <v>0</v>
      </c>
      <c r="X235" s="155">
        <f>IF(W$235="","",IF(OR(W$235&gt;V$235,W$235&lt;V$235),W$235-V$235,0))</f>
        <v>0</v>
      </c>
      <c r="Y235" s="163">
        <f>SUM(Y$27:Y$228)</f>
        <v>0</v>
      </c>
      <c r="Z235" s="154">
        <f>SUM(Z$27:Z$228)</f>
        <v>0</v>
      </c>
      <c r="AA235" s="155">
        <f>IF(Z$235="","",IF(OR(Z$235&gt;Y$235,Z$235&lt;Y$235),Z$235-Y$235,0))</f>
        <v>0</v>
      </c>
      <c r="AB235" s="163">
        <f>SUM(AB$27:AB$228)</f>
        <v>0</v>
      </c>
      <c r="AC235" s="154">
        <f>SUM(AC$27:AC$228)</f>
        <v>0</v>
      </c>
      <c r="AD235" s="155">
        <f>IF(AC$235="","",IF(OR(AC$235&gt;AB$235,AC$235&lt;AB$235),AC$235-AB$235,0))</f>
        <v>0</v>
      </c>
      <c r="AE235" s="163">
        <f>SUM(AE$27:AE$228)</f>
        <v>0</v>
      </c>
      <c r="AF235" s="154">
        <f>SUM(AF$27:AF$228)</f>
        <v>0</v>
      </c>
      <c r="AG235" s="155">
        <f>IF(AF$235="","",IF(OR(AF$235&gt;AE$235,AF$235&lt;AE$235),AF$235-AE$235,0))</f>
        <v>0</v>
      </c>
      <c r="AH235" s="163">
        <f>SUM(AH$27:AH$228)</f>
        <v>0</v>
      </c>
      <c r="AI235" s="154">
        <f>SUM(AI$27:AI$228)</f>
        <v>0</v>
      </c>
      <c r="AJ235" s="155">
        <f>IF(AI$235="","",IF(OR(AI$235&gt;AH$235,AI$235&lt;AH$235),AI$235-AH$235,0))</f>
        <v>0</v>
      </c>
      <c r="AK235" s="163">
        <f>SUM(AK$27:AK$228)</f>
        <v>0</v>
      </c>
      <c r="AL235" s="154">
        <f>SUM(AL$27:AL$228)</f>
        <v>0</v>
      </c>
      <c r="AM235" s="155">
        <f>IF(AL$235="","",IF(OR(AL$235&gt;AK$235,AL$235&lt;AK$235),AL$235-AK$235,0))</f>
        <v>0</v>
      </c>
      <c r="AN235" s="163">
        <f>SUM(AN$27:AN$228)</f>
        <v>0</v>
      </c>
      <c r="AO235" s="154">
        <f>SUM(AO$27:AO$228)</f>
        <v>0</v>
      </c>
      <c r="AP235" s="155">
        <f>IF(AO$235="","",IF(OR(AO$235&gt;AN$235,AO$235&lt;AN$235),AO$235-AN$235,0))</f>
        <v>0</v>
      </c>
      <c r="AQ235" s="163">
        <f>SUM(AQ$27:AQ$228)</f>
        <v>0</v>
      </c>
      <c r="AR235" s="154">
        <f>SUM(AR$27:AR$228)</f>
        <v>0</v>
      </c>
      <c r="AS235" s="155">
        <f>IF(AR$235="","",IF(OR(AR$235&gt;AQ$235,AR$235&lt;AQ$235),AR$235-AQ$235,0))</f>
        <v>0</v>
      </c>
    </row>
    <row r="236" spans="6:45" ht="16.5" thickTop="1" thickBot="1">
      <c r="F236" s="146" t="s">
        <v>145</v>
      </c>
      <c r="G236" s="260">
        <f>G231-G235</f>
        <v>1500</v>
      </c>
      <c r="H236" s="260"/>
      <c r="J236" s="153">
        <f>J$231-J$235</f>
        <v>1500</v>
      </c>
      <c r="K236" s="154">
        <f>K$231-K$235</f>
        <v>0</v>
      </c>
      <c r="L236" s="155">
        <f>IF(K$236="","",IF(OR(K$236&gt;J$236,K$236&lt;J$236),K$236-J$236,0))</f>
        <v>-1500</v>
      </c>
      <c r="M236" s="153">
        <f>M$231-M$235</f>
        <v>1600</v>
      </c>
      <c r="N236" s="154" t="e">
        <f>N$231-N$235</f>
        <v>#REF!</v>
      </c>
      <c r="O236" s="155" t="e">
        <f>IF(N$236="","",IF(OR(N$236&gt;M$236,N$236&lt;M$236),N$236-M$236,0))</f>
        <v>#REF!</v>
      </c>
      <c r="P236" s="153">
        <f>P$231-P$235</f>
        <v>0</v>
      </c>
      <c r="Q236" s="154">
        <f>Q$231-Q$235</f>
        <v>-8</v>
      </c>
      <c r="R236" s="155">
        <f>IF(Q$236="","",IF(OR(Q$236&gt;P$236,Q$236&lt;P$236),Q$236-P$236,0))</f>
        <v>-8</v>
      </c>
      <c r="S236" s="153">
        <f>S$231-S$235</f>
        <v>0</v>
      </c>
      <c r="T236" s="154">
        <f>T$231-T$235</f>
        <v>0</v>
      </c>
      <c r="U236" s="155">
        <f>IF(T$236="","",IF(OR(T$236&gt;S$236,T$236&lt;S$236),T$236-S$236,0))</f>
        <v>0</v>
      </c>
      <c r="V236" s="153">
        <f>V$231-V$235</f>
        <v>0</v>
      </c>
      <c r="W236" s="154">
        <f>W$231-W$235</f>
        <v>-37.5</v>
      </c>
      <c r="X236" s="155">
        <f>IF(W$236="","",IF(OR(W$236&gt;V$236,W$236&lt;V$236),W$236-V$236,0))</f>
        <v>-37.5</v>
      </c>
      <c r="Y236" s="153">
        <f>Y$231-Y$235</f>
        <v>0</v>
      </c>
      <c r="Z236" s="154">
        <f>Z$231-Z$235</f>
        <v>-32</v>
      </c>
      <c r="AA236" s="155">
        <f>IF(Z$236="","",IF(OR(Z$236&gt;Y$236,Z$236&lt;Y$236),Z$236-Y$236,0))</f>
        <v>-32</v>
      </c>
      <c r="AB236" s="153">
        <f>AB$231-AB$235</f>
        <v>0</v>
      </c>
      <c r="AC236" s="154">
        <f>AC$231-AC$235</f>
        <v>370</v>
      </c>
      <c r="AD236" s="155">
        <f>IF(AC$236="","",IF(OR(AC$236&gt;AB$236,AC$236&lt;AB$236),AC$236-AB$236,0))</f>
        <v>370</v>
      </c>
      <c r="AE236" s="153">
        <f>AE$231-AE$235</f>
        <v>0</v>
      </c>
      <c r="AF236" s="154">
        <f>AF$231-AF$235</f>
        <v>409.71999999999997</v>
      </c>
      <c r="AG236" s="155">
        <f>IF(AF$236="","",IF(OR(AF$236&gt;AE$236,AF$236&lt;AE$236),AF$236-AE$236,0))</f>
        <v>409.71999999999997</v>
      </c>
      <c r="AH236" s="153">
        <f>AH$231-AH$235</f>
        <v>1500</v>
      </c>
      <c r="AI236" s="154">
        <f>AI$231-AI$235</f>
        <v>1500</v>
      </c>
      <c r="AJ236" s="155">
        <f>IF(AI$236="","",IF(OR(AI$236&gt;AH$236,AI$236&lt;AH$236),AI$236-AH$236,0))</f>
        <v>0</v>
      </c>
      <c r="AK236" s="153">
        <f>AK$231-AK$235</f>
        <v>0</v>
      </c>
      <c r="AL236" s="154">
        <f>AL$231-AL$235</f>
        <v>0</v>
      </c>
      <c r="AM236" s="155">
        <f>IF(AL$236="","",IF(OR(AL$236&gt;AK$236,AL$236&lt;AK$236),AL$236-AK$236,0))</f>
        <v>0</v>
      </c>
      <c r="AN236" s="153">
        <f>AN$231-AN$235</f>
        <v>0</v>
      </c>
      <c r="AO236" s="154">
        <f>AO$231-AO$235</f>
        <v>0</v>
      </c>
      <c r="AP236" s="155">
        <f>IF(AO$236="","",IF(OR(AO$236&gt;AN$236,AO$236&lt;AN$236),AO$236-AN$236,0))</f>
        <v>0</v>
      </c>
      <c r="AQ236" s="153">
        <f>AQ$231-AQ$235</f>
        <v>0</v>
      </c>
      <c r="AR236" s="154">
        <f>AR$231-AR$235</f>
        <v>0</v>
      </c>
      <c r="AS236" s="155">
        <f>IF(AR$236="","",IF(OR(AR$236&gt;AQ$236,AR$236&lt;AQ$236),AR$236-AQ$236,0))</f>
        <v>0</v>
      </c>
    </row>
    <row r="237" spans="6:45" ht="16.5" thickTop="1" thickBot="1">
      <c r="F237" s="146" t="s">
        <v>146</v>
      </c>
      <c r="G237" s="260"/>
      <c r="H237" s="260"/>
      <c r="J237" s="153">
        <v>0</v>
      </c>
      <c r="K237" s="154"/>
      <c r="L237" s="155" t="str">
        <f>IF(K$237="","",IF(OR(K$237&gt;J$237,K$237&lt;J$237),K$237-J$237,0))</f>
        <v/>
      </c>
      <c r="M237" s="153"/>
      <c r="N237" s="154"/>
      <c r="O237" s="155" t="str">
        <f>IF(N$237="","",IF(OR(N$237&gt;M$237,N$237&lt;M$237),N$237-M$237,0))</f>
        <v/>
      </c>
      <c r="P237" s="153"/>
      <c r="Q237" s="154"/>
      <c r="R237" s="155" t="str">
        <f>IF(Q$237="","",IF(OR(Q$237&gt;P$237,Q$237&lt;P$237),Q$237-P$237,0))</f>
        <v/>
      </c>
      <c r="S237" s="153"/>
      <c r="T237" s="154"/>
      <c r="U237" s="155" t="str">
        <f>IF(T$237="","",IF(OR(T$237&gt;S$237,T$237&lt;S$237),T$237-S$237,0))</f>
        <v/>
      </c>
      <c r="V237" s="153"/>
      <c r="W237" s="154"/>
      <c r="X237" s="155" t="str">
        <f>IF(W$237="","",IF(OR(W$237&gt;V$237,W$237&lt;V$237),W$237-V$237,0))</f>
        <v/>
      </c>
      <c r="Y237" s="153"/>
      <c r="Z237" s="154"/>
      <c r="AA237" s="155" t="str">
        <f>IF(Z$237="","",IF(OR(Z$237&gt;Y$237,Z$237&lt;Y$237),Z$237-Y$237,0))</f>
        <v/>
      </c>
      <c r="AB237" s="153"/>
      <c r="AC237" s="154"/>
      <c r="AD237" s="155" t="str">
        <f>IF(AC$237="","",IF(OR(AC$237&gt;AB$237,AC$237&lt;AB$237),AC$237-AB$237,0))</f>
        <v/>
      </c>
      <c r="AE237" s="153"/>
      <c r="AF237" s="154"/>
      <c r="AG237" s="155" t="str">
        <f>IF(AF$237="","",IF(OR(AF$237&gt;AE$237,AF$237&lt;AE$237),AF$237-AE$237,0))</f>
        <v/>
      </c>
      <c r="AH237" s="153"/>
      <c r="AI237" s="154"/>
      <c r="AJ237" s="155" t="str">
        <f>IF(AI$237="","",IF(OR(AI$237&gt;AH$237,AI$237&lt;AH$237),AI$237-AH$237,0))</f>
        <v/>
      </c>
      <c r="AK237" s="153"/>
      <c r="AL237" s="154"/>
      <c r="AM237" s="155" t="str">
        <f>IF(AL$237="","",IF(OR(AL$237&gt;AK$237,AL$237&lt;AK$237),AL$237-AK$237,0))</f>
        <v/>
      </c>
      <c r="AN237" s="153"/>
      <c r="AO237" s="154"/>
      <c r="AP237" s="155" t="str">
        <f>IF(AO$237="","",IF(OR(AO$237&gt;AN$237,AO$237&lt;AN$237),AO$237-AN$237,0))</f>
        <v/>
      </c>
      <c r="AQ237" s="153"/>
      <c r="AR237" s="154"/>
      <c r="AS237" s="155" t="str">
        <f>IF(AR$237="","",IF(OR(AR$237&gt;AQ$237,AR$237&lt;AQ$237),AR$237-AQ$237,0))</f>
        <v/>
      </c>
    </row>
    <row r="238" spans="6:45" s="162" customFormat="1" ht="16.5" thickTop="1" thickBot="1">
      <c r="F238" s="156"/>
      <c r="G238" s="157"/>
      <c r="H238" s="157"/>
      <c r="I238" s="158"/>
      <c r="J238" s="159"/>
      <c r="K238" s="160"/>
      <c r="L238" s="161"/>
      <c r="M238" s="159"/>
      <c r="N238" s="160"/>
      <c r="O238" s="161"/>
      <c r="P238" s="159"/>
      <c r="Q238" s="160"/>
      <c r="R238" s="161"/>
      <c r="S238" s="159"/>
      <c r="T238" s="160"/>
      <c r="U238" s="161"/>
      <c r="V238" s="159"/>
      <c r="W238" s="160"/>
      <c r="X238" s="161"/>
      <c r="Y238" s="159"/>
      <c r="Z238" s="160"/>
      <c r="AA238" s="161"/>
      <c r="AB238" s="159"/>
      <c r="AC238" s="160"/>
      <c r="AD238" s="161"/>
      <c r="AE238" s="159"/>
      <c r="AF238" s="160"/>
      <c r="AG238" s="161"/>
      <c r="AH238" s="159"/>
      <c r="AI238" s="160"/>
      <c r="AJ238" s="161"/>
      <c r="AK238" s="159"/>
      <c r="AL238" s="160"/>
      <c r="AM238" s="161"/>
      <c r="AN238" s="159"/>
      <c r="AO238" s="160"/>
      <c r="AP238" s="161"/>
      <c r="AQ238" s="159"/>
      <c r="AR238" s="160"/>
      <c r="AS238" s="161"/>
    </row>
    <row r="239" spans="6:45" ht="16.5" thickTop="1" thickBot="1">
      <c r="F239" s="146" t="s">
        <v>147</v>
      </c>
      <c r="G239" s="268">
        <f>SUM(H50:H69,H73:H92,H96:H105,H119:H138,H142:H161,H165:H194)</f>
        <v>0</v>
      </c>
      <c r="H239" s="268"/>
      <c r="J239" s="164">
        <f>SUM(J$50:J$69,J$73:J$92,J$96:J$105,J$119:J$138,J$142:J$161,J$165:J$194,J209:J228)</f>
        <v>0</v>
      </c>
      <c r="K239" s="165">
        <f>SUM(K$50:K$69,K$73:K$92,K$96:K$105,K$119:K$138,K$142:K$161,K$165:K$194,K209:K228)</f>
        <v>0</v>
      </c>
      <c r="L239" s="155">
        <f>IF(K$239="","",IF(OR(K$239&gt;J$239,K$239&lt;J$239),K$239-J$239,0))</f>
        <v>0</v>
      </c>
      <c r="M239" s="164">
        <f>SUM(M$50:M$69,M$73:M$92,M$96:M$105,M$119:M$138,M$142:M$161,M$165:M$194,M209:M228)</f>
        <v>0</v>
      </c>
      <c r="N239" s="165" t="e">
        <f>SUM(N$50:N$69,N$73:N$92,N$96:N$105,N$119:N$138,N$142:N$161,N$165:N$194,N209:N228)</f>
        <v>#REF!</v>
      </c>
      <c r="O239" s="155" t="e">
        <f>IF(N$239="","",IF(OR(N$239&gt;M$239,N$239&lt;M$239),N$239-M$239,0))</f>
        <v>#REF!</v>
      </c>
      <c r="P239" s="164">
        <f>SUM(P$50:P$69,P$73:P$92,P$96:P$105,P$119:P$138,P$142:P$161,P$165:P$194,P209:P228)</f>
        <v>0</v>
      </c>
      <c r="Q239" s="165">
        <f>SUM(Q$50:Q$69,Q$73:Q$92,Q$96:Q$105,Q$119:Q$138,Q$142:Q$161,Q$165:Q$194,Q209:Q228)</f>
        <v>0</v>
      </c>
      <c r="R239" s="155">
        <f>IF(Q$239="","",IF(OR(Q$239&gt;P$239,Q$239&lt;P$239),Q$239-P$239,0))</f>
        <v>0</v>
      </c>
      <c r="S239" s="164">
        <f>SUM(S$50:S$69,S$73:S$92,S$96:S$105,S$119:S$138,S$142:S$161,S$165:S$194,S209:S228)</f>
        <v>0</v>
      </c>
      <c r="T239" s="165">
        <f>SUM(T$50:T$69,T$73:T$92,T$96:T$105,T$119:T$138,T$142:T$161,T$165:T$194,T209:T228)</f>
        <v>0</v>
      </c>
      <c r="U239" s="155">
        <f>IF(T$239="","",IF(OR(T$239&gt;S$239,T$239&lt;S$239),T$239-S$239,0))</f>
        <v>0</v>
      </c>
      <c r="V239" s="164">
        <f>SUM(V$50:V$69,V$73:V$92,V$96:V$105,V$119:V$138,V$142:V$161,V$165:V$194,V209:V228)</f>
        <v>0</v>
      </c>
      <c r="W239" s="165">
        <f>SUM(W$50:W$69,W$73:W$92,W$96:W$105,W$119:W$138,W$142:W$161,W$165:W$194,W209:W228)</f>
        <v>0</v>
      </c>
      <c r="X239" s="155">
        <f>IF(W$239="","",IF(OR(W$239&gt;V$239,W$239&lt;V$239),W$239-V$239,0))</f>
        <v>0</v>
      </c>
      <c r="Y239" s="164">
        <f>SUM(Y$50:Y$69,Y$73:Y$92,Y$96:Y$105,Y$119:Y$138,Y$142:Y$161,Y$165:Y$194,Y209:Y228)</f>
        <v>0</v>
      </c>
      <c r="Z239" s="165">
        <f>SUM(Z$50:Z$69,Z$73:Z$92,Z$96:Z$105,Z$119:Z$138,Z$142:Z$161,Z$165:Z$194,Z209:Z228)</f>
        <v>0</v>
      </c>
      <c r="AA239" s="155">
        <f>IF(Z$239="","",IF(OR(Z$239&gt;Y$239,Z$239&lt;Y$239),Z$239-Y$239,0))</f>
        <v>0</v>
      </c>
      <c r="AB239" s="164">
        <f>SUM(AB$50:AB$69,AB$73:AB$92,AB$96:AB$105,AB$119:AB$138,AB$142:AB$161,AB$165:AB$194,AB209:AB228)</f>
        <v>0</v>
      </c>
      <c r="AC239" s="165">
        <f>SUM(AC$50:AC$69,AC$73:AC$92,AC$96:AC$105,AC$119:AC$138,AC$142:AC$161,AC$165:AC$194,AC209:AC228)</f>
        <v>0</v>
      </c>
      <c r="AD239" s="155">
        <f>IF(AC$239="","",IF(OR(AC$239&gt;AB$239,AC$239&lt;AB$239),AC$239-AB$239,0))</f>
        <v>0</v>
      </c>
      <c r="AE239" s="164">
        <f>SUM(AE$50:AE$69,AE$73:AE$92,AE$96:AE$105,AE$119:AE$138,AE$142:AE$161,AE$165:AE$194,AE209:AE228)</f>
        <v>0</v>
      </c>
      <c r="AF239" s="165">
        <f>SUM(AF$50:AF$69,AF$73:AF$92,AF$96:AF$105,AF$119:AF$138,AF$142:AF$161,AF$165:AF$194,AF209:AF228)</f>
        <v>0</v>
      </c>
      <c r="AG239" s="155">
        <f>IF(AF$239="","",IF(OR(AF$239&gt;AE$239,AF$239&lt;AE$239),AF$239-AE$239,0))</f>
        <v>0</v>
      </c>
      <c r="AH239" s="164">
        <f>SUM(AH$50:AH$69,AH$73:AH$92,AH$96:AH$105,AH$119:AH$138,AH$142:AH$161,AH$165:AH$194,AH209:AH228)</f>
        <v>0</v>
      </c>
      <c r="AI239" s="165">
        <f>SUM(AI$50:AI$69,AI$73:AI$92,AI$96:AI$105,AI$119:AI$138,AI$142:AI$161,AI$165:AI$194,AI209:AI228)</f>
        <v>0</v>
      </c>
      <c r="AJ239" s="155">
        <f>IF(AI$239="","",IF(OR(AI$239&gt;AH$239,AI$239&lt;AH$239),AI$239-AH$239,0))</f>
        <v>0</v>
      </c>
      <c r="AK239" s="164">
        <f>SUM(AK$50:AK$69,AK$73:AK$92,AK$96:AK$105,AK$119:AK$138,AK$142:AK$161,AK$165:AK$194,AK209:AK228)</f>
        <v>0</v>
      </c>
      <c r="AL239" s="165">
        <f>SUM(AL$50:AL$69,AL$73:AL$92,AL$96:AL$105,AL$119:AL$138,AL$142:AL$161,AL$165:AL$194,AL209:AL228)</f>
        <v>0</v>
      </c>
      <c r="AM239" s="155">
        <f>IF(AL$239="","",IF(OR(AL$239&gt;AK$239,AL$239&lt;AK$239),AL$239-AK$239,0))</f>
        <v>0</v>
      </c>
      <c r="AN239" s="164">
        <f>SUM(AN$50:AN$69,AN$73:AN$92,AN$96:AN$105,AN$119:AN$138,AN$142:AN$161,AN$165:AN$194,AN209:AN228)</f>
        <v>0</v>
      </c>
      <c r="AO239" s="165">
        <f>SUM(AO$50:AO$69,AO$73:AO$92,AO$96:AO$105,AO$119:AO$138,AO$142:AO$161,AO$165:AO$194,AO209:AO228)</f>
        <v>0</v>
      </c>
      <c r="AP239" s="155">
        <f>IF(AO$239="","",IF(OR(AO$239&gt;AN$239,AO$239&lt;AN$239),AO$239-AN$239,0))</f>
        <v>0</v>
      </c>
      <c r="AQ239" s="164">
        <f>SUM(AQ$50:AQ$69,AQ$73:AQ$92,AQ$96:AQ$105,AQ$119:AQ$138,AQ$142:AQ$161,AQ$165:AQ$194,AQ209:AQ228)</f>
        <v>0</v>
      </c>
      <c r="AR239" s="165">
        <f>SUM(AR$50:AR$69,AR$73:AR$92,AR$96:AR$105,AR$119:AR$138,AR$142:AR$161,AR$165:AR$194,AR209:AR228)</f>
        <v>0</v>
      </c>
      <c r="AS239" s="155">
        <f>IF(AR$239="","",IF(OR(AR$239&gt;AQ$239,AR$239&lt;AQ$239),AR$239-AQ$239,0))</f>
        <v>0</v>
      </c>
    </row>
    <row r="240" spans="6:45" ht="16.5" thickTop="1" thickBot="1">
      <c r="F240" s="146" t="s">
        <v>148</v>
      </c>
      <c r="G240" s="269">
        <f>SUM(H27:H46,H106:H115,H195:H205)</f>
        <v>0</v>
      </c>
      <c r="H240" s="269"/>
      <c r="J240" s="166">
        <f>SUM(J$27:J$46,J$106:J$115,J$195:J$205)</f>
        <v>0</v>
      </c>
      <c r="K240" s="167">
        <f>SUM(K$27:K$46,K$106:K$115,K$195:K$205)</f>
        <v>0</v>
      </c>
      <c r="L240" s="155">
        <f>IF(K$240="","",IF(OR(K$240&gt;J$240,K$240&lt;J$240),K$240-J$240,0))</f>
        <v>0</v>
      </c>
      <c r="M240" s="166">
        <f>SUM(M$27:M$46,M$106:M$115,M$195:M$205)</f>
        <v>0</v>
      </c>
      <c r="N240" s="167" t="e">
        <f>SUM(N$27:N$46,N$106:N$115,N$195:N$205)</f>
        <v>#REF!</v>
      </c>
      <c r="O240" s="155" t="e">
        <f>IF(N$240="","",IF(OR(N$240&gt;M$240,N$240&lt;M$240),N$240-M$240,0))</f>
        <v>#REF!</v>
      </c>
      <c r="P240" s="166">
        <f>SUM(P$27:P$46,P$106:P$115,P$195:P$205)</f>
        <v>0</v>
      </c>
      <c r="Q240" s="167">
        <f>SUM(Q$27:Q$46,Q$106:Q$115,Q$195:Q$205)</f>
        <v>0</v>
      </c>
      <c r="R240" s="155">
        <f>IF(Q$240="","",IF(OR(Q$240&gt;P$240,Q$240&lt;P$240),Q$240-P$240,0))</f>
        <v>0</v>
      </c>
      <c r="S240" s="166">
        <f>SUM(S$27:S$46,S$106:S$115,S$195:S$205)</f>
        <v>0</v>
      </c>
      <c r="T240" s="167">
        <f>SUM(T$27:T$46,T$106:T$115,T$195:T$205)</f>
        <v>0</v>
      </c>
      <c r="U240" s="155">
        <f>IF(T$240="","",IF(OR(T$240&gt;S$240,T$240&lt;S$240),T$240-S$240,0))</f>
        <v>0</v>
      </c>
      <c r="V240" s="166">
        <f>SUM(V$27:V$46,V$106:V$115,V$195:V$205)</f>
        <v>0</v>
      </c>
      <c r="W240" s="167">
        <f>SUM(W$27:W$46,W$106:W$115,W$195:W$205)</f>
        <v>0</v>
      </c>
      <c r="X240" s="155">
        <f>IF(W$240="","",IF(OR(W$240&gt;V$240,W$240&lt;V$240),W$240-V$240,0))</f>
        <v>0</v>
      </c>
      <c r="Y240" s="166">
        <f>SUM(Y$27:Y$46,Y$106:Y$115,Y$195:Y$205)</f>
        <v>0</v>
      </c>
      <c r="Z240" s="167">
        <f>SUM(Z$27:Z$46,Z$106:Z$115,Z$195:Z$205)</f>
        <v>0</v>
      </c>
      <c r="AA240" s="155">
        <f>IF(Z$240="","",IF(OR(Z$240&gt;Y$240,Z$240&lt;Y$240),Z$240-Y$240,0))</f>
        <v>0</v>
      </c>
      <c r="AB240" s="166">
        <f>SUM(AB$27:AB$46,AB$106:AB$115,AB$195:AB$205)</f>
        <v>0</v>
      </c>
      <c r="AC240" s="167">
        <f>SUM(AC$27:AC$46,AC$106:AC$115,AC$195:AC$205)</f>
        <v>0</v>
      </c>
      <c r="AD240" s="155">
        <f>IF(AC$240="","",IF(OR(AC$240&gt;AB$240,AC$240&lt;AB$240),AC$240-AB$240,0))</f>
        <v>0</v>
      </c>
      <c r="AE240" s="166">
        <f>SUM(AE$27:AE$46,AE$106:AE$115,AE$195:AE$205)</f>
        <v>0</v>
      </c>
      <c r="AF240" s="167">
        <f>SUM(AF$27:AF$46,AF$106:AF$115,AF$195:AF$205)</f>
        <v>0</v>
      </c>
      <c r="AG240" s="155">
        <f>IF(AF$240="","",IF(OR(AF$240&gt;AE$240,AF$240&lt;AE$240),AF$240-AE$240,0))</f>
        <v>0</v>
      </c>
      <c r="AH240" s="166">
        <f>SUM(AH$27:AH$46,AH$106:AH$115,AH$195:AH$205)</f>
        <v>0</v>
      </c>
      <c r="AI240" s="167">
        <f>SUM(AI$27:AI$46,AI$106:AI$115,AI$195:AI$205)</f>
        <v>0</v>
      </c>
      <c r="AJ240" s="155">
        <f>IF(AI$240="","",IF(OR(AI$240&gt;AH$240,AI$240&lt;AH$240),AI$240-AH$240,0))</f>
        <v>0</v>
      </c>
      <c r="AK240" s="166">
        <f>SUM(AK$27:AK$46,AK$106:AK$115,AK$195:AK$205)</f>
        <v>0</v>
      </c>
      <c r="AL240" s="167">
        <f>SUM(AL$27:AL$46,AL$106:AL$115,AL$195:AL$205)</f>
        <v>0</v>
      </c>
      <c r="AM240" s="155">
        <f>IF(AL$240="","",IF(OR(AL$240&gt;AK$240,AL$240&lt;AK$240),AL$240-AK$240,0))</f>
        <v>0</v>
      </c>
      <c r="AN240" s="166">
        <f>SUM(AN$27:AN$46,AN$106:AN$115,AN$195:AN$205)</f>
        <v>0</v>
      </c>
      <c r="AO240" s="167">
        <f>SUM(AO$27:AO$46,AO$106:AO$115,AO$195:AO$205)</f>
        <v>0</v>
      </c>
      <c r="AP240" s="155">
        <f>IF(AO$240="","",IF(OR(AO$240&gt;AN$240,AO$240&lt;AN$240),AO$240-AN$240,0))</f>
        <v>0</v>
      </c>
      <c r="AQ240" s="166">
        <f>SUM(AQ$27:AQ$46,AQ$106:AQ$115,AQ$195:AQ$205)</f>
        <v>0</v>
      </c>
      <c r="AR240" s="167">
        <f>SUM(AR$27:AR$46,AR$106:AR$115,AR$195:AR$205)</f>
        <v>0</v>
      </c>
      <c r="AS240" s="155">
        <f>IF(AR$240="","",IF(OR(AR$240&gt;AQ$240,AR$240&lt;AQ$240),AR$240-AQ$240,0))</f>
        <v>0</v>
      </c>
    </row>
    <row r="241" spans="6:45" ht="16.5" thickTop="1" thickBot="1">
      <c r="F241" s="146" t="s">
        <v>149</v>
      </c>
      <c r="G241" s="270">
        <f>$H$229</f>
        <v>0</v>
      </c>
      <c r="H241" s="270"/>
      <c r="J241" s="168">
        <f>SUM(J$209:J$228)</f>
        <v>0</v>
      </c>
      <c r="K241" s="169" t="e">
        <f ca="1">Jan!M26</f>
        <v>#NAME?</v>
      </c>
      <c r="L241" s="155" t="e">
        <f ca="1">IF(K$241="","",IF(OR(K$241&gt;J$241,K$241&lt;J$241),K$241-J$241,0))</f>
        <v>#NAME?</v>
      </c>
      <c r="M241" s="168">
        <f>SUM(M$209:M$228)</f>
        <v>0</v>
      </c>
      <c r="N241" s="169">
        <v>0</v>
      </c>
      <c r="O241" s="155">
        <f>IF(N$241="","",IF(OR(N$241&gt;M$241,N$241&lt;M$241),N$241-M$241,0))</f>
        <v>0</v>
      </c>
      <c r="P241" s="168">
        <f>SUM(P$209:P$228)</f>
        <v>0</v>
      </c>
      <c r="Q241" s="169">
        <v>15</v>
      </c>
      <c r="R241" s="155">
        <f>IF(Q$241="","",IF(OR(Q$241&gt;P$241,Q$241&lt;P$241),Q$241-P$241,0))</f>
        <v>15</v>
      </c>
      <c r="S241" s="168">
        <f>SUM(S$209:S$228)</f>
        <v>0</v>
      </c>
      <c r="T241" s="169">
        <v>30</v>
      </c>
      <c r="U241" s="155">
        <f>IF(T$241="","",IF(OR(T$241&gt;S$241,T$241&lt;S$241),T$241-S$241,0))</f>
        <v>30</v>
      </c>
      <c r="V241" s="168">
        <f>SUM(V$209:V$228)</f>
        <v>0</v>
      </c>
      <c r="W241" s="169">
        <v>545</v>
      </c>
      <c r="X241" s="155">
        <f>IF(W$241="","",IF(OR(W$241&gt;V$241,W$241&lt;V$241),W$241-V$241,0))</f>
        <v>545</v>
      </c>
      <c r="Y241" s="168">
        <f>SUM(Y$209:Y$228)</f>
        <v>0</v>
      </c>
      <c r="Z241" s="169">
        <v>360</v>
      </c>
      <c r="AA241" s="155">
        <f>IF(Z$241="","",IF(OR(Z$241&gt;Y$241,Z$241&lt;Y$241),Z$241-Y$241,0))</f>
        <v>360</v>
      </c>
      <c r="AB241" s="168">
        <f>SUM(AB$209:AB$228)</f>
        <v>0</v>
      </c>
      <c r="AC241" s="169">
        <v>5</v>
      </c>
      <c r="AD241" s="155">
        <f>IF(AC$241="","",IF(OR(AC$241&gt;AB$241,AC$241&lt;AB$241),AC$241-AB$241,0))</f>
        <v>5</v>
      </c>
      <c r="AE241" s="168">
        <f>SUM(AE$209:AE$228)</f>
        <v>0</v>
      </c>
      <c r="AF241" s="169">
        <v>-16.07</v>
      </c>
      <c r="AG241" s="155">
        <f>IF(AF$241="","",IF(OR(AF$241&gt;AE$241,AF$241&lt;AE$241),AF$241-AE$241,0))</f>
        <v>-16.07</v>
      </c>
      <c r="AH241" s="168">
        <f>SUM(AH$209:AH$228)</f>
        <v>0</v>
      </c>
      <c r="AI241" s="169">
        <v>0</v>
      </c>
      <c r="AJ241" s="155">
        <f>IF(AI$241="","",IF(OR(AI$241&gt;AH$241,AI$241&lt;AH$241),AI$241-AH$241,0))</f>
        <v>0</v>
      </c>
      <c r="AK241" s="168">
        <f>SUM(AK$209:AK$228)</f>
        <v>0</v>
      </c>
      <c r="AL241" s="169">
        <v>0</v>
      </c>
      <c r="AM241" s="155">
        <f>IF(AL$241="","",IF(OR(AL$241&gt;AK$241,AL$241&lt;AK$241),AL$241-AK$241,0))</f>
        <v>0</v>
      </c>
      <c r="AN241" s="168">
        <f>SUM(AN$209:AN$228)</f>
        <v>0</v>
      </c>
      <c r="AO241" s="169">
        <v>0</v>
      </c>
      <c r="AP241" s="155">
        <f>IF(AO$241="","",IF(OR(AO$241&gt;AN$241,AO$241&lt;AN$241),AO$241-AN$241,0))</f>
        <v>0</v>
      </c>
      <c r="AQ241" s="168">
        <f>SUM(AQ$209:AQ$228)</f>
        <v>0</v>
      </c>
      <c r="AR241" s="169">
        <v>0</v>
      </c>
      <c r="AS241" s="155">
        <f>IF(AR$241="","",IF(OR(AR$241&gt;AQ$241,AR$241&lt;AQ$241),AR$241-AQ$241,0))</f>
        <v>0</v>
      </c>
    </row>
    <row r="242" spans="6:45" s="162" customFormat="1" ht="16.5" thickTop="1" thickBot="1">
      <c r="F242" s="156"/>
      <c r="G242" s="157"/>
      <c r="H242" s="157"/>
      <c r="I242" s="158"/>
      <c r="J242" s="159"/>
      <c r="K242" s="160"/>
      <c r="L242" s="161"/>
      <c r="M242" s="159"/>
      <c r="N242" s="160"/>
      <c r="O242" s="170"/>
      <c r="P242" s="159"/>
      <c r="Q242" s="160"/>
      <c r="R242" s="161"/>
      <c r="S242" s="159"/>
      <c r="T242" s="160"/>
      <c r="U242" s="161"/>
      <c r="V242" s="159"/>
      <c r="W242" s="160"/>
      <c r="X242" s="161"/>
      <c r="Y242" s="159"/>
      <c r="Z242" s="160"/>
      <c r="AA242" s="161"/>
      <c r="AB242" s="159"/>
      <c r="AC242" s="160"/>
      <c r="AD242" s="161"/>
      <c r="AE242" s="159"/>
      <c r="AF242" s="160"/>
      <c r="AG242" s="161"/>
      <c r="AH242" s="159"/>
      <c r="AI242" s="160"/>
      <c r="AJ242" s="161"/>
      <c r="AK242" s="159"/>
      <c r="AL242" s="160"/>
      <c r="AM242" s="161"/>
      <c r="AN242" s="159"/>
      <c r="AO242" s="160"/>
      <c r="AP242" s="161"/>
      <c r="AQ242" s="159"/>
      <c r="AR242" s="160"/>
      <c r="AS242" s="161"/>
    </row>
    <row r="243" spans="6:45" ht="16.5" thickTop="1" thickBot="1">
      <c r="F243" s="146" t="s">
        <v>150</v>
      </c>
      <c r="G243" s="260">
        <f>$G$231-$G$235</f>
        <v>1500</v>
      </c>
      <c r="H243" s="260"/>
      <c r="J243" s="153">
        <f>J$236+J$237</f>
        <v>1500</v>
      </c>
      <c r="K243" s="171">
        <v>-500</v>
      </c>
      <c r="L243" s="172">
        <f>IF(K$243="","",IF(OR(K$243&gt;J$243,K$243&lt;J$243),K$243-J$243,0))</f>
        <v>-2000</v>
      </c>
      <c r="M243" s="153">
        <f>M$236+M$237</f>
        <v>1600</v>
      </c>
      <c r="N243" s="171">
        <v>263.81999999999994</v>
      </c>
      <c r="O243" s="155">
        <f>IF(N$243="","",IF(OR(N$243&gt;M$243,N$243&lt;M$243),N$243-M$243,0))</f>
        <v>-1336.18</v>
      </c>
      <c r="P243" s="153">
        <f>P$236+P$237</f>
        <v>0</v>
      </c>
      <c r="Q243" s="171">
        <v>-543.48000000000013</v>
      </c>
      <c r="R243" s="172">
        <f>IF(Q$243="","",IF(OR(Q$243&gt;P$243,Q$243&lt;P$243),Q$243-P$243,0))</f>
        <v>-543.48000000000013</v>
      </c>
      <c r="S243" s="153">
        <f>S$236+S$237</f>
        <v>0</v>
      </c>
      <c r="T243" s="171">
        <v>-1651.17</v>
      </c>
      <c r="U243" s="172">
        <f>IF(T$243="","",IF(OR(T$243&gt;S$243,T$243&lt;S$243),T$243-S$243,0))</f>
        <v>-1651.17</v>
      </c>
      <c r="V243" s="153">
        <f>V$236+V$237</f>
        <v>0</v>
      </c>
      <c r="W243" s="171">
        <v>-3521.13</v>
      </c>
      <c r="X243" s="172">
        <f>IF(W$243="","",IF(OR(W$243&gt;V$243,W$243&lt;V$243),W$243-V$243,0))</f>
        <v>-3521.13</v>
      </c>
      <c r="Y243" s="153">
        <f>Y$236+Y$237</f>
        <v>0</v>
      </c>
      <c r="Z243" s="171">
        <v>-4549.1100000000006</v>
      </c>
      <c r="AA243" s="172">
        <f>IF(Z$243="","",IF(OR(Z$243&gt;Y$243,Z$243&lt;Y$243),Z$243-Y$243,0))</f>
        <v>-4549.1100000000006</v>
      </c>
      <c r="AB243" s="153">
        <f>AB$236+AB$237</f>
        <v>0</v>
      </c>
      <c r="AC243" s="171">
        <v>-5220.93</v>
      </c>
      <c r="AD243" s="172">
        <f>IF(AC$243="","",IF(OR(AC$243&gt;AB$243,AC$243&lt;AB$243),AC$243-AB$243,0))</f>
        <v>-5220.93</v>
      </c>
      <c r="AE243" s="153">
        <f>AE$236+AE$237</f>
        <v>0</v>
      </c>
      <c r="AF243" s="171">
        <v>-5913.1100000000006</v>
      </c>
      <c r="AG243" s="172">
        <f>IF(AF$243="","",IF(OR(AF$243&gt;AE$243,AF$243&lt;AE$243),AF$243-AE$243,0))</f>
        <v>-5913.1100000000006</v>
      </c>
      <c r="AH243" s="153">
        <f>AH$236+AH$237</f>
        <v>1500</v>
      </c>
      <c r="AI243" s="171">
        <v>-5520.8000000000011</v>
      </c>
      <c r="AJ243" s="172">
        <f>IF(AI$243="","",IF(OR(AI$243&gt;AH$243,AI$243&lt;AH$243),AI$243-AH$243,0))</f>
        <v>-7020.8000000000011</v>
      </c>
      <c r="AK243" s="153">
        <f>AK$236+AK$237</f>
        <v>0</v>
      </c>
      <c r="AL243" s="171">
        <v>-4913.1100000000006</v>
      </c>
      <c r="AM243" s="172">
        <f>IF(AL$243="","",IF(OR(AL$243&gt;AK$243,AL$243&lt;AK$243),AL$243-AK$243,0))</f>
        <v>-4913.1100000000006</v>
      </c>
      <c r="AN243" s="153">
        <f>AN$236+AN$237</f>
        <v>0</v>
      </c>
      <c r="AO243" s="171">
        <v>-5413.1100000000006</v>
      </c>
      <c r="AP243" s="172">
        <f>IF(AO$243="","",IF(OR(AO$243&gt;AN$243,AO$243&lt;AN$243),AO$243-AN$243,0))</f>
        <v>-5413.1100000000006</v>
      </c>
      <c r="AQ243" s="153">
        <f>AQ$236+AQ$237</f>
        <v>0</v>
      </c>
      <c r="AR243" s="171">
        <v>-7174.1</v>
      </c>
      <c r="AS243" s="172">
        <f>IF(AR$243="","",IF(OR(AR$243&gt;AQ$243,AR$243&lt;AQ$243),AR$243-AQ$243,0))</f>
        <v>-7174.1</v>
      </c>
    </row>
    <row r="244" spans="6:45" ht="16.5" thickTop="1" thickBot="1">
      <c r="F244" s="146" t="s">
        <v>151</v>
      </c>
      <c r="G244" s="260">
        <f>$G$231-$G$235</f>
        <v>1500</v>
      </c>
      <c r="H244" s="260"/>
      <c r="J244" s="266">
        <v>0</v>
      </c>
      <c r="K244" s="267"/>
      <c r="L244" s="173"/>
      <c r="M244" s="266">
        <v>263.81999999999994</v>
      </c>
      <c r="N244" s="267"/>
      <c r="O244" s="173"/>
      <c r="P244" s="266">
        <v>-543.48</v>
      </c>
      <c r="Q244" s="267"/>
      <c r="R244" s="173"/>
      <c r="S244" s="266">
        <v>-1651.1700000000003</v>
      </c>
      <c r="T244" s="267"/>
      <c r="U244" s="173"/>
      <c r="V244" s="266">
        <v>-3521.13</v>
      </c>
      <c r="W244" s="267"/>
      <c r="X244" s="173"/>
      <c r="Y244" s="266">
        <v>-4549.1100000000006</v>
      </c>
      <c r="Z244" s="267"/>
      <c r="AA244" s="173"/>
      <c r="AB244" s="266">
        <v>-5220.9299999999994</v>
      </c>
      <c r="AC244" s="267"/>
      <c r="AD244" s="173"/>
      <c r="AE244" s="266">
        <v>-5913.1100000000006</v>
      </c>
      <c r="AF244" s="267"/>
      <c r="AG244" s="173"/>
      <c r="AH244" s="266">
        <v>0</v>
      </c>
      <c r="AI244" s="267"/>
      <c r="AJ244" s="173"/>
      <c r="AK244" s="266">
        <v>0</v>
      </c>
      <c r="AL244" s="267"/>
      <c r="AM244" s="173"/>
      <c r="AN244" s="266">
        <v>0</v>
      </c>
      <c r="AO244" s="267"/>
      <c r="AP244" s="173"/>
      <c r="AQ244" s="266">
        <v>0</v>
      </c>
      <c r="AR244" s="267"/>
      <c r="AS244" s="174"/>
    </row>
    <row r="245" spans="6:45" ht="15.75" thickTop="1"/>
    <row r="246" spans="6:45">
      <c r="L246" s="175"/>
      <c r="M246" s="175"/>
      <c r="N246" s="175"/>
      <c r="O246" s="175"/>
      <c r="P246" s="175"/>
    </row>
    <row r="248" spans="6:45">
      <c r="L248" s="175"/>
      <c r="M248" s="175"/>
      <c r="N248" s="175"/>
      <c r="O248" s="175"/>
      <c r="P248" s="175"/>
    </row>
    <row r="271" spans="7:9">
      <c r="G271" s="176"/>
      <c r="H271" s="177"/>
      <c r="I271" s="178"/>
    </row>
    <row r="272" spans="7:9">
      <c r="G272" s="179"/>
      <c r="H272" s="180"/>
      <c r="I272" s="181"/>
    </row>
    <row r="273" spans="7:9">
      <c r="G273" s="179"/>
      <c r="H273" s="180"/>
      <c r="I273" s="181"/>
    </row>
    <row r="274" spans="7:9">
      <c r="G274" s="179"/>
      <c r="H274" s="180"/>
      <c r="I274" s="181"/>
    </row>
    <row r="275" spans="7:9">
      <c r="G275" s="179"/>
      <c r="H275" s="180"/>
      <c r="I275" s="181"/>
    </row>
    <row r="276" spans="7:9">
      <c r="G276" s="179"/>
      <c r="H276" s="180"/>
      <c r="I276" s="181"/>
    </row>
    <row r="277" spans="7:9">
      <c r="G277" s="179"/>
      <c r="H277" s="180"/>
      <c r="I277" s="181"/>
    </row>
    <row r="278" spans="7:9">
      <c r="G278" s="179"/>
      <c r="H278" s="180"/>
      <c r="I278" s="181"/>
    </row>
    <row r="279" spans="7:9">
      <c r="G279" s="179"/>
      <c r="H279" s="180"/>
      <c r="I279" s="181"/>
    </row>
    <row r="280" spans="7:9">
      <c r="G280" s="179"/>
      <c r="H280" s="180"/>
      <c r="I280" s="181"/>
    </row>
    <row r="281" spans="7:9">
      <c r="G281" s="179"/>
      <c r="H281" s="180"/>
      <c r="I281" s="181"/>
    </row>
    <row r="282" spans="7:9">
      <c r="G282" s="179"/>
      <c r="H282" s="180"/>
      <c r="I282" s="181"/>
    </row>
    <row r="283" spans="7:9">
      <c r="G283" s="179"/>
      <c r="H283" s="180"/>
      <c r="I283" s="181"/>
    </row>
    <row r="284" spans="7:9">
      <c r="G284" s="179"/>
      <c r="H284" s="180"/>
      <c r="I284" s="181"/>
    </row>
    <row r="285" spans="7:9">
      <c r="G285" s="179"/>
      <c r="H285" s="180"/>
      <c r="I285" s="181"/>
    </row>
    <row r="286" spans="7:9">
      <c r="G286" s="179"/>
      <c r="H286" s="180"/>
      <c r="I286" s="181"/>
    </row>
    <row r="287" spans="7:9">
      <c r="G287" s="179"/>
      <c r="H287" s="180"/>
      <c r="I287" s="181"/>
    </row>
    <row r="288" spans="7:9">
      <c r="G288" s="182"/>
      <c r="H288" s="183"/>
      <c r="I288" s="184"/>
    </row>
  </sheetData>
  <mergeCells count="23">
    <mergeCell ref="AE244:AF244"/>
    <mergeCell ref="AH244:AI244"/>
    <mergeCell ref="AK244:AL244"/>
    <mergeCell ref="AN244:AO244"/>
    <mergeCell ref="AQ244:AR244"/>
    <mergeCell ref="AB244:AC244"/>
    <mergeCell ref="G239:H239"/>
    <mergeCell ref="G240:H240"/>
    <mergeCell ref="G241:H241"/>
    <mergeCell ref="G243:H243"/>
    <mergeCell ref="G244:H244"/>
    <mergeCell ref="J244:K244"/>
    <mergeCell ref="M244:N244"/>
    <mergeCell ref="P244:Q244"/>
    <mergeCell ref="S244:T244"/>
    <mergeCell ref="V244:W244"/>
    <mergeCell ref="Y244:Z244"/>
    <mergeCell ref="G237:H237"/>
    <mergeCell ref="G231:H231"/>
    <mergeCell ref="G232:H232"/>
    <mergeCell ref="G233:H233"/>
    <mergeCell ref="G235:H235"/>
    <mergeCell ref="G236:H236"/>
  </mergeCells>
  <conditionalFormatting sqref="J244 J243:N243 L244:M244 O244:P244 R244:S244 U244:V244 X244:Y244 AA244:AB244 AD244:AE244 AG244:AH244 AJ244:AK244 AM244:AN244 AP244:AQ244 AS244 P243:AS243">
    <cfRule type="cellIs" dxfId="4" priority="3" operator="lessThan">
      <formula>0</formula>
    </cfRule>
    <cfRule type="cellIs" dxfId="3" priority="4" operator="greaterThan">
      <formula>0</formula>
    </cfRule>
  </conditionalFormatting>
  <conditionalFormatting sqref="G236:H236 G237:G238 J236:AS238">
    <cfRule type="cellIs" dxfId="2" priority="1" operator="lessThan">
      <formula>0</formula>
    </cfRule>
    <cfRule type="cellIs" dxfId="1" priority="2" operator="greaterThan">
      <formula>0</formula>
    </cfRule>
  </conditionalFormatting>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9" tint="0.39997558519241921"/>
    <pageSetUpPr autoPageBreaks="0" fitToPage="1"/>
  </sheetPr>
  <dimension ref="B1:M278"/>
  <sheetViews>
    <sheetView showGridLines="0" showZeros="0" topLeftCell="A142" zoomScale="70" zoomScaleNormal="70" workbookViewId="0">
      <selection activeCell="B25" sqref="B25"/>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18" t="s">
        <v>3</v>
      </c>
      <c r="C3" s="218">
        <v>2017</v>
      </c>
    </row>
    <row r="4" spans="2:13" ht="26.25" customHeight="1">
      <c r="B4" s="253" t="s">
        <v>4</v>
      </c>
      <c r="C4" s="253"/>
      <c r="D4" s="253"/>
      <c r="E4" s="72"/>
      <c r="K4" s="253" t="s">
        <v>6</v>
      </c>
      <c r="L4" s="253"/>
      <c r="M4" s="253"/>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v>0</v>
      </c>
      <c r="D7" s="24">
        <v>0</v>
      </c>
      <c r="E7" s="74"/>
      <c r="K7" s="22" t="s">
        <v>11</v>
      </c>
      <c r="L7" s="24"/>
      <c r="M7" s="24"/>
    </row>
    <row r="8" spans="2:13" ht="26.25" customHeight="1">
      <c r="B8" s="22" t="s">
        <v>173</v>
      </c>
      <c r="C8" s="27" t="str">
        <f>VLOOKUP(B3,Salaire!C19:D30,2)</f>
        <v>1500,00 €</v>
      </c>
      <c r="D8" s="27" t="str">
        <f>VLOOKUP(B3,Salaire!C19:D30,2)</f>
        <v>1500,00 €</v>
      </c>
      <c r="E8" s="27"/>
      <c r="K8" s="22" t="s">
        <v>14</v>
      </c>
      <c r="L8" s="28">
        <f>SUM(C189:C208)</f>
        <v>0</v>
      </c>
      <c r="M8" s="27">
        <f>SUM(D189:D208)</f>
        <v>0</v>
      </c>
    </row>
    <row r="9" spans="2:13" ht="26.25" customHeight="1">
      <c r="B9" s="22"/>
      <c r="C9" s="26">
        <v>0</v>
      </c>
      <c r="D9" s="28">
        <v>0</v>
      </c>
      <c r="E9" s="28"/>
      <c r="K9" s="22"/>
      <c r="L9" s="28"/>
      <c r="M9" s="228"/>
    </row>
    <row r="10" spans="2:13" ht="26.25" customHeight="1">
      <c r="B10" s="22"/>
      <c r="C10" s="26">
        <v>0</v>
      </c>
      <c r="D10" s="28">
        <v>0</v>
      </c>
      <c r="E10" s="28"/>
      <c r="K10" s="22"/>
      <c r="L10" s="28"/>
      <c r="M10" s="28"/>
    </row>
    <row r="11" spans="2:13" ht="26.25" customHeight="1">
      <c r="B11" s="22"/>
      <c r="C11" s="26">
        <v>0</v>
      </c>
      <c r="D11" s="28">
        <v>0</v>
      </c>
      <c r="E11" s="28"/>
      <c r="K11" s="22"/>
      <c r="L11" s="28"/>
      <c r="M11" s="28"/>
    </row>
    <row r="12" spans="2:13" ht="26.25" customHeight="1">
      <c r="B12" s="22"/>
      <c r="C12" s="26">
        <v>0</v>
      </c>
      <c r="D12" s="28">
        <v>0</v>
      </c>
      <c r="E12" s="28"/>
      <c r="K12" s="22"/>
      <c r="L12" s="28"/>
      <c r="M12" s="28"/>
    </row>
    <row r="13" spans="2:13" ht="26.25" customHeight="1">
      <c r="B13" s="22"/>
      <c r="C13" s="26">
        <v>0</v>
      </c>
      <c r="D13" s="28">
        <v>0</v>
      </c>
      <c r="E13" s="28"/>
      <c r="F13" s="254" t="s">
        <v>5</v>
      </c>
      <c r="G13" s="254"/>
      <c r="H13" s="254"/>
      <c r="I13" s="254"/>
      <c r="K13" s="22"/>
      <c r="L13" s="28"/>
      <c r="M13" s="28"/>
    </row>
    <row r="14" spans="2:13" ht="26.25" customHeight="1">
      <c r="B14" s="22"/>
      <c r="C14" s="26">
        <v>0</v>
      </c>
      <c r="D14" s="28">
        <v>0</v>
      </c>
      <c r="E14" s="28"/>
      <c r="K14" s="22"/>
      <c r="L14" s="28"/>
      <c r="M14" s="28"/>
    </row>
    <row r="15" spans="2:13" ht="26.25" customHeight="1">
      <c r="B15" s="22"/>
      <c r="C15" s="26">
        <v>0</v>
      </c>
      <c r="D15" s="28">
        <v>0</v>
      </c>
      <c r="E15" s="28"/>
      <c r="F15" s="255">
        <f>DépensesMensuellesTotales</f>
        <v>0</v>
      </c>
      <c r="G15" s="256"/>
      <c r="H15" s="257" t="e">
        <f>DépensesMensuellesTotales/RevenuMensuelTotal</f>
        <v>#DIV/0!</v>
      </c>
      <c r="I15" s="258"/>
      <c r="K15" s="22"/>
      <c r="L15" s="28"/>
      <c r="M15" s="28"/>
    </row>
    <row r="16" spans="2:13" s="18" customFormat="1" ht="26.25" customHeight="1">
      <c r="E16" s="71"/>
      <c r="F16" s="25"/>
      <c r="G16" s="25"/>
      <c r="H16" s="25"/>
      <c r="I16" s="17"/>
      <c r="K16" s="22"/>
      <c r="L16" s="28"/>
      <c r="M16" s="28"/>
    </row>
    <row r="17" spans="2:13" ht="26.25" customHeight="1">
      <c r="B17" s="251"/>
      <c r="C17" s="251"/>
      <c r="F17" s="259" t="s">
        <v>13</v>
      </c>
      <c r="G17" s="259"/>
      <c r="H17" s="259"/>
      <c r="I17" s="259"/>
      <c r="K17" s="22"/>
      <c r="L17" s="28"/>
      <c r="M17" s="28"/>
    </row>
    <row r="18" spans="2:13" ht="26.25" customHeight="1">
      <c r="B18" s="252" t="s">
        <v>27</v>
      </c>
      <c r="C18" s="252"/>
      <c r="D18" s="252"/>
      <c r="E18" s="75"/>
      <c r="F18" s="29"/>
      <c r="G18" s="30" t="s">
        <v>15</v>
      </c>
      <c r="H18" s="31" t="s">
        <v>16</v>
      </c>
      <c r="I18" s="32" t="s">
        <v>17</v>
      </c>
      <c r="K18" s="22"/>
      <c r="L18" s="28"/>
      <c r="M18" s="28"/>
    </row>
    <row r="19" spans="2:13" ht="35.1" customHeight="1" thickBot="1">
      <c r="B19" s="21" t="s">
        <v>7</v>
      </c>
      <c r="C19" s="21" t="s">
        <v>8</v>
      </c>
      <c r="D19" s="21" t="s">
        <v>9</v>
      </c>
      <c r="E19" s="73"/>
      <c r="F19" s="33" t="s">
        <v>19</v>
      </c>
      <c r="G19" s="34">
        <f>SUM($C$7:$C$15)</f>
        <v>0</v>
      </c>
      <c r="H19" s="35" t="e">
        <f ca="1">cumul_couleur($D$7:$D$15,Liste!$A$1)</f>
        <v>#NAME?</v>
      </c>
      <c r="I19" s="36">
        <f>SUM(tblRevenus4505254565860626568848613161922255[Montant Réel])</f>
        <v>0</v>
      </c>
      <c r="K19" s="22"/>
      <c r="L19" s="28"/>
      <c r="M19" s="28"/>
    </row>
    <row r="20" spans="2:13" ht="26.25" customHeight="1" thickTop="1" thickBot="1">
      <c r="B20" s="1"/>
      <c r="C20" s="1"/>
      <c r="D20" s="1"/>
      <c r="E20" s="76"/>
      <c r="F20" s="37" t="s">
        <v>21</v>
      </c>
      <c r="G20" s="38">
        <f>DépensesMensuellesTotales</f>
        <v>0</v>
      </c>
      <c r="H20" s="39" t="e">
        <f ca="1">cumul_couleur($D$21:$D$227,Liste!$A$1)</f>
        <v>#NAME?</v>
      </c>
      <c r="I20" s="40">
        <f>$H$21+$H$22</f>
        <v>0</v>
      </c>
      <c r="K20" s="22"/>
      <c r="L20" s="28"/>
      <c r="M20" s="28"/>
    </row>
    <row r="21" spans="2:13" ht="26.25" customHeight="1" thickTop="1" thickBot="1">
      <c r="B21" s="229">
        <f>Annuelles!$F27</f>
        <v>0</v>
      </c>
      <c r="C21" s="68">
        <f>Annuelles!$J27</f>
        <v>0</v>
      </c>
      <c r="D21" s="80">
        <f>tblDépenses55153555759616366699591114172023266[[#This Row],[Montant Théorique]]</f>
        <v>0</v>
      </c>
      <c r="E21" s="77"/>
      <c r="F21" s="41" t="s">
        <v>22</v>
      </c>
      <c r="G21" s="42">
        <f>SUM(C42:C93,C105:C176,C189:C208)</f>
        <v>0</v>
      </c>
      <c r="H21" s="43">
        <f>SUM(D42:D93,D105:D176,D189:D208)</f>
        <v>0</v>
      </c>
      <c r="I21" s="44">
        <f>SUM(E42:E150)</f>
        <v>0</v>
      </c>
      <c r="K21" s="22"/>
      <c r="L21" s="28"/>
      <c r="M21" s="28"/>
    </row>
    <row r="22" spans="2:13" ht="26.25" customHeight="1" thickTop="1" thickBot="1">
      <c r="B22" s="56">
        <f>Annuelles!$F28</f>
        <v>0</v>
      </c>
      <c r="C22" s="68">
        <f>Annuelles!$J28</f>
        <v>0</v>
      </c>
      <c r="D22" s="80">
        <f>tblDépenses55153555759616366699591114172023266[[#This Row],[Montant Théorique]]</f>
        <v>0</v>
      </c>
      <c r="E22" s="77"/>
      <c r="F22" s="45" t="s">
        <v>23</v>
      </c>
      <c r="G22" s="46">
        <f>SUM(C21:C40,C94:C103,C177:C187)</f>
        <v>0</v>
      </c>
      <c r="H22" s="47">
        <f>SUM($D21:$D40,$D94:$D103,$D177:$D187)</f>
        <v>0</v>
      </c>
      <c r="I22" s="48">
        <f>SUM($D21:$D40,$D94:$D103,$D177:$D187)</f>
        <v>0</v>
      </c>
      <c r="K22" s="22"/>
      <c r="L22" s="28"/>
      <c r="M22" s="28"/>
    </row>
    <row r="23" spans="2:13" ht="26.25" customHeight="1" thickTop="1" thickBot="1">
      <c r="B23" s="56">
        <f>Annuelles!$F29</f>
        <v>0</v>
      </c>
      <c r="C23" s="68">
        <f>Annuelles!$J29</f>
        <v>0</v>
      </c>
      <c r="D23" s="80">
        <f>tblDépenses55153555759616366699591114172023266[[#This Row],[Montant Théorique]]</f>
        <v>0</v>
      </c>
      <c r="E23" s="77"/>
      <c r="F23" s="49" t="s">
        <v>24</v>
      </c>
      <c r="G23" s="50">
        <f>SUM($C$189:$C$208)</f>
        <v>0</v>
      </c>
      <c r="H23" s="51">
        <f>SUM($D$189:$D$208)</f>
        <v>0</v>
      </c>
      <c r="I23" s="52"/>
      <c r="K23" s="22"/>
      <c r="L23" s="28"/>
      <c r="M23" s="28"/>
    </row>
    <row r="24" spans="2:13" ht="26.25" customHeight="1" thickTop="1" thickBot="1">
      <c r="B24" s="56">
        <f>Annuelles!$F30</f>
        <v>0</v>
      </c>
      <c r="C24" s="68">
        <f>Annuelles!$J30</f>
        <v>0</v>
      </c>
      <c r="D24" s="80">
        <f>tblDépenses55153555759616366699591114172023266[[#This Row],[Montant Théorique]]</f>
        <v>0</v>
      </c>
      <c r="E24" s="77"/>
      <c r="F24" s="86" t="s">
        <v>25</v>
      </c>
      <c r="G24" s="54">
        <f>RevenuMensuelTotal-DépensesMensuellesTotales</f>
        <v>0</v>
      </c>
      <c r="H24" s="54" t="e">
        <f ca="1">SUM(tblRevenus4505254565860626568848613161922255[Montant Réel])-H20</f>
        <v>#NAME?</v>
      </c>
      <c r="I24" s="55">
        <f>I19-I20</f>
        <v>0</v>
      </c>
      <c r="K24" s="22"/>
      <c r="L24" s="28"/>
      <c r="M24" s="28"/>
    </row>
    <row r="25" spans="2:13" ht="26.25" customHeight="1" thickTop="1" thickBot="1">
      <c r="B25" s="56">
        <f>Annuelles!$F31</f>
        <v>0</v>
      </c>
      <c r="C25" s="68">
        <f>Annuelles!$J31</f>
        <v>0</v>
      </c>
      <c r="D25" s="80">
        <f>tblDépenses55153555759616366699591114172023266[[#This Row],[Montant Théorique]]</f>
        <v>0</v>
      </c>
      <c r="E25" s="77"/>
      <c r="F25" s="86" t="s">
        <v>26</v>
      </c>
      <c r="G25" s="54"/>
      <c r="H25" s="54" t="e">
        <f ca="1">H19-H20</f>
        <v>#NAME?</v>
      </c>
      <c r="I25" s="55"/>
      <c r="K25" s="22"/>
      <c r="L25" s="28"/>
      <c r="M25" s="28"/>
    </row>
    <row r="26" spans="2:13" ht="26.25" customHeight="1" thickTop="1" thickBot="1">
      <c r="B26" s="56">
        <f>Annuelles!$F32</f>
        <v>0</v>
      </c>
      <c r="C26" s="68">
        <f>Annuelles!$J32</f>
        <v>0</v>
      </c>
      <c r="D26" s="80">
        <f>tblDépenses55153555759616366699591114172023266[[#This Row],[Montant Théorique]]</f>
        <v>0</v>
      </c>
      <c r="E26" s="77"/>
      <c r="K26" s="57" t="s">
        <v>28</v>
      </c>
      <c r="L26" s="24">
        <f>SUM(L7:L25)</f>
        <v>0</v>
      </c>
      <c r="M26" s="74" t="e">
        <f ca="1">cumul_couleur($M$7:$M$25,Liste!$A$1)</f>
        <v>#NAME?</v>
      </c>
    </row>
    <row r="27" spans="2:13" ht="26.25" customHeight="1" thickTop="1" thickBot="1">
      <c r="B27" s="56">
        <f>Annuelles!$F33</f>
        <v>0</v>
      </c>
      <c r="C27" s="68">
        <f>Annuelles!$J33</f>
        <v>0</v>
      </c>
      <c r="D27" s="80">
        <f>tblDépenses55153555759616366699591114172023266[[#This Row],[Montant Théorique]]</f>
        <v>0</v>
      </c>
      <c r="E27" s="77"/>
      <c r="K27" s="59"/>
    </row>
    <row r="28" spans="2:13" ht="26.25" customHeight="1" thickTop="1" thickBot="1">
      <c r="B28" s="56">
        <f>Annuelles!$F34</f>
        <v>0</v>
      </c>
      <c r="C28" s="68">
        <f>Annuelles!$J34</f>
        <v>0</v>
      </c>
      <c r="D28" s="80">
        <f>tblDépenses55153555759616366699591114172023266[[#This Row],[Montant Théorique]]</f>
        <v>0</v>
      </c>
      <c r="E28" s="77"/>
      <c r="K28" s="60"/>
    </row>
    <row r="29" spans="2:13" ht="26.25" customHeight="1" thickTop="1" thickBot="1">
      <c r="B29" s="56">
        <f>Annuelles!$F35</f>
        <v>0</v>
      </c>
      <c r="C29" s="68">
        <f>Annuelles!$J35</f>
        <v>0</v>
      </c>
      <c r="D29" s="80">
        <f>tblDépenses55153555759616366699591114172023266[[#This Row],[Montant Théorique]]</f>
        <v>0</v>
      </c>
      <c r="E29" s="77"/>
      <c r="K29" s="59"/>
    </row>
    <row r="30" spans="2:13" ht="26.25" customHeight="1" thickTop="1" thickBot="1">
      <c r="B30" s="56">
        <f>Annuelles!$F36</f>
        <v>0</v>
      </c>
      <c r="C30" s="68">
        <f>Annuelles!$J36</f>
        <v>0</v>
      </c>
      <c r="D30" s="80">
        <f>tblDépenses55153555759616366699591114172023266[[#This Row],[Montant Théorique]]</f>
        <v>0</v>
      </c>
      <c r="E30" s="77"/>
    </row>
    <row r="31" spans="2:13" ht="26.25" customHeight="1" thickTop="1" thickBot="1">
      <c r="B31" s="56">
        <f>Annuelles!$F37</f>
        <v>0</v>
      </c>
      <c r="C31" s="68">
        <f>Annuelles!$J37</f>
        <v>0</v>
      </c>
      <c r="D31" s="80">
        <f>tblDépenses55153555759616366699591114172023266[[#This Row],[Montant Théorique]]</f>
        <v>0</v>
      </c>
      <c r="E31" s="77"/>
    </row>
    <row r="32" spans="2:13" ht="26.25" customHeight="1" thickTop="1" thickBot="1">
      <c r="B32" s="56">
        <f>Annuelles!$F38</f>
        <v>0</v>
      </c>
      <c r="C32" s="68">
        <f>Annuelles!$J38</f>
        <v>0</v>
      </c>
      <c r="D32" s="80">
        <f>tblDépenses55153555759616366699591114172023266[[#This Row],[Montant Théorique]]</f>
        <v>0</v>
      </c>
      <c r="E32" s="77"/>
    </row>
    <row r="33" spans="2:5" ht="26.25" customHeight="1" thickTop="1" thickBot="1">
      <c r="B33" s="56">
        <f>Annuelles!$F39</f>
        <v>0</v>
      </c>
      <c r="C33" s="68">
        <f>Annuelles!$J39</f>
        <v>0</v>
      </c>
      <c r="D33" s="80">
        <f>tblDépenses55153555759616366699591114172023266[[#This Row],[Montant Théorique]]</f>
        <v>0</v>
      </c>
      <c r="E33" s="77"/>
    </row>
    <row r="34" spans="2:5" ht="26.25" customHeight="1" thickTop="1" thickBot="1">
      <c r="B34" s="56">
        <f>Annuelles!$F40</f>
        <v>0</v>
      </c>
      <c r="C34" s="68">
        <f>Annuelles!$J40</f>
        <v>0</v>
      </c>
      <c r="D34" s="80">
        <f>tblDépenses55153555759616366699591114172023266[[#This Row],[Montant Théorique]]</f>
        <v>0</v>
      </c>
      <c r="E34" s="77"/>
    </row>
    <row r="35" spans="2:5" ht="26.25" customHeight="1" thickTop="1" thickBot="1">
      <c r="B35" s="56">
        <f>Annuelles!$F41</f>
        <v>0</v>
      </c>
      <c r="C35" s="68">
        <f>Annuelles!$J41</f>
        <v>0</v>
      </c>
      <c r="D35" s="80">
        <f>tblDépenses55153555759616366699591114172023266[[#This Row],[Montant Théorique]]</f>
        <v>0</v>
      </c>
      <c r="E35" s="77"/>
    </row>
    <row r="36" spans="2:5" ht="26.25" customHeight="1" thickTop="1" thickBot="1">
      <c r="B36" s="56">
        <f>Annuelles!$F42</f>
        <v>0</v>
      </c>
      <c r="C36" s="68">
        <f>Annuelles!$J42</f>
        <v>0</v>
      </c>
      <c r="D36" s="80">
        <f>tblDépenses55153555759616366699591114172023266[[#This Row],[Montant Théorique]]</f>
        <v>0</v>
      </c>
      <c r="E36" s="77"/>
    </row>
    <row r="37" spans="2:5" ht="26.25" customHeight="1" thickTop="1" thickBot="1">
      <c r="B37" s="56">
        <f>Annuelles!$F43</f>
        <v>0</v>
      </c>
      <c r="C37" s="68">
        <f>Annuelles!$J43</f>
        <v>0</v>
      </c>
      <c r="D37" s="80">
        <f>tblDépenses55153555759616366699591114172023266[[#This Row],[Montant Théorique]]</f>
        <v>0</v>
      </c>
      <c r="E37" s="77"/>
    </row>
    <row r="38" spans="2:5" ht="26.25" customHeight="1" thickTop="1" thickBot="1">
      <c r="B38" s="56">
        <f>Annuelles!$F44</f>
        <v>0</v>
      </c>
      <c r="C38" s="68">
        <f>Annuelles!$J44</f>
        <v>0</v>
      </c>
      <c r="D38" s="80">
        <f>tblDépenses55153555759616366699591114172023266[[#This Row],[Montant Théorique]]</f>
        <v>0</v>
      </c>
      <c r="E38" s="77"/>
    </row>
    <row r="39" spans="2:5" ht="26.25" customHeight="1" thickTop="1" thickBot="1">
      <c r="B39" s="56">
        <f>Annuelles!$F45</f>
        <v>0</v>
      </c>
      <c r="C39" s="68">
        <f>Annuelles!$J45</f>
        <v>0</v>
      </c>
      <c r="D39" s="80">
        <f>tblDépenses55153555759616366699591114172023266[[#This Row],[Montant Théorique]]</f>
        <v>0</v>
      </c>
      <c r="E39" s="77"/>
    </row>
    <row r="40" spans="2:5" ht="26.25" customHeight="1" thickTop="1" thickBot="1">
      <c r="B40" s="56">
        <f>Annuelles!$F46</f>
        <v>0</v>
      </c>
      <c r="C40" s="68">
        <f>Annuelles!$J46</f>
        <v>0</v>
      </c>
      <c r="D40" s="80">
        <f>tblDépenses55153555759616366699591114172023266[[#This Row],[Montant Théorique]]</f>
        <v>0</v>
      </c>
      <c r="E40" s="77"/>
    </row>
    <row r="41" spans="2:5" ht="26.25" customHeight="1" thickTop="1" thickBot="1">
      <c r="B41" s="3"/>
      <c r="C41" s="3"/>
      <c r="D41" s="3"/>
      <c r="E41" s="76"/>
    </row>
    <row r="42" spans="2:5" ht="26.25" customHeight="1" thickTop="1" thickBot="1">
      <c r="B42" s="61">
        <f>Annuelles!$F50</f>
        <v>0</v>
      </c>
      <c r="C42" s="68">
        <f>Annuelles!$J50</f>
        <v>0</v>
      </c>
      <c r="D42" s="219">
        <f>tblDépenses55153555759616366699591114172023266[[#This Row],[Montant Théorique]]</f>
        <v>0</v>
      </c>
      <c r="E42" s="77"/>
    </row>
    <row r="43" spans="2:5" ht="26.25" customHeight="1" thickTop="1" thickBot="1">
      <c r="B43" s="61">
        <f>Annuelles!$F51</f>
        <v>0</v>
      </c>
      <c r="C43" s="68">
        <f>Annuelles!$J51</f>
        <v>0</v>
      </c>
      <c r="D43" s="219">
        <f>tblDépenses55153555759616366699591114172023266[[#This Row],[Montant Théorique]]</f>
        <v>0</v>
      </c>
      <c r="E43" s="77"/>
    </row>
    <row r="44" spans="2:5" ht="26.25" customHeight="1" thickTop="1" thickBot="1">
      <c r="B44" s="61">
        <f>Annuelles!$F52</f>
        <v>0</v>
      </c>
      <c r="C44" s="68">
        <f>Annuelles!$J52</f>
        <v>0</v>
      </c>
      <c r="D44" s="219">
        <f>tblDépenses55153555759616366699591114172023266[[#This Row],[Montant Théorique]]</f>
        <v>0</v>
      </c>
      <c r="E44" s="77"/>
    </row>
    <row r="45" spans="2:5" ht="26.25" customHeight="1" thickTop="1" thickBot="1">
      <c r="B45" s="61">
        <f>Annuelles!$F53</f>
        <v>0</v>
      </c>
      <c r="C45" s="68">
        <f>Annuelles!$J53</f>
        <v>0</v>
      </c>
      <c r="D45" s="4">
        <f>tblDépenses55153555759616366699591114172023266[[#This Row],[Montant Théorique]]</f>
        <v>0</v>
      </c>
      <c r="E45" s="77"/>
    </row>
    <row r="46" spans="2:5" ht="26.25" customHeight="1" thickTop="1" thickBot="1">
      <c r="B46" s="61">
        <f>Annuelles!$F54</f>
        <v>0</v>
      </c>
      <c r="C46" s="68">
        <f>Annuelles!$J54</f>
        <v>0</v>
      </c>
      <c r="D46" s="4">
        <f>tblDépenses55153555759616366699591114172023266[[#This Row],[Montant Théorique]]</f>
        <v>0</v>
      </c>
      <c r="E46" s="77"/>
    </row>
    <row r="47" spans="2:5" ht="26.25" customHeight="1" thickTop="1" thickBot="1">
      <c r="B47" s="61">
        <f>Annuelles!$F55</f>
        <v>0</v>
      </c>
      <c r="C47" s="68">
        <f>Annuelles!$J55</f>
        <v>0</v>
      </c>
      <c r="D47" s="4">
        <f>tblDépenses55153555759616366699591114172023266[[#This Row],[Montant Théorique]]</f>
        <v>0</v>
      </c>
      <c r="E47" s="77"/>
    </row>
    <row r="48" spans="2:5" ht="26.25" customHeight="1" thickTop="1" thickBot="1">
      <c r="B48" s="61">
        <f>Annuelles!$F56</f>
        <v>0</v>
      </c>
      <c r="C48" s="68">
        <f>Annuelles!$J56</f>
        <v>0</v>
      </c>
      <c r="D48" s="4">
        <f>tblDépenses55153555759616366699591114172023266[[#This Row],[Montant Théorique]]</f>
        <v>0</v>
      </c>
      <c r="E48" s="77"/>
    </row>
    <row r="49" spans="2:5" ht="26.25" customHeight="1" thickTop="1" thickBot="1">
      <c r="B49" s="61">
        <f>Annuelles!$F57</f>
        <v>0</v>
      </c>
      <c r="C49" s="68">
        <f>Annuelles!$J57</f>
        <v>0</v>
      </c>
      <c r="D49" s="4">
        <f>tblDépenses55153555759616366699591114172023266[[#This Row],[Montant Théorique]]</f>
        <v>0</v>
      </c>
      <c r="E49" s="77"/>
    </row>
    <row r="50" spans="2:5" ht="26.25" customHeight="1" thickTop="1" thickBot="1">
      <c r="B50" s="61">
        <f>Annuelles!$F58</f>
        <v>0</v>
      </c>
      <c r="C50" s="68">
        <f>Annuelles!$J58</f>
        <v>0</v>
      </c>
      <c r="D50" s="4">
        <f>tblDépenses55153555759616366699591114172023266[[#This Row],[Montant Théorique]]</f>
        <v>0</v>
      </c>
      <c r="E50" s="77"/>
    </row>
    <row r="51" spans="2:5" ht="26.25" customHeight="1" thickTop="1" thickBot="1">
      <c r="B51" s="61">
        <f>Annuelles!$F59</f>
        <v>0</v>
      </c>
      <c r="C51" s="68">
        <f>Annuelles!$J59</f>
        <v>0</v>
      </c>
      <c r="D51" s="4">
        <f>tblDépenses55153555759616366699591114172023266[[#This Row],[Montant Théorique]]</f>
        <v>0</v>
      </c>
      <c r="E51" s="77"/>
    </row>
    <row r="52" spans="2:5" ht="26.25" customHeight="1" thickTop="1" thickBot="1">
      <c r="B52" s="61">
        <f>Annuelles!$F60</f>
        <v>0</v>
      </c>
      <c r="C52" s="68">
        <f>Annuelles!$J60</f>
        <v>0</v>
      </c>
      <c r="D52" s="4">
        <f>tblDépenses55153555759616366699591114172023266[[#This Row],[Montant Théorique]]</f>
        <v>0</v>
      </c>
      <c r="E52" s="77"/>
    </row>
    <row r="53" spans="2:5" ht="26.25" customHeight="1" thickTop="1" thickBot="1">
      <c r="B53" s="61">
        <f>Annuelles!$F61</f>
        <v>0</v>
      </c>
      <c r="C53" s="68">
        <f>Annuelles!$J61</f>
        <v>0</v>
      </c>
      <c r="D53" s="4">
        <f>tblDépenses55153555759616366699591114172023266[[#This Row],[Montant Théorique]]</f>
        <v>0</v>
      </c>
      <c r="E53" s="77"/>
    </row>
    <row r="54" spans="2:5" ht="26.25" customHeight="1" thickTop="1" thickBot="1">
      <c r="B54" s="61">
        <f>Annuelles!$F62</f>
        <v>0</v>
      </c>
      <c r="C54" s="68">
        <f>Annuelles!$J62</f>
        <v>0</v>
      </c>
      <c r="D54" s="4">
        <f>tblDépenses55153555759616366699591114172023266[[#This Row],[Montant Théorique]]</f>
        <v>0</v>
      </c>
      <c r="E54" s="77"/>
    </row>
    <row r="55" spans="2:5" ht="26.25" customHeight="1" thickTop="1" thickBot="1">
      <c r="B55" s="61">
        <f>Annuelles!$F63</f>
        <v>0</v>
      </c>
      <c r="C55" s="68">
        <f>Annuelles!$J63</f>
        <v>0</v>
      </c>
      <c r="D55" s="4">
        <f>tblDépenses55153555759616366699591114172023266[[#This Row],[Montant Théorique]]</f>
        <v>0</v>
      </c>
      <c r="E55" s="77"/>
    </row>
    <row r="56" spans="2:5" ht="26.25" customHeight="1" thickTop="1" thickBot="1">
      <c r="B56" s="61">
        <f>Annuelles!$F64</f>
        <v>0</v>
      </c>
      <c r="C56" s="68">
        <f>Annuelles!$J64</f>
        <v>0</v>
      </c>
      <c r="D56" s="4">
        <f>tblDépenses55153555759616366699591114172023266[[#This Row],[Montant Théorique]]</f>
        <v>0</v>
      </c>
      <c r="E56" s="77"/>
    </row>
    <row r="57" spans="2:5" ht="26.25" customHeight="1" thickTop="1" thickBot="1">
      <c r="B57" s="61">
        <f>Annuelles!$F65</f>
        <v>0</v>
      </c>
      <c r="C57" s="68">
        <f>Annuelles!$J65</f>
        <v>0</v>
      </c>
      <c r="D57" s="4">
        <f>tblDépenses55153555759616366699591114172023266[[#This Row],[Montant Théorique]]</f>
        <v>0</v>
      </c>
      <c r="E57" s="77"/>
    </row>
    <row r="58" spans="2:5" ht="26.25" customHeight="1" thickTop="1" thickBot="1">
      <c r="B58" s="61">
        <f>Annuelles!$F66</f>
        <v>0</v>
      </c>
      <c r="C58" s="68">
        <f>Annuelles!$J66</f>
        <v>0</v>
      </c>
      <c r="D58" s="4">
        <f>tblDépenses55153555759616366699591114172023266[[#This Row],[Montant Théorique]]</f>
        <v>0</v>
      </c>
      <c r="E58" s="77"/>
    </row>
    <row r="59" spans="2:5" ht="26.25" customHeight="1" thickTop="1" thickBot="1">
      <c r="B59" s="61">
        <f>Annuelles!$F67</f>
        <v>0</v>
      </c>
      <c r="C59" s="68">
        <f>Annuelles!$J67</f>
        <v>0</v>
      </c>
      <c r="D59" s="4">
        <f>tblDépenses55153555759616366699591114172023266[[#This Row],[Montant Théorique]]</f>
        <v>0</v>
      </c>
      <c r="E59" s="77"/>
    </row>
    <row r="60" spans="2:5" ht="26.25" customHeight="1" thickTop="1" thickBot="1">
      <c r="B60" s="61">
        <f>Annuelles!$F68</f>
        <v>0</v>
      </c>
      <c r="C60" s="68">
        <f>Annuelles!$J68</f>
        <v>0</v>
      </c>
      <c r="D60" s="4">
        <f>tblDépenses55153555759616366699591114172023266[[#This Row],[Montant Théorique]]</f>
        <v>0</v>
      </c>
      <c r="E60" s="77"/>
    </row>
    <row r="61" spans="2:5" ht="26.25" customHeight="1" thickTop="1" thickBot="1">
      <c r="B61" s="61">
        <f>Annuelles!$F69</f>
        <v>0</v>
      </c>
      <c r="C61" s="68">
        <f>Annuelles!$J69</f>
        <v>0</v>
      </c>
      <c r="D61" s="4">
        <f>tblDépenses55153555759616366699591114172023266[[#This Row],[Montant Théorique]]</f>
        <v>0</v>
      </c>
      <c r="E61" s="77"/>
    </row>
    <row r="62" spans="2:5" ht="26.25" customHeight="1" thickTop="1" thickBot="1">
      <c r="B62" s="5"/>
      <c r="C62" s="5"/>
      <c r="D62" s="5"/>
      <c r="E62" s="76"/>
    </row>
    <row r="63" spans="2:5" ht="26.25" customHeight="1" thickTop="1" thickBot="1">
      <c r="B63" s="61">
        <f>Annuelles!$F73</f>
        <v>0</v>
      </c>
      <c r="C63" s="69">
        <f>Annuelles!$J73</f>
        <v>0</v>
      </c>
      <c r="D63" s="220">
        <f>tblDépenses55153555759616366699591114172023266[[#This Row],[Montant Théorique]]</f>
        <v>0</v>
      </c>
      <c r="E63" s="77"/>
    </row>
    <row r="64" spans="2:5" ht="26.25" customHeight="1" thickTop="1" thickBot="1">
      <c r="B64" s="61">
        <f>Annuelles!$F74</f>
        <v>0</v>
      </c>
      <c r="C64" s="69">
        <f>Annuelles!$J74</f>
        <v>0</v>
      </c>
      <c r="D64" s="6">
        <f>tblDépenses55153555759616366699591114172023266[[#This Row],[Montant Théorique]]</f>
        <v>0</v>
      </c>
      <c r="E64" s="77"/>
    </row>
    <row r="65" spans="2:5" ht="26.25" customHeight="1" thickTop="1" thickBot="1">
      <c r="B65" s="61">
        <f>Annuelles!$F75</f>
        <v>0</v>
      </c>
      <c r="C65" s="69">
        <f>Annuelles!$J75</f>
        <v>0</v>
      </c>
      <c r="D65" s="6">
        <f>tblDépenses55153555759616366699591114172023266[[#This Row],[Montant Théorique]]</f>
        <v>0</v>
      </c>
      <c r="E65" s="77"/>
    </row>
    <row r="66" spans="2:5" ht="26.25" customHeight="1" thickTop="1" thickBot="1">
      <c r="B66" s="61">
        <f>Annuelles!$F76</f>
        <v>0</v>
      </c>
      <c r="C66" s="69">
        <f>Annuelles!$J76</f>
        <v>0</v>
      </c>
      <c r="D66" s="6">
        <f>tblDépenses55153555759616366699591114172023266[[#This Row],[Montant Théorique]]</f>
        <v>0</v>
      </c>
      <c r="E66" s="77"/>
    </row>
    <row r="67" spans="2:5" ht="26.25" customHeight="1" thickTop="1" thickBot="1">
      <c r="B67" s="61">
        <f>Annuelles!$F77</f>
        <v>0</v>
      </c>
      <c r="C67" s="69">
        <f>Annuelles!$J77</f>
        <v>0</v>
      </c>
      <c r="D67" s="6">
        <f>tblDépenses55153555759616366699591114172023266[[#This Row],[Montant Théorique]]</f>
        <v>0</v>
      </c>
      <c r="E67" s="77"/>
    </row>
    <row r="68" spans="2:5" ht="26.25" customHeight="1" thickTop="1" thickBot="1">
      <c r="B68" s="61">
        <f>Annuelles!$F78</f>
        <v>0</v>
      </c>
      <c r="C68" s="69">
        <f>Annuelles!$J78</f>
        <v>0</v>
      </c>
      <c r="D68" s="6">
        <f>tblDépenses55153555759616366699591114172023266[[#This Row],[Montant Théorique]]</f>
        <v>0</v>
      </c>
      <c r="E68" s="77"/>
    </row>
    <row r="69" spans="2:5" ht="26.25" customHeight="1" thickTop="1" thickBot="1">
      <c r="B69" s="61">
        <f>Annuelles!$F79</f>
        <v>0</v>
      </c>
      <c r="C69" s="69">
        <f>Annuelles!$J79</f>
        <v>0</v>
      </c>
      <c r="D69" s="6">
        <f>tblDépenses55153555759616366699591114172023266[[#This Row],[Montant Théorique]]</f>
        <v>0</v>
      </c>
      <c r="E69" s="77"/>
    </row>
    <row r="70" spans="2:5" ht="26.25" customHeight="1" thickTop="1" thickBot="1">
      <c r="B70" s="61">
        <f>Annuelles!$F80</f>
        <v>0</v>
      </c>
      <c r="C70" s="69">
        <f>Annuelles!$J80</f>
        <v>0</v>
      </c>
      <c r="D70" s="6">
        <f>tblDépenses55153555759616366699591114172023266[[#This Row],[Montant Théorique]]</f>
        <v>0</v>
      </c>
      <c r="E70" s="77"/>
    </row>
    <row r="71" spans="2:5" ht="26.25" customHeight="1" thickTop="1" thickBot="1">
      <c r="B71" s="61">
        <f>Annuelles!$F81</f>
        <v>0</v>
      </c>
      <c r="C71" s="69">
        <f>Annuelles!$J81</f>
        <v>0</v>
      </c>
      <c r="D71" s="6">
        <f>tblDépenses55153555759616366699591114172023266[[#This Row],[Montant Théorique]]</f>
        <v>0</v>
      </c>
      <c r="E71" s="77"/>
    </row>
    <row r="72" spans="2:5" ht="26.25" customHeight="1" thickTop="1" thickBot="1">
      <c r="B72" s="61">
        <f>Annuelles!$F82</f>
        <v>0</v>
      </c>
      <c r="C72" s="69">
        <f>Annuelles!$J82</f>
        <v>0</v>
      </c>
      <c r="D72" s="6">
        <f>tblDépenses55153555759616366699591114172023266[[#This Row],[Montant Théorique]]</f>
        <v>0</v>
      </c>
      <c r="E72" s="77"/>
    </row>
    <row r="73" spans="2:5" ht="26.25" customHeight="1" thickTop="1" thickBot="1">
      <c r="B73" s="61">
        <f>Annuelles!$F83</f>
        <v>0</v>
      </c>
      <c r="C73" s="69">
        <f>Annuelles!$J83</f>
        <v>0</v>
      </c>
      <c r="D73" s="6">
        <f>tblDépenses55153555759616366699591114172023266[[#This Row],[Montant Théorique]]</f>
        <v>0</v>
      </c>
      <c r="E73" s="77"/>
    </row>
    <row r="74" spans="2:5" ht="26.25" customHeight="1" thickTop="1" thickBot="1">
      <c r="B74" s="61">
        <f>Annuelles!$F84</f>
        <v>0</v>
      </c>
      <c r="C74" s="69">
        <f>Annuelles!$J84</f>
        <v>0</v>
      </c>
      <c r="D74" s="6">
        <f>tblDépenses55153555759616366699591114172023266[[#This Row],[Montant Théorique]]</f>
        <v>0</v>
      </c>
      <c r="E74" s="77"/>
    </row>
    <row r="75" spans="2:5" ht="26.25" customHeight="1" thickTop="1" thickBot="1">
      <c r="B75" s="61">
        <f>Annuelles!$F85</f>
        <v>0</v>
      </c>
      <c r="C75" s="69">
        <f>Annuelles!$J85</f>
        <v>0</v>
      </c>
      <c r="D75" s="6">
        <f>tblDépenses55153555759616366699591114172023266[[#This Row],[Montant Théorique]]</f>
        <v>0</v>
      </c>
      <c r="E75" s="77"/>
    </row>
    <row r="76" spans="2:5" ht="26.25" customHeight="1" thickTop="1" thickBot="1">
      <c r="B76" s="61">
        <f>Annuelles!$F86</f>
        <v>0</v>
      </c>
      <c r="C76" s="69">
        <f>Annuelles!$J86</f>
        <v>0</v>
      </c>
      <c r="D76" s="6">
        <f>tblDépenses55153555759616366699591114172023266[[#This Row],[Montant Théorique]]</f>
        <v>0</v>
      </c>
      <c r="E76" s="77"/>
    </row>
    <row r="77" spans="2:5" ht="26.25" customHeight="1" thickTop="1" thickBot="1">
      <c r="B77" s="61">
        <f>Annuelles!$F87</f>
        <v>0</v>
      </c>
      <c r="C77" s="69">
        <f>Annuelles!$J87</f>
        <v>0</v>
      </c>
      <c r="D77" s="6">
        <f>tblDépenses55153555759616366699591114172023266[[#This Row],[Montant Théorique]]</f>
        <v>0</v>
      </c>
      <c r="E77" s="77"/>
    </row>
    <row r="78" spans="2:5" ht="26.25" customHeight="1" thickTop="1" thickBot="1">
      <c r="B78" s="61">
        <f>Annuelles!$F88</f>
        <v>0</v>
      </c>
      <c r="C78" s="69">
        <f>Annuelles!$J88</f>
        <v>0</v>
      </c>
      <c r="D78" s="6">
        <f>tblDépenses55153555759616366699591114172023266[[#This Row],[Montant Théorique]]</f>
        <v>0</v>
      </c>
      <c r="E78" s="77"/>
    </row>
    <row r="79" spans="2:5" ht="26.25" customHeight="1" thickTop="1" thickBot="1">
      <c r="B79" s="61">
        <f>Annuelles!$F89</f>
        <v>0</v>
      </c>
      <c r="C79" s="69">
        <f>Annuelles!$J89</f>
        <v>0</v>
      </c>
      <c r="D79" s="6">
        <f>tblDépenses55153555759616366699591114172023266[[#This Row],[Montant Théorique]]</f>
        <v>0</v>
      </c>
      <c r="E79" s="77"/>
    </row>
    <row r="80" spans="2:5" ht="26.25" customHeight="1" thickTop="1" thickBot="1">
      <c r="B80" s="61">
        <f>Annuelles!$F90</f>
        <v>0</v>
      </c>
      <c r="C80" s="69">
        <f>Annuelles!$J90</f>
        <v>0</v>
      </c>
      <c r="D80" s="6">
        <f>tblDépenses55153555759616366699591114172023266[[#This Row],[Montant Théorique]]</f>
        <v>0</v>
      </c>
      <c r="E80" s="77"/>
    </row>
    <row r="81" spans="2:5" ht="26.25" customHeight="1" thickTop="1" thickBot="1">
      <c r="B81" s="61">
        <f>Annuelles!$F91</f>
        <v>0</v>
      </c>
      <c r="C81" s="69">
        <f>Annuelles!$J91</f>
        <v>0</v>
      </c>
      <c r="D81" s="6">
        <f>tblDépenses55153555759616366699591114172023266[[#This Row],[Montant Théorique]]</f>
        <v>0</v>
      </c>
      <c r="E81" s="77"/>
    </row>
    <row r="82" spans="2:5" ht="26.25" customHeight="1" thickTop="1" thickBot="1">
      <c r="B82" s="61">
        <f>Annuelles!$F92</f>
        <v>0</v>
      </c>
      <c r="C82" s="69">
        <f>Annuelles!$J92</f>
        <v>0</v>
      </c>
      <c r="D82" s="6">
        <f>tblDépenses55153555759616366699591114172023266[[#This Row],[Montant Théorique]]</f>
        <v>0</v>
      </c>
      <c r="E82" s="77"/>
    </row>
    <row r="83" spans="2:5" ht="26.25" customHeight="1" thickTop="1" thickBot="1">
      <c r="B83" s="8"/>
      <c r="C83" s="8"/>
      <c r="D83" s="8"/>
      <c r="E83" s="76"/>
    </row>
    <row r="84" spans="2:5" ht="26.25" customHeight="1" thickTop="1" thickBot="1">
      <c r="B84" s="221">
        <f>Annuelles!$F96</f>
        <v>0</v>
      </c>
      <c r="C84" s="69">
        <f>Annuelles!$J96</f>
        <v>0</v>
      </c>
      <c r="D84" s="222">
        <f>tblDépenses55153555759616366699591114172023266[[#This Row],[Montant Théorique]]</f>
        <v>0</v>
      </c>
      <c r="E84" s="77"/>
    </row>
    <row r="85" spans="2:5" ht="26.25" customHeight="1" thickTop="1" thickBot="1">
      <c r="B85" s="221">
        <f>Annuelles!$F97</f>
        <v>0</v>
      </c>
      <c r="C85" s="69">
        <f>Annuelles!$J97</f>
        <v>0</v>
      </c>
      <c r="D85" s="222">
        <f>tblDépenses55153555759616366699591114172023266[[#This Row],[Montant Théorique]]</f>
        <v>0</v>
      </c>
      <c r="E85" s="77"/>
    </row>
    <row r="86" spans="2:5" ht="26.25" customHeight="1" thickTop="1" thickBot="1">
      <c r="B86" s="221">
        <f>Annuelles!$F98</f>
        <v>0</v>
      </c>
      <c r="C86" s="69">
        <f>Annuelles!$J98</f>
        <v>0</v>
      </c>
      <c r="D86" s="222">
        <f>tblDépenses55153555759616366699591114172023266[[#This Row],[Montant Théorique]]</f>
        <v>0</v>
      </c>
      <c r="E86" s="77"/>
    </row>
    <row r="87" spans="2:5" ht="26.25" customHeight="1" thickTop="1" thickBot="1">
      <c r="B87" s="221">
        <f>Annuelles!$F99</f>
        <v>0</v>
      </c>
      <c r="C87" s="69">
        <f>Annuelles!$J99</f>
        <v>0</v>
      </c>
      <c r="D87" s="222">
        <f>tblDépenses55153555759616366699591114172023266[[#This Row],[Montant Théorique]]</f>
        <v>0</v>
      </c>
      <c r="E87" s="77"/>
    </row>
    <row r="88" spans="2:5" ht="26.25" customHeight="1" thickTop="1" thickBot="1">
      <c r="B88" s="221">
        <f>Annuelles!$F100</f>
        <v>0</v>
      </c>
      <c r="C88" s="69">
        <f>Annuelles!$J100</f>
        <v>0</v>
      </c>
      <c r="D88" s="222">
        <f>tblDépenses55153555759616366699591114172023266[[#This Row],[Montant Théorique]]</f>
        <v>0</v>
      </c>
      <c r="E88" s="77"/>
    </row>
    <row r="89" spans="2:5" ht="26.25" customHeight="1" thickTop="1" thickBot="1">
      <c r="B89" s="221">
        <f>Annuelles!$F101</f>
        <v>0</v>
      </c>
      <c r="C89" s="69">
        <f>Annuelles!$J101</f>
        <v>0</v>
      </c>
      <c r="D89" s="222">
        <f>tblDépenses55153555759616366699591114172023266[[#This Row],[Montant Théorique]]</f>
        <v>0</v>
      </c>
      <c r="E89" s="77"/>
    </row>
    <row r="90" spans="2:5" ht="26.25" customHeight="1" thickTop="1" thickBot="1">
      <c r="B90" s="221">
        <f>Annuelles!$F102</f>
        <v>0</v>
      </c>
      <c r="C90" s="69">
        <f>Annuelles!$J102</f>
        <v>0</v>
      </c>
      <c r="D90" s="222">
        <f>tblDépenses55153555759616366699591114172023266[[#This Row],[Montant Théorique]]</f>
        <v>0</v>
      </c>
      <c r="E90" s="77"/>
    </row>
    <row r="91" spans="2:5" ht="26.25" customHeight="1" thickTop="1" thickBot="1">
      <c r="B91" s="221">
        <f>Annuelles!$F103</f>
        <v>0</v>
      </c>
      <c r="C91" s="69">
        <f>Annuelles!$J103</f>
        <v>0</v>
      </c>
      <c r="D91" s="222">
        <f>tblDépenses55153555759616366699591114172023266[[#This Row],[Montant Théorique]]</f>
        <v>0</v>
      </c>
      <c r="E91" s="77"/>
    </row>
    <row r="92" spans="2:5" ht="26.25" customHeight="1" thickTop="1" thickBot="1">
      <c r="B92" s="221">
        <f>Annuelles!$F104</f>
        <v>0</v>
      </c>
      <c r="C92" s="69">
        <f>Annuelles!$J104</f>
        <v>0</v>
      </c>
      <c r="D92" s="222">
        <f>tblDépenses55153555759616366699591114172023266[[#This Row],[Montant Théorique]]</f>
        <v>0</v>
      </c>
      <c r="E92" s="77"/>
    </row>
    <row r="93" spans="2:5" ht="26.25" customHeight="1" thickTop="1" thickBot="1">
      <c r="B93" s="221">
        <f>Annuelles!$F105</f>
        <v>0</v>
      </c>
      <c r="C93" s="69">
        <f>Annuelles!$J105</f>
        <v>0</v>
      </c>
      <c r="D93" s="222">
        <f>tblDépenses55153555759616366699591114172023266[[#This Row],[Montant Théorique]]</f>
        <v>0</v>
      </c>
      <c r="E93" s="77"/>
    </row>
    <row r="94" spans="2:5" ht="26.25" customHeight="1" thickTop="1" thickBot="1">
      <c r="B94" s="221" t="str">
        <f>Annuelles!$F106</f>
        <v>/2</v>
      </c>
      <c r="C94" s="69">
        <f>Annuelles!$J106</f>
        <v>0</v>
      </c>
      <c r="D94" s="222">
        <f>tblDépenses55153555759616366699591114172023266[[#This Row],[Montant Théorique]]</f>
        <v>0</v>
      </c>
      <c r="E94" s="77"/>
    </row>
    <row r="95" spans="2:5" ht="26.25" customHeight="1" thickTop="1" thickBot="1">
      <c r="B95" s="221">
        <f>Annuelles!$F107</f>
        <v>0</v>
      </c>
      <c r="C95" s="69">
        <f>Annuelles!$J107</f>
        <v>0</v>
      </c>
      <c r="D95" s="222">
        <f>tblDépenses55153555759616366699591114172023266[[#This Row],[Montant Théorique]]</f>
        <v>0</v>
      </c>
      <c r="E95" s="77"/>
    </row>
    <row r="96" spans="2:5" ht="26.25" customHeight="1" thickTop="1" thickBot="1">
      <c r="B96" s="221">
        <f>Annuelles!$F108</f>
        <v>0</v>
      </c>
      <c r="C96" s="69">
        <f>Annuelles!$J108</f>
        <v>0</v>
      </c>
      <c r="D96" s="222">
        <f>tblDépenses55153555759616366699591114172023266[[#This Row],[Montant Théorique]]</f>
        <v>0</v>
      </c>
      <c r="E96" s="77"/>
    </row>
    <row r="97" spans="2:5" ht="26.25" customHeight="1" thickTop="1" thickBot="1">
      <c r="B97" s="221">
        <f>Annuelles!$F109</f>
        <v>0</v>
      </c>
      <c r="C97" s="69">
        <f>Annuelles!$J109</f>
        <v>0</v>
      </c>
      <c r="D97" s="222">
        <f>tblDépenses55153555759616366699591114172023266[[#This Row],[Montant Théorique]]</f>
        <v>0</v>
      </c>
      <c r="E97" s="77"/>
    </row>
    <row r="98" spans="2:5" ht="26.25" customHeight="1" thickTop="1" thickBot="1">
      <c r="B98" s="221">
        <f>Annuelles!$F110</f>
        <v>0</v>
      </c>
      <c r="C98" s="69">
        <f>Annuelles!$J110</f>
        <v>0</v>
      </c>
      <c r="D98" s="222">
        <f>tblDépenses55153555759616366699591114172023266[[#This Row],[Montant Théorique]]</f>
        <v>0</v>
      </c>
      <c r="E98" s="77"/>
    </row>
    <row r="99" spans="2:5" ht="26.25" customHeight="1" thickTop="1" thickBot="1">
      <c r="B99" s="221">
        <f>Annuelles!$F111</f>
        <v>0</v>
      </c>
      <c r="C99" s="69">
        <f>Annuelles!$J111</f>
        <v>0</v>
      </c>
      <c r="D99" s="222">
        <f>tblDépenses55153555759616366699591114172023266[[#This Row],[Montant Théorique]]</f>
        <v>0</v>
      </c>
      <c r="E99" s="77"/>
    </row>
    <row r="100" spans="2:5" ht="26.25" customHeight="1" thickTop="1" thickBot="1">
      <c r="B100" s="221">
        <f>Annuelles!$F112</f>
        <v>0</v>
      </c>
      <c r="C100" s="69">
        <f>Annuelles!$J112</f>
        <v>0</v>
      </c>
      <c r="D100" s="222">
        <f>tblDépenses55153555759616366699591114172023266[[#This Row],[Montant Théorique]]</f>
        <v>0</v>
      </c>
      <c r="E100" s="77"/>
    </row>
    <row r="101" spans="2:5" ht="26.25" customHeight="1" thickTop="1" thickBot="1">
      <c r="B101" s="221">
        <f>Annuelles!$F113</f>
        <v>0</v>
      </c>
      <c r="C101" s="69">
        <f>Annuelles!$J113</f>
        <v>0</v>
      </c>
      <c r="D101" s="222">
        <f>tblDépenses55153555759616366699591114172023266[[#This Row],[Montant Théorique]]</f>
        <v>0</v>
      </c>
      <c r="E101" s="77"/>
    </row>
    <row r="102" spans="2:5" ht="26.25" customHeight="1" thickTop="1" thickBot="1">
      <c r="B102" s="221">
        <f>Annuelles!$F114</f>
        <v>0</v>
      </c>
      <c r="C102" s="69">
        <f>Annuelles!$J114</f>
        <v>0</v>
      </c>
      <c r="D102" s="222">
        <f>tblDépenses55153555759616366699591114172023266[[#This Row],[Montant Théorique]]</f>
        <v>0</v>
      </c>
      <c r="E102" s="77"/>
    </row>
    <row r="103" spans="2:5" ht="26.25" customHeight="1" thickTop="1" thickBot="1">
      <c r="B103" s="221">
        <f>Annuelles!$F115</f>
        <v>0</v>
      </c>
      <c r="C103" s="69">
        <f>Annuelles!$J115</f>
        <v>0</v>
      </c>
      <c r="D103" s="222">
        <f>tblDépenses55153555759616366699591114172023266[[#This Row],[Montant Théorique]]</f>
        <v>0</v>
      </c>
      <c r="E103" s="77"/>
    </row>
    <row r="104" spans="2:5" ht="26.25" customHeight="1" thickTop="1" thickBot="1">
      <c r="B104" s="9"/>
      <c r="C104" s="9"/>
      <c r="D104" s="9"/>
      <c r="E104" s="76"/>
    </row>
    <row r="105" spans="2:5" ht="26.25" customHeight="1" thickTop="1" thickBot="1">
      <c r="B105" s="61">
        <f>Annuelles!$F119</f>
        <v>0</v>
      </c>
      <c r="C105" s="69">
        <f>Annuelles!$J119</f>
        <v>0</v>
      </c>
      <c r="D105" s="10">
        <f>tblDépenses55153555759616366699591114172023266[[#This Row],[Montant Théorique]]</f>
        <v>0</v>
      </c>
      <c r="E105" s="77"/>
    </row>
    <row r="106" spans="2:5" ht="26.25" customHeight="1" thickTop="1" thickBot="1">
      <c r="B106" s="61">
        <f>Annuelles!$F120</f>
        <v>0</v>
      </c>
      <c r="C106" s="69">
        <f>Annuelles!$J120</f>
        <v>0</v>
      </c>
      <c r="D106" s="10">
        <f>tblDépenses55153555759616366699591114172023266[[#This Row],[Montant Théorique]]</f>
        <v>0</v>
      </c>
      <c r="E106" s="77"/>
    </row>
    <row r="107" spans="2:5" ht="26.25" customHeight="1" thickTop="1" thickBot="1">
      <c r="B107" s="61">
        <f>Annuelles!$F121</f>
        <v>0</v>
      </c>
      <c r="C107" s="69">
        <f>Annuelles!$J121</f>
        <v>0</v>
      </c>
      <c r="D107" s="10">
        <f>tblDépenses55153555759616366699591114172023266[[#This Row],[Montant Théorique]]</f>
        <v>0</v>
      </c>
      <c r="E107" s="77"/>
    </row>
    <row r="108" spans="2:5" ht="26.25" customHeight="1" thickTop="1" thickBot="1">
      <c r="B108" s="61">
        <f>Annuelles!$F122</f>
        <v>0</v>
      </c>
      <c r="C108" s="69">
        <f>Annuelles!$J122</f>
        <v>0</v>
      </c>
      <c r="D108" s="10">
        <f>tblDépenses55153555759616366699591114172023266[[#This Row],[Montant Théorique]]</f>
        <v>0</v>
      </c>
      <c r="E108" s="77"/>
    </row>
    <row r="109" spans="2:5" ht="26.25" customHeight="1" thickTop="1" thickBot="1">
      <c r="B109" s="61">
        <f>Annuelles!$F123</f>
        <v>0</v>
      </c>
      <c r="C109" s="69">
        <f>Annuelles!$J123</f>
        <v>0</v>
      </c>
      <c r="D109" s="10">
        <f>tblDépenses55153555759616366699591114172023266[[#This Row],[Montant Théorique]]</f>
        <v>0</v>
      </c>
      <c r="E109" s="77"/>
    </row>
    <row r="110" spans="2:5" ht="26.25" customHeight="1" thickTop="1" thickBot="1">
      <c r="B110" s="61">
        <f>Annuelles!$F124</f>
        <v>0</v>
      </c>
      <c r="C110" s="69">
        <f>Annuelles!$J124</f>
        <v>0</v>
      </c>
      <c r="D110" s="10">
        <f>tblDépenses55153555759616366699591114172023266[[#This Row],[Montant Théorique]]</f>
        <v>0</v>
      </c>
      <c r="E110" s="77"/>
    </row>
    <row r="111" spans="2:5" ht="26.25" customHeight="1" thickTop="1" thickBot="1">
      <c r="B111" s="61">
        <f>Annuelles!$F125</f>
        <v>0</v>
      </c>
      <c r="C111" s="69">
        <f>Annuelles!$J125</f>
        <v>0</v>
      </c>
      <c r="D111" s="10">
        <f>tblDépenses55153555759616366699591114172023266[[#This Row],[Montant Théorique]]</f>
        <v>0</v>
      </c>
      <c r="E111" s="77"/>
    </row>
    <row r="112" spans="2:5" ht="26.25" customHeight="1" thickTop="1" thickBot="1">
      <c r="B112" s="61">
        <f>Annuelles!$F126</f>
        <v>0</v>
      </c>
      <c r="C112" s="69">
        <f>Annuelles!$J126</f>
        <v>0</v>
      </c>
      <c r="D112" s="10">
        <f>tblDépenses55153555759616366699591114172023266[[#This Row],[Montant Théorique]]</f>
        <v>0</v>
      </c>
      <c r="E112" s="77"/>
    </row>
    <row r="113" spans="2:5" ht="26.25" customHeight="1" thickTop="1" thickBot="1">
      <c r="B113" s="61">
        <f>Annuelles!$F127</f>
        <v>0</v>
      </c>
      <c r="C113" s="69">
        <f>Annuelles!$J127</f>
        <v>0</v>
      </c>
      <c r="D113" s="10">
        <f>tblDépenses55153555759616366699591114172023266[[#This Row],[Montant Théorique]]</f>
        <v>0</v>
      </c>
      <c r="E113" s="77"/>
    </row>
    <row r="114" spans="2:5" ht="26.25" customHeight="1" thickTop="1" thickBot="1">
      <c r="B114" s="61">
        <f>Annuelles!$F128</f>
        <v>0</v>
      </c>
      <c r="C114" s="69">
        <f>Annuelles!$J128</f>
        <v>0</v>
      </c>
      <c r="D114" s="10">
        <f>tblDépenses55153555759616366699591114172023266[[#This Row],[Montant Théorique]]</f>
        <v>0</v>
      </c>
      <c r="E114" s="77"/>
    </row>
    <row r="115" spans="2:5" ht="26.25" customHeight="1" thickTop="1" thickBot="1">
      <c r="B115" s="61">
        <f>Annuelles!$F129</f>
        <v>0</v>
      </c>
      <c r="C115" s="69">
        <f>Annuelles!$J129</f>
        <v>0</v>
      </c>
      <c r="D115" s="10">
        <f>tblDépenses55153555759616366699591114172023266[[#This Row],[Montant Théorique]]</f>
        <v>0</v>
      </c>
      <c r="E115" s="77"/>
    </row>
    <row r="116" spans="2:5" ht="26.25" customHeight="1" thickTop="1" thickBot="1">
      <c r="B116" s="61">
        <f>Annuelles!$F130</f>
        <v>0</v>
      </c>
      <c r="C116" s="69">
        <f>Annuelles!$J130</f>
        <v>0</v>
      </c>
      <c r="D116" s="10">
        <f>tblDépenses55153555759616366699591114172023266[[#This Row],[Montant Théorique]]</f>
        <v>0</v>
      </c>
      <c r="E116" s="77"/>
    </row>
    <row r="117" spans="2:5" ht="26.25" customHeight="1" thickTop="1" thickBot="1">
      <c r="B117" s="61">
        <f>Annuelles!$F131</f>
        <v>0</v>
      </c>
      <c r="C117" s="69">
        <f>Annuelles!$J131</f>
        <v>0</v>
      </c>
      <c r="D117" s="10">
        <f>tblDépenses55153555759616366699591114172023266[[#This Row],[Montant Théorique]]</f>
        <v>0</v>
      </c>
      <c r="E117" s="77"/>
    </row>
    <row r="118" spans="2:5" ht="26.25" customHeight="1" thickTop="1" thickBot="1">
      <c r="B118" s="61">
        <f>Annuelles!$F132</f>
        <v>0</v>
      </c>
      <c r="C118" s="69">
        <f>Annuelles!$J132</f>
        <v>0</v>
      </c>
      <c r="D118" s="10">
        <f>tblDépenses55153555759616366699591114172023266[[#This Row],[Montant Théorique]]</f>
        <v>0</v>
      </c>
      <c r="E118" s="77"/>
    </row>
    <row r="119" spans="2:5" ht="26.25" customHeight="1" thickTop="1" thickBot="1">
      <c r="B119" s="61">
        <f>Annuelles!$F133</f>
        <v>0</v>
      </c>
      <c r="C119" s="69">
        <f>Annuelles!$J133</f>
        <v>0</v>
      </c>
      <c r="D119" s="10">
        <f>tblDépenses55153555759616366699591114172023266[[#This Row],[Montant Théorique]]</f>
        <v>0</v>
      </c>
      <c r="E119" s="77"/>
    </row>
    <row r="120" spans="2:5" ht="26.25" customHeight="1" thickTop="1" thickBot="1">
      <c r="B120" s="61">
        <f>Annuelles!$F134</f>
        <v>0</v>
      </c>
      <c r="C120" s="69">
        <f>Annuelles!$J134</f>
        <v>0</v>
      </c>
      <c r="D120" s="10">
        <f>tblDépenses55153555759616366699591114172023266[[#This Row],[Montant Théorique]]</f>
        <v>0</v>
      </c>
      <c r="E120" s="77"/>
    </row>
    <row r="121" spans="2:5" ht="26.25" customHeight="1" thickTop="1" thickBot="1">
      <c r="B121" s="61">
        <f>Annuelles!$F135</f>
        <v>0</v>
      </c>
      <c r="C121" s="69">
        <f>Annuelles!$J135</f>
        <v>0</v>
      </c>
      <c r="D121" s="10">
        <f>tblDépenses55153555759616366699591114172023266[[#This Row],[Montant Théorique]]</f>
        <v>0</v>
      </c>
      <c r="E121" s="77"/>
    </row>
    <row r="122" spans="2:5" ht="26.25" customHeight="1" thickTop="1" thickBot="1">
      <c r="B122" s="61">
        <f>Annuelles!$F136</f>
        <v>0</v>
      </c>
      <c r="C122" s="69">
        <f>Annuelles!$J136</f>
        <v>0</v>
      </c>
      <c r="D122" s="10">
        <f>tblDépenses55153555759616366699591114172023266[[#This Row],[Montant Théorique]]</f>
        <v>0</v>
      </c>
      <c r="E122" s="77"/>
    </row>
    <row r="123" spans="2:5" ht="26.25" customHeight="1" thickTop="1" thickBot="1">
      <c r="B123" s="61">
        <f>Annuelles!$F137</f>
        <v>0</v>
      </c>
      <c r="C123" s="69">
        <f>Annuelles!$J137</f>
        <v>0</v>
      </c>
      <c r="D123" s="10">
        <f>tblDépenses55153555759616366699591114172023266[[#This Row],[Montant Théorique]]</f>
        <v>0</v>
      </c>
      <c r="E123" s="77"/>
    </row>
    <row r="124" spans="2:5" ht="26.25" customHeight="1" thickTop="1" thickBot="1">
      <c r="B124" s="61">
        <f>Annuelles!$F138</f>
        <v>0</v>
      </c>
      <c r="C124" s="69">
        <f>Annuelles!$J138</f>
        <v>0</v>
      </c>
      <c r="D124" s="10">
        <f>tblDépenses55153555759616366699591114172023266[[#This Row],[Montant Théorique]]</f>
        <v>0</v>
      </c>
      <c r="E124" s="77"/>
    </row>
    <row r="125" spans="2:5" ht="26.25" customHeight="1" thickTop="1" thickBot="1">
      <c r="B125" s="11"/>
      <c r="C125" s="11"/>
      <c r="D125" s="11"/>
      <c r="E125" s="76"/>
    </row>
    <row r="126" spans="2:5" ht="26.25" customHeight="1" thickTop="1" thickBot="1">
      <c r="B126" s="61">
        <f>Annuelles!$F142</f>
        <v>0</v>
      </c>
      <c r="C126" s="69">
        <f>Annuelles!$J142</f>
        <v>0</v>
      </c>
      <c r="D126" s="223">
        <f>tblDépenses55153555759616366699591114172023266[[#This Row],[Montant Théorique]]</f>
        <v>0</v>
      </c>
      <c r="E126" s="77"/>
    </row>
    <row r="127" spans="2:5" ht="26.25" customHeight="1" thickTop="1" thickBot="1">
      <c r="B127" s="61">
        <f>Annuelles!$F143</f>
        <v>0</v>
      </c>
      <c r="C127" s="69">
        <f>Annuelles!$J143</f>
        <v>0</v>
      </c>
      <c r="D127" s="223">
        <f>tblDépenses55153555759616366699591114172023266[[#This Row],[Montant Théorique]]</f>
        <v>0</v>
      </c>
      <c r="E127" s="77"/>
    </row>
    <row r="128" spans="2:5" ht="26.25" customHeight="1" thickTop="1" thickBot="1">
      <c r="B128" s="61">
        <f>Annuelles!$F144</f>
        <v>0</v>
      </c>
      <c r="C128" s="69">
        <f>Annuelles!$J144</f>
        <v>0</v>
      </c>
      <c r="D128" s="223">
        <f>tblDépenses55153555759616366699591114172023266[[#This Row],[Montant Théorique]]</f>
        <v>0</v>
      </c>
      <c r="E128" s="77"/>
    </row>
    <row r="129" spans="2:5" ht="26.25" customHeight="1" thickTop="1" thickBot="1">
      <c r="B129" s="61">
        <f>Annuelles!$F145</f>
        <v>0</v>
      </c>
      <c r="C129" s="69">
        <f>Annuelles!$J145</f>
        <v>0</v>
      </c>
      <c r="D129" s="12">
        <f>tblDépenses55153555759616366699591114172023266[[#This Row],[Montant Théorique]]</f>
        <v>0</v>
      </c>
      <c r="E129" s="77"/>
    </row>
    <row r="130" spans="2:5" ht="26.25" customHeight="1" thickTop="1" thickBot="1">
      <c r="B130" s="61">
        <f>Annuelles!$F146</f>
        <v>0</v>
      </c>
      <c r="C130" s="69">
        <f>Annuelles!$J146</f>
        <v>0</v>
      </c>
      <c r="D130" s="12">
        <f>tblDépenses55153555759616366699591114172023266[[#This Row],[Montant Théorique]]</f>
        <v>0</v>
      </c>
      <c r="E130" s="77"/>
    </row>
    <row r="131" spans="2:5" ht="26.25" customHeight="1" thickTop="1" thickBot="1">
      <c r="B131" s="61">
        <f>Annuelles!$F147</f>
        <v>0</v>
      </c>
      <c r="C131" s="69">
        <f>Annuelles!$J147</f>
        <v>0</v>
      </c>
      <c r="D131" s="12">
        <f>tblDépenses55153555759616366699591114172023266[[#This Row],[Montant Théorique]]</f>
        <v>0</v>
      </c>
      <c r="E131" s="77"/>
    </row>
    <row r="132" spans="2:5" ht="26.25" customHeight="1" thickTop="1" thickBot="1">
      <c r="B132" s="61">
        <f>Annuelles!$F148</f>
        <v>0</v>
      </c>
      <c r="C132" s="69">
        <f>Annuelles!$J148</f>
        <v>0</v>
      </c>
      <c r="D132" s="12">
        <f>tblDépenses55153555759616366699591114172023266[[#This Row],[Montant Théorique]]</f>
        <v>0</v>
      </c>
      <c r="E132" s="77"/>
    </row>
    <row r="133" spans="2:5" ht="26.25" customHeight="1" thickTop="1" thickBot="1">
      <c r="B133" s="61">
        <f>Annuelles!$F149</f>
        <v>0</v>
      </c>
      <c r="C133" s="69">
        <f>Annuelles!$J149</f>
        <v>0</v>
      </c>
      <c r="D133" s="12">
        <f>tblDépenses55153555759616366699591114172023266[[#This Row],[Montant Théorique]]</f>
        <v>0</v>
      </c>
      <c r="E133" s="77"/>
    </row>
    <row r="134" spans="2:5" ht="26.25" customHeight="1" thickTop="1" thickBot="1">
      <c r="B134" s="61">
        <f>Annuelles!$F150</f>
        <v>0</v>
      </c>
      <c r="C134" s="69">
        <f>Annuelles!$J150</f>
        <v>0</v>
      </c>
      <c r="D134" s="12">
        <f>tblDépenses55153555759616366699591114172023266[[#This Row],[Montant Théorique]]</f>
        <v>0</v>
      </c>
      <c r="E134" s="77"/>
    </row>
    <row r="135" spans="2:5" ht="26.25" customHeight="1" thickTop="1" thickBot="1">
      <c r="B135" s="61">
        <f>Annuelles!$F151</f>
        <v>0</v>
      </c>
      <c r="C135" s="69">
        <f>Annuelles!$J151</f>
        <v>0</v>
      </c>
      <c r="D135" s="12">
        <f>tblDépenses55153555759616366699591114172023266[[#This Row],[Montant Théorique]]</f>
        <v>0</v>
      </c>
      <c r="E135" s="77"/>
    </row>
    <row r="136" spans="2:5" ht="26.25" customHeight="1" thickTop="1" thickBot="1">
      <c r="B136" s="61">
        <f>Annuelles!$F152</f>
        <v>0</v>
      </c>
      <c r="C136" s="69">
        <f>Annuelles!$J152</f>
        <v>0</v>
      </c>
      <c r="D136" s="12">
        <f>tblDépenses55153555759616366699591114172023266[[#This Row],[Montant Théorique]]</f>
        <v>0</v>
      </c>
      <c r="E136" s="77"/>
    </row>
    <row r="137" spans="2:5" ht="26.25" customHeight="1" thickTop="1" thickBot="1">
      <c r="B137" s="61">
        <f>Annuelles!$F153</f>
        <v>0</v>
      </c>
      <c r="C137" s="69">
        <f>Annuelles!$J153</f>
        <v>0</v>
      </c>
      <c r="D137" s="12">
        <f>tblDépenses55153555759616366699591114172023266[[#This Row],[Montant Théorique]]</f>
        <v>0</v>
      </c>
      <c r="E137" s="77"/>
    </row>
    <row r="138" spans="2:5" ht="26.25" customHeight="1" thickTop="1" thickBot="1">
      <c r="B138" s="61">
        <f>Annuelles!$F154</f>
        <v>0</v>
      </c>
      <c r="C138" s="69">
        <f>Annuelles!$J154</f>
        <v>0</v>
      </c>
      <c r="D138" s="12">
        <f>tblDépenses55153555759616366699591114172023266[[#This Row],[Montant Théorique]]</f>
        <v>0</v>
      </c>
      <c r="E138" s="77"/>
    </row>
    <row r="139" spans="2:5" ht="26.25" customHeight="1" thickTop="1" thickBot="1">
      <c r="B139" s="61">
        <f>Annuelles!$F155</f>
        <v>0</v>
      </c>
      <c r="C139" s="69">
        <f>Annuelles!$J155</f>
        <v>0</v>
      </c>
      <c r="D139" s="12">
        <f>tblDépenses55153555759616366699591114172023266[[#This Row],[Montant Théorique]]</f>
        <v>0</v>
      </c>
      <c r="E139" s="77"/>
    </row>
    <row r="140" spans="2:5" ht="26.25" customHeight="1" thickTop="1" thickBot="1">
      <c r="B140" s="61">
        <f>Annuelles!$F156</f>
        <v>0</v>
      </c>
      <c r="C140" s="69">
        <f>Annuelles!$J156</f>
        <v>0</v>
      </c>
      <c r="D140" s="12">
        <f>tblDépenses55153555759616366699591114172023266[[#This Row],[Montant Théorique]]</f>
        <v>0</v>
      </c>
      <c r="E140" s="77"/>
    </row>
    <row r="141" spans="2:5" ht="26.25" customHeight="1" thickTop="1" thickBot="1">
      <c r="B141" s="61">
        <f>Annuelles!$F157</f>
        <v>0</v>
      </c>
      <c r="C141" s="69">
        <f>Annuelles!$J157</f>
        <v>0</v>
      </c>
      <c r="D141" s="12">
        <f>tblDépenses55153555759616366699591114172023266[[#This Row],[Montant Théorique]]</f>
        <v>0</v>
      </c>
      <c r="E141" s="77"/>
    </row>
    <row r="142" spans="2:5" ht="26.25" customHeight="1" thickTop="1" thickBot="1">
      <c r="B142" s="61">
        <f>Annuelles!$F158</f>
        <v>0</v>
      </c>
      <c r="C142" s="69">
        <f>Annuelles!$J158</f>
        <v>0</v>
      </c>
      <c r="D142" s="12">
        <f>tblDépenses55153555759616366699591114172023266[[#This Row],[Montant Théorique]]</f>
        <v>0</v>
      </c>
      <c r="E142" s="77"/>
    </row>
    <row r="143" spans="2:5" ht="26.25" customHeight="1" thickTop="1" thickBot="1">
      <c r="B143" s="61">
        <f>Annuelles!$F159</f>
        <v>0</v>
      </c>
      <c r="C143" s="69">
        <f>Annuelles!$J159</f>
        <v>0</v>
      </c>
      <c r="D143" s="12">
        <f>tblDépenses55153555759616366699591114172023266[[#This Row],[Montant Théorique]]</f>
        <v>0</v>
      </c>
      <c r="E143" s="77"/>
    </row>
    <row r="144" spans="2:5" ht="26.25" customHeight="1" thickTop="1" thickBot="1">
      <c r="B144" s="61">
        <f>Annuelles!$F160</f>
        <v>0</v>
      </c>
      <c r="C144" s="69">
        <f>Annuelles!$J160</f>
        <v>0</v>
      </c>
      <c r="D144" s="12">
        <f>tblDépenses55153555759616366699591114172023266[[#This Row],[Montant Théorique]]</f>
        <v>0</v>
      </c>
      <c r="E144" s="77"/>
    </row>
    <row r="145" spans="2:5" ht="26.25" customHeight="1" thickTop="1" thickBot="1">
      <c r="B145" s="61">
        <f>Annuelles!$F161</f>
        <v>0</v>
      </c>
      <c r="C145" s="69">
        <f>Annuelles!$J161</f>
        <v>0</v>
      </c>
      <c r="D145" s="12">
        <f>tblDépenses55153555759616366699591114172023266[[#This Row],[Montant Théorique]]</f>
        <v>0</v>
      </c>
      <c r="E145" s="77"/>
    </row>
    <row r="146" spans="2:5" ht="26.25" customHeight="1" thickTop="1" thickBot="1">
      <c r="B146" s="14"/>
      <c r="C146" s="14"/>
      <c r="D146" s="14"/>
      <c r="E146" s="78"/>
    </row>
    <row r="147" spans="2:5" ht="26.25" customHeight="1" thickTop="1" thickBot="1">
      <c r="B147" s="63">
        <f>Annuelles!$F165</f>
        <v>0</v>
      </c>
      <c r="C147" s="69">
        <f>Annuelles!$J165</f>
        <v>0</v>
      </c>
      <c r="D147" s="224">
        <f>tblDépenses55153555759616366699591114172023266[[#This Row],[Montant Théorique]]</f>
        <v>0</v>
      </c>
      <c r="E147" s="77"/>
    </row>
    <row r="148" spans="2:5" ht="26.25" customHeight="1" thickTop="1" thickBot="1">
      <c r="B148" s="63">
        <f>Annuelles!$F166</f>
        <v>0</v>
      </c>
      <c r="C148" s="69">
        <f>Annuelles!$J166</f>
        <v>0</v>
      </c>
      <c r="D148" s="224">
        <f>tblDépenses55153555759616366699591114172023266[[#This Row],[Montant Théorique]]</f>
        <v>0</v>
      </c>
      <c r="E148" s="77"/>
    </row>
    <row r="149" spans="2:5" ht="26.25" customHeight="1" thickTop="1" thickBot="1">
      <c r="B149" s="63">
        <f>Annuelles!$F167</f>
        <v>0</v>
      </c>
      <c r="C149" s="69">
        <f>Annuelles!$J167</f>
        <v>0</v>
      </c>
      <c r="D149" s="224">
        <f>tblDépenses55153555759616366699591114172023266[[#This Row],[Montant Théorique]]</f>
        <v>0</v>
      </c>
      <c r="E149" s="77"/>
    </row>
    <row r="150" spans="2:5" ht="26.25" customHeight="1" thickTop="1" thickBot="1">
      <c r="B150" s="63">
        <f>Annuelles!$F168</f>
        <v>0</v>
      </c>
      <c r="C150" s="69">
        <f>Annuelles!$J168</f>
        <v>0</v>
      </c>
      <c r="D150" s="224">
        <f>tblDépenses55153555759616366699591114172023266[[#This Row],[Montant Théorique]]</f>
        <v>0</v>
      </c>
      <c r="E150" s="77"/>
    </row>
    <row r="151" spans="2:5" ht="26.25" customHeight="1" thickTop="1" thickBot="1">
      <c r="B151" s="63">
        <f>Annuelles!$F169</f>
        <v>0</v>
      </c>
      <c r="C151" s="69">
        <f>Annuelles!$J169</f>
        <v>0</v>
      </c>
      <c r="D151" s="224">
        <f>tblDépenses55153555759616366699591114172023266[[#This Row],[Montant Théorique]]</f>
        <v>0</v>
      </c>
      <c r="E151" s="77"/>
    </row>
    <row r="152" spans="2:5" ht="26.25" customHeight="1" thickTop="1" thickBot="1">
      <c r="B152" s="63">
        <f>Annuelles!$F170</f>
        <v>0</v>
      </c>
      <c r="C152" s="69">
        <f>Annuelles!$J170</f>
        <v>0</v>
      </c>
      <c r="D152" s="224">
        <f>tblDépenses55153555759616366699591114172023266[[#This Row],[Montant Théorique]]</f>
        <v>0</v>
      </c>
      <c r="E152" s="77"/>
    </row>
    <row r="153" spans="2:5" ht="26.25" customHeight="1" thickTop="1" thickBot="1">
      <c r="B153" s="63">
        <f>Annuelles!$F171</f>
        <v>0</v>
      </c>
      <c r="C153" s="69">
        <f>Annuelles!$J171</f>
        <v>0</v>
      </c>
      <c r="D153" s="224">
        <f>tblDépenses55153555759616366699591114172023266[[#This Row],[Montant Théorique]]</f>
        <v>0</v>
      </c>
      <c r="E153" s="77"/>
    </row>
    <row r="154" spans="2:5" ht="26.25" customHeight="1" thickTop="1" thickBot="1">
      <c r="B154" s="63">
        <f>Annuelles!$F172</f>
        <v>0</v>
      </c>
      <c r="C154" s="69">
        <f>Annuelles!$J172</f>
        <v>0</v>
      </c>
      <c r="D154" s="224">
        <f>tblDépenses55153555759616366699591114172023266[[#This Row],[Montant Théorique]]</f>
        <v>0</v>
      </c>
      <c r="E154" s="77"/>
    </row>
    <row r="155" spans="2:5" ht="26.25" customHeight="1" thickTop="1" thickBot="1">
      <c r="B155" s="63">
        <f>Annuelles!$F173</f>
        <v>0</v>
      </c>
      <c r="C155" s="69">
        <f>Annuelles!$J173</f>
        <v>0</v>
      </c>
      <c r="D155" s="224">
        <f>tblDépenses55153555759616366699591114172023266[[#This Row],[Montant Théorique]]</f>
        <v>0</v>
      </c>
      <c r="E155" s="77"/>
    </row>
    <row r="156" spans="2:5" ht="26.25" customHeight="1" thickTop="1" thickBot="1">
      <c r="B156" s="63">
        <f>Annuelles!$F174</f>
        <v>0</v>
      </c>
      <c r="C156" s="69">
        <f>Annuelles!$J174</f>
        <v>0</v>
      </c>
      <c r="D156" s="224">
        <f>tblDépenses55153555759616366699591114172023266[[#This Row],[Montant Théorique]]</f>
        <v>0</v>
      </c>
      <c r="E156" s="77"/>
    </row>
    <row r="157" spans="2:5" ht="26.25" customHeight="1" thickTop="1" thickBot="1">
      <c r="B157" s="63">
        <f>Annuelles!$F175</f>
        <v>0</v>
      </c>
      <c r="C157" s="69">
        <f>Annuelles!$J175</f>
        <v>0</v>
      </c>
      <c r="D157" s="224">
        <f>tblDépenses55153555759616366699591114172023266[[#This Row],[Montant Théorique]]</f>
        <v>0</v>
      </c>
      <c r="E157" s="77"/>
    </row>
    <row r="158" spans="2:5" ht="26.25" customHeight="1" thickTop="1" thickBot="1">
      <c r="B158" s="63">
        <f>Annuelles!$F176</f>
        <v>0</v>
      </c>
      <c r="C158" s="69">
        <f>Annuelles!$J176</f>
        <v>0</v>
      </c>
      <c r="D158" s="224">
        <f>tblDépenses55153555759616366699591114172023266[[#This Row],[Montant Théorique]]</f>
        <v>0</v>
      </c>
      <c r="E158" s="77"/>
    </row>
    <row r="159" spans="2:5" ht="26.25" customHeight="1" thickTop="1" thickBot="1">
      <c r="B159" s="63">
        <f>Annuelles!$F177</f>
        <v>0</v>
      </c>
      <c r="C159" s="69">
        <f>Annuelles!$J177</f>
        <v>0</v>
      </c>
      <c r="D159" s="224">
        <f>tblDépenses55153555759616366699591114172023266[[#This Row],[Montant Théorique]]</f>
        <v>0</v>
      </c>
      <c r="E159" s="77"/>
    </row>
    <row r="160" spans="2:5" ht="26.25" customHeight="1" thickTop="1" thickBot="1">
      <c r="B160" s="63">
        <f>Annuelles!$F178</f>
        <v>0</v>
      </c>
      <c r="C160" s="69">
        <f>Annuelles!$J178</f>
        <v>0</v>
      </c>
      <c r="D160" s="224">
        <f>tblDépenses55153555759616366699591114172023266[[#This Row],[Montant Théorique]]</f>
        <v>0</v>
      </c>
      <c r="E160" s="77"/>
    </row>
    <row r="161" spans="2:5" ht="26.25" customHeight="1" thickTop="1" thickBot="1">
      <c r="B161" s="63">
        <f>Annuelles!$F179</f>
        <v>0</v>
      </c>
      <c r="C161" s="69">
        <f>Annuelles!$J179</f>
        <v>0</v>
      </c>
      <c r="D161" s="13">
        <f>tblDépenses55153555759616366699591114172023266[[#This Row],[Montant Théorique]]</f>
        <v>0</v>
      </c>
      <c r="E161" s="77"/>
    </row>
    <row r="162" spans="2:5" ht="26.25" customHeight="1" thickTop="1" thickBot="1">
      <c r="B162" s="63">
        <f>Annuelles!$F180</f>
        <v>0</v>
      </c>
      <c r="C162" s="69">
        <f>Annuelles!$J180</f>
        <v>0</v>
      </c>
      <c r="D162" s="13">
        <f>tblDépenses55153555759616366699591114172023266[[#This Row],[Montant Théorique]]</f>
        <v>0</v>
      </c>
      <c r="E162" s="77"/>
    </row>
    <row r="163" spans="2:5" ht="26.25" customHeight="1" thickTop="1" thickBot="1">
      <c r="B163" s="63">
        <f>Annuelles!$F181</f>
        <v>0</v>
      </c>
      <c r="C163" s="69">
        <f>Annuelles!$J181</f>
        <v>0</v>
      </c>
      <c r="D163" s="13">
        <f>tblDépenses55153555759616366699591114172023266[[#This Row],[Montant Théorique]]</f>
        <v>0</v>
      </c>
      <c r="E163" s="77"/>
    </row>
    <row r="164" spans="2:5" ht="26.25" customHeight="1" thickTop="1" thickBot="1">
      <c r="B164" s="63">
        <f>Annuelles!$F182</f>
        <v>0</v>
      </c>
      <c r="C164" s="225">
        <f>Annuelles!$J182</f>
        <v>0</v>
      </c>
      <c r="D164" s="13">
        <f>tblDépenses55153555759616366699591114172023266[[#This Row],[Montant Théorique]]</f>
        <v>0</v>
      </c>
      <c r="E164" s="77"/>
    </row>
    <row r="165" spans="2:5" ht="26.25" customHeight="1" thickTop="1" thickBot="1">
      <c r="B165" s="63">
        <f>Annuelles!$F183</f>
        <v>0</v>
      </c>
      <c r="C165" s="225">
        <f>Annuelles!$J183</f>
        <v>0</v>
      </c>
      <c r="D165" s="13">
        <f>tblDépenses55153555759616366699591114172023266[[#This Row],[Montant Théorique]]</f>
        <v>0</v>
      </c>
      <c r="E165" s="77"/>
    </row>
    <row r="166" spans="2:5" ht="26.25" customHeight="1" thickTop="1" thickBot="1">
      <c r="B166" s="63">
        <f>Annuelles!$F184</f>
        <v>0</v>
      </c>
      <c r="C166" s="225">
        <f>Annuelles!$J184</f>
        <v>0</v>
      </c>
      <c r="D166" s="13">
        <f>tblDépenses55153555759616366699591114172023266[[#This Row],[Montant Théorique]]</f>
        <v>0</v>
      </c>
      <c r="E166" s="77"/>
    </row>
    <row r="167" spans="2:5" ht="26.25" customHeight="1" thickTop="1" thickBot="1">
      <c r="B167" s="63">
        <f>Annuelles!$F185</f>
        <v>0</v>
      </c>
      <c r="C167" s="225">
        <f>Annuelles!$J185</f>
        <v>0</v>
      </c>
      <c r="D167" s="13">
        <f>tblDépenses55153555759616366699591114172023266[[#This Row],[Montant Théorique]]</f>
        <v>0</v>
      </c>
      <c r="E167" s="77"/>
    </row>
    <row r="168" spans="2:5" ht="26.25" customHeight="1" thickTop="1" thickBot="1">
      <c r="B168" s="63">
        <f>Annuelles!$F186</f>
        <v>0</v>
      </c>
      <c r="C168" s="225">
        <f>Annuelles!$J186</f>
        <v>0</v>
      </c>
      <c r="D168" s="13">
        <f>tblDépenses55153555759616366699591114172023266[[#This Row],[Montant Théorique]]</f>
        <v>0</v>
      </c>
      <c r="E168" s="77"/>
    </row>
    <row r="169" spans="2:5" ht="26.25" customHeight="1" thickTop="1" thickBot="1">
      <c r="B169" s="63">
        <f>Annuelles!$F187</f>
        <v>0</v>
      </c>
      <c r="C169" s="225">
        <f>Annuelles!$J187</f>
        <v>0</v>
      </c>
      <c r="D169" s="13">
        <f>tblDépenses55153555759616366699591114172023266[[#This Row],[Montant Théorique]]</f>
        <v>0</v>
      </c>
      <c r="E169" s="77"/>
    </row>
    <row r="170" spans="2:5" ht="26.25" customHeight="1" thickTop="1" thickBot="1">
      <c r="B170" s="63">
        <f>Annuelles!$F188</f>
        <v>0</v>
      </c>
      <c r="C170" s="225">
        <f>Annuelles!$J188</f>
        <v>0</v>
      </c>
      <c r="D170" s="13">
        <f>tblDépenses55153555759616366699591114172023266[[#This Row],[Montant Théorique]]</f>
        <v>0</v>
      </c>
      <c r="E170" s="77"/>
    </row>
    <row r="171" spans="2:5" ht="26.25" customHeight="1" thickTop="1" thickBot="1">
      <c r="B171" s="63">
        <f>Annuelles!$F189</f>
        <v>0</v>
      </c>
      <c r="C171" s="225">
        <f>Annuelles!$J189</f>
        <v>0</v>
      </c>
      <c r="D171" s="13">
        <f>tblDépenses55153555759616366699591114172023266[[#This Row],[Montant Théorique]]</f>
        <v>0</v>
      </c>
      <c r="E171" s="77"/>
    </row>
    <row r="172" spans="2:5" ht="26.25" customHeight="1" thickTop="1" thickBot="1">
      <c r="B172" s="63">
        <f>Annuelles!$F190</f>
        <v>0</v>
      </c>
      <c r="C172" s="225">
        <f>Annuelles!$J190</f>
        <v>0</v>
      </c>
      <c r="D172" s="13">
        <f>tblDépenses55153555759616366699591114172023266[[#This Row],[Montant Théorique]]</f>
        <v>0</v>
      </c>
      <c r="E172" s="77"/>
    </row>
    <row r="173" spans="2:5" ht="26.25" customHeight="1" thickTop="1" thickBot="1">
      <c r="B173" s="63">
        <f>Annuelles!$F191</f>
        <v>0</v>
      </c>
      <c r="C173" s="225">
        <f>Annuelles!$J191</f>
        <v>0</v>
      </c>
      <c r="D173" s="13">
        <f>tblDépenses55153555759616366699591114172023266[[#This Row],[Montant Théorique]]</f>
        <v>0</v>
      </c>
      <c r="E173" s="77"/>
    </row>
    <row r="174" spans="2:5" ht="26.25" customHeight="1" thickTop="1" thickBot="1">
      <c r="B174" s="63">
        <f>Annuelles!$F192</f>
        <v>0</v>
      </c>
      <c r="C174" s="225">
        <f>Annuelles!$J192</f>
        <v>0</v>
      </c>
      <c r="D174" s="13">
        <f>tblDépenses55153555759616366699591114172023266[[#This Row],[Montant Théorique]]</f>
        <v>0</v>
      </c>
      <c r="E174" s="77"/>
    </row>
    <row r="175" spans="2:5" ht="26.25" customHeight="1" thickTop="1" thickBot="1">
      <c r="B175" s="63">
        <f>Annuelles!$F193</f>
        <v>0</v>
      </c>
      <c r="C175" s="69">
        <f>Annuelles!$J193</f>
        <v>0</v>
      </c>
      <c r="D175" s="13">
        <f>tblDépenses55153555759616366699591114172023266[[#This Row],[Montant Théorique]]</f>
        <v>0</v>
      </c>
      <c r="E175" s="77"/>
    </row>
    <row r="176" spans="2:5" ht="26.25" customHeight="1" thickTop="1" thickBot="1">
      <c r="B176" s="63">
        <f>Annuelles!$F194</f>
        <v>0</v>
      </c>
      <c r="C176" s="69">
        <f>Annuelles!$J194</f>
        <v>0</v>
      </c>
      <c r="D176" s="13">
        <f>tblDépenses55153555759616366699591114172023266[[#This Row],[Montant Théorique]]</f>
        <v>0</v>
      </c>
      <c r="E176" s="77"/>
    </row>
    <row r="177" spans="2:5" ht="26.25" customHeight="1" thickTop="1" thickBot="1">
      <c r="B177" s="63" t="str">
        <f>Annuelles!$F195</f>
        <v>/2</v>
      </c>
      <c r="C177" s="69">
        <f>Annuelles!$J195</f>
        <v>0</v>
      </c>
      <c r="D177" s="13"/>
      <c r="E177" s="77"/>
    </row>
    <row r="178" spans="2:5" ht="26.25" customHeight="1" thickTop="1" thickBot="1">
      <c r="B178" s="63">
        <f>Annuelles!$F196</f>
        <v>0</v>
      </c>
      <c r="C178" s="69">
        <f>Annuelles!$J196</f>
        <v>0</v>
      </c>
      <c r="D178" s="13">
        <f>tblDépenses55153555759616366699591114172023266[[#This Row],[Montant Théorique]]</f>
        <v>0</v>
      </c>
      <c r="E178" s="77"/>
    </row>
    <row r="179" spans="2:5" ht="26.25" customHeight="1" thickTop="1" thickBot="1">
      <c r="B179" s="63">
        <f>Annuelles!$F197</f>
        <v>0</v>
      </c>
      <c r="C179" s="69">
        <f>Annuelles!$J197</f>
        <v>0</v>
      </c>
      <c r="D179" s="13">
        <f>tblDépenses55153555759616366699591114172023266[[#This Row],[Montant Théorique]]</f>
        <v>0</v>
      </c>
      <c r="E179" s="77"/>
    </row>
    <row r="180" spans="2:5" ht="26.25" customHeight="1" thickTop="1" thickBot="1">
      <c r="B180" s="63">
        <f>Annuelles!$F198</f>
        <v>0</v>
      </c>
      <c r="C180" s="69">
        <f>Annuelles!$J198</f>
        <v>0</v>
      </c>
      <c r="D180" s="13">
        <f>tblDépenses55153555759616366699591114172023266[[#This Row],[Montant Théorique]]</f>
        <v>0</v>
      </c>
      <c r="E180" s="77"/>
    </row>
    <row r="181" spans="2:5" ht="26.25" customHeight="1" thickTop="1" thickBot="1">
      <c r="B181" s="63">
        <f>Annuelles!$F199</f>
        <v>0</v>
      </c>
      <c r="C181" s="69">
        <f>Annuelles!$J199</f>
        <v>0</v>
      </c>
      <c r="D181" s="13">
        <f>tblDépenses55153555759616366699591114172023266[[#This Row],[Montant Théorique]]</f>
        <v>0</v>
      </c>
      <c r="E181" s="77"/>
    </row>
    <row r="182" spans="2:5" ht="26.25" customHeight="1" thickTop="1" thickBot="1">
      <c r="B182" s="63">
        <f>Annuelles!$F200</f>
        <v>0</v>
      </c>
      <c r="C182" s="69">
        <f>Annuelles!$J200</f>
        <v>0</v>
      </c>
      <c r="D182" s="13">
        <f>tblDépenses55153555759616366699591114172023266[[#This Row],[Montant Théorique]]</f>
        <v>0</v>
      </c>
      <c r="E182" s="77"/>
    </row>
    <row r="183" spans="2:5" ht="26.25" customHeight="1" thickTop="1" thickBot="1">
      <c r="B183" s="63">
        <f>Annuelles!$F201</f>
        <v>0</v>
      </c>
      <c r="C183" s="69">
        <f>Annuelles!$J201</f>
        <v>0</v>
      </c>
      <c r="D183" s="13">
        <f>tblDépenses55153555759616366699591114172023266[[#This Row],[Montant Théorique]]</f>
        <v>0</v>
      </c>
      <c r="E183" s="77"/>
    </row>
    <row r="184" spans="2:5" ht="26.25" customHeight="1" thickTop="1" thickBot="1">
      <c r="B184" s="63">
        <f>Annuelles!$F202</f>
        <v>0</v>
      </c>
      <c r="C184" s="69">
        <f>Annuelles!$J202</f>
        <v>0</v>
      </c>
      <c r="D184" s="13">
        <f>tblDépenses55153555759616366699591114172023266[[#This Row],[Montant Théorique]]</f>
        <v>0</v>
      </c>
      <c r="E184" s="77"/>
    </row>
    <row r="185" spans="2:5" ht="26.25" customHeight="1" thickTop="1" thickBot="1">
      <c r="B185" s="63">
        <f>Annuelles!$F203</f>
        <v>0</v>
      </c>
      <c r="C185" s="69">
        <f>Annuelles!$J203</f>
        <v>0</v>
      </c>
      <c r="D185" s="13">
        <f>tblDépenses55153555759616366699591114172023266[[#This Row],[Montant Théorique]]</f>
        <v>0</v>
      </c>
      <c r="E185" s="77"/>
    </row>
    <row r="186" spans="2:5" ht="26.25" customHeight="1" thickTop="1" thickBot="1">
      <c r="B186" s="63">
        <f>Annuelles!$F204</f>
        <v>0</v>
      </c>
      <c r="C186" s="69">
        <f>Annuelles!$J204</f>
        <v>0</v>
      </c>
      <c r="D186" s="13">
        <f>tblDépenses55153555759616366699591114172023266[[#This Row],[Montant Théorique]]</f>
        <v>0</v>
      </c>
      <c r="E186" s="77"/>
    </row>
    <row r="187" spans="2:5" ht="26.25" customHeight="1" thickTop="1" thickBot="1">
      <c r="B187" s="63">
        <f>Annuelles!$F205</f>
        <v>0</v>
      </c>
      <c r="C187" s="69">
        <f>Annuelles!$J205</f>
        <v>0</v>
      </c>
      <c r="D187" s="13">
        <f>tblDépenses55153555759616366699591114172023266[[#This Row],[Montant Théorique]]</f>
        <v>0</v>
      </c>
      <c r="E187" s="77"/>
    </row>
    <row r="188" spans="2:5" ht="26.25" customHeight="1" thickTop="1" thickBot="1">
      <c r="B188" s="15"/>
      <c r="C188" s="15"/>
      <c r="D188" s="15"/>
      <c r="E188" s="76"/>
    </row>
    <row r="189" spans="2:5" ht="26.25" customHeight="1" thickTop="1" thickBot="1">
      <c r="B189" s="63" t="str">
        <f>Annuelles!$F209</f>
        <v>Epargne Classic</v>
      </c>
      <c r="C189" s="70">
        <f>Annuelles!$J209</f>
        <v>0</v>
      </c>
      <c r="D189" s="226">
        <f>tblDépenses55153555759616366699591114172023266[[#This Row],[Montant Théorique]]</f>
        <v>0</v>
      </c>
      <c r="E189" s="77"/>
    </row>
    <row r="190" spans="2:5" ht="26.25" customHeight="1" thickTop="1" thickBot="1">
      <c r="B190" s="63" t="str">
        <f>Annuelles!$F210</f>
        <v>De Coté</v>
      </c>
      <c r="C190" s="70">
        <f>Annuelles!$J210</f>
        <v>0</v>
      </c>
      <c r="D190" s="226">
        <f>tblDépenses55153555759616366699591114172023266[[#This Row],[Montant Théorique]]</f>
        <v>0</v>
      </c>
      <c r="E190" s="77"/>
    </row>
    <row r="191" spans="2:5" ht="26.25" customHeight="1" thickTop="1" thickBot="1">
      <c r="B191" s="63">
        <f>Annuelles!$F211</f>
        <v>0</v>
      </c>
      <c r="C191" s="70">
        <f>Annuelles!$J211</f>
        <v>0</v>
      </c>
      <c r="D191" s="226">
        <f>tblDépenses55153555759616366699591114172023266[[#This Row],[Montant Théorique]]</f>
        <v>0</v>
      </c>
      <c r="E191" s="77"/>
    </row>
    <row r="192" spans="2:5" ht="26.25" customHeight="1" thickTop="1" thickBot="1">
      <c r="B192" s="63">
        <f>Annuelles!$F212</f>
        <v>0</v>
      </c>
      <c r="C192" s="70">
        <f>Annuelles!$J212</f>
        <v>0</v>
      </c>
      <c r="D192" s="226">
        <f>tblDépenses55153555759616366699591114172023266[[#This Row],[Montant Théorique]]</f>
        <v>0</v>
      </c>
      <c r="E192" s="77"/>
    </row>
    <row r="193" spans="2:5" ht="26.25" customHeight="1" thickTop="1" thickBot="1">
      <c r="B193" s="63">
        <f>Annuelles!$F213</f>
        <v>0</v>
      </c>
      <c r="C193" s="70">
        <f>Annuelles!$J213</f>
        <v>0</v>
      </c>
      <c r="D193" s="226">
        <f>tblDépenses55153555759616366699591114172023266[[#This Row],[Montant Théorique]]</f>
        <v>0</v>
      </c>
      <c r="E193" s="77"/>
    </row>
    <row r="194" spans="2:5" ht="26.25" customHeight="1" thickTop="1" thickBot="1">
      <c r="B194" s="63">
        <f>Annuelles!$F214</f>
        <v>0</v>
      </c>
      <c r="C194" s="70">
        <f>Annuelles!$J214</f>
        <v>0</v>
      </c>
      <c r="D194" s="226">
        <f>tblDépenses55153555759616366699591114172023266[[#This Row],[Montant Théorique]]</f>
        <v>0</v>
      </c>
      <c r="E194" s="77"/>
    </row>
    <row r="195" spans="2:5" ht="26.25" customHeight="1" thickTop="1" thickBot="1">
      <c r="B195" s="63">
        <f>Annuelles!$F215</f>
        <v>0</v>
      </c>
      <c r="C195" s="70">
        <f>Annuelles!$J215</f>
        <v>0</v>
      </c>
      <c r="D195" s="226">
        <f>tblDépenses55153555759616366699591114172023266[[#This Row],[Montant Théorique]]</f>
        <v>0</v>
      </c>
      <c r="E195" s="77"/>
    </row>
    <row r="196" spans="2:5" ht="26.25" customHeight="1" thickTop="1" thickBot="1">
      <c r="B196" s="63">
        <f>Annuelles!$F216</f>
        <v>0</v>
      </c>
      <c r="C196" s="70">
        <f>Annuelles!$J216</f>
        <v>0</v>
      </c>
      <c r="D196" s="226">
        <f>tblDépenses55153555759616366699591114172023266[[#This Row],[Montant Théorique]]</f>
        <v>0</v>
      </c>
      <c r="E196" s="77"/>
    </row>
    <row r="197" spans="2:5" ht="26.25" customHeight="1" thickTop="1" thickBot="1">
      <c r="B197" s="63">
        <f>Annuelles!$F217</f>
        <v>0</v>
      </c>
      <c r="C197" s="70">
        <f>Annuelles!$J217</f>
        <v>0</v>
      </c>
      <c r="D197" s="226">
        <f>tblDépenses55153555759616366699591114172023266[[#This Row],[Montant Théorique]]</f>
        <v>0</v>
      </c>
      <c r="E197" s="77"/>
    </row>
    <row r="198" spans="2:5" ht="26.25" customHeight="1" thickTop="1" thickBot="1">
      <c r="B198" s="63">
        <f>Annuelles!$F218</f>
        <v>0</v>
      </c>
      <c r="C198" s="70">
        <f>Annuelles!$J218</f>
        <v>0</v>
      </c>
      <c r="D198" s="226">
        <f>tblDépenses55153555759616366699591114172023266[[#This Row],[Montant Théorique]]</f>
        <v>0</v>
      </c>
      <c r="E198" s="77"/>
    </row>
    <row r="199" spans="2:5" ht="26.25" customHeight="1" thickTop="1" thickBot="1">
      <c r="B199" s="63">
        <f>Annuelles!$F219</f>
        <v>0</v>
      </c>
      <c r="C199" s="70">
        <f>Annuelles!$J219</f>
        <v>0</v>
      </c>
      <c r="D199" s="226">
        <f>tblDépenses55153555759616366699591114172023266[[#This Row],[Montant Théorique]]</f>
        <v>0</v>
      </c>
      <c r="E199" s="77"/>
    </row>
    <row r="200" spans="2:5" ht="26.25" customHeight="1" thickTop="1" thickBot="1">
      <c r="B200" s="63">
        <f>Annuelles!$F220</f>
        <v>0</v>
      </c>
      <c r="C200" s="70">
        <f>Annuelles!$J220</f>
        <v>0</v>
      </c>
      <c r="D200" s="226">
        <f>tblDépenses55153555759616366699591114172023266[[#This Row],[Montant Théorique]]</f>
        <v>0</v>
      </c>
      <c r="E200" s="77"/>
    </row>
    <row r="201" spans="2:5" ht="26.25" customHeight="1" thickTop="1" thickBot="1">
      <c r="B201" s="63">
        <f>Annuelles!$F221</f>
        <v>0</v>
      </c>
      <c r="C201" s="70">
        <f>Annuelles!$J221</f>
        <v>0</v>
      </c>
      <c r="D201" s="226">
        <f>tblDépenses55153555759616366699591114172023266[[#This Row],[Montant Théorique]]</f>
        <v>0</v>
      </c>
      <c r="E201" s="77"/>
    </row>
    <row r="202" spans="2:5" ht="26.25" customHeight="1" thickTop="1" thickBot="1">
      <c r="B202" s="63">
        <f>Annuelles!$F222</f>
        <v>0</v>
      </c>
      <c r="C202" s="70">
        <f>Annuelles!$J222</f>
        <v>0</v>
      </c>
      <c r="D202" s="226">
        <f>tblDépenses55153555759616366699591114172023266[[#This Row],[Montant Théorique]]</f>
        <v>0</v>
      </c>
      <c r="E202" s="77"/>
    </row>
    <row r="203" spans="2:5" ht="26.25" customHeight="1" thickTop="1" thickBot="1">
      <c r="B203" s="63">
        <f>Annuelles!$F223</f>
        <v>0</v>
      </c>
      <c r="C203" s="70">
        <f>Annuelles!$J223</f>
        <v>0</v>
      </c>
      <c r="D203" s="226">
        <f>tblDépenses55153555759616366699591114172023266[[#This Row],[Montant Théorique]]</f>
        <v>0</v>
      </c>
      <c r="E203" s="77"/>
    </row>
    <row r="204" spans="2:5" ht="26.25" customHeight="1" thickTop="1" thickBot="1">
      <c r="B204" s="63">
        <f>Annuelles!$F224</f>
        <v>0</v>
      </c>
      <c r="C204" s="70">
        <f>Annuelles!$J224</f>
        <v>0</v>
      </c>
      <c r="D204" s="226">
        <f>tblDépenses55153555759616366699591114172023266[[#This Row],[Montant Théorique]]</f>
        <v>0</v>
      </c>
      <c r="E204" s="77"/>
    </row>
    <row r="205" spans="2:5" ht="26.25" customHeight="1" thickTop="1" thickBot="1">
      <c r="B205" s="63">
        <f>Annuelles!$F225</f>
        <v>0</v>
      </c>
      <c r="C205" s="70">
        <f>Annuelles!$J225</f>
        <v>0</v>
      </c>
      <c r="D205" s="226">
        <f>tblDépenses55153555759616366699591114172023266[[#This Row],[Montant Théorique]]</f>
        <v>0</v>
      </c>
      <c r="E205" s="77"/>
    </row>
    <row r="206" spans="2:5" ht="26.25" customHeight="1" thickTop="1" thickBot="1">
      <c r="B206" s="63">
        <f>Annuelles!$F226</f>
        <v>0</v>
      </c>
      <c r="C206" s="70">
        <f>Annuelles!$J226</f>
        <v>0</v>
      </c>
      <c r="D206" s="226">
        <f>tblDépenses55153555759616366699591114172023266[[#This Row],[Montant Théorique]]</f>
        <v>0</v>
      </c>
      <c r="E206" s="77"/>
    </row>
    <row r="207" spans="2:5" ht="26.25" customHeight="1" thickTop="1" thickBot="1">
      <c r="B207" s="63">
        <f>Annuelles!$F227</f>
        <v>0</v>
      </c>
      <c r="C207" s="70">
        <f>Annuelles!$J227</f>
        <v>0</v>
      </c>
      <c r="D207" s="226">
        <f>tblDépenses55153555759616366699591114172023266[[#This Row],[Montant Théorique]]</f>
        <v>0</v>
      </c>
      <c r="E207" s="77"/>
    </row>
    <row r="208" spans="2:5" ht="26.25" customHeight="1" thickTop="1" thickBot="1">
      <c r="B208" s="227">
        <f>Annuelles!$F228</f>
        <v>0</v>
      </c>
      <c r="C208" s="70">
        <f>Annuelles!$J228</f>
        <v>0</v>
      </c>
      <c r="D208" s="226">
        <f>tblDépenses55153555759616366699591114172023266[[#This Row],[Montant Théorique]]</f>
        <v>0</v>
      </c>
      <c r="E208" s="77"/>
    </row>
    <row r="209" spans="2:5" ht="26.25" customHeight="1" thickTop="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B217" s="64"/>
      <c r="C217" s="65"/>
      <c r="D217" s="66"/>
      <c r="E217" s="79"/>
    </row>
    <row r="218" spans="2:5" ht="26.25" customHeight="1">
      <c r="B218" s="64"/>
      <c r="C218" s="65"/>
      <c r="D218" s="66"/>
      <c r="E218" s="79"/>
    </row>
    <row r="219" spans="2:5" ht="26.25" customHeight="1">
      <c r="B219" s="64"/>
      <c r="C219" s="65"/>
      <c r="D219" s="66"/>
      <c r="E219" s="79"/>
    </row>
    <row r="220" spans="2:5" ht="26.25" customHeight="1">
      <c r="B220" s="64"/>
      <c r="C220" s="65"/>
      <c r="D220" s="66"/>
      <c r="E220" s="79"/>
    </row>
    <row r="221" spans="2:5" ht="26.25" customHeight="1">
      <c r="B221" s="64"/>
      <c r="C221" s="65"/>
      <c r="D221" s="66"/>
      <c r="E221" s="79"/>
    </row>
    <row r="222" spans="2:5" ht="26.25" customHeight="1">
      <c r="B222" s="64"/>
      <c r="C222" s="65"/>
      <c r="D222" s="66"/>
      <c r="E222" s="79"/>
    </row>
    <row r="223" spans="2:5" ht="26.25" customHeight="1">
      <c r="B223" s="64"/>
      <c r="C223" s="65"/>
      <c r="D223" s="66"/>
      <c r="E223" s="79"/>
    </row>
    <row r="224" spans="2:5" ht="26.25" customHeight="1">
      <c r="B224" s="64"/>
      <c r="C224" s="65"/>
      <c r="D224" s="66"/>
      <c r="E224" s="79"/>
    </row>
    <row r="225" spans="2:5" ht="26.25" customHeight="1">
      <c r="B225" s="64"/>
      <c r="C225" s="65"/>
      <c r="D225" s="66"/>
      <c r="E225" s="79"/>
    </row>
    <row r="226" spans="2:5" ht="26.25" customHeight="1">
      <c r="B226" s="64"/>
      <c r="C226" s="65"/>
      <c r="D226" s="66"/>
      <c r="E226" s="79"/>
    </row>
    <row r="227" spans="2:5" ht="26.25" customHeight="1">
      <c r="B227" s="64"/>
      <c r="C227" s="65"/>
      <c r="D227" s="66"/>
      <c r="E227" s="79"/>
    </row>
    <row r="228" spans="2:5" ht="26.25" customHeight="1">
      <c r="C228" s="67"/>
    </row>
    <row r="229" spans="2:5" ht="26.25" customHeight="1">
      <c r="C229" s="67"/>
    </row>
    <row r="230" spans="2:5" ht="26.25" customHeight="1">
      <c r="C230" s="67"/>
    </row>
    <row r="231" spans="2:5" ht="26.25" customHeight="1">
      <c r="C231" s="67"/>
    </row>
    <row r="232" spans="2:5" ht="26.25" customHeight="1">
      <c r="C232" s="67"/>
    </row>
    <row r="233" spans="2:5" ht="26.25" customHeight="1">
      <c r="C233" s="67"/>
    </row>
    <row r="234" spans="2:5" ht="26.25" customHeight="1">
      <c r="C234" s="67"/>
    </row>
    <row r="235" spans="2:5" ht="26.25" customHeight="1">
      <c r="C235" s="67"/>
    </row>
    <row r="236" spans="2:5" ht="26.25" customHeight="1">
      <c r="C236" s="67"/>
    </row>
    <row r="237" spans="2:5" ht="26.25" customHeight="1">
      <c r="C237" s="67"/>
    </row>
    <row r="238" spans="2:5" ht="26.25" customHeight="1">
      <c r="C238" s="67"/>
    </row>
    <row r="239" spans="2:5" ht="26.25" customHeight="1">
      <c r="C239" s="67"/>
    </row>
    <row r="240" spans="2:5"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row r="268" spans="3:3" ht="26.25" customHeight="1">
      <c r="C268" s="67"/>
    </row>
    <row r="269" spans="3:3" ht="26.25" customHeight="1">
      <c r="C269" s="67"/>
    </row>
    <row r="270" spans="3:3" ht="26.25" customHeight="1">
      <c r="C270" s="67"/>
    </row>
    <row r="271" spans="3:3" ht="26.25" customHeight="1">
      <c r="C271" s="67"/>
    </row>
    <row r="272" spans="3:3" ht="26.25" customHeight="1">
      <c r="C272" s="67"/>
    </row>
    <row r="273" spans="3:3" ht="26.25" customHeight="1">
      <c r="C273" s="67"/>
    </row>
    <row r="274" spans="3:3" ht="26.25" customHeight="1">
      <c r="C274" s="67"/>
    </row>
    <row r="275" spans="3:3" ht="26.25" customHeight="1">
      <c r="C275" s="67"/>
    </row>
    <row r="276" spans="3:3" ht="26.25" customHeight="1">
      <c r="C276" s="67"/>
    </row>
    <row r="277" spans="3:3" ht="26.25" customHeight="1">
      <c r="C277" s="67"/>
    </row>
    <row r="278" spans="3:3" ht="26.25" customHeight="1">
      <c r="C278" s="67"/>
    </row>
  </sheetData>
  <mergeCells count="8">
    <mergeCell ref="B18:D18"/>
    <mergeCell ref="B4:D4"/>
    <mergeCell ref="K4:M4"/>
    <mergeCell ref="F13:I13"/>
    <mergeCell ref="F15:G15"/>
    <mergeCell ref="H15:I15"/>
    <mergeCell ref="B17:C17"/>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{82F329AA-1FAC-46AB-951D-84E9C461B5A2}</x14:id>
        </ext>
      </extLst>
    </cfRule>
  </conditionalFormatting>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82F329AA-1FAC-46AB-951D-84E9C461B5A2}">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[1]Liste!#REF!</xm:f>
          </x14:formula1>
          <xm:sqref>B3</xm:sqref>
        </x14:dataValidation>
        <x14:dataValidation type="list" allowBlank="1" showInputMessage="1" showErrorMessage="1">
          <x14:formula1>
            <xm:f>[1]Liste!#REF!</xm:f>
          </x14:formula1>
          <xm:sqref>C3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25</vt:i4>
      </vt:variant>
    </vt:vector>
  </HeadingPairs>
  <TitlesOfParts>
    <vt:vector size="33" baseType="lpstr">
      <vt:lpstr>Régl Graph</vt:lpstr>
      <vt:lpstr>Salaire</vt:lpstr>
      <vt:lpstr>Liste</vt:lpstr>
      <vt:lpstr>Compte Commun</vt:lpstr>
      <vt:lpstr>Donneés</vt:lpstr>
      <vt:lpstr>Résultat</vt:lpstr>
      <vt:lpstr>Annuelles</vt:lpstr>
      <vt:lpstr>Jan</vt:lpstr>
      <vt:lpstr>_21</vt:lpstr>
      <vt:lpstr>_22</vt:lpstr>
      <vt:lpstr>_25</vt:lpstr>
      <vt:lpstr>_30</vt:lpstr>
      <vt:lpstr>Liste!Animaux</vt:lpstr>
      <vt:lpstr>Liste!Année</vt:lpstr>
      <vt:lpstr>Liste!Assurances</vt:lpstr>
      <vt:lpstr>Liste!Banques</vt:lpstr>
      <vt:lpstr>Liste!Catégories</vt:lpstr>
      <vt:lpstr>Liste!Compte</vt:lpstr>
      <vt:lpstr>Liste!Crédits</vt:lpstr>
      <vt:lpstr>'Ex Mois'!DépensesMensuellesTotalesRéel</vt:lpstr>
      <vt:lpstr>Jan!DépensesMensuellesTotalesRéel</vt:lpstr>
      <vt:lpstr>Liste!Impôts</vt:lpstr>
      <vt:lpstr>Liste!Logement</vt:lpstr>
      <vt:lpstr>Liste!Loisirs</vt:lpstr>
      <vt:lpstr>Liste!Mois</vt:lpstr>
      <vt:lpstr>Liste!Paiements</vt:lpstr>
      <vt:lpstr>Liste!Personnel</vt:lpstr>
      <vt:lpstr>Liste!Placement</vt:lpstr>
      <vt:lpstr>Liste!Quotidien</vt:lpstr>
      <vt:lpstr>Liste!Salaire</vt:lpstr>
      <vt:lpstr>Liste!Soins</vt:lpstr>
      <vt:lpstr>Donneés!Tableau_Données</vt:lpstr>
      <vt:lpstr>Liste!Transport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 M</dc:creator>
  <cp:lastModifiedBy>Pascal Richard</cp:lastModifiedBy>
  <dcterms:created xsi:type="dcterms:W3CDTF">2017-01-19T14:48:46Z</dcterms:created>
  <dcterms:modified xsi:type="dcterms:W3CDTF">2018-09-14T08:22:45Z</dcterms:modified>
</cp:coreProperties>
</file>