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ystelle\Desktop\"/>
    </mc:Choice>
  </mc:AlternateContent>
  <xr:revisionPtr revIDLastSave="0" documentId="8_{64D341F1-04C3-4045-B3F7-0D666E05AC21}" xr6:coauthVersionLast="47" xr6:coauthVersionMax="47" xr10:uidLastSave="{00000000-0000-0000-0000-000000000000}"/>
  <bookViews>
    <workbookView xWindow="-120" yWindow="-120" windowWidth="24240" windowHeight="13290" xr2:uid="{741C5A58-8289-4560-9843-20D40B3D9A42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E33" i="1"/>
  <c r="E34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1" i="1"/>
</calcChain>
</file>

<file path=xl/sharedStrings.xml><?xml version="1.0" encoding="utf-8"?>
<sst xmlns="http://schemas.openxmlformats.org/spreadsheetml/2006/main" count="107" uniqueCount="35">
  <si>
    <t>Avril 2025</t>
  </si>
  <si>
    <t>report</t>
  </si>
  <si>
    <t>Date</t>
  </si>
  <si>
    <t>intitulé</t>
  </si>
  <si>
    <t>désignation</t>
  </si>
  <si>
    <t>catégorie</t>
  </si>
  <si>
    <t>crédit</t>
  </si>
  <si>
    <t>débit</t>
  </si>
  <si>
    <t>prel</t>
  </si>
  <si>
    <t>CB</t>
  </si>
  <si>
    <t>virt</t>
  </si>
  <si>
    <t>cumul</t>
  </si>
  <si>
    <t>01</t>
  </si>
  <si>
    <t>autres</t>
  </si>
  <si>
    <t>x</t>
  </si>
  <si>
    <t>fixe</t>
  </si>
  <si>
    <t>courses/alim</t>
  </si>
  <si>
    <t>02</t>
  </si>
  <si>
    <t>transports</t>
  </si>
  <si>
    <t>loisirs</t>
  </si>
  <si>
    <t>électronique</t>
  </si>
  <si>
    <t>03</t>
  </si>
  <si>
    <t>07</t>
  </si>
  <si>
    <t>08</t>
  </si>
  <si>
    <t>09</t>
  </si>
  <si>
    <t>10</t>
  </si>
  <si>
    <t>14</t>
  </si>
  <si>
    <t>17</t>
  </si>
  <si>
    <t>18</t>
  </si>
  <si>
    <t>20</t>
  </si>
  <si>
    <t>22</t>
  </si>
  <si>
    <t>28</t>
  </si>
  <si>
    <t>29</t>
  </si>
  <si>
    <t>TOTAUX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</si>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</sst>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49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44" fontId="5" fillId="2" borderId="0" xfId="1" applyFont="1" applyFill="1" applyAlignment="1">
      <alignment vertical="center"/>
    </xf>
    <xf numFmtId="8" fontId="0" fillId="0" borderId="0" xfId="1" applyNumberFormat="1" applyFont="1" applyFill="1"/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4" fontId="6" fillId="0" borderId="0" xfId="1" applyFont="1" applyAlignment="1">
      <alignment vertical="center"/>
    </xf>
    <xf numFmtId="44" fontId="7" fillId="0" borderId="0" xfId="1" applyFont="1" applyAlignment="1">
      <alignment vertical="center"/>
    </xf>
    <xf numFmtId="44" fontId="4" fillId="0" borderId="0" xfId="1" applyFont="1" applyAlignment="1">
      <alignment horizontal="center"/>
    </xf>
    <xf numFmtId="44" fontId="4" fillId="0" borderId="0" xfId="1" applyFont="1" applyFill="1" applyAlignment="1">
      <alignment horizontal="center"/>
    </xf>
    <xf numFmtId="0" fontId="4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44" fontId="2" fillId="0" borderId="0" xfId="1" applyFont="1" applyFill="1" applyAlignment="1">
      <alignment horizontal="center"/>
    </xf>
    <xf numFmtId="0" fontId="2" fillId="0" borderId="0" xfId="0" applyFont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wrapText="1"/>
    </xf>
    <xf numFmtId="44" fontId="8" fillId="0" borderId="5" xfId="1" applyFont="1" applyFill="1" applyBorder="1" applyAlignment="1">
      <alignment horizontal="center"/>
    </xf>
    <xf numFmtId="44" fontId="3" fillId="0" borderId="0" xfId="1" applyFont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5" xfId="1" applyFont="1" applyFill="1" applyBorder="1" applyAlignment="1">
      <alignment horizontal="center" vertical="center"/>
    </xf>
    <xf numFmtId="8" fontId="0" fillId="0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4" xfId="0" applyBorder="1" applyAlignment="1">
      <alignment horizontal="left"/>
    </xf>
    <xf numFmtId="44" fontId="8" fillId="0" borderId="0" xfId="1" applyFont="1"/>
    <xf numFmtId="44" fontId="3" fillId="0" borderId="7" xfId="1" applyFont="1" applyFill="1" applyBorder="1" applyAlignment="1">
      <alignment horizontal="center"/>
    </xf>
    <xf numFmtId="44" fontId="0" fillId="0" borderId="4" xfId="1" applyFont="1" applyFill="1" applyBorder="1" applyAlignment="1">
      <alignment horizontal="center" vertical="center"/>
    </xf>
    <xf numFmtId="44" fontId="0" fillId="0" borderId="0" xfId="1" applyFont="1" applyFill="1" applyAlignment="1">
      <alignment horizontal="center"/>
    </xf>
    <xf numFmtId="44" fontId="8" fillId="0" borderId="4" xfId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4" fontId="0" fillId="0" borderId="0" xfId="1" applyFont="1" applyFill="1" applyAlignment="1"/>
    <xf numFmtId="164" fontId="0" fillId="0" borderId="0" xfId="0" applyNumberFormat="1"/>
    <xf numFmtId="44" fontId="0" fillId="0" borderId="0" xfId="1" applyFont="1" applyFill="1"/>
    <xf numFmtId="8" fontId="8" fillId="0" borderId="0" xfId="0" applyNumberFormat="1" applyFont="1" applyAlignment="1">
      <alignment horizontal="center"/>
    </xf>
    <xf numFmtId="44" fontId="4" fillId="0" borderId="0" xfId="1" applyFont="1" applyFill="1"/>
    <xf numFmtId="0" fontId="4" fillId="0" borderId="0" xfId="0" applyFont="1"/>
    <xf numFmtId="0" fontId="4" fillId="0" borderId="4" xfId="0" applyFont="1" applyBorder="1" applyAlignment="1">
      <alignment horizontal="left"/>
    </xf>
    <xf numFmtId="44" fontId="8" fillId="0" borderId="8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44" fontId="10" fillId="3" borderId="9" xfId="1" applyFont="1" applyFill="1" applyBorder="1" applyAlignment="1">
      <alignment horizontal="center"/>
    </xf>
    <xf numFmtId="44" fontId="11" fillId="3" borderId="11" xfId="1" applyFont="1" applyFill="1" applyBorder="1" applyAlignment="1">
      <alignment horizontal="center"/>
    </xf>
    <xf numFmtId="44" fontId="4" fillId="0" borderId="0" xfId="1" applyFont="1" applyAlignment="1">
      <alignment horizontal="center" vertical="center"/>
    </xf>
    <xf numFmtId="0" fontId="4" fillId="3" borderId="12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/>
    </xf>
    <xf numFmtId="8" fontId="10" fillId="3" borderId="13" xfId="1" applyNumberFormat="1" applyFont="1" applyFill="1" applyBorder="1" applyAlignment="1">
      <alignment horizontal="center"/>
    </xf>
    <xf numFmtId="8" fontId="10" fillId="3" borderId="14" xfId="1" applyNumberFormat="1" applyFont="1" applyFill="1" applyBorder="1" applyAlignment="1">
      <alignment horizontal="center"/>
    </xf>
    <xf numFmtId="44" fontId="4" fillId="0" borderId="0" xfId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44" fontId="10" fillId="0" borderId="0" xfId="1" applyFont="1" applyAlignment="1">
      <alignment horizontal="center"/>
    </xf>
    <xf numFmtId="44" fontId="11" fillId="0" borderId="0" xfId="1" applyFont="1" applyAlignment="1">
      <alignment horizontal="center"/>
    </xf>
    <xf numFmtId="0" fontId="0" fillId="0" borderId="0" xfId="0" applyAlignment="1">
      <alignment horizontal="left"/>
    </xf>
    <xf numFmtId="44" fontId="8" fillId="0" borderId="0" xfId="1" applyFont="1" applyAlignment="1">
      <alignment horizontal="center"/>
    </xf>
    <xf numFmtId="44" fontId="3" fillId="0" borderId="0" xfId="1" applyFont="1" applyAlignment="1">
      <alignment horizontal="center"/>
    </xf>
    <xf numFmtId="0" fontId="0" fillId="0" borderId="15" xfId="0" applyBorder="1" applyAlignment="1">
      <alignment horizont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thin">
          <color theme="0"/>
        </top>
        <bottom style="thin">
          <color theme="0"/>
        </bottom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/>
        <top style="thin">
          <color theme="0"/>
        </top>
        <bottom style="thin">
          <color theme="0"/>
        </bottom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top style="thin">
          <color theme="0"/>
        </top>
        <bottom style="thin">
          <color theme="0"/>
        </bottom>
      </border>
    </dxf>
    <dxf>
      <border>
        <bottom style="medium">
          <color theme="0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E27EF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rystelle\Desktop\budjet%20Thomas.xlsx" TargetMode="External"/><Relationship Id="rId1" Type="http://schemas.openxmlformats.org/officeDocument/2006/relationships/externalLinkPath" Target="budjet%20Thom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4"/>
      <sheetName val="Janvier"/>
      <sheetName val="Février"/>
      <sheetName val="Mars"/>
      <sheetName val="Avril"/>
    </sheetNames>
    <sheetDataSet>
      <sheetData sheetId="0"/>
      <sheetData sheetId="1"/>
      <sheetData sheetId="2"/>
      <sheetData sheetId="3">
        <row r="32">
          <cell r="J32">
            <v>495.47999999999968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07090D-2CE0-4414-8E6B-E2F617773F0F}" name="Tableau23541625345" displayName="Tableau23541625345" ref="A3:J32" totalsRowShown="0" headerRowDxfId="11" dataDxfId="10" headerRowBorderDxfId="9">
  <autoFilter ref="A3:J32" xr:uid="{C507090D-2CE0-4414-8E6B-E2F617773F0F}"/>
  <tableColumns count="10">
    <tableColumn id="1" xr3:uid="{CA006E5D-DB0B-4242-A032-EF4E77090335}" name="Date" dataDxfId="8"/>
    <tableColumn id="2" xr3:uid="{007B1527-8C3F-449C-B7D7-555120A72ED1}" name="intitulé" dataDxfId="7"/>
    <tableColumn id="3" xr3:uid="{140F5FAD-61B3-465A-8987-8AE23F798792}" name="désignation" dataDxfId="6"/>
    <tableColumn id="12" xr3:uid="{9145DDC7-7742-4739-A983-8FAB63611BDE}" name="catégorie"/>
    <tableColumn id="5" xr3:uid="{9C13393F-F402-4E6F-8E82-E13F4625627D}" name="crédit" dataDxfId="5" dataCellStyle="Monétaire"/>
    <tableColumn id="6" xr3:uid="{121BB5D3-D5EC-4EAB-8C05-F774E9381EA0}" name="débit" dataDxfId="4" dataCellStyle="Monétaire"/>
    <tableColumn id="7" xr3:uid="{741F07AD-4E73-4DEE-B16B-C65467ED6CD2}" name="prel" dataDxfId="3"/>
    <tableColumn id="9" xr3:uid="{801DB614-900B-48AC-BD64-38E5DCEA682D}" name="CB" dataDxfId="2"/>
    <tableColumn id="10" xr3:uid="{D1172D0E-BB87-4171-8C18-6BE825383B17}" name="virt" dataDxfId="1"/>
    <tableColumn id="11" xr3:uid="{2FBCA238-7585-4566-9CDC-216898A8BA02}" name="cumul" dataDxfId="0" dataCellStyle="Monétaire">
      <calculatedColumnFormula>J3+#REF!+#REF!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6B4C4-794D-415E-B479-B618E76D51C7}">
  <dimension ref="A1:M36"/>
  <sheetViews>
    <sheetView tabSelected="1" workbookViewId="0">
      <selection sqref="A1:XFD1048576"/>
    </sheetView>
  </sheetViews>
  <sheetFormatPr baseColWidth="10" defaultRowHeight="15" x14ac:dyDescent="0.25"/>
  <cols>
    <col min="1" max="1" width="9.7109375" style="39" bestFit="1" customWidth="1"/>
    <col min="2" max="2" width="19.85546875" style="63" bestFit="1" customWidth="1"/>
    <col min="3" max="3" width="48" bestFit="1" customWidth="1"/>
    <col min="4" max="4" width="13.28515625" customWidth="1"/>
    <col min="5" max="5" width="11.42578125" style="64"/>
    <col min="6" max="6" width="11.42578125" style="65"/>
    <col min="7" max="9" width="4.5703125" style="31" customWidth="1"/>
    <col min="10" max="10" width="12.140625" style="67" bestFit="1" customWidth="1"/>
    <col min="11" max="11" width="12" style="42" customWidth="1"/>
    <col min="12" max="12" width="2.7109375" customWidth="1"/>
    <col min="13" max="13" width="12.85546875" customWidth="1"/>
  </cols>
  <sheetData>
    <row r="1" spans="1:13" ht="24.75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3">
        <f>[1]Mars!J32</f>
        <v>495.47999999999968</v>
      </c>
      <c r="K1" s="4"/>
    </row>
    <row r="2" spans="1:13" s="11" customFormat="1" ht="15" customHeight="1" thickBot="1" x14ac:dyDescent="0.3">
      <c r="A2" s="5"/>
      <c r="B2" s="6"/>
      <c r="C2" s="6"/>
      <c r="D2" s="6"/>
      <c r="E2" s="7"/>
      <c r="F2" s="8"/>
      <c r="G2" s="6"/>
      <c r="H2" s="6"/>
      <c r="I2" s="6"/>
      <c r="J2" s="9"/>
      <c r="K2" s="10"/>
    </row>
    <row r="3" spans="1:13" s="20" customFormat="1" ht="29.25" customHeight="1" thickBot="1" x14ac:dyDescent="0.3">
      <c r="A3" s="12" t="s">
        <v>2</v>
      </c>
      <c r="B3" s="13" t="s">
        <v>3</v>
      </c>
      <c r="C3" s="14" t="s">
        <v>4</v>
      </c>
      <c r="D3" s="15" t="s">
        <v>5</v>
      </c>
      <c r="E3" s="16" t="s">
        <v>6</v>
      </c>
      <c r="F3" s="17" t="s">
        <v>7</v>
      </c>
      <c r="G3" s="13" t="s">
        <v>8</v>
      </c>
      <c r="H3" s="13" t="s">
        <v>9</v>
      </c>
      <c r="I3" s="13" t="s">
        <v>10</v>
      </c>
      <c r="J3" s="18" t="s">
        <v>11</v>
      </c>
      <c r="K3" s="19"/>
    </row>
    <row r="4" spans="1:13" s="31" customFormat="1" x14ac:dyDescent="0.25">
      <c r="A4" s="21" t="s">
        <v>12</v>
      </c>
      <c r="B4" s="22"/>
      <c r="C4"/>
      <c r="D4" s="23" t="s">
        <v>13</v>
      </c>
      <c r="E4" s="24"/>
      <c r="F4" s="25">
        <v>-17.989999999999998</v>
      </c>
      <c r="G4" s="26"/>
      <c r="H4" s="27"/>
      <c r="I4" s="28" t="s">
        <v>14</v>
      </c>
      <c r="J4" s="29">
        <f>J1+Tableau23541625345[[#This Row],[crédit]]+Tableau23541625345[[#This Row],[débit]]</f>
        <v>477.48999999999967</v>
      </c>
      <c r="K4" s="30"/>
      <c r="M4" s="32" t="s">
        <v>15</v>
      </c>
    </row>
    <row r="5" spans="1:13" s="31" customFormat="1" x14ac:dyDescent="0.25">
      <c r="A5" s="21" t="s">
        <v>12</v>
      </c>
      <c r="B5" s="33"/>
      <c r="C5"/>
      <c r="D5" t="s">
        <v>15</v>
      </c>
      <c r="E5" s="34">
        <v>176.38</v>
      </c>
      <c r="F5" s="35"/>
      <c r="G5" s="26"/>
      <c r="H5" s="27"/>
      <c r="I5" s="28" t="s">
        <v>14</v>
      </c>
      <c r="J5" s="36">
        <f>J4+Tableau23541625345[[#This Row],[crédit]]+Tableau23541625345[[#This Row],[débit]]</f>
        <v>653.86999999999966</v>
      </c>
      <c r="K5" s="37"/>
      <c r="M5" s="32" t="s">
        <v>16</v>
      </c>
    </row>
    <row r="6" spans="1:13" s="31" customFormat="1" x14ac:dyDescent="0.25">
      <c r="A6" s="21" t="s">
        <v>17</v>
      </c>
      <c r="B6" s="33"/>
      <c r="C6"/>
      <c r="D6" t="s">
        <v>18</v>
      </c>
      <c r="E6" s="38"/>
      <c r="F6" s="25">
        <v>-17</v>
      </c>
      <c r="G6" s="26"/>
      <c r="H6" s="27" t="s">
        <v>14</v>
      </c>
      <c r="I6" s="28"/>
      <c r="J6" s="36">
        <f>J5+Tableau23541625345[[#This Row],[crédit]]+Tableau23541625345[[#This Row],[débit]]</f>
        <v>636.86999999999966</v>
      </c>
      <c r="K6" s="37"/>
      <c r="M6" s="32" t="s">
        <v>18</v>
      </c>
    </row>
    <row r="7" spans="1:13" s="31" customFormat="1" x14ac:dyDescent="0.25">
      <c r="A7" s="39" t="s">
        <v>17</v>
      </c>
      <c r="B7"/>
      <c r="C7"/>
      <c r="D7" t="s">
        <v>19</v>
      </c>
      <c r="E7" s="38"/>
      <c r="F7" s="25">
        <v>-9</v>
      </c>
      <c r="G7" s="26"/>
      <c r="H7" s="27" t="s">
        <v>14</v>
      </c>
      <c r="I7" s="28"/>
      <c r="J7" s="36">
        <f>J6+Tableau23541625345[[#This Row],[crédit]]+Tableau23541625345[[#This Row],[débit]]</f>
        <v>627.86999999999966</v>
      </c>
      <c r="K7" s="37"/>
      <c r="M7" s="32" t="s">
        <v>20</v>
      </c>
    </row>
    <row r="8" spans="1:13" s="31" customFormat="1" x14ac:dyDescent="0.25">
      <c r="A8" s="39" t="s">
        <v>21</v>
      </c>
      <c r="B8" s="33"/>
      <c r="C8"/>
      <c r="D8" t="s">
        <v>19</v>
      </c>
      <c r="E8" s="38"/>
      <c r="F8" s="25">
        <v>-11.5</v>
      </c>
      <c r="G8" s="26"/>
      <c r="H8" s="27" t="s">
        <v>14</v>
      </c>
      <c r="I8" s="28"/>
      <c r="J8" s="36">
        <f>J7+Tableau23541625345[[#This Row],[crédit]]+Tableau23541625345[[#This Row],[débit]]</f>
        <v>616.36999999999966</v>
      </c>
      <c r="M8" s="32" t="s">
        <v>19</v>
      </c>
    </row>
    <row r="9" spans="1:13" s="31" customFormat="1" x14ac:dyDescent="0.25">
      <c r="A9" s="39" t="s">
        <v>21</v>
      </c>
      <c r="B9" s="33"/>
      <c r="C9"/>
      <c r="D9" t="s">
        <v>13</v>
      </c>
      <c r="E9" s="34">
        <v>17.989999999999998</v>
      </c>
      <c r="F9" s="35"/>
      <c r="G9" s="26"/>
      <c r="H9" s="27"/>
      <c r="I9" s="28" t="s">
        <v>14</v>
      </c>
      <c r="J9" s="36">
        <f>J8+Tableau23541625345[[#This Row],[crédit]]+Tableau23541625345[[#This Row],[débit]]</f>
        <v>634.35999999999967</v>
      </c>
      <c r="K9" s="37"/>
      <c r="M9" s="32" t="s">
        <v>13</v>
      </c>
    </row>
    <row r="10" spans="1:13" s="31" customFormat="1" x14ac:dyDescent="0.25">
      <c r="A10" s="39" t="s">
        <v>21</v>
      </c>
      <c r="B10" s="33"/>
      <c r="C10"/>
      <c r="D10" t="s">
        <v>15</v>
      </c>
      <c r="E10" s="34">
        <v>550.6</v>
      </c>
      <c r="F10" s="35"/>
      <c r="G10" s="26"/>
      <c r="H10" s="27"/>
      <c r="I10" s="28" t="s">
        <v>14</v>
      </c>
      <c r="J10" s="36">
        <f>J9+Tableau23541625345[[#This Row],[crédit]]+Tableau23541625345[[#This Row],[débit]]</f>
        <v>1184.9599999999996</v>
      </c>
      <c r="K10" s="37"/>
    </row>
    <row r="11" spans="1:13" s="31" customFormat="1" x14ac:dyDescent="0.25">
      <c r="A11" s="39" t="s">
        <v>22</v>
      </c>
      <c r="B11"/>
      <c r="C11"/>
      <c r="D11" t="s">
        <v>15</v>
      </c>
      <c r="E11" s="38"/>
      <c r="F11" s="25">
        <v>-260.04000000000002</v>
      </c>
      <c r="G11" s="26"/>
      <c r="H11" s="27" t="s">
        <v>14</v>
      </c>
      <c r="I11" s="28"/>
      <c r="J11" s="36">
        <f>J10+Tableau23541625345[[#This Row],[crédit]]+Tableau23541625345[[#This Row],[débit]]</f>
        <v>924.91999999999962</v>
      </c>
      <c r="K11" s="40"/>
    </row>
    <row r="12" spans="1:13" s="31" customFormat="1" x14ac:dyDescent="0.25">
      <c r="A12" s="39" t="s">
        <v>22</v>
      </c>
      <c r="B12" s="33"/>
      <c r="C12"/>
      <c r="D12" t="s">
        <v>20</v>
      </c>
      <c r="E12" s="38"/>
      <c r="F12" s="25">
        <v>-4.79</v>
      </c>
      <c r="G12" s="26"/>
      <c r="H12" s="27" t="s">
        <v>14</v>
      </c>
      <c r="I12" s="28"/>
      <c r="J12" s="36">
        <f>J11+Tableau23541625345[[#This Row],[crédit]]+Tableau23541625345[[#This Row],[débit]]</f>
        <v>920.12999999999965</v>
      </c>
      <c r="K12" s="40"/>
    </row>
    <row r="13" spans="1:13" s="31" customFormat="1" x14ac:dyDescent="0.25">
      <c r="A13" s="39" t="s">
        <v>22</v>
      </c>
      <c r="B13" s="33"/>
      <c r="C13"/>
      <c r="D13" t="s">
        <v>15</v>
      </c>
      <c r="E13" s="38"/>
      <c r="F13" s="25">
        <v>-8.77</v>
      </c>
      <c r="G13" s="26" t="s">
        <v>14</v>
      </c>
      <c r="H13" s="27"/>
      <c r="I13" s="28"/>
      <c r="J13" s="36">
        <f>J12+Tableau23541625345[[#This Row],[crédit]]+Tableau23541625345[[#This Row],[débit]]</f>
        <v>911.35999999999967</v>
      </c>
      <c r="K13" s="40"/>
    </row>
    <row r="14" spans="1:13" s="31" customFormat="1" x14ac:dyDescent="0.25">
      <c r="A14" s="39" t="s">
        <v>23</v>
      </c>
      <c r="B14" s="33"/>
      <c r="C14"/>
      <c r="D14" t="s">
        <v>16</v>
      </c>
      <c r="E14" s="38"/>
      <c r="F14" s="25">
        <v>-11.48</v>
      </c>
      <c r="G14" s="26"/>
      <c r="H14" s="27" t="s">
        <v>14</v>
      </c>
      <c r="I14" s="28"/>
      <c r="J14" s="36">
        <f>J13+Tableau23541625345[[#This Row],[crédit]]+Tableau23541625345[[#This Row],[débit]]</f>
        <v>899.87999999999965</v>
      </c>
    </row>
    <row r="15" spans="1:13" s="31" customFormat="1" x14ac:dyDescent="0.25">
      <c r="A15" s="39" t="s">
        <v>24</v>
      </c>
      <c r="B15" s="33"/>
      <c r="C15"/>
      <c r="D15" t="s">
        <v>16</v>
      </c>
      <c r="E15" s="38"/>
      <c r="F15" s="25">
        <v>-44.71</v>
      </c>
      <c r="G15" s="26"/>
      <c r="H15" s="27" t="s">
        <v>14</v>
      </c>
      <c r="I15" s="28"/>
      <c r="J15" s="36">
        <f>J14+Tableau23541625345[[#This Row],[crédit]]+Tableau23541625345[[#This Row],[débit]]</f>
        <v>855.16999999999962</v>
      </c>
    </row>
    <row r="16" spans="1:13" s="31" customFormat="1" x14ac:dyDescent="0.25">
      <c r="A16" s="39" t="s">
        <v>25</v>
      </c>
      <c r="B16" s="33"/>
      <c r="C16"/>
      <c r="D16" t="s">
        <v>13</v>
      </c>
      <c r="E16" s="34">
        <v>80</v>
      </c>
      <c r="F16" s="35"/>
      <c r="G16" s="26"/>
      <c r="H16" s="27"/>
      <c r="I16" s="28" t="s">
        <v>14</v>
      </c>
      <c r="J16" s="36">
        <f>J15+Tableau23541625345[[#This Row],[crédit]]+Tableau23541625345[[#This Row],[débit]]</f>
        <v>935.16999999999962</v>
      </c>
      <c r="K16" s="41"/>
    </row>
    <row r="17" spans="1:12" s="31" customFormat="1" x14ac:dyDescent="0.25">
      <c r="A17" s="39" t="s">
        <v>25</v>
      </c>
      <c r="B17" s="33"/>
      <c r="C17"/>
      <c r="D17" t="s">
        <v>19</v>
      </c>
      <c r="E17" s="38"/>
      <c r="F17" s="25">
        <v>-16</v>
      </c>
      <c r="G17" s="26"/>
      <c r="H17" s="27" t="s">
        <v>14</v>
      </c>
      <c r="I17" s="28"/>
      <c r="J17" s="36">
        <f>J16+Tableau23541625345[[#This Row],[crédit]]+Tableau23541625345[[#This Row],[débit]]</f>
        <v>919.16999999999962</v>
      </c>
      <c r="K17"/>
    </row>
    <row r="18" spans="1:12" s="31" customFormat="1" x14ac:dyDescent="0.25">
      <c r="A18" s="39" t="s">
        <v>25</v>
      </c>
      <c r="B18" s="33"/>
      <c r="C18"/>
      <c r="D18" t="s">
        <v>19</v>
      </c>
      <c r="E18" s="38"/>
      <c r="F18" s="25">
        <v>-13</v>
      </c>
      <c r="G18" s="26"/>
      <c r="H18" s="27" t="s">
        <v>14</v>
      </c>
      <c r="I18" s="28"/>
      <c r="J18" s="36">
        <f>J17+Tableau23541625345[[#This Row],[crédit]]+Tableau23541625345[[#This Row],[débit]]</f>
        <v>906.16999999999962</v>
      </c>
      <c r="K18"/>
    </row>
    <row r="19" spans="1:12" x14ac:dyDescent="0.25">
      <c r="A19" s="39" t="s">
        <v>25</v>
      </c>
      <c r="B19" s="33"/>
      <c r="D19" t="s">
        <v>16</v>
      </c>
      <c r="E19" s="38"/>
      <c r="F19" s="25">
        <v>-13.08</v>
      </c>
      <c r="G19" s="26"/>
      <c r="H19" s="27" t="s">
        <v>14</v>
      </c>
      <c r="I19" s="28"/>
      <c r="J19" s="36">
        <f>J18+Tableau23541625345[[#This Row],[crédit]]+Tableau23541625345[[#This Row],[débit]]</f>
        <v>893.08999999999958</v>
      </c>
      <c r="L19" s="43"/>
    </row>
    <row r="20" spans="1:12" x14ac:dyDescent="0.25">
      <c r="A20" s="39" t="s">
        <v>26</v>
      </c>
      <c r="B20" s="33"/>
      <c r="D20" t="s">
        <v>19</v>
      </c>
      <c r="E20" s="38"/>
      <c r="F20" s="25">
        <v>-18.5</v>
      </c>
      <c r="G20" s="26"/>
      <c r="H20" s="27" t="s">
        <v>14</v>
      </c>
      <c r="I20" s="28"/>
      <c r="J20" s="36">
        <f>J19+Tableau23541625345[[#This Row],[crédit]]+Tableau23541625345[[#This Row],[débit]]</f>
        <v>874.58999999999958</v>
      </c>
      <c r="K20" s="40"/>
      <c r="L20" s="43"/>
    </row>
    <row r="21" spans="1:12" x14ac:dyDescent="0.25">
      <c r="A21" s="39" t="s">
        <v>26</v>
      </c>
      <c r="B21" s="33"/>
      <c r="D21" t="s">
        <v>16</v>
      </c>
      <c r="E21" s="38"/>
      <c r="F21" s="25">
        <v>-13.8</v>
      </c>
      <c r="G21" s="26"/>
      <c r="H21" s="27" t="s">
        <v>14</v>
      </c>
      <c r="I21" s="28"/>
      <c r="J21" s="36">
        <f>J20+Tableau23541625345[[#This Row],[crédit]]+Tableau23541625345[[#This Row],[débit]]</f>
        <v>860.78999999999962</v>
      </c>
      <c r="K21" s="40"/>
    </row>
    <row r="22" spans="1:12" x14ac:dyDescent="0.25">
      <c r="A22" s="39" t="s">
        <v>27</v>
      </c>
      <c r="B22" s="33"/>
      <c r="D22" t="s">
        <v>16</v>
      </c>
      <c r="E22" s="38"/>
      <c r="F22" s="25">
        <v>-4.9000000000000004</v>
      </c>
      <c r="G22" s="26"/>
      <c r="H22" s="27" t="s">
        <v>14</v>
      </c>
      <c r="I22" s="28"/>
      <c r="J22" s="36">
        <f>J21+Tableau23541625345[[#This Row],[crédit]]+Tableau23541625345[[#This Row],[débit]]</f>
        <v>855.88999999999965</v>
      </c>
      <c r="K22" s="40"/>
    </row>
    <row r="23" spans="1:12" x14ac:dyDescent="0.25">
      <c r="A23" s="39" t="s">
        <v>28</v>
      </c>
      <c r="B23" s="33"/>
      <c r="D23" t="s">
        <v>19</v>
      </c>
      <c r="E23" s="38"/>
      <c r="F23" s="25">
        <v>-40</v>
      </c>
      <c r="G23" s="26"/>
      <c r="H23" s="27" t="s">
        <v>14</v>
      </c>
      <c r="I23" s="28"/>
      <c r="J23" s="36">
        <f>J22+Tableau23541625345[[#This Row],[crédit]]+Tableau23541625345[[#This Row],[débit]]</f>
        <v>815.88999999999965</v>
      </c>
    </row>
    <row r="24" spans="1:12" x14ac:dyDescent="0.25">
      <c r="A24" s="39" t="s">
        <v>29</v>
      </c>
      <c r="B24" s="33"/>
      <c r="D24" t="s">
        <v>20</v>
      </c>
      <c r="E24" s="38"/>
      <c r="F24" s="25">
        <v>-9.99</v>
      </c>
      <c r="G24" s="26" t="s">
        <v>14</v>
      </c>
      <c r="H24" s="27"/>
      <c r="I24" s="28"/>
      <c r="J24" s="36">
        <f>J23+Tableau23541625345[[#This Row],[crédit]]+Tableau23541625345[[#This Row],[débit]]</f>
        <v>805.89999999999964</v>
      </c>
    </row>
    <row r="25" spans="1:12" s="45" customFormat="1" x14ac:dyDescent="0.25">
      <c r="A25" s="39" t="s">
        <v>30</v>
      </c>
      <c r="B25" s="33"/>
      <c r="C25"/>
      <c r="D25" t="s">
        <v>13</v>
      </c>
      <c r="E25" s="38"/>
      <c r="F25" s="25">
        <v>-48</v>
      </c>
      <c r="G25" s="26"/>
      <c r="H25" s="27" t="s">
        <v>14</v>
      </c>
      <c r="I25" s="28"/>
      <c r="J25" s="36">
        <f>J24+Tableau23541625345[[#This Row],[crédit]]+Tableau23541625345[[#This Row],[débit]]</f>
        <v>757.89999999999964</v>
      </c>
      <c r="K25" s="44"/>
    </row>
    <row r="26" spans="1:12" s="45" customFormat="1" x14ac:dyDescent="0.25">
      <c r="A26" s="39" t="s">
        <v>30</v>
      </c>
      <c r="B26" s="46"/>
      <c r="C26"/>
      <c r="D26" t="s">
        <v>16</v>
      </c>
      <c r="E26" s="38"/>
      <c r="F26" s="25">
        <v>-8.65</v>
      </c>
      <c r="G26" s="26"/>
      <c r="H26" s="27" t="s">
        <v>14</v>
      </c>
      <c r="I26" s="28"/>
      <c r="J26" s="36">
        <f>J25+Tableau23541625345[[#This Row],[crédit]]+Tableau23541625345[[#This Row],[débit]]</f>
        <v>749.24999999999966</v>
      </c>
      <c r="K26" s="44"/>
    </row>
    <row r="27" spans="1:12" x14ac:dyDescent="0.25">
      <c r="A27" s="39" t="s">
        <v>31</v>
      </c>
      <c r="B27" s="33"/>
      <c r="D27" t="s">
        <v>16</v>
      </c>
      <c r="E27" s="38"/>
      <c r="F27" s="25">
        <v>-2.2599999999999998</v>
      </c>
      <c r="G27" s="26"/>
      <c r="H27" s="27" t="s">
        <v>14</v>
      </c>
      <c r="I27" s="28"/>
      <c r="J27" s="36">
        <f>J26+Tableau23541625345[[#This Row],[crédit]]+Tableau23541625345[[#This Row],[débit]]</f>
        <v>746.98999999999967</v>
      </c>
    </row>
    <row r="28" spans="1:12" x14ac:dyDescent="0.25">
      <c r="A28" s="39" t="s">
        <v>31</v>
      </c>
      <c r="B28" s="33"/>
      <c r="D28" t="s">
        <v>13</v>
      </c>
      <c r="E28" s="38"/>
      <c r="F28" s="25">
        <v>-13</v>
      </c>
      <c r="G28" s="26"/>
      <c r="H28" s="27" t="s">
        <v>14</v>
      </c>
      <c r="I28" s="28"/>
      <c r="J28" s="36">
        <f>J27+Tableau23541625345[[#This Row],[crédit]]+Tableau23541625345[[#This Row],[débit]]</f>
        <v>733.98999999999967</v>
      </c>
    </row>
    <row r="29" spans="1:12" x14ac:dyDescent="0.25">
      <c r="A29" s="39" t="s">
        <v>31</v>
      </c>
      <c r="B29" s="33"/>
      <c r="D29" t="s">
        <v>13</v>
      </c>
      <c r="E29" s="34">
        <v>15</v>
      </c>
      <c r="F29" s="35"/>
      <c r="G29" s="26"/>
      <c r="H29" s="27"/>
      <c r="I29" s="28" t="s">
        <v>14</v>
      </c>
      <c r="J29" s="36">
        <f>J28+Tableau23541625345[[#This Row],[crédit]]+Tableau23541625345[[#This Row],[débit]]</f>
        <v>748.98999999999967</v>
      </c>
    </row>
    <row r="30" spans="1:12" x14ac:dyDescent="0.25">
      <c r="A30" s="39" t="s">
        <v>32</v>
      </c>
      <c r="B30" s="33"/>
      <c r="D30" t="s">
        <v>13</v>
      </c>
      <c r="E30" s="38"/>
      <c r="F30" s="25">
        <v>-17.350000000000001</v>
      </c>
      <c r="G30" s="26"/>
      <c r="H30" s="27" t="s">
        <v>14</v>
      </c>
      <c r="I30" s="28"/>
      <c r="J30" s="36">
        <f>J29+Tableau23541625345[[#This Row],[crédit]]+Tableau23541625345[[#This Row],[débit]]</f>
        <v>731.63999999999965</v>
      </c>
    </row>
    <row r="31" spans="1:12" x14ac:dyDescent="0.25">
      <c r="A31" s="39" t="s">
        <v>32</v>
      </c>
      <c r="B31" s="33"/>
      <c r="D31" t="s">
        <v>18</v>
      </c>
      <c r="E31" s="38"/>
      <c r="F31" s="25">
        <v>-8</v>
      </c>
      <c r="G31" s="26"/>
      <c r="H31" s="27" t="s">
        <v>14</v>
      </c>
      <c r="I31" s="28"/>
      <c r="J31" s="36">
        <f>J30+Tableau23541625345[[#This Row],[crédit]]+Tableau23541625345[[#This Row],[débit]]</f>
        <v>723.63999999999965</v>
      </c>
    </row>
    <row r="32" spans="1:12" x14ac:dyDescent="0.25">
      <c r="A32" s="39" t="s">
        <v>32</v>
      </c>
      <c r="B32" s="33"/>
      <c r="D32" t="s">
        <v>16</v>
      </c>
      <c r="E32" s="47"/>
      <c r="F32" s="25">
        <v>-8</v>
      </c>
      <c r="G32" s="26"/>
      <c r="H32" s="27" t="s">
        <v>14</v>
      </c>
      <c r="I32" s="28"/>
      <c r="J32" s="36">
        <f>J31+Tableau23541625345[[#This Row],[crédit]]+Tableau23541625345[[#This Row],[débit]]</f>
        <v>715.63999999999965</v>
      </c>
    </row>
    <row r="33" spans="1:11" s="45" customFormat="1" x14ac:dyDescent="0.25">
      <c r="A33" s="48" t="s">
        <v>33</v>
      </c>
      <c r="B33" s="49"/>
      <c r="C33" s="49"/>
      <c r="D33" s="50"/>
      <c r="E33" s="51">
        <f>SUM(Tableau23541625345[crédit])</f>
        <v>839.97</v>
      </c>
      <c r="F33" s="52">
        <f>SUM(Tableau23541625345[débit])</f>
        <v>-619.80999999999995</v>
      </c>
      <c r="G33" s="11"/>
      <c r="H33" s="11"/>
      <c r="I33" s="11"/>
      <c r="J33" s="53"/>
      <c r="K33" s="44"/>
    </row>
    <row r="34" spans="1:11" x14ac:dyDescent="0.25">
      <c r="A34" s="54" t="s">
        <v>34</v>
      </c>
      <c r="B34" s="55"/>
      <c r="C34" s="55"/>
      <c r="D34" s="50"/>
      <c r="E34" s="56">
        <f>E33+F33</f>
        <v>220.16000000000008</v>
      </c>
      <c r="F34" s="57"/>
      <c r="G34" s="11"/>
      <c r="H34" s="11"/>
      <c r="I34" s="11"/>
      <c r="J34" s="58"/>
    </row>
    <row r="35" spans="1:11" x14ac:dyDescent="0.25">
      <c r="A35" s="59"/>
      <c r="B35" s="60"/>
      <c r="C35" s="60"/>
      <c r="D35" s="60"/>
      <c r="E35" s="61"/>
      <c r="F35" s="62"/>
      <c r="G35" s="11"/>
      <c r="H35" s="11"/>
      <c r="I35" s="11"/>
      <c r="J35" s="58"/>
    </row>
    <row r="36" spans="1:11" x14ac:dyDescent="0.25">
      <c r="I36" s="66"/>
    </row>
  </sheetData>
  <mergeCells count="5">
    <mergeCell ref="A1:F1"/>
    <mergeCell ref="G1:I1"/>
    <mergeCell ref="A33:C33"/>
    <mergeCell ref="A34:C34"/>
    <mergeCell ref="E34:F34"/>
  </mergeCells>
  <conditionalFormatting sqref="D1:D1048576">
    <cfRule type="containsText" dxfId="17" priority="1" operator="containsText" text="autres">
      <formula>NOT(ISERROR(SEARCH("autres",D1)))</formula>
    </cfRule>
    <cfRule type="containsText" dxfId="16" priority="2" operator="containsText" text="loisirs">
      <formula>NOT(ISERROR(SEARCH("loisirs",D1)))</formula>
    </cfRule>
    <cfRule type="containsText" dxfId="15" priority="3" operator="containsText" text="électronique">
      <formula>NOT(ISERROR(SEARCH("électronique",D1)))</formula>
    </cfRule>
    <cfRule type="containsText" dxfId="14" priority="4" operator="containsText" text="transports">
      <formula>NOT(ISERROR(SEARCH("transports",D1)))</formula>
    </cfRule>
    <cfRule type="containsText" dxfId="13" priority="5" operator="containsText" text="courses">
      <formula>NOT(ISERROR(SEARCH("courses",D1)))</formula>
    </cfRule>
    <cfRule type="containsText" dxfId="12" priority="6" operator="containsText" text="fixe">
      <formula>NOT(ISERROR(SEARCH("fixe",D1)))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</dc:creator>
  <cp:lastModifiedBy>Chrystelle</cp:lastModifiedBy>
  <dcterms:created xsi:type="dcterms:W3CDTF">2025-05-02T15:55:57Z</dcterms:created>
  <dcterms:modified xsi:type="dcterms:W3CDTF">2025-05-02T15:56:41Z</dcterms:modified>
</cp:coreProperties>
</file>