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ie\Desktop\"/>
    </mc:Choice>
  </mc:AlternateContent>
  <xr:revisionPtr revIDLastSave="0" documentId="13_ncr:1_{C6CD3ACF-BFFF-47C7-9547-384A7E03F608}" xr6:coauthVersionLast="47" xr6:coauthVersionMax="47" xr10:uidLastSave="{00000000-0000-0000-0000-000000000000}"/>
  <workbookProtection lockStructure="1"/>
  <bookViews>
    <workbookView xWindow="-110" yWindow="-110" windowWidth="19420" windowHeight="10420" tabRatio="623" xr2:uid="{83B97643-3412-41CB-8333-48931BC37C99}"/>
  </bookViews>
  <sheets>
    <sheet name="1-Saisie" sheetId="2" r:id="rId1"/>
    <sheet name="2-Impression" sheetId="3" r:id="rId2"/>
    <sheet name="Feuil1" sheetId="1" state="hidden" r:id="rId3"/>
  </sheets>
  <definedNames>
    <definedName name="Activités">Feuil1!$B$2:$B$4</definedName>
    <definedName name="Agence_Culturelle">Feuil1!$F$11:$F$16</definedName>
    <definedName name="DLTA_30">Feuil1!$H$4:$H$6</definedName>
    <definedName name="DLTA_34">Feuil1!$G$4:$G$6</definedName>
    <definedName name="Insertion_30">Feuil1!$G$11:$G$21</definedName>
    <definedName name="Insertion_34">Feuil1!$H$11:$H$15</definedName>
    <definedName name="LPM">Feuil1!$F$4:$F$7</definedName>
    <definedName name="Structures">Feuil1!$A$2:$A$4</definedName>
    <definedName name="_xlnm.Print_Area" localSheetId="0">'1-Saisie'!$A$1:$N$57</definedName>
    <definedName name="_xlnm.Print_Area" localSheetId="1">'2-Impression'!$A$1:$G$63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3" l="1"/>
  <c r="G47" i="3"/>
  <c r="F47" i="3"/>
  <c r="E47" i="3"/>
  <c r="D47" i="3"/>
  <c r="C47" i="3"/>
  <c r="B47" i="3"/>
  <c r="A47" i="3"/>
  <c r="G46" i="3"/>
  <c r="F46" i="3"/>
  <c r="E46" i="3"/>
  <c r="D46" i="3"/>
  <c r="C46" i="3"/>
  <c r="B46" i="3"/>
  <c r="A46" i="3"/>
  <c r="G45" i="3"/>
  <c r="F45" i="3"/>
  <c r="E45" i="3"/>
  <c r="D45" i="3"/>
  <c r="C45" i="3"/>
  <c r="B45" i="3"/>
  <c r="A45" i="3"/>
  <c r="G44" i="3"/>
  <c r="F44" i="3"/>
  <c r="E44" i="3"/>
  <c r="D44" i="3"/>
  <c r="C44" i="3"/>
  <c r="B44" i="3"/>
  <c r="A44" i="3"/>
  <c r="G43" i="3"/>
  <c r="F43" i="3"/>
  <c r="E43" i="3"/>
  <c r="D43" i="3"/>
  <c r="C43" i="3"/>
  <c r="B43" i="3"/>
  <c r="A43" i="3"/>
  <c r="G52" i="3"/>
  <c r="F52" i="3"/>
  <c r="E52" i="3"/>
  <c r="D52" i="3"/>
  <c r="C52" i="3"/>
  <c r="B52" i="3"/>
  <c r="A52" i="3"/>
  <c r="G51" i="3"/>
  <c r="F51" i="3"/>
  <c r="E51" i="3"/>
  <c r="D51" i="3"/>
  <c r="C51" i="3"/>
  <c r="B51" i="3"/>
  <c r="A51" i="3"/>
  <c r="G50" i="3"/>
  <c r="F50" i="3"/>
  <c r="E50" i="3"/>
  <c r="D50" i="3"/>
  <c r="C50" i="3"/>
  <c r="B50" i="3"/>
  <c r="A50" i="3"/>
  <c r="G49" i="3"/>
  <c r="F49" i="3"/>
  <c r="E49" i="3"/>
  <c r="D49" i="3"/>
  <c r="C49" i="3"/>
  <c r="B49" i="3"/>
  <c r="A49" i="3"/>
  <c r="G48" i="3"/>
  <c r="F48" i="3"/>
  <c r="E48" i="3"/>
  <c r="D48" i="3"/>
  <c r="C48" i="3"/>
  <c r="B48" i="3"/>
  <c r="A48" i="3"/>
  <c r="K47" i="2"/>
  <c r="M47" i="2" s="1"/>
  <c r="J47" i="2"/>
  <c r="E47" i="2"/>
  <c r="K46" i="2"/>
  <c r="M46" i="2" s="1"/>
  <c r="J46" i="2"/>
  <c r="E46" i="2"/>
  <c r="M45" i="2"/>
  <c r="K45" i="2"/>
  <c r="J45" i="2"/>
  <c r="E45" i="2"/>
  <c r="U44" i="2"/>
  <c r="M44" i="2"/>
  <c r="K44" i="2"/>
  <c r="J44" i="2"/>
  <c r="E44" i="2"/>
  <c r="U43" i="2"/>
  <c r="K43" i="2"/>
  <c r="M43" i="2" s="1"/>
  <c r="J43" i="2"/>
  <c r="E43" i="2"/>
  <c r="K52" i="2"/>
  <c r="M52" i="2" s="1"/>
  <c r="J52" i="2"/>
  <c r="E52" i="2"/>
  <c r="K51" i="2"/>
  <c r="M51" i="2" s="1"/>
  <c r="J51" i="2"/>
  <c r="E51" i="2"/>
  <c r="M50" i="2"/>
  <c r="K50" i="2"/>
  <c r="J50" i="2"/>
  <c r="E50" i="2"/>
  <c r="U49" i="2"/>
  <c r="M49" i="2"/>
  <c r="K49" i="2"/>
  <c r="J49" i="2"/>
  <c r="E49" i="2"/>
  <c r="U48" i="2"/>
  <c r="K48" i="2"/>
  <c r="M48" i="2" s="1"/>
  <c r="J48" i="2"/>
  <c r="E48" i="2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53" i="3"/>
  <c r="G54" i="3"/>
  <c r="G55" i="3"/>
  <c r="G56" i="3"/>
  <c r="G57" i="3"/>
  <c r="G13" i="3"/>
  <c r="G14" i="3"/>
  <c r="G15" i="3"/>
  <c r="G16" i="3"/>
  <c r="G17" i="3"/>
  <c r="G18" i="3"/>
  <c r="G19" i="3"/>
  <c r="G20" i="3"/>
  <c r="G21" i="3"/>
  <c r="G22" i="3"/>
  <c r="G23" i="3"/>
  <c r="F57" i="3"/>
  <c r="D57" i="3"/>
  <c r="C57" i="3"/>
  <c r="A57" i="3"/>
  <c r="F56" i="3"/>
  <c r="D56" i="3"/>
  <c r="C56" i="3"/>
  <c r="A56" i="3"/>
  <c r="F55" i="3"/>
  <c r="D55" i="3"/>
  <c r="C55" i="3"/>
  <c r="A55" i="3"/>
  <c r="F54" i="3"/>
  <c r="D54" i="3"/>
  <c r="C54" i="3"/>
  <c r="A54" i="3"/>
  <c r="F53" i="3"/>
  <c r="D53" i="3"/>
  <c r="C53" i="3"/>
  <c r="A53" i="3"/>
  <c r="F42" i="3"/>
  <c r="D42" i="3"/>
  <c r="C42" i="3"/>
  <c r="A42" i="3"/>
  <c r="F41" i="3"/>
  <c r="D41" i="3"/>
  <c r="C41" i="3"/>
  <c r="A41" i="3"/>
  <c r="F40" i="3"/>
  <c r="D40" i="3"/>
  <c r="C40" i="3"/>
  <c r="A40" i="3"/>
  <c r="F39" i="3"/>
  <c r="D39" i="3"/>
  <c r="C39" i="3"/>
  <c r="A39" i="3"/>
  <c r="F38" i="3"/>
  <c r="D38" i="3"/>
  <c r="C38" i="3"/>
  <c r="A38" i="3"/>
  <c r="F37" i="3"/>
  <c r="D37" i="3"/>
  <c r="C37" i="3"/>
  <c r="A37" i="3"/>
  <c r="F36" i="3"/>
  <c r="D36" i="3"/>
  <c r="C36" i="3"/>
  <c r="A36" i="3"/>
  <c r="F35" i="3"/>
  <c r="D35" i="3"/>
  <c r="C35" i="3"/>
  <c r="A35" i="3"/>
  <c r="F34" i="3"/>
  <c r="D34" i="3"/>
  <c r="C34" i="3"/>
  <c r="A34" i="3"/>
  <c r="F33" i="3"/>
  <c r="D33" i="3"/>
  <c r="C33" i="3"/>
  <c r="A33" i="3"/>
  <c r="F32" i="3"/>
  <c r="D32" i="3"/>
  <c r="C32" i="3"/>
  <c r="A32" i="3"/>
  <c r="F31" i="3"/>
  <c r="D31" i="3"/>
  <c r="C31" i="3"/>
  <c r="A31" i="3"/>
  <c r="F30" i="3"/>
  <c r="D30" i="3"/>
  <c r="C30" i="3"/>
  <c r="A30" i="3"/>
  <c r="F29" i="3"/>
  <c r="D29" i="3"/>
  <c r="C29" i="3"/>
  <c r="A29" i="3"/>
  <c r="F28" i="3"/>
  <c r="D28" i="3"/>
  <c r="C28" i="3"/>
  <c r="A28" i="3"/>
  <c r="F27" i="3"/>
  <c r="D27" i="3"/>
  <c r="C27" i="3"/>
  <c r="A27" i="3"/>
  <c r="F26" i="3"/>
  <c r="D26" i="3"/>
  <c r="C26" i="3"/>
  <c r="A26" i="3"/>
  <c r="F25" i="3"/>
  <c r="D25" i="3"/>
  <c r="C25" i="3"/>
  <c r="A25" i="3"/>
  <c r="F24" i="3"/>
  <c r="D24" i="3"/>
  <c r="C24" i="3"/>
  <c r="A24" i="3"/>
  <c r="F23" i="3"/>
  <c r="D23" i="3"/>
  <c r="C23" i="3"/>
  <c r="A23" i="3"/>
  <c r="F22" i="3"/>
  <c r="D22" i="3"/>
  <c r="C22" i="3"/>
  <c r="A22" i="3"/>
  <c r="F21" i="3"/>
  <c r="D21" i="3"/>
  <c r="C21" i="3"/>
  <c r="A21" i="3"/>
  <c r="F20" i="3"/>
  <c r="D20" i="3"/>
  <c r="C20" i="3"/>
  <c r="A20" i="3"/>
  <c r="F19" i="3"/>
  <c r="D19" i="3"/>
  <c r="C19" i="3"/>
  <c r="A19" i="3"/>
  <c r="F18" i="3"/>
  <c r="D18" i="3"/>
  <c r="C18" i="3"/>
  <c r="A18" i="3"/>
  <c r="F17" i="3"/>
  <c r="D17" i="3"/>
  <c r="C17" i="3"/>
  <c r="A17" i="3"/>
  <c r="F16" i="3"/>
  <c r="D16" i="3"/>
  <c r="C16" i="3"/>
  <c r="A16" i="3"/>
  <c r="F15" i="3"/>
  <c r="D15" i="3"/>
  <c r="C15" i="3"/>
  <c r="A15" i="3"/>
  <c r="F14" i="3"/>
  <c r="D14" i="3"/>
  <c r="C14" i="3"/>
  <c r="A14" i="3"/>
  <c r="F13" i="3"/>
  <c r="D13" i="3"/>
  <c r="C13" i="3"/>
  <c r="A13" i="3"/>
  <c r="F12" i="3"/>
  <c r="D12" i="3"/>
  <c r="C12" i="3"/>
  <c r="A12" i="3"/>
  <c r="E7" i="3"/>
  <c r="E5" i="3"/>
  <c r="E4" i="3"/>
  <c r="E3" i="3"/>
  <c r="U57" i="2"/>
  <c r="G5" i="2"/>
  <c r="G6" i="2" s="1"/>
  <c r="J12" i="2"/>
  <c r="U46" i="2" l="1"/>
  <c r="U45" i="2"/>
  <c r="U47" i="2"/>
  <c r="U50" i="2"/>
  <c r="U51" i="2"/>
  <c r="K13" i="2"/>
  <c r="E13" i="3" s="1"/>
  <c r="K14" i="2"/>
  <c r="E14" i="3" s="1"/>
  <c r="K15" i="2"/>
  <c r="E15" i="3" s="1"/>
  <c r="K16" i="2"/>
  <c r="E16" i="3" s="1"/>
  <c r="K17" i="2"/>
  <c r="E17" i="3" s="1"/>
  <c r="K18" i="2"/>
  <c r="E18" i="3" s="1"/>
  <c r="K19" i="2"/>
  <c r="E19" i="3" s="1"/>
  <c r="K20" i="2"/>
  <c r="E20" i="3" s="1"/>
  <c r="K21" i="2"/>
  <c r="E21" i="3" s="1"/>
  <c r="K22" i="2"/>
  <c r="E22" i="3" s="1"/>
  <c r="K23" i="2"/>
  <c r="E23" i="3" s="1"/>
  <c r="K24" i="2"/>
  <c r="E24" i="3" s="1"/>
  <c r="K25" i="2"/>
  <c r="E25" i="3" s="1"/>
  <c r="K26" i="2"/>
  <c r="E26" i="3" s="1"/>
  <c r="K27" i="2"/>
  <c r="E27" i="3" s="1"/>
  <c r="K28" i="2"/>
  <c r="E28" i="3" s="1"/>
  <c r="K29" i="2"/>
  <c r="E29" i="3" s="1"/>
  <c r="K30" i="2"/>
  <c r="E30" i="3" s="1"/>
  <c r="K31" i="2"/>
  <c r="E31" i="3" s="1"/>
  <c r="K32" i="2"/>
  <c r="E32" i="3" s="1"/>
  <c r="K33" i="2"/>
  <c r="E33" i="3" s="1"/>
  <c r="K34" i="2"/>
  <c r="E34" i="3" s="1"/>
  <c r="K35" i="2"/>
  <c r="E35" i="3" s="1"/>
  <c r="K36" i="2"/>
  <c r="E36" i="3" s="1"/>
  <c r="K37" i="2"/>
  <c r="E37" i="3" s="1"/>
  <c r="K38" i="2"/>
  <c r="E38" i="3" s="1"/>
  <c r="K39" i="2"/>
  <c r="E39" i="3" s="1"/>
  <c r="K40" i="2"/>
  <c r="E40" i="3" s="1"/>
  <c r="K41" i="2"/>
  <c r="E41" i="3" s="1"/>
  <c r="K42" i="2"/>
  <c r="E42" i="3" s="1"/>
  <c r="K53" i="2"/>
  <c r="K54" i="2"/>
  <c r="E54" i="3" s="1"/>
  <c r="K55" i="2"/>
  <c r="E55" i="3" s="1"/>
  <c r="K56" i="2"/>
  <c r="E56" i="3" s="1"/>
  <c r="K57" i="2"/>
  <c r="E57" i="3" s="1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53" i="2"/>
  <c r="J54" i="2"/>
  <c r="J55" i="2"/>
  <c r="J56" i="2"/>
  <c r="J57" i="2"/>
  <c r="K12" i="2"/>
  <c r="E12" i="3" s="1"/>
  <c r="E13" i="2"/>
  <c r="B13" i="3" s="1"/>
  <c r="E14" i="2"/>
  <c r="B14" i="3" s="1"/>
  <c r="E15" i="2"/>
  <c r="B15" i="3" s="1"/>
  <c r="E16" i="2"/>
  <c r="B16" i="3" s="1"/>
  <c r="E17" i="2"/>
  <c r="B17" i="3" s="1"/>
  <c r="E18" i="2"/>
  <c r="B18" i="3" s="1"/>
  <c r="E19" i="2"/>
  <c r="B19" i="3" s="1"/>
  <c r="E20" i="2"/>
  <c r="B20" i="3" s="1"/>
  <c r="E21" i="2"/>
  <c r="B21" i="3" s="1"/>
  <c r="E22" i="2"/>
  <c r="B22" i="3" s="1"/>
  <c r="E23" i="2"/>
  <c r="B23" i="3" s="1"/>
  <c r="E24" i="2"/>
  <c r="B24" i="3" s="1"/>
  <c r="B25" i="3"/>
  <c r="E26" i="2"/>
  <c r="B26" i="3" s="1"/>
  <c r="E27" i="2"/>
  <c r="B27" i="3" s="1"/>
  <c r="E28" i="2"/>
  <c r="B28" i="3" s="1"/>
  <c r="E29" i="2"/>
  <c r="B29" i="3" s="1"/>
  <c r="E30" i="2"/>
  <c r="B30" i="3" s="1"/>
  <c r="E31" i="2"/>
  <c r="B31" i="3" s="1"/>
  <c r="E32" i="2"/>
  <c r="B32" i="3" s="1"/>
  <c r="E33" i="2"/>
  <c r="B33" i="3" s="1"/>
  <c r="E34" i="2"/>
  <c r="B34" i="3" s="1"/>
  <c r="E35" i="2"/>
  <c r="B35" i="3" s="1"/>
  <c r="E36" i="2"/>
  <c r="B36" i="3" s="1"/>
  <c r="E37" i="2"/>
  <c r="B37" i="3" s="1"/>
  <c r="E38" i="2"/>
  <c r="B38" i="3" s="1"/>
  <c r="E39" i="2"/>
  <c r="B39" i="3" s="1"/>
  <c r="E40" i="2"/>
  <c r="B40" i="3" s="1"/>
  <c r="E41" i="2"/>
  <c r="B41" i="3" s="1"/>
  <c r="E42" i="2"/>
  <c r="B42" i="3" s="1"/>
  <c r="E53" i="2"/>
  <c r="B53" i="3" s="1"/>
  <c r="E54" i="2"/>
  <c r="B54" i="3" s="1"/>
  <c r="E55" i="2"/>
  <c r="B55" i="3" s="1"/>
  <c r="E56" i="2"/>
  <c r="B56" i="3" s="1"/>
  <c r="E57" i="2"/>
  <c r="B57" i="3" s="1"/>
  <c r="E12" i="2"/>
  <c r="B12" i="3" s="1"/>
  <c r="E53" i="3" l="1"/>
  <c r="U52" i="2"/>
  <c r="U32" i="2"/>
  <c r="U53" i="2"/>
  <c r="U31" i="2"/>
  <c r="U19" i="2"/>
  <c r="U41" i="2"/>
  <c r="U35" i="2"/>
  <c r="U29" i="2"/>
  <c r="U23" i="2"/>
  <c r="U17" i="2"/>
  <c r="U11" i="2"/>
  <c r="U56" i="2"/>
  <c r="U40" i="2"/>
  <c r="U34" i="2"/>
  <c r="U28" i="2"/>
  <c r="U22" i="2"/>
  <c r="U16" i="2"/>
  <c r="U55" i="2"/>
  <c r="U39" i="2"/>
  <c r="U33" i="2"/>
  <c r="U27" i="2"/>
  <c r="U21" i="2"/>
  <c r="U15" i="2"/>
  <c r="U20" i="2"/>
  <c r="U14" i="2"/>
  <c r="U38" i="2"/>
  <c r="U13" i="2"/>
  <c r="U54" i="2"/>
  <c r="U26" i="2"/>
  <c r="U37" i="2"/>
  <c r="U25" i="2"/>
  <c r="U42" i="2"/>
  <c r="U36" i="2"/>
  <c r="U30" i="2"/>
  <c r="U24" i="2"/>
  <c r="U18" i="2"/>
  <c r="H9" i="2"/>
  <c r="U12" i="2"/>
  <c r="M53" i="2"/>
  <c r="M54" i="2"/>
  <c r="M57" i="2"/>
  <c r="M13" i="2"/>
  <c r="M15" i="2"/>
  <c r="M18" i="2"/>
  <c r="M21" i="2"/>
  <c r="M22" i="2"/>
  <c r="M24" i="2"/>
  <c r="M27" i="2"/>
  <c r="M28" i="2"/>
  <c r="M30" i="2"/>
  <c r="M33" i="2"/>
  <c r="M36" i="2"/>
  <c r="M39" i="2"/>
  <c r="M40" i="2"/>
  <c r="M42" i="2"/>
  <c r="M12" i="2"/>
  <c r="M37" i="2" l="1"/>
  <c r="M35" i="2"/>
  <c r="M20" i="2"/>
  <c r="M34" i="2"/>
  <c r="M41" i="2"/>
  <c r="M14" i="2"/>
  <c r="M32" i="2"/>
  <c r="M26" i="2"/>
  <c r="M16" i="2"/>
  <c r="M38" i="2"/>
  <c r="M31" i="2"/>
  <c r="M23" i="2"/>
  <c r="M19" i="2"/>
  <c r="M56" i="2"/>
  <c r="M25" i="2"/>
  <c r="M17" i="2"/>
  <c r="M29" i="2"/>
  <c r="M55" i="2"/>
  <c r="S2" i="2" l="1"/>
  <c r="L9" i="2"/>
  <c r="D9" i="3" s="1"/>
</calcChain>
</file>

<file path=xl/sharedStrings.xml><?xml version="1.0" encoding="utf-8"?>
<sst xmlns="http://schemas.openxmlformats.org/spreadsheetml/2006/main" count="184" uniqueCount="143">
  <si>
    <t>Structures</t>
  </si>
  <si>
    <t>Chantiers</t>
  </si>
  <si>
    <t>DLTA 34</t>
  </si>
  <si>
    <t>DLTA 30</t>
  </si>
  <si>
    <t>Encandrant référent</t>
  </si>
  <si>
    <t>AGR1 - 1122</t>
  </si>
  <si>
    <t>AGR1 - 1222</t>
  </si>
  <si>
    <t>AGR1 - 1322</t>
  </si>
  <si>
    <t>AGR2 - 0822</t>
  </si>
  <si>
    <t>AGR2 - 0922</t>
  </si>
  <si>
    <t>CCBTA - 1022</t>
  </si>
  <si>
    <t>Aramon - 1422</t>
  </si>
  <si>
    <t>Camargue - 1522</t>
  </si>
  <si>
    <t>Vauvert - 1622</t>
  </si>
  <si>
    <t>Tercom - 1722</t>
  </si>
  <si>
    <t>VPNB - 1822</t>
  </si>
  <si>
    <t>Resto-Co - 1922</t>
  </si>
  <si>
    <t>Bernard Moreau</t>
  </si>
  <si>
    <t>Vincent Martinez</t>
  </si>
  <si>
    <t>Michel Tastevin</t>
  </si>
  <si>
    <t>Carole Lapanouse</t>
  </si>
  <si>
    <t>Olivier Landolfi</t>
  </si>
  <si>
    <t>Patrick Angosto</t>
  </si>
  <si>
    <t>Karim Elfiniri</t>
  </si>
  <si>
    <t>Bernard Cabrol</t>
  </si>
  <si>
    <t>André Navarro</t>
  </si>
  <si>
    <t>Suzon Marin</t>
  </si>
  <si>
    <t>Matthieu Passian</t>
  </si>
  <si>
    <t>Charlotte Poncept</t>
  </si>
  <si>
    <t>Agence Culturelle</t>
  </si>
  <si>
    <t>Insertion 30</t>
  </si>
  <si>
    <t>Insertion 34</t>
  </si>
  <si>
    <t>Structure</t>
  </si>
  <si>
    <t>Activité</t>
  </si>
  <si>
    <t>Chantier</t>
  </si>
  <si>
    <t>Activités</t>
  </si>
  <si>
    <t>Chantier Citoyen - 3022</t>
  </si>
  <si>
    <t>Chantier Educatif - 3023</t>
  </si>
  <si>
    <t>Chantiers LPM</t>
  </si>
  <si>
    <t>Agence_Culturelle</t>
  </si>
  <si>
    <t>LPM</t>
  </si>
  <si>
    <t>Insertion_30</t>
  </si>
  <si>
    <t>Insertion_34</t>
  </si>
  <si>
    <t>DLTA_34</t>
  </si>
  <si>
    <t>DLTA_30</t>
  </si>
  <si>
    <t>Nom</t>
  </si>
  <si>
    <t>Prénom</t>
  </si>
  <si>
    <t>Fonction</t>
  </si>
  <si>
    <t>Date</t>
  </si>
  <si>
    <t>Libellé</t>
  </si>
  <si>
    <t>Km</t>
  </si>
  <si>
    <t>Indem Km</t>
  </si>
  <si>
    <t>TVA</t>
  </si>
  <si>
    <t>Montant TTC</t>
  </si>
  <si>
    <t>Justif ?</t>
  </si>
  <si>
    <t>Liste des typologies de dépenses</t>
  </si>
  <si>
    <t>Compte</t>
  </si>
  <si>
    <t>Présence de Justificatif</t>
  </si>
  <si>
    <t>Oui</t>
  </si>
  <si>
    <t>Non</t>
  </si>
  <si>
    <t>Téléphonie</t>
  </si>
  <si>
    <t>Fournitures de chantier</t>
  </si>
  <si>
    <t>Equipement de sécurité</t>
  </si>
  <si>
    <t>Déplacement (Frais Kilométriques)</t>
  </si>
  <si>
    <t>Fournitures administratives</t>
  </si>
  <si>
    <t>Essence/Gasoil</t>
  </si>
  <si>
    <t>Autre</t>
  </si>
  <si>
    <t>Verif ligne</t>
  </si>
  <si>
    <t>Montant potentiel à rembourser</t>
  </si>
  <si>
    <t>A Rembourser</t>
  </si>
  <si>
    <t>208 Tourisme - EY-004-YE</t>
  </si>
  <si>
    <t>Clio Pro - EW-031-DM</t>
  </si>
  <si>
    <t>Partner Pro - BM-772-YE</t>
  </si>
  <si>
    <t>Entretien Véhicule Herault</t>
  </si>
  <si>
    <t>Entretien véhicule Gard</t>
  </si>
  <si>
    <t>Total TVA Décaissée validée</t>
  </si>
  <si>
    <t>DLTA 34 - Communication</t>
  </si>
  <si>
    <t>DLTA 30 - Communication</t>
  </si>
  <si>
    <t>Location voiture</t>
  </si>
  <si>
    <t>IK Base</t>
  </si>
  <si>
    <t>Objet</t>
  </si>
  <si>
    <t>Mois / Année</t>
  </si>
  <si>
    <r>
      <t xml:space="preserve">Général LPM - </t>
    </r>
    <r>
      <rPr>
        <b/>
        <sz val="11"/>
        <color theme="1"/>
        <rFont val="Calibri"/>
        <family val="2"/>
        <scheme val="minor"/>
      </rPr>
      <t>9000</t>
    </r>
  </si>
  <si>
    <r>
      <t xml:space="preserve">Mas des Moulins </t>
    </r>
    <r>
      <rPr>
        <b/>
        <sz val="11"/>
        <color theme="1"/>
        <rFont val="Calibri"/>
        <family val="2"/>
        <scheme val="minor"/>
      </rPr>
      <t>100</t>
    </r>
  </si>
  <si>
    <r>
      <t xml:space="preserve">MHB - </t>
    </r>
    <r>
      <rPr>
        <b/>
        <sz val="11"/>
        <color theme="1"/>
        <rFont val="Calibri"/>
        <family val="2"/>
        <scheme val="minor"/>
      </rPr>
      <t>200</t>
    </r>
  </si>
  <si>
    <r>
      <t xml:space="preserve">Général - DLTA 34 - </t>
    </r>
    <r>
      <rPr>
        <b/>
        <sz val="11"/>
        <color theme="1"/>
        <rFont val="Calibri"/>
        <family val="2"/>
        <scheme val="minor"/>
      </rPr>
      <t>300</t>
    </r>
  </si>
  <si>
    <r>
      <t xml:space="preserve">Quissac - </t>
    </r>
    <r>
      <rPr>
        <b/>
        <sz val="11"/>
        <color theme="1"/>
        <rFont val="Calibri"/>
        <family val="2"/>
        <scheme val="minor"/>
      </rPr>
      <t>100</t>
    </r>
  </si>
  <si>
    <r>
      <t xml:space="preserve">Piede Mar - </t>
    </r>
    <r>
      <rPr>
        <b/>
        <sz val="11"/>
        <color theme="1"/>
        <rFont val="Calibri"/>
        <family val="2"/>
        <scheme val="minor"/>
      </rPr>
      <t>200</t>
    </r>
  </si>
  <si>
    <r>
      <t xml:space="preserve">Général - DLTA 30 - </t>
    </r>
    <r>
      <rPr>
        <b/>
        <sz val="11"/>
        <color theme="1"/>
        <rFont val="Calibri"/>
        <family val="2"/>
        <scheme val="minor"/>
      </rPr>
      <t>300</t>
    </r>
  </si>
  <si>
    <r>
      <t xml:space="preserve">Jardins partagés - </t>
    </r>
    <r>
      <rPr>
        <b/>
        <sz val="11"/>
        <color theme="1"/>
        <rFont val="Calibri"/>
        <family val="2"/>
        <scheme val="minor"/>
      </rPr>
      <t>3020</t>
    </r>
  </si>
  <si>
    <r>
      <t xml:space="preserve">Séjours VVV - </t>
    </r>
    <r>
      <rPr>
        <b/>
        <sz val="11"/>
        <color theme="1"/>
        <rFont val="Calibri"/>
        <family val="2"/>
        <scheme val="minor"/>
      </rPr>
      <t>3016</t>
    </r>
  </si>
  <si>
    <r>
      <t xml:space="preserve">Jardins La Paillade - </t>
    </r>
    <r>
      <rPr>
        <b/>
        <sz val="11"/>
        <color theme="1"/>
        <rFont val="Calibri"/>
        <family val="2"/>
        <scheme val="minor"/>
      </rPr>
      <t>3017</t>
    </r>
  </si>
  <si>
    <r>
      <t xml:space="preserve">Jardins Verbois - </t>
    </r>
    <r>
      <rPr>
        <b/>
        <sz val="11"/>
        <color theme="1"/>
        <rFont val="Calibri"/>
        <family val="2"/>
        <scheme val="minor"/>
      </rPr>
      <t>3018</t>
    </r>
  </si>
  <si>
    <r>
      <t xml:space="preserve">Etude &amp; Presta - </t>
    </r>
    <r>
      <rPr>
        <b/>
        <sz val="11"/>
        <color theme="1"/>
        <rFont val="Calibri"/>
        <family val="2"/>
        <scheme val="minor"/>
      </rPr>
      <t>3000</t>
    </r>
  </si>
  <si>
    <r>
      <t xml:space="preserve">AGR1 - </t>
    </r>
    <r>
      <rPr>
        <b/>
        <sz val="11"/>
        <color theme="1"/>
        <rFont val="Calibri"/>
        <family val="2"/>
        <scheme val="minor"/>
      </rPr>
      <t>1122</t>
    </r>
    <r>
      <rPr>
        <sz val="11"/>
        <color theme="1"/>
        <rFont val="Calibri"/>
        <family val="2"/>
        <scheme val="minor"/>
      </rPr>
      <t xml:space="preserve"> - Bernard Moreau</t>
    </r>
  </si>
  <si>
    <r>
      <t xml:space="preserve">AGR1 - </t>
    </r>
    <r>
      <rPr>
        <b/>
        <sz val="11"/>
        <color theme="1"/>
        <rFont val="Calibri"/>
        <family val="2"/>
        <scheme val="minor"/>
      </rPr>
      <t>1222</t>
    </r>
    <r>
      <rPr>
        <sz val="11"/>
        <color theme="1"/>
        <rFont val="Calibri"/>
        <family val="2"/>
        <scheme val="minor"/>
      </rPr>
      <t xml:space="preserve"> - Vincent Martinez</t>
    </r>
  </si>
  <si>
    <r>
      <t xml:space="preserve">AGR1 - </t>
    </r>
    <r>
      <rPr>
        <b/>
        <sz val="11"/>
        <color theme="1"/>
        <rFont val="Calibri"/>
        <family val="2"/>
        <scheme val="minor"/>
      </rPr>
      <t>1322</t>
    </r>
    <r>
      <rPr>
        <sz val="11"/>
        <color theme="1"/>
        <rFont val="Calibri"/>
        <family val="2"/>
        <scheme val="minor"/>
      </rPr>
      <t xml:space="preserve"> - Michel Tastevin</t>
    </r>
  </si>
  <si>
    <r>
      <t xml:space="preserve">AGR2 - </t>
    </r>
    <r>
      <rPr>
        <b/>
        <sz val="11"/>
        <color theme="1"/>
        <rFont val="Calibri"/>
        <family val="2"/>
        <scheme val="minor"/>
      </rPr>
      <t>0822</t>
    </r>
    <r>
      <rPr>
        <sz val="11"/>
        <color theme="1"/>
        <rFont val="Calibri"/>
        <family val="2"/>
        <scheme val="minor"/>
      </rPr>
      <t xml:space="preserve"> - Carole Lapanouse</t>
    </r>
  </si>
  <si>
    <r>
      <t xml:space="preserve">AGR2 - </t>
    </r>
    <r>
      <rPr>
        <b/>
        <sz val="11"/>
        <color theme="1"/>
        <rFont val="Calibri"/>
        <family val="2"/>
        <scheme val="minor"/>
      </rPr>
      <t>0922</t>
    </r>
    <r>
      <rPr>
        <sz val="11"/>
        <color theme="1"/>
        <rFont val="Calibri"/>
        <family val="2"/>
        <scheme val="minor"/>
      </rPr>
      <t xml:space="preserve"> - Olivier Landolfi</t>
    </r>
  </si>
  <si>
    <r>
      <t xml:space="preserve">CCBTA - </t>
    </r>
    <r>
      <rPr>
        <b/>
        <sz val="11"/>
        <color theme="1"/>
        <rFont val="Calibri"/>
        <family val="2"/>
        <scheme val="minor"/>
      </rPr>
      <t>1022</t>
    </r>
    <r>
      <rPr>
        <sz val="11"/>
        <color theme="1"/>
        <rFont val="Calibri"/>
        <family val="2"/>
        <scheme val="minor"/>
      </rPr>
      <t xml:space="preserve"> - Patrick Angosto</t>
    </r>
  </si>
  <si>
    <r>
      <t xml:space="preserve">Aramon - </t>
    </r>
    <r>
      <rPr>
        <b/>
        <sz val="11"/>
        <color theme="1"/>
        <rFont val="Calibri"/>
        <family val="2"/>
        <scheme val="minor"/>
      </rPr>
      <t>1422</t>
    </r>
    <r>
      <rPr>
        <sz val="11"/>
        <color theme="1"/>
        <rFont val="Calibri"/>
        <family val="2"/>
        <scheme val="minor"/>
      </rPr>
      <t xml:space="preserve"> - Karim Elfiniri</t>
    </r>
  </si>
  <si>
    <r>
      <t xml:space="preserve">Camargue - </t>
    </r>
    <r>
      <rPr>
        <b/>
        <sz val="11"/>
        <color theme="1"/>
        <rFont val="Calibri"/>
        <family val="2"/>
        <scheme val="minor"/>
      </rPr>
      <t>1522</t>
    </r>
    <r>
      <rPr>
        <sz val="11"/>
        <color theme="1"/>
        <rFont val="Calibri"/>
        <family val="2"/>
        <scheme val="minor"/>
      </rPr>
      <t xml:space="preserve"> - Bernard Cabrol</t>
    </r>
  </si>
  <si>
    <r>
      <t xml:space="preserve">Vauvert - </t>
    </r>
    <r>
      <rPr>
        <b/>
        <sz val="11"/>
        <color theme="1"/>
        <rFont val="Calibri"/>
        <family val="2"/>
        <scheme val="minor"/>
      </rPr>
      <t>1622</t>
    </r>
    <r>
      <rPr>
        <sz val="11"/>
        <color theme="1"/>
        <rFont val="Calibri"/>
        <family val="2"/>
        <scheme val="minor"/>
      </rPr>
      <t xml:space="preserve"> - André Navarro</t>
    </r>
  </si>
  <si>
    <r>
      <t xml:space="preserve">Chantier Educatif - </t>
    </r>
    <r>
      <rPr>
        <b/>
        <sz val="11"/>
        <color theme="1"/>
        <rFont val="Calibri"/>
        <family val="2"/>
        <scheme val="minor"/>
      </rPr>
      <t>3023</t>
    </r>
  </si>
  <si>
    <r>
      <t xml:space="preserve">Tercom - </t>
    </r>
    <r>
      <rPr>
        <b/>
        <sz val="11"/>
        <color theme="1"/>
        <rFont val="Calibri"/>
        <family val="2"/>
        <scheme val="minor"/>
      </rPr>
      <t>1722</t>
    </r>
    <r>
      <rPr>
        <sz val="11"/>
        <color theme="1"/>
        <rFont val="Calibri"/>
        <family val="2"/>
        <scheme val="minor"/>
      </rPr>
      <t xml:space="preserve"> - Suzon Marin</t>
    </r>
  </si>
  <si>
    <r>
      <t xml:space="preserve">VPNB - </t>
    </r>
    <r>
      <rPr>
        <b/>
        <sz val="11"/>
        <color theme="1"/>
        <rFont val="Calibri"/>
        <family val="2"/>
        <scheme val="minor"/>
      </rPr>
      <t>1822</t>
    </r>
    <r>
      <rPr>
        <sz val="11"/>
        <color theme="1"/>
        <rFont val="Calibri"/>
        <family val="2"/>
        <scheme val="minor"/>
      </rPr>
      <t xml:space="preserve"> - Matthieu Passian</t>
    </r>
  </si>
  <si>
    <r>
      <t xml:space="preserve">Resto-Co - </t>
    </r>
    <r>
      <rPr>
        <b/>
        <sz val="11"/>
        <color theme="1"/>
        <rFont val="Calibri"/>
        <family val="2"/>
        <scheme val="minor"/>
      </rPr>
      <t>1922</t>
    </r>
    <r>
      <rPr>
        <sz val="11"/>
        <color theme="1"/>
        <rFont val="Calibri"/>
        <family val="2"/>
        <scheme val="minor"/>
      </rPr>
      <t xml:space="preserve"> - Charlotte Pocept</t>
    </r>
  </si>
  <si>
    <r>
      <t xml:space="preserve">Chantier Citoyen - </t>
    </r>
    <r>
      <rPr>
        <b/>
        <sz val="11"/>
        <color theme="1"/>
        <rFont val="Calibri"/>
        <family val="2"/>
        <scheme val="minor"/>
      </rPr>
      <t>3022</t>
    </r>
  </si>
  <si>
    <r>
      <t xml:space="preserve">Coordo - </t>
    </r>
    <r>
      <rPr>
        <b/>
        <sz val="11"/>
        <color theme="1"/>
        <rFont val="Calibri"/>
        <family val="2"/>
        <scheme val="minor"/>
      </rPr>
      <t>500?</t>
    </r>
  </si>
  <si>
    <t>Bornes du mois</t>
  </si>
  <si>
    <t>Déplacement (avion, train...)</t>
  </si>
  <si>
    <t>Hébergement</t>
  </si>
  <si>
    <t>Péages, Parking…</t>
  </si>
  <si>
    <t>Repas</t>
  </si>
  <si>
    <t>Compta</t>
  </si>
  <si>
    <t>Classifications</t>
  </si>
  <si>
    <t>Code analytiques</t>
  </si>
  <si>
    <t>500?</t>
  </si>
  <si>
    <t>DLTA34 - 100</t>
  </si>
  <si>
    <t>DLTA34 - 200</t>
  </si>
  <si>
    <t>DLTA34 - 300</t>
  </si>
  <si>
    <t>DLTA30 - 100</t>
  </si>
  <si>
    <t>DLTA30 - 200</t>
  </si>
  <si>
    <t>DLTA30 - 300</t>
  </si>
  <si>
    <t>0822</t>
  </si>
  <si>
    <t>0922</t>
  </si>
  <si>
    <t>1022</t>
  </si>
  <si>
    <t>1422</t>
  </si>
  <si>
    <t>1522</t>
  </si>
  <si>
    <t>1622</t>
  </si>
  <si>
    <t>3023</t>
  </si>
  <si>
    <t>1722</t>
  </si>
  <si>
    <t>1822</t>
  </si>
  <si>
    <t>1922</t>
  </si>
  <si>
    <t>3022</t>
  </si>
  <si>
    <t>N°compte</t>
  </si>
  <si>
    <t>C Analyt</t>
  </si>
  <si>
    <t>Montant à rembourser</t>
  </si>
  <si>
    <t>Petit matériel</t>
  </si>
  <si>
    <r>
      <t xml:space="preserve">Mosson - </t>
    </r>
    <r>
      <rPr>
        <b/>
        <sz val="11"/>
        <color theme="1"/>
        <rFont val="Calibri"/>
        <family val="2"/>
        <scheme val="minor"/>
      </rPr>
      <t>3010</t>
    </r>
  </si>
  <si>
    <t>3010</t>
  </si>
  <si>
    <t>Signature Salarié</t>
  </si>
  <si>
    <t>Signature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</si>
</sst>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$-40C]mmm\-yy;@"/>
    <numFmt numFmtId="165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0" fillId="0" borderId="1" xfId="0" applyBorder="1" applyAlignment="1" applyProtection="1">
      <alignment horizontal="left" vertical="center"/>
      <protection locked="0" hidden="1"/>
    </xf>
    <xf numFmtId="0" fontId="0" fillId="0" borderId="1" xfId="0" applyBorder="1" applyAlignment="1" applyProtection="1">
      <alignment horizontal="center" vertical="center"/>
      <protection locked="0" hidden="1"/>
    </xf>
    <xf numFmtId="0" fontId="0" fillId="0" borderId="1" xfId="0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vertical="center"/>
      <protection locked="0" hidden="1"/>
    </xf>
    <xf numFmtId="9" fontId="0" fillId="0" borderId="0" xfId="0" applyNumberFormat="1" applyAlignment="1">
      <alignment vertical="center"/>
    </xf>
    <xf numFmtId="14" fontId="0" fillId="0" borderId="1" xfId="0" applyNumberFormat="1" applyBorder="1" applyAlignment="1" applyProtection="1">
      <alignment horizontal="center" vertical="center"/>
      <protection locked="0" hidden="1"/>
    </xf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 applyProtection="1">
      <alignment horizontal="center" vertical="center"/>
      <protection locked="0" hidden="1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 applyProtection="1">
      <alignment horizontal="left" vertical="center"/>
      <protection locked="0" hidden="1"/>
    </xf>
    <xf numFmtId="0" fontId="0" fillId="0" borderId="3" xfId="0" applyBorder="1" applyAlignment="1" applyProtection="1">
      <alignment horizontal="center" vertical="center"/>
      <protection locked="0" hidden="1"/>
    </xf>
    <xf numFmtId="43" fontId="0" fillId="0" borderId="0" xfId="2" applyFont="1" applyAlignment="1">
      <alignment horizontal="center" vertical="center"/>
    </xf>
    <xf numFmtId="43" fontId="3" fillId="0" borderId="1" xfId="2" applyFont="1" applyBorder="1" applyAlignment="1">
      <alignment horizontal="center" vertical="center"/>
    </xf>
    <xf numFmtId="43" fontId="0" fillId="0" borderId="1" xfId="2" applyFont="1" applyBorder="1" applyAlignment="1">
      <alignment horizontal="center" vertical="center"/>
    </xf>
    <xf numFmtId="43" fontId="0" fillId="0" borderId="1" xfId="2" applyFont="1" applyBorder="1" applyAlignment="1" applyProtection="1">
      <alignment horizontal="center" vertical="center"/>
      <protection locked="0" hidden="1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4" fontId="3" fillId="0" borderId="3" xfId="1" applyFont="1" applyBorder="1" applyAlignment="1">
      <alignment horizontal="center" vertical="center"/>
    </xf>
    <xf numFmtId="43" fontId="3" fillId="0" borderId="3" xfId="2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165" fontId="0" fillId="0" borderId="0" xfId="0" applyNumberFormat="1" applyAlignment="1">
      <alignment vertical="center"/>
    </xf>
    <xf numFmtId="49" fontId="0" fillId="0" borderId="0" xfId="0" applyNumberFormat="1"/>
    <xf numFmtId="0" fontId="0" fillId="0" borderId="4" xfId="0" applyBorder="1" applyAlignment="1">
      <alignment vertical="center"/>
    </xf>
    <xf numFmtId="43" fontId="0" fillId="0" borderId="4" xfId="0" applyNumberForma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3" fontId="3" fillId="0" borderId="2" xfId="2" applyFont="1" applyBorder="1" applyAlignment="1">
      <alignment horizontal="center" vertical="center"/>
    </xf>
    <xf numFmtId="43" fontId="3" fillId="0" borderId="1" xfId="2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3" fontId="6" fillId="0" borderId="0" xfId="2" applyFont="1" applyAlignment="1" applyProtection="1">
      <alignment horizontal="center" vertical="center"/>
      <protection locked="0" hidden="1"/>
    </xf>
    <xf numFmtId="43" fontId="6" fillId="0" borderId="0" xfId="2" applyFont="1" applyAlignment="1">
      <alignment horizontal="center" vertical="center"/>
    </xf>
    <xf numFmtId="43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6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273050</xdr:colOff>
      <xdr:row>1</xdr:row>
      <xdr:rowOff>0</xdr:rowOff>
    </xdr:from>
    <xdr:to>
      <xdr:col>1</xdr:col>
      <xdr:colOff>447675</xdr:colOff>
      <xdr:row>4</xdr:row>
      <xdr:rowOff>106139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C4A86D6-9467-7232-140A-E085D3511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050" y="180975"/>
          <a:ext cx="993775" cy="6871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51B9D3-5F5B-4C83-BAD4-50A09FA397D3}">
  <sheetPr codeName="Feuil1">
    <pageSetUpPr fitToPage="1"/>
  </sheetPr>
  <dimension ref="A2:U57"/>
  <sheetViews>
    <sheetView tabSelected="1" zoomScale="80" zoomScaleNormal="80" workbookViewId="0">
      <pane ySplit="11" topLeftCell="A12" activePane="bottomLeft" state="frozen"/>
      <selection activeCell="C12" sqref="C12"/>
      <selection pane="bottomLeft" activeCell="C12" sqref="C12"/>
    </sheetView>
  </sheetViews>
  <sheetFormatPr baseColWidth="10" defaultColWidth="11.453125" defaultRowHeight="18" customHeight="1" x14ac:dyDescent="0.35"/>
  <cols>
    <col min="1" max="1" width="8.7265625" style="3" customWidth="1"/>
    <col min="2" max="2" width="22.7265625" style="3" customWidth="1"/>
    <col min="3" max="3" width="35.7265625" style="3" customWidth="1"/>
    <col min="4" max="4" width="14.7265625" style="1" customWidth="1"/>
    <col min="5" max="5" width="12.7265625" style="13" customWidth="1"/>
    <col min="6" max="7" width="30.7265625" style="2" customWidth="1"/>
    <col min="8" max="8" width="16.7265625" style="1" customWidth="1"/>
    <col min="9" max="9" width="8.7265625" style="1" customWidth="1"/>
    <col min="10" max="10" width="7.7265625" style="21" customWidth="1"/>
    <col min="11" max="12" width="10.7265625" style="21" customWidth="1"/>
    <col min="13" max="13" width="10.7265625" style="1" customWidth="1"/>
    <col min="14" max="14" width="7.7265625" style="1" customWidth="1"/>
    <col min="15" max="15" width="4.7265625" style="3" customWidth="1"/>
    <col min="16" max="16" width="8.7265625" style="3" customWidth="1"/>
    <col min="17" max="17" width="5.7265625" style="3" customWidth="1"/>
    <col min="18" max="18" width="35.7265625" style="3" customWidth="1"/>
    <col min="19" max="19" width="12.7265625" style="3" customWidth="1"/>
    <col min="20" max="21" width="11.453125" style="3" customWidth="1"/>
    <col min="22" max="16384" width="11.453125" style="3"/>
  </cols>
  <sheetData>
    <row r="2" spans="1:21" ht="18" customHeight="1" x14ac:dyDescent="0.35">
      <c r="R2" s="3" t="s">
        <v>75</v>
      </c>
      <c r="S2" s="3">
        <f>SUMIFS(L12:L57,M12:M57,"Ok",N12:N57,"Oui")</f>
        <v>0</v>
      </c>
    </row>
    <row r="3" spans="1:21" ht="18" customHeight="1" x14ac:dyDescent="0.35">
      <c r="I3" s="47" t="s">
        <v>45</v>
      </c>
      <c r="J3" s="47"/>
      <c r="K3" s="46"/>
      <c r="L3" s="46"/>
      <c r="M3" s="10"/>
    </row>
    <row r="4" spans="1:21" ht="18" customHeight="1" x14ac:dyDescent="0.35">
      <c r="E4" s="3"/>
      <c r="F4" s="26" t="s">
        <v>81</v>
      </c>
      <c r="G4" s="25" t="s">
        <v>109</v>
      </c>
      <c r="I4" s="47" t="s">
        <v>46</v>
      </c>
      <c r="J4" s="47"/>
      <c r="K4" s="46"/>
      <c r="L4" s="46"/>
      <c r="M4" s="10"/>
      <c r="Q4" s="5"/>
    </row>
    <row r="5" spans="1:21" ht="18" customHeight="1" x14ac:dyDescent="0.35">
      <c r="E5" s="3"/>
      <c r="F5" s="30"/>
      <c r="G5" s="29" t="str">
        <f>IF(F5="","",DATE(YEAR(F5),MONTH(F5),1))</f>
        <v/>
      </c>
      <c r="I5" s="47" t="s">
        <v>47</v>
      </c>
      <c r="J5" s="47"/>
      <c r="K5" s="46"/>
      <c r="L5" s="46"/>
      <c r="M5" s="10"/>
      <c r="Q5" s="5"/>
      <c r="R5" s="3" t="s">
        <v>57</v>
      </c>
    </row>
    <row r="6" spans="1:21" ht="18" customHeight="1" x14ac:dyDescent="0.35">
      <c r="G6" s="29" t="str">
        <f>IF(G5="","",EOMONTH(G5,0))</f>
        <v/>
      </c>
      <c r="Q6" s="5"/>
    </row>
    <row r="7" spans="1:21" ht="18" customHeight="1" x14ac:dyDescent="0.35">
      <c r="Q7" s="5"/>
      <c r="R7" s="3" t="s">
        <v>58</v>
      </c>
    </row>
    <row r="8" spans="1:21" ht="18" customHeight="1" x14ac:dyDescent="0.35">
      <c r="Q8" s="5"/>
      <c r="R8" s="3" t="s">
        <v>59</v>
      </c>
    </row>
    <row r="9" spans="1:21" ht="18" customHeight="1" x14ac:dyDescent="0.35">
      <c r="E9" s="3"/>
      <c r="F9" s="44" t="s">
        <v>68</v>
      </c>
      <c r="G9" s="45"/>
      <c r="H9" s="27">
        <f>SUM(K12:K57)+SUM(H12:H57)</f>
        <v>0</v>
      </c>
      <c r="I9" s="9"/>
      <c r="J9" s="42" t="s">
        <v>69</v>
      </c>
      <c r="K9" s="43"/>
      <c r="L9" s="28">
        <f>SUMIFS(U11:U56,M12:M57,"Ok",N12:N57,"Oui")</f>
        <v>0</v>
      </c>
      <c r="Q9" s="5"/>
    </row>
    <row r="10" spans="1:21" ht="18" customHeight="1" x14ac:dyDescent="0.35">
      <c r="P10" s="4"/>
      <c r="Q10" s="5"/>
      <c r="R10" s="3" t="s">
        <v>55</v>
      </c>
      <c r="S10" s="3" t="s">
        <v>56</v>
      </c>
    </row>
    <row r="11" spans="1:21" ht="18" customHeight="1" x14ac:dyDescent="0.35">
      <c r="A11" s="15" t="s">
        <v>32</v>
      </c>
      <c r="B11" s="16" t="s">
        <v>33</v>
      </c>
      <c r="C11" s="16" t="s">
        <v>34</v>
      </c>
      <c r="D11" s="16" t="s">
        <v>48</v>
      </c>
      <c r="E11" s="17" t="s">
        <v>114</v>
      </c>
      <c r="F11" s="16" t="s">
        <v>49</v>
      </c>
      <c r="G11" s="16" t="s">
        <v>80</v>
      </c>
      <c r="H11" s="22" t="s">
        <v>53</v>
      </c>
      <c r="I11" s="16" t="s">
        <v>50</v>
      </c>
      <c r="J11" s="16" t="s">
        <v>79</v>
      </c>
      <c r="K11" s="22" t="s">
        <v>51</v>
      </c>
      <c r="L11" s="22" t="s">
        <v>52</v>
      </c>
      <c r="M11" s="16" t="s">
        <v>67</v>
      </c>
      <c r="N11" s="18" t="s">
        <v>54</v>
      </c>
      <c r="Q11" s="5"/>
      <c r="U11" s="32">
        <f t="shared" ref="U11:U57" si="0">SUM(K12,H12)</f>
        <v>0</v>
      </c>
    </row>
    <row r="12" spans="1:21" ht="18" customHeight="1" x14ac:dyDescent="0.35">
      <c r="A12" s="19" t="s">
        <v>40</v>
      </c>
      <c r="B12" s="6" t="s">
        <v>41</v>
      </c>
      <c r="C12" s="6"/>
      <c r="D12" s="12"/>
      <c r="E12" s="14" t="str">
        <f t="shared" ref="E12:E57" si="1">IF(F12&lt;&gt;"",INDEX($R$11:$S$28,MATCH(F12,$R$11:$R$28,0),2),"")</f>
        <v/>
      </c>
      <c r="F12" s="6"/>
      <c r="G12" s="6"/>
      <c r="H12" s="24"/>
      <c r="I12" s="7"/>
      <c r="J12" s="31" t="str">
        <f t="shared" ref="J12:J57" si="2">IF(I12&lt;&gt;"",0.28,"")</f>
        <v/>
      </c>
      <c r="K12" s="23" t="str">
        <f t="shared" ref="K12:K57" si="3">IF(CONCATENATE(D12,F12)="","",IF(F12="Déplacement (Frais Kilométriques)",IF(I12="","?",I12*J12),""))</f>
        <v/>
      </c>
      <c r="L12" s="24"/>
      <c r="M12" s="8" t="str">
        <f t="shared" ref="M12:M57" si="4">IF(CONCATENATE(D12,F12,I12,K12,H12,L12)="","",IF(CONCATENATE(D12,F12,I12,K12,H12,L12)=CONCATENATE(D12),"A compléter",IF(D12="","Date ?",IF(F12="","A compléter","Ok"))))</f>
        <v/>
      </c>
      <c r="N12" s="20"/>
      <c r="Q12" s="5"/>
      <c r="R12" s="3" t="s">
        <v>63</v>
      </c>
      <c r="S12" s="3">
        <v>625000</v>
      </c>
      <c r="U12" s="32">
        <f t="shared" si="0"/>
        <v>0</v>
      </c>
    </row>
    <row r="13" spans="1:21" ht="18" customHeight="1" x14ac:dyDescent="0.35">
      <c r="A13" s="19"/>
      <c r="B13" s="6"/>
      <c r="C13" s="6"/>
      <c r="D13" s="12"/>
      <c r="E13" s="14" t="str">
        <f t="shared" si="1"/>
        <v/>
      </c>
      <c r="F13" s="6"/>
      <c r="G13" s="6"/>
      <c r="H13" s="24"/>
      <c r="I13" s="7"/>
      <c r="J13" s="31" t="str">
        <f t="shared" si="2"/>
        <v/>
      </c>
      <c r="K13" s="23" t="str">
        <f t="shared" si="3"/>
        <v/>
      </c>
      <c r="L13" s="24"/>
      <c r="M13" s="8" t="str">
        <f t="shared" si="4"/>
        <v/>
      </c>
      <c r="N13" s="20"/>
      <c r="Q13" s="5"/>
      <c r="R13" s="3" t="s">
        <v>65</v>
      </c>
      <c r="S13" s="3">
        <v>606100</v>
      </c>
      <c r="U13" s="32">
        <f t="shared" si="0"/>
        <v>0</v>
      </c>
    </row>
    <row r="14" spans="1:21" ht="18" customHeight="1" x14ac:dyDescent="0.35">
      <c r="A14" s="19"/>
      <c r="B14" s="6"/>
      <c r="C14" s="6"/>
      <c r="D14" s="12"/>
      <c r="E14" s="14" t="str">
        <f t="shared" si="1"/>
        <v/>
      </c>
      <c r="F14" s="6"/>
      <c r="G14" s="6"/>
      <c r="H14" s="24"/>
      <c r="I14" s="7"/>
      <c r="J14" s="31" t="str">
        <f t="shared" si="2"/>
        <v/>
      </c>
      <c r="K14" s="23" t="str">
        <f t="shared" si="3"/>
        <v/>
      </c>
      <c r="L14" s="24"/>
      <c r="M14" s="8" t="str">
        <f t="shared" si="4"/>
        <v/>
      </c>
      <c r="N14" s="20"/>
      <c r="Q14" s="5"/>
      <c r="R14" s="3" t="s">
        <v>61</v>
      </c>
      <c r="S14" s="3">
        <v>606360</v>
      </c>
      <c r="U14" s="32">
        <f t="shared" si="0"/>
        <v>0</v>
      </c>
    </row>
    <row r="15" spans="1:21" ht="18" customHeight="1" x14ac:dyDescent="0.35">
      <c r="A15" s="19"/>
      <c r="B15" s="6"/>
      <c r="C15" s="6"/>
      <c r="D15" s="12"/>
      <c r="E15" s="14" t="str">
        <f t="shared" si="1"/>
        <v/>
      </c>
      <c r="F15" s="6"/>
      <c r="G15" s="6"/>
      <c r="H15" s="24"/>
      <c r="I15" s="7"/>
      <c r="J15" s="31" t="str">
        <f t="shared" si="2"/>
        <v/>
      </c>
      <c r="K15" s="23" t="str">
        <f t="shared" si="3"/>
        <v/>
      </c>
      <c r="L15" s="24"/>
      <c r="M15" s="8" t="str">
        <f t="shared" si="4"/>
        <v/>
      </c>
      <c r="N15" s="20"/>
      <c r="Q15" s="5"/>
      <c r="R15" s="3" t="s">
        <v>62</v>
      </c>
      <c r="S15" s="3">
        <v>606330</v>
      </c>
      <c r="U15" s="32">
        <f t="shared" si="0"/>
        <v>0</v>
      </c>
    </row>
    <row r="16" spans="1:21" ht="18" customHeight="1" x14ac:dyDescent="0.35">
      <c r="A16" s="19"/>
      <c r="B16" s="6"/>
      <c r="C16" s="6"/>
      <c r="D16" s="12"/>
      <c r="E16" s="14" t="str">
        <f t="shared" si="1"/>
        <v/>
      </c>
      <c r="F16" s="6"/>
      <c r="G16" s="6"/>
      <c r="H16" s="24"/>
      <c r="I16" s="7"/>
      <c r="J16" s="31" t="str">
        <f t="shared" si="2"/>
        <v/>
      </c>
      <c r="K16" s="23" t="str">
        <f t="shared" si="3"/>
        <v/>
      </c>
      <c r="L16" s="24"/>
      <c r="M16" s="8" t="str">
        <f t="shared" si="4"/>
        <v/>
      </c>
      <c r="N16" s="20"/>
      <c r="Q16" s="5"/>
      <c r="R16" s="3" t="s">
        <v>110</v>
      </c>
      <c r="S16" s="3">
        <v>625100</v>
      </c>
      <c r="U16" s="32">
        <f t="shared" si="0"/>
        <v>0</v>
      </c>
    </row>
    <row r="17" spans="1:21" ht="18" customHeight="1" x14ac:dyDescent="0.35">
      <c r="A17" s="19"/>
      <c r="B17" s="6"/>
      <c r="C17" s="6"/>
      <c r="D17" s="12"/>
      <c r="E17" s="14" t="str">
        <f t="shared" si="1"/>
        <v/>
      </c>
      <c r="F17" s="6"/>
      <c r="G17" s="6"/>
      <c r="H17" s="24"/>
      <c r="I17" s="7"/>
      <c r="J17" s="31" t="str">
        <f t="shared" si="2"/>
        <v/>
      </c>
      <c r="K17" s="23" t="str">
        <f t="shared" si="3"/>
        <v/>
      </c>
      <c r="L17" s="24"/>
      <c r="M17" s="8" t="str">
        <f t="shared" si="4"/>
        <v/>
      </c>
      <c r="N17" s="20"/>
      <c r="Q17" s="5"/>
      <c r="R17" s="3" t="s">
        <v>78</v>
      </c>
      <c r="S17" s="3">
        <v>613800</v>
      </c>
      <c r="U17" s="32">
        <f t="shared" si="0"/>
        <v>0</v>
      </c>
    </row>
    <row r="18" spans="1:21" ht="18" customHeight="1" x14ac:dyDescent="0.35">
      <c r="A18" s="19"/>
      <c r="B18" s="6"/>
      <c r="C18" s="6"/>
      <c r="D18" s="12"/>
      <c r="E18" s="14" t="str">
        <f t="shared" si="1"/>
        <v/>
      </c>
      <c r="F18" s="6"/>
      <c r="G18" s="6"/>
      <c r="H18" s="24"/>
      <c r="I18" s="7"/>
      <c r="J18" s="31" t="str">
        <f t="shared" si="2"/>
        <v/>
      </c>
      <c r="K18" s="23" t="str">
        <f t="shared" si="3"/>
        <v/>
      </c>
      <c r="L18" s="24"/>
      <c r="M18" s="8" t="str">
        <f t="shared" si="4"/>
        <v/>
      </c>
      <c r="N18" s="20"/>
      <c r="Q18" s="5"/>
      <c r="R18" s="3" t="s">
        <v>111</v>
      </c>
      <c r="S18" s="3">
        <v>625200</v>
      </c>
      <c r="U18" s="32">
        <f t="shared" si="0"/>
        <v>0</v>
      </c>
    </row>
    <row r="19" spans="1:21" ht="18" customHeight="1" x14ac:dyDescent="0.35">
      <c r="A19" s="19"/>
      <c r="B19" s="6"/>
      <c r="C19" s="6"/>
      <c r="D19" s="12"/>
      <c r="E19" s="14" t="str">
        <f t="shared" si="1"/>
        <v/>
      </c>
      <c r="F19" s="6"/>
      <c r="G19" s="6"/>
      <c r="H19" s="24"/>
      <c r="I19" s="7"/>
      <c r="J19" s="31" t="str">
        <f t="shared" si="2"/>
        <v/>
      </c>
      <c r="K19" s="23" t="str">
        <f t="shared" si="3"/>
        <v/>
      </c>
      <c r="L19" s="24"/>
      <c r="M19" s="8" t="str">
        <f t="shared" si="4"/>
        <v/>
      </c>
      <c r="N19" s="20"/>
      <c r="Q19" s="5"/>
      <c r="R19" s="3" t="s">
        <v>112</v>
      </c>
      <c r="S19" s="3">
        <v>625001</v>
      </c>
      <c r="U19" s="32">
        <f t="shared" si="0"/>
        <v>0</v>
      </c>
    </row>
    <row r="20" spans="1:21" ht="18" customHeight="1" x14ac:dyDescent="0.35">
      <c r="A20" s="19"/>
      <c r="B20" s="6"/>
      <c r="C20" s="6"/>
      <c r="D20" s="12"/>
      <c r="E20" s="14" t="str">
        <f t="shared" si="1"/>
        <v/>
      </c>
      <c r="F20" s="6"/>
      <c r="G20" s="6"/>
      <c r="H20" s="24"/>
      <c r="I20" s="7"/>
      <c r="J20" s="31" t="str">
        <f t="shared" si="2"/>
        <v/>
      </c>
      <c r="K20" s="23" t="str">
        <f t="shared" si="3"/>
        <v/>
      </c>
      <c r="L20" s="24"/>
      <c r="M20" s="8" t="str">
        <f t="shared" si="4"/>
        <v/>
      </c>
      <c r="N20" s="20"/>
      <c r="Q20" s="5"/>
      <c r="R20" s="3" t="s">
        <v>113</v>
      </c>
      <c r="S20" s="3">
        <v>625010</v>
      </c>
      <c r="U20" s="32">
        <f t="shared" si="0"/>
        <v>0</v>
      </c>
    </row>
    <row r="21" spans="1:21" ht="18" customHeight="1" x14ac:dyDescent="0.35">
      <c r="A21" s="19"/>
      <c r="B21" s="6"/>
      <c r="C21" s="6"/>
      <c r="D21" s="12"/>
      <c r="E21" s="14" t="str">
        <f t="shared" si="1"/>
        <v/>
      </c>
      <c r="F21" s="6"/>
      <c r="G21" s="6"/>
      <c r="H21" s="24"/>
      <c r="I21" s="7"/>
      <c r="J21" s="31" t="str">
        <f t="shared" si="2"/>
        <v/>
      </c>
      <c r="K21" s="23" t="str">
        <f t="shared" si="3"/>
        <v/>
      </c>
      <c r="L21" s="24"/>
      <c r="M21" s="8" t="str">
        <f t="shared" si="4"/>
        <v/>
      </c>
      <c r="N21" s="20"/>
      <c r="Q21" s="5"/>
      <c r="R21" s="3" t="s">
        <v>74</v>
      </c>
      <c r="S21" s="3">
        <v>615410</v>
      </c>
      <c r="U21" s="32">
        <f t="shared" si="0"/>
        <v>0</v>
      </c>
    </row>
    <row r="22" spans="1:21" ht="18" customHeight="1" x14ac:dyDescent="0.35">
      <c r="A22" s="19"/>
      <c r="B22" s="6"/>
      <c r="C22" s="6"/>
      <c r="D22" s="12"/>
      <c r="E22" s="14" t="str">
        <f t="shared" si="1"/>
        <v/>
      </c>
      <c r="F22" s="6"/>
      <c r="G22" s="6"/>
      <c r="H22" s="24"/>
      <c r="I22" s="7"/>
      <c r="J22" s="31" t="str">
        <f t="shared" si="2"/>
        <v/>
      </c>
      <c r="K22" s="23" t="str">
        <f t="shared" si="3"/>
        <v/>
      </c>
      <c r="L22" s="24"/>
      <c r="M22" s="8" t="str">
        <f t="shared" si="4"/>
        <v/>
      </c>
      <c r="N22" s="20"/>
      <c r="Q22" s="5"/>
      <c r="R22" s="3" t="s">
        <v>73</v>
      </c>
      <c r="S22" s="3">
        <v>615400</v>
      </c>
      <c r="U22" s="32">
        <f t="shared" si="0"/>
        <v>0</v>
      </c>
    </row>
    <row r="23" spans="1:21" ht="18" customHeight="1" x14ac:dyDescent="0.35">
      <c r="A23" s="19"/>
      <c r="B23" s="6"/>
      <c r="C23" s="6"/>
      <c r="D23" s="12"/>
      <c r="E23" s="14" t="str">
        <f t="shared" si="1"/>
        <v/>
      </c>
      <c r="F23" s="6"/>
      <c r="G23" s="6"/>
      <c r="H23" s="24"/>
      <c r="I23" s="7"/>
      <c r="J23" s="31" t="str">
        <f t="shared" si="2"/>
        <v/>
      </c>
      <c r="K23" s="23" t="str">
        <f t="shared" si="3"/>
        <v/>
      </c>
      <c r="L23" s="24"/>
      <c r="M23" s="8" t="str">
        <f t="shared" si="4"/>
        <v/>
      </c>
      <c r="N23" s="20"/>
      <c r="R23" s="3" t="s">
        <v>138</v>
      </c>
      <c r="S23" s="3">
        <v>606300</v>
      </c>
      <c r="U23" s="32">
        <f t="shared" si="0"/>
        <v>0</v>
      </c>
    </row>
    <row r="24" spans="1:21" ht="18" customHeight="1" x14ac:dyDescent="0.35">
      <c r="A24" s="19"/>
      <c r="B24" s="6"/>
      <c r="C24" s="6"/>
      <c r="D24" s="12"/>
      <c r="E24" s="14" t="str">
        <f t="shared" si="1"/>
        <v/>
      </c>
      <c r="F24" s="6"/>
      <c r="G24" s="6"/>
      <c r="H24" s="24"/>
      <c r="I24" s="7"/>
      <c r="J24" s="31" t="str">
        <f t="shared" si="2"/>
        <v/>
      </c>
      <c r="K24" s="23" t="str">
        <f t="shared" si="3"/>
        <v/>
      </c>
      <c r="L24" s="24"/>
      <c r="M24" s="8" t="str">
        <f t="shared" si="4"/>
        <v/>
      </c>
      <c r="N24" s="20"/>
      <c r="R24" s="3" t="s">
        <v>64</v>
      </c>
      <c r="S24" s="3">
        <v>606400</v>
      </c>
      <c r="U24" s="32">
        <f t="shared" si="0"/>
        <v>0</v>
      </c>
    </row>
    <row r="25" spans="1:21" ht="18" customHeight="1" x14ac:dyDescent="0.35">
      <c r="A25" s="19"/>
      <c r="B25" s="6"/>
      <c r="C25" s="6"/>
      <c r="D25" s="12"/>
      <c r="E25" s="14"/>
      <c r="F25" s="6"/>
      <c r="G25" s="6"/>
      <c r="H25" s="24"/>
      <c r="I25" s="7"/>
      <c r="J25" s="31" t="str">
        <f t="shared" si="2"/>
        <v/>
      </c>
      <c r="K25" s="23" t="str">
        <f t="shared" si="3"/>
        <v/>
      </c>
      <c r="L25" s="24"/>
      <c r="M25" s="8" t="str">
        <f t="shared" si="4"/>
        <v/>
      </c>
      <c r="N25" s="20"/>
      <c r="R25" s="3" t="s">
        <v>60</v>
      </c>
      <c r="S25" s="3">
        <v>626201</v>
      </c>
      <c r="U25" s="32">
        <f t="shared" si="0"/>
        <v>0</v>
      </c>
    </row>
    <row r="26" spans="1:21" ht="18" customHeight="1" x14ac:dyDescent="0.35">
      <c r="A26" s="19"/>
      <c r="B26" s="6"/>
      <c r="C26" s="6"/>
      <c r="D26" s="12"/>
      <c r="E26" s="14" t="str">
        <f t="shared" si="1"/>
        <v/>
      </c>
      <c r="F26" s="6"/>
      <c r="G26" s="6"/>
      <c r="H26" s="24"/>
      <c r="I26" s="7"/>
      <c r="J26" s="31" t="str">
        <f t="shared" si="2"/>
        <v/>
      </c>
      <c r="K26" s="23" t="str">
        <f t="shared" si="3"/>
        <v/>
      </c>
      <c r="L26" s="24"/>
      <c r="M26" s="8" t="str">
        <f t="shared" si="4"/>
        <v/>
      </c>
      <c r="N26" s="20"/>
      <c r="R26" s="3" t="s">
        <v>66</v>
      </c>
      <c r="U26" s="32">
        <f t="shared" si="0"/>
        <v>0</v>
      </c>
    </row>
    <row r="27" spans="1:21" ht="18" customHeight="1" x14ac:dyDescent="0.35">
      <c r="A27" s="19"/>
      <c r="B27" s="6"/>
      <c r="C27" s="6"/>
      <c r="D27" s="12"/>
      <c r="E27" s="14" t="str">
        <f t="shared" si="1"/>
        <v/>
      </c>
      <c r="F27" s="6"/>
      <c r="G27" s="6"/>
      <c r="H27" s="24"/>
      <c r="I27" s="7"/>
      <c r="J27" s="31" t="str">
        <f t="shared" si="2"/>
        <v/>
      </c>
      <c r="K27" s="23" t="str">
        <f t="shared" si="3"/>
        <v/>
      </c>
      <c r="L27" s="24"/>
      <c r="M27" s="8" t="str">
        <f t="shared" si="4"/>
        <v/>
      </c>
      <c r="N27" s="20"/>
      <c r="R27" s="3" t="s">
        <v>76</v>
      </c>
      <c r="S27" s="3">
        <v>791003</v>
      </c>
      <c r="U27" s="32">
        <f t="shared" si="0"/>
        <v>0</v>
      </c>
    </row>
    <row r="28" spans="1:21" ht="18" customHeight="1" x14ac:dyDescent="0.35">
      <c r="A28" s="19"/>
      <c r="B28" s="6"/>
      <c r="C28" s="6"/>
      <c r="D28" s="12"/>
      <c r="E28" s="14" t="str">
        <f t="shared" si="1"/>
        <v/>
      </c>
      <c r="F28" s="6"/>
      <c r="G28" s="6"/>
      <c r="H28" s="24"/>
      <c r="I28" s="7"/>
      <c r="J28" s="31" t="str">
        <f t="shared" si="2"/>
        <v/>
      </c>
      <c r="K28" s="23" t="str">
        <f t="shared" si="3"/>
        <v/>
      </c>
      <c r="L28" s="24"/>
      <c r="M28" s="8" t="str">
        <f t="shared" si="4"/>
        <v/>
      </c>
      <c r="N28" s="20"/>
      <c r="R28" s="3" t="s">
        <v>77</v>
      </c>
      <c r="S28" s="3">
        <v>791013</v>
      </c>
      <c r="U28" s="32">
        <f t="shared" si="0"/>
        <v>0</v>
      </c>
    </row>
    <row r="29" spans="1:21" ht="18" customHeight="1" x14ac:dyDescent="0.35">
      <c r="A29" s="19"/>
      <c r="B29" s="6"/>
      <c r="C29" s="6"/>
      <c r="D29" s="12"/>
      <c r="E29" s="14" t="str">
        <f t="shared" si="1"/>
        <v/>
      </c>
      <c r="F29" s="6"/>
      <c r="G29" s="6"/>
      <c r="H29" s="24"/>
      <c r="I29" s="7"/>
      <c r="J29" s="31" t="str">
        <f t="shared" si="2"/>
        <v/>
      </c>
      <c r="K29" s="23" t="str">
        <f t="shared" si="3"/>
        <v/>
      </c>
      <c r="L29" s="24"/>
      <c r="M29" s="8" t="str">
        <f t="shared" si="4"/>
        <v/>
      </c>
      <c r="N29" s="20"/>
      <c r="U29" s="32">
        <f t="shared" si="0"/>
        <v>0</v>
      </c>
    </row>
    <row r="30" spans="1:21" ht="18" customHeight="1" x14ac:dyDescent="0.35">
      <c r="A30" s="19"/>
      <c r="B30" s="6"/>
      <c r="C30" s="6"/>
      <c r="D30" s="12"/>
      <c r="E30" s="14" t="str">
        <f t="shared" si="1"/>
        <v/>
      </c>
      <c r="F30" s="6"/>
      <c r="G30" s="6"/>
      <c r="H30" s="24"/>
      <c r="I30" s="7"/>
      <c r="J30" s="31" t="str">
        <f t="shared" si="2"/>
        <v/>
      </c>
      <c r="K30" s="23" t="str">
        <f t="shared" si="3"/>
        <v/>
      </c>
      <c r="L30" s="24"/>
      <c r="M30" s="8" t="str">
        <f t="shared" si="4"/>
        <v/>
      </c>
      <c r="N30" s="20"/>
      <c r="U30" s="32">
        <f t="shared" si="0"/>
        <v>0</v>
      </c>
    </row>
    <row r="31" spans="1:21" ht="18" customHeight="1" x14ac:dyDescent="0.35">
      <c r="A31" s="19"/>
      <c r="B31" s="6"/>
      <c r="C31" s="6"/>
      <c r="D31" s="12"/>
      <c r="E31" s="14" t="str">
        <f t="shared" si="1"/>
        <v/>
      </c>
      <c r="F31" s="6"/>
      <c r="G31" s="6"/>
      <c r="H31" s="24"/>
      <c r="I31" s="7"/>
      <c r="J31" s="31" t="str">
        <f t="shared" si="2"/>
        <v/>
      </c>
      <c r="K31" s="23" t="str">
        <f t="shared" si="3"/>
        <v/>
      </c>
      <c r="L31" s="24"/>
      <c r="M31" s="8" t="str">
        <f t="shared" si="4"/>
        <v/>
      </c>
      <c r="N31" s="20"/>
      <c r="R31" s="3" t="s">
        <v>70</v>
      </c>
      <c r="S31" s="11">
        <v>0.8</v>
      </c>
      <c r="U31" s="32">
        <f t="shared" si="0"/>
        <v>0</v>
      </c>
    </row>
    <row r="32" spans="1:21" ht="18" customHeight="1" x14ac:dyDescent="0.35">
      <c r="A32" s="19"/>
      <c r="B32" s="6"/>
      <c r="C32" s="6"/>
      <c r="D32" s="12"/>
      <c r="E32" s="14" t="str">
        <f t="shared" si="1"/>
        <v/>
      </c>
      <c r="F32" s="6"/>
      <c r="G32" s="6"/>
      <c r="H32" s="24"/>
      <c r="I32" s="7"/>
      <c r="J32" s="31" t="str">
        <f t="shared" si="2"/>
        <v/>
      </c>
      <c r="K32" s="23" t="str">
        <f t="shared" si="3"/>
        <v/>
      </c>
      <c r="L32" s="24"/>
      <c r="M32" s="8" t="str">
        <f t="shared" si="4"/>
        <v/>
      </c>
      <c r="N32" s="20"/>
      <c r="R32" s="3" t="s">
        <v>71</v>
      </c>
      <c r="S32" s="11">
        <v>1</v>
      </c>
      <c r="U32" s="32">
        <f t="shared" si="0"/>
        <v>0</v>
      </c>
    </row>
    <row r="33" spans="1:21" ht="18" customHeight="1" x14ac:dyDescent="0.35">
      <c r="A33" s="19"/>
      <c r="B33" s="6"/>
      <c r="C33" s="6"/>
      <c r="D33" s="12"/>
      <c r="E33" s="14" t="str">
        <f t="shared" si="1"/>
        <v/>
      </c>
      <c r="F33" s="6"/>
      <c r="G33" s="6"/>
      <c r="H33" s="24"/>
      <c r="I33" s="7"/>
      <c r="J33" s="31" t="str">
        <f t="shared" si="2"/>
        <v/>
      </c>
      <c r="K33" s="23" t="str">
        <f t="shared" si="3"/>
        <v/>
      </c>
      <c r="L33" s="24"/>
      <c r="M33" s="8" t="str">
        <f t="shared" si="4"/>
        <v/>
      </c>
      <c r="N33" s="20"/>
      <c r="R33" s="3" t="s">
        <v>72</v>
      </c>
      <c r="S33" s="11">
        <v>1</v>
      </c>
      <c r="U33" s="32">
        <f t="shared" si="0"/>
        <v>0</v>
      </c>
    </row>
    <row r="34" spans="1:21" ht="18" customHeight="1" x14ac:dyDescent="0.35">
      <c r="A34" s="19"/>
      <c r="B34" s="6"/>
      <c r="C34" s="6"/>
      <c r="D34" s="12"/>
      <c r="E34" s="14" t="str">
        <f t="shared" si="1"/>
        <v/>
      </c>
      <c r="F34" s="6"/>
      <c r="G34" s="6"/>
      <c r="H34" s="24"/>
      <c r="I34" s="7"/>
      <c r="J34" s="31" t="str">
        <f t="shared" si="2"/>
        <v/>
      </c>
      <c r="K34" s="23" t="str">
        <f t="shared" si="3"/>
        <v/>
      </c>
      <c r="L34" s="24"/>
      <c r="M34" s="8" t="str">
        <f t="shared" si="4"/>
        <v/>
      </c>
      <c r="N34" s="20"/>
      <c r="U34" s="32">
        <f t="shared" si="0"/>
        <v>0</v>
      </c>
    </row>
    <row r="35" spans="1:21" ht="18" customHeight="1" x14ac:dyDescent="0.35">
      <c r="A35" s="19"/>
      <c r="B35" s="6"/>
      <c r="C35" s="6"/>
      <c r="D35" s="12"/>
      <c r="E35" s="14" t="str">
        <f t="shared" si="1"/>
        <v/>
      </c>
      <c r="F35" s="6"/>
      <c r="G35" s="6"/>
      <c r="H35" s="24"/>
      <c r="I35" s="7"/>
      <c r="J35" s="31" t="str">
        <f t="shared" si="2"/>
        <v/>
      </c>
      <c r="K35" s="23" t="str">
        <f t="shared" si="3"/>
        <v/>
      </c>
      <c r="L35" s="24"/>
      <c r="M35" s="8" t="str">
        <f t="shared" si="4"/>
        <v/>
      </c>
      <c r="N35" s="20"/>
      <c r="U35" s="32">
        <f t="shared" si="0"/>
        <v>0</v>
      </c>
    </row>
    <row r="36" spans="1:21" ht="18" customHeight="1" x14ac:dyDescent="0.35">
      <c r="A36" s="19"/>
      <c r="B36" s="6"/>
      <c r="C36" s="6"/>
      <c r="D36" s="12"/>
      <c r="E36" s="14" t="str">
        <f t="shared" si="1"/>
        <v/>
      </c>
      <c r="F36" s="6"/>
      <c r="G36" s="6"/>
      <c r="H36" s="24"/>
      <c r="I36" s="7"/>
      <c r="J36" s="31" t="str">
        <f t="shared" si="2"/>
        <v/>
      </c>
      <c r="K36" s="23" t="str">
        <f t="shared" si="3"/>
        <v/>
      </c>
      <c r="L36" s="24"/>
      <c r="M36" s="8" t="str">
        <f t="shared" si="4"/>
        <v/>
      </c>
      <c r="N36" s="20"/>
      <c r="U36" s="32">
        <f t="shared" si="0"/>
        <v>0</v>
      </c>
    </row>
    <row r="37" spans="1:21" ht="18" customHeight="1" x14ac:dyDescent="0.35">
      <c r="A37" s="19"/>
      <c r="B37" s="6"/>
      <c r="C37" s="6"/>
      <c r="D37" s="12"/>
      <c r="E37" s="14" t="str">
        <f t="shared" si="1"/>
        <v/>
      </c>
      <c r="F37" s="6"/>
      <c r="G37" s="6"/>
      <c r="H37" s="24"/>
      <c r="I37" s="7"/>
      <c r="J37" s="31" t="str">
        <f t="shared" si="2"/>
        <v/>
      </c>
      <c r="K37" s="23" t="str">
        <f t="shared" si="3"/>
        <v/>
      </c>
      <c r="L37" s="24"/>
      <c r="M37" s="8" t="str">
        <f t="shared" si="4"/>
        <v/>
      </c>
      <c r="N37" s="20"/>
      <c r="U37" s="32">
        <f t="shared" si="0"/>
        <v>0</v>
      </c>
    </row>
    <row r="38" spans="1:21" ht="18" customHeight="1" x14ac:dyDescent="0.35">
      <c r="A38" s="19"/>
      <c r="B38" s="6"/>
      <c r="C38" s="6"/>
      <c r="D38" s="12"/>
      <c r="E38" s="14" t="str">
        <f t="shared" si="1"/>
        <v/>
      </c>
      <c r="F38" s="6"/>
      <c r="G38" s="6"/>
      <c r="H38" s="24"/>
      <c r="I38" s="7"/>
      <c r="J38" s="31" t="str">
        <f t="shared" si="2"/>
        <v/>
      </c>
      <c r="K38" s="23" t="str">
        <f t="shared" si="3"/>
        <v/>
      </c>
      <c r="L38" s="24"/>
      <c r="M38" s="8" t="str">
        <f t="shared" si="4"/>
        <v/>
      </c>
      <c r="N38" s="20"/>
      <c r="U38" s="32">
        <f t="shared" si="0"/>
        <v>0</v>
      </c>
    </row>
    <row r="39" spans="1:21" ht="18" customHeight="1" x14ac:dyDescent="0.35">
      <c r="A39" s="19"/>
      <c r="B39" s="6"/>
      <c r="C39" s="6"/>
      <c r="D39" s="12"/>
      <c r="E39" s="14" t="str">
        <f t="shared" si="1"/>
        <v/>
      </c>
      <c r="F39" s="6"/>
      <c r="G39" s="6"/>
      <c r="H39" s="24"/>
      <c r="I39" s="7"/>
      <c r="J39" s="31" t="str">
        <f t="shared" si="2"/>
        <v/>
      </c>
      <c r="K39" s="23" t="str">
        <f t="shared" si="3"/>
        <v/>
      </c>
      <c r="L39" s="24"/>
      <c r="M39" s="8" t="str">
        <f t="shared" si="4"/>
        <v/>
      </c>
      <c r="N39" s="20"/>
      <c r="U39" s="32">
        <f t="shared" si="0"/>
        <v>0</v>
      </c>
    </row>
    <row r="40" spans="1:21" ht="18" customHeight="1" x14ac:dyDescent="0.35">
      <c r="A40" s="19"/>
      <c r="B40" s="6"/>
      <c r="C40" s="6"/>
      <c r="D40" s="12"/>
      <c r="E40" s="14" t="str">
        <f t="shared" si="1"/>
        <v/>
      </c>
      <c r="F40" s="6"/>
      <c r="G40" s="6"/>
      <c r="H40" s="24"/>
      <c r="I40" s="7"/>
      <c r="J40" s="31" t="str">
        <f t="shared" si="2"/>
        <v/>
      </c>
      <c r="K40" s="23" t="str">
        <f t="shared" si="3"/>
        <v/>
      </c>
      <c r="L40" s="24"/>
      <c r="M40" s="8" t="str">
        <f t="shared" si="4"/>
        <v/>
      </c>
      <c r="N40" s="20"/>
      <c r="U40" s="32">
        <f t="shared" si="0"/>
        <v>0</v>
      </c>
    </row>
    <row r="41" spans="1:21" ht="18" customHeight="1" x14ac:dyDescent="0.35">
      <c r="A41" s="19"/>
      <c r="B41" s="6"/>
      <c r="C41" s="6"/>
      <c r="D41" s="12"/>
      <c r="E41" s="14" t="str">
        <f t="shared" si="1"/>
        <v/>
      </c>
      <c r="F41" s="6"/>
      <c r="G41" s="6"/>
      <c r="H41" s="24"/>
      <c r="I41" s="7"/>
      <c r="J41" s="31" t="str">
        <f t="shared" si="2"/>
        <v/>
      </c>
      <c r="K41" s="23" t="str">
        <f t="shared" si="3"/>
        <v/>
      </c>
      <c r="L41" s="24"/>
      <c r="M41" s="8" t="str">
        <f t="shared" si="4"/>
        <v/>
      </c>
      <c r="N41" s="20"/>
      <c r="U41" s="32">
        <f t="shared" si="0"/>
        <v>0</v>
      </c>
    </row>
    <row r="42" spans="1:21" ht="18" customHeight="1" x14ac:dyDescent="0.35">
      <c r="A42" s="19"/>
      <c r="B42" s="6"/>
      <c r="C42" s="6"/>
      <c r="D42" s="12"/>
      <c r="E42" s="14" t="str">
        <f t="shared" si="1"/>
        <v/>
      </c>
      <c r="F42" s="6"/>
      <c r="G42" s="6"/>
      <c r="H42" s="24"/>
      <c r="I42" s="7"/>
      <c r="J42" s="31" t="str">
        <f t="shared" si="2"/>
        <v/>
      </c>
      <c r="K42" s="23" t="str">
        <f t="shared" si="3"/>
        <v/>
      </c>
      <c r="L42" s="24"/>
      <c r="M42" s="8" t="str">
        <f t="shared" si="4"/>
        <v/>
      </c>
      <c r="N42" s="20"/>
      <c r="U42" s="32">
        <f>SUM(K53,H53)</f>
        <v>0</v>
      </c>
    </row>
    <row r="43" spans="1:21" ht="18" customHeight="1" x14ac:dyDescent="0.35">
      <c r="A43" s="19"/>
      <c r="B43" s="6"/>
      <c r="C43" s="6"/>
      <c r="D43" s="12"/>
      <c r="E43" s="14" t="str">
        <f t="shared" si="1"/>
        <v/>
      </c>
      <c r="F43" s="6"/>
      <c r="G43" s="6"/>
      <c r="H43" s="24"/>
      <c r="I43" s="7"/>
      <c r="J43" s="31" t="str">
        <f t="shared" si="2"/>
        <v/>
      </c>
      <c r="K43" s="23" t="str">
        <f t="shared" si="3"/>
        <v/>
      </c>
      <c r="L43" s="24"/>
      <c r="M43" s="8" t="str">
        <f t="shared" si="4"/>
        <v/>
      </c>
      <c r="N43" s="20"/>
      <c r="U43" s="32">
        <f t="shared" ref="U43:U47" si="5">SUM(K44,H44)</f>
        <v>0</v>
      </c>
    </row>
    <row r="44" spans="1:21" ht="18" customHeight="1" x14ac:dyDescent="0.35">
      <c r="A44" s="19"/>
      <c r="B44" s="6"/>
      <c r="C44" s="6"/>
      <c r="D44" s="12"/>
      <c r="E44" s="14" t="str">
        <f t="shared" si="1"/>
        <v/>
      </c>
      <c r="F44" s="6"/>
      <c r="G44" s="6"/>
      <c r="H44" s="24"/>
      <c r="I44" s="7"/>
      <c r="J44" s="31" t="str">
        <f t="shared" si="2"/>
        <v/>
      </c>
      <c r="K44" s="23" t="str">
        <f t="shared" si="3"/>
        <v/>
      </c>
      <c r="L44" s="24"/>
      <c r="M44" s="8" t="str">
        <f t="shared" si="4"/>
        <v/>
      </c>
      <c r="N44" s="20"/>
      <c r="U44" s="32">
        <f t="shared" si="5"/>
        <v>0</v>
      </c>
    </row>
    <row r="45" spans="1:21" ht="18" customHeight="1" x14ac:dyDescent="0.35">
      <c r="A45" s="19"/>
      <c r="B45" s="6"/>
      <c r="C45" s="6"/>
      <c r="D45" s="12"/>
      <c r="E45" s="14" t="str">
        <f t="shared" si="1"/>
        <v/>
      </c>
      <c r="F45" s="6"/>
      <c r="G45" s="6"/>
      <c r="H45" s="24"/>
      <c r="I45" s="7"/>
      <c r="J45" s="31" t="str">
        <f t="shared" si="2"/>
        <v/>
      </c>
      <c r="K45" s="23" t="str">
        <f t="shared" si="3"/>
        <v/>
      </c>
      <c r="L45" s="24"/>
      <c r="M45" s="8" t="str">
        <f t="shared" si="4"/>
        <v/>
      </c>
      <c r="N45" s="20"/>
      <c r="U45" s="32">
        <f t="shared" si="5"/>
        <v>0</v>
      </c>
    </row>
    <row r="46" spans="1:21" ht="18" customHeight="1" x14ac:dyDescent="0.35">
      <c r="A46" s="19"/>
      <c r="B46" s="6"/>
      <c r="C46" s="6"/>
      <c r="D46" s="12"/>
      <c r="E46" s="14" t="str">
        <f t="shared" si="1"/>
        <v/>
      </c>
      <c r="F46" s="6"/>
      <c r="G46" s="6"/>
      <c r="H46" s="24"/>
      <c r="I46" s="7"/>
      <c r="J46" s="31" t="str">
        <f t="shared" si="2"/>
        <v/>
      </c>
      <c r="K46" s="23" t="str">
        <f t="shared" si="3"/>
        <v/>
      </c>
      <c r="L46" s="24"/>
      <c r="M46" s="8" t="str">
        <f t="shared" si="4"/>
        <v/>
      </c>
      <c r="N46" s="20"/>
      <c r="U46" s="32">
        <f t="shared" si="5"/>
        <v>0</v>
      </c>
    </row>
    <row r="47" spans="1:21" ht="18" customHeight="1" x14ac:dyDescent="0.35">
      <c r="A47" s="19"/>
      <c r="B47" s="6"/>
      <c r="C47" s="6"/>
      <c r="D47" s="12"/>
      <c r="E47" s="14" t="str">
        <f t="shared" si="1"/>
        <v/>
      </c>
      <c r="F47" s="6"/>
      <c r="G47" s="6"/>
      <c r="H47" s="24"/>
      <c r="I47" s="7"/>
      <c r="J47" s="31" t="str">
        <f t="shared" si="2"/>
        <v/>
      </c>
      <c r="K47" s="23" t="str">
        <f t="shared" si="3"/>
        <v/>
      </c>
      <c r="L47" s="24"/>
      <c r="M47" s="8" t="str">
        <f t="shared" si="4"/>
        <v/>
      </c>
      <c r="N47" s="20"/>
      <c r="U47" s="32">
        <f t="shared" si="5"/>
        <v>0</v>
      </c>
    </row>
    <row r="48" spans="1:21" ht="18" customHeight="1" x14ac:dyDescent="0.35">
      <c r="A48" s="19"/>
      <c r="B48" s="6"/>
      <c r="C48" s="6"/>
      <c r="D48" s="12"/>
      <c r="E48" s="14" t="str">
        <f t="shared" ref="E48:E52" si="6">IF(F48&lt;&gt;"",INDEX($R$11:$S$28,MATCH(F48,$R$11:$R$28,0),2),"")</f>
        <v/>
      </c>
      <c r="F48" s="6"/>
      <c r="G48" s="6"/>
      <c r="H48" s="24"/>
      <c r="I48" s="7"/>
      <c r="J48" s="31" t="str">
        <f t="shared" ref="J48:J52" si="7">IF(I48&lt;&gt;"",0.28,"")</f>
        <v/>
      </c>
      <c r="K48" s="23" t="str">
        <f t="shared" ref="K48:K52" si="8">IF(CONCATENATE(D48,F48)="","",IF(F48="Déplacement (Frais Kilométriques)",IF(I48="","?",I48*J48),""))</f>
        <v/>
      </c>
      <c r="L48" s="24"/>
      <c r="M48" s="8" t="str">
        <f t="shared" ref="M48:M52" si="9">IF(CONCATENATE(D48,F48,I48,K48,H48,L48)="","",IF(CONCATENATE(D48,F48,I48,K48,H48,L48)=CONCATENATE(D48),"A compléter",IF(D48="","Date ?",IF(F48="","A compléter","Ok"))))</f>
        <v/>
      </c>
      <c r="N48" s="20"/>
      <c r="U48" s="32">
        <f t="shared" ref="U48:U52" si="10">SUM(K49,H49)</f>
        <v>0</v>
      </c>
    </row>
    <row r="49" spans="1:21" ht="18" customHeight="1" x14ac:dyDescent="0.35">
      <c r="A49" s="19"/>
      <c r="B49" s="6"/>
      <c r="C49" s="6"/>
      <c r="D49" s="12"/>
      <c r="E49" s="14" t="str">
        <f t="shared" si="6"/>
        <v/>
      </c>
      <c r="F49" s="6"/>
      <c r="G49" s="6"/>
      <c r="H49" s="24"/>
      <c r="I49" s="7"/>
      <c r="J49" s="31" t="str">
        <f t="shared" si="7"/>
        <v/>
      </c>
      <c r="K49" s="23" t="str">
        <f t="shared" si="8"/>
        <v/>
      </c>
      <c r="L49" s="24"/>
      <c r="M49" s="8" t="str">
        <f t="shared" si="9"/>
        <v/>
      </c>
      <c r="N49" s="20"/>
      <c r="U49" s="32">
        <f t="shared" si="10"/>
        <v>0</v>
      </c>
    </row>
    <row r="50" spans="1:21" ht="18" customHeight="1" x14ac:dyDescent="0.35">
      <c r="A50" s="19"/>
      <c r="B50" s="6"/>
      <c r="C50" s="6"/>
      <c r="D50" s="12"/>
      <c r="E50" s="14" t="str">
        <f t="shared" si="6"/>
        <v/>
      </c>
      <c r="F50" s="6"/>
      <c r="G50" s="6"/>
      <c r="H50" s="24"/>
      <c r="I50" s="7"/>
      <c r="J50" s="31" t="str">
        <f t="shared" si="7"/>
        <v/>
      </c>
      <c r="K50" s="23" t="str">
        <f t="shared" si="8"/>
        <v/>
      </c>
      <c r="L50" s="24"/>
      <c r="M50" s="8" t="str">
        <f t="shared" si="9"/>
        <v/>
      </c>
      <c r="N50" s="20"/>
      <c r="U50" s="32">
        <f t="shared" si="10"/>
        <v>0</v>
      </c>
    </row>
    <row r="51" spans="1:21" ht="18" customHeight="1" x14ac:dyDescent="0.35">
      <c r="A51" s="19"/>
      <c r="B51" s="6"/>
      <c r="C51" s="6"/>
      <c r="D51" s="12"/>
      <c r="E51" s="14" t="str">
        <f t="shared" si="6"/>
        <v/>
      </c>
      <c r="F51" s="6"/>
      <c r="G51" s="6"/>
      <c r="H51" s="24"/>
      <c r="I51" s="7"/>
      <c r="J51" s="31" t="str">
        <f t="shared" si="7"/>
        <v/>
      </c>
      <c r="K51" s="23" t="str">
        <f t="shared" si="8"/>
        <v/>
      </c>
      <c r="L51" s="24"/>
      <c r="M51" s="8" t="str">
        <f t="shared" si="9"/>
        <v/>
      </c>
      <c r="N51" s="20"/>
      <c r="U51" s="32">
        <f t="shared" si="10"/>
        <v>0</v>
      </c>
    </row>
    <row r="52" spans="1:21" ht="18" customHeight="1" x14ac:dyDescent="0.35">
      <c r="A52" s="19"/>
      <c r="B52" s="6"/>
      <c r="C52" s="6"/>
      <c r="D52" s="12"/>
      <c r="E52" s="14" t="str">
        <f t="shared" si="6"/>
        <v/>
      </c>
      <c r="F52" s="6"/>
      <c r="G52" s="6"/>
      <c r="H52" s="24"/>
      <c r="I52" s="7"/>
      <c r="J52" s="31" t="str">
        <f t="shared" si="7"/>
        <v/>
      </c>
      <c r="K52" s="23" t="str">
        <f t="shared" si="8"/>
        <v/>
      </c>
      <c r="L52" s="24"/>
      <c r="M52" s="8" t="str">
        <f t="shared" si="9"/>
        <v/>
      </c>
      <c r="N52" s="20"/>
      <c r="U52" s="32">
        <f t="shared" si="10"/>
        <v>0</v>
      </c>
    </row>
    <row r="53" spans="1:21" ht="18" customHeight="1" x14ac:dyDescent="0.35">
      <c r="A53" s="19"/>
      <c r="B53" s="6"/>
      <c r="C53" s="6"/>
      <c r="D53" s="12"/>
      <c r="E53" s="14" t="str">
        <f t="shared" si="1"/>
        <v/>
      </c>
      <c r="F53" s="6"/>
      <c r="G53" s="6"/>
      <c r="H53" s="24"/>
      <c r="I53" s="7"/>
      <c r="J53" s="31" t="str">
        <f t="shared" si="2"/>
        <v/>
      </c>
      <c r="K53" s="23" t="str">
        <f t="shared" si="3"/>
        <v/>
      </c>
      <c r="L53" s="24"/>
      <c r="M53" s="8" t="str">
        <f t="shared" si="4"/>
        <v/>
      </c>
      <c r="N53" s="20"/>
      <c r="U53" s="32">
        <f t="shared" si="0"/>
        <v>0</v>
      </c>
    </row>
    <row r="54" spans="1:21" ht="18" customHeight="1" x14ac:dyDescent="0.35">
      <c r="A54" s="19"/>
      <c r="B54" s="6"/>
      <c r="C54" s="6"/>
      <c r="D54" s="12"/>
      <c r="E54" s="14" t="str">
        <f t="shared" si="1"/>
        <v/>
      </c>
      <c r="F54" s="6"/>
      <c r="G54" s="6"/>
      <c r="H54" s="24"/>
      <c r="I54" s="7"/>
      <c r="J54" s="31" t="str">
        <f t="shared" si="2"/>
        <v/>
      </c>
      <c r="K54" s="23" t="str">
        <f t="shared" si="3"/>
        <v/>
      </c>
      <c r="L54" s="24"/>
      <c r="M54" s="8" t="str">
        <f t="shared" si="4"/>
        <v/>
      </c>
      <c r="N54" s="20"/>
      <c r="U54" s="32">
        <f t="shared" si="0"/>
        <v>0</v>
      </c>
    </row>
    <row r="55" spans="1:21" ht="18" customHeight="1" x14ac:dyDescent="0.35">
      <c r="A55" s="19"/>
      <c r="B55" s="6"/>
      <c r="C55" s="6"/>
      <c r="D55" s="12"/>
      <c r="E55" s="14" t="str">
        <f t="shared" si="1"/>
        <v/>
      </c>
      <c r="F55" s="6"/>
      <c r="G55" s="6"/>
      <c r="H55" s="24"/>
      <c r="I55" s="7"/>
      <c r="J55" s="31" t="str">
        <f t="shared" si="2"/>
        <v/>
      </c>
      <c r="K55" s="23" t="str">
        <f t="shared" si="3"/>
        <v/>
      </c>
      <c r="L55" s="24"/>
      <c r="M55" s="8" t="str">
        <f t="shared" si="4"/>
        <v/>
      </c>
      <c r="N55" s="20"/>
      <c r="U55" s="32">
        <f t="shared" si="0"/>
        <v>0</v>
      </c>
    </row>
    <row r="56" spans="1:21" ht="18" customHeight="1" x14ac:dyDescent="0.35">
      <c r="A56" s="19"/>
      <c r="B56" s="6"/>
      <c r="C56" s="6"/>
      <c r="D56" s="12"/>
      <c r="E56" s="14" t="str">
        <f t="shared" si="1"/>
        <v/>
      </c>
      <c r="F56" s="6"/>
      <c r="G56" s="6"/>
      <c r="H56" s="24"/>
      <c r="I56" s="7"/>
      <c r="J56" s="31" t="str">
        <f t="shared" si="2"/>
        <v/>
      </c>
      <c r="K56" s="23" t="str">
        <f t="shared" si="3"/>
        <v/>
      </c>
      <c r="L56" s="24"/>
      <c r="M56" s="8" t="str">
        <f t="shared" si="4"/>
        <v/>
      </c>
      <c r="N56" s="20"/>
      <c r="U56" s="32">
        <f t="shared" si="0"/>
        <v>0</v>
      </c>
    </row>
    <row r="57" spans="1:21" ht="18" customHeight="1" x14ac:dyDescent="0.35">
      <c r="A57" s="19"/>
      <c r="B57" s="6"/>
      <c r="C57" s="6"/>
      <c r="D57" s="12"/>
      <c r="E57" s="14" t="str">
        <f t="shared" si="1"/>
        <v/>
      </c>
      <c r="F57" s="6"/>
      <c r="G57" s="6"/>
      <c r="H57" s="24"/>
      <c r="I57" s="7"/>
      <c r="J57" s="31" t="str">
        <f t="shared" si="2"/>
        <v/>
      </c>
      <c r="K57" s="23" t="str">
        <f t="shared" si="3"/>
        <v/>
      </c>
      <c r="L57" s="24"/>
      <c r="M57" s="8" t="str">
        <f t="shared" si="4"/>
        <v/>
      </c>
      <c r="N57" s="20"/>
      <c r="U57" s="32">
        <f t="shared" si="0"/>
        <v>0</v>
      </c>
    </row>
  </sheetData>
  <mergeCells count="8">
    <mergeCell ref="J9:K9"/>
    <mergeCell ref="F9:G9"/>
    <mergeCell ref="K3:L3"/>
    <mergeCell ref="K4:L4"/>
    <mergeCell ref="K5:L5"/>
    <mergeCell ref="I5:J5"/>
    <mergeCell ref="I4:J4"/>
    <mergeCell ref="I3:J3"/>
  </mergeCells>
  <phoneticPr fontId="4" type="noConversion"/>
  <conditionalFormatting sqref="E12:E57">
    <cfRule type="containsBlanks" dxfId="5" priority="4">
      <formula>LEN(TRIM(E12))=0</formula>
    </cfRule>
  </conditionalFormatting>
  <conditionalFormatting sqref="F5">
    <cfRule type="containsBlanks" dxfId="4" priority="6">
      <formula>LEN(TRIM(F5))=0</formula>
    </cfRule>
  </conditionalFormatting>
  <conditionalFormatting sqref="H12:H57">
    <cfRule type="expression" dxfId="3" priority="1">
      <formula>IF($F12="Déplacement (Frais Kilométriques)",TRUE,FALSE)</formula>
    </cfRule>
  </conditionalFormatting>
  <conditionalFormatting sqref="I12:I57">
    <cfRule type="expression" priority="2" stopIfTrue="1">
      <formula>IF($I$12&lt;&gt;"",TRUE,FALSE)</formula>
    </cfRule>
    <cfRule type="expression" dxfId="2" priority="3">
      <formula>IF($F12="Déplacement (Frais Kilométriques)",TRUE,FALSE)</formula>
    </cfRule>
  </conditionalFormatting>
  <conditionalFormatting sqref="K3:L5">
    <cfRule type="containsBlanks" dxfId="1" priority="5">
      <formula>LEN(TRIM(K3))=0</formula>
    </cfRule>
  </conditionalFormatting>
  <conditionalFormatting sqref="L12:L57">
    <cfRule type="expression" priority="15" stopIfTrue="1">
      <formula>IF($C12="Etude &amp; Presta - 3000",TRUE,FALSE)</formula>
    </cfRule>
    <cfRule type="expression" priority="16" stopIfTrue="1">
      <formula>IF($C12="Séjours VVV - 3016",TRUE,FALSE)</formula>
    </cfRule>
    <cfRule type="expression" priority="17" stopIfTrue="1">
      <formula>IF($C12="Jardins partagés - 3020",TRUE,FALSE)</formula>
    </cfRule>
    <cfRule type="expression" dxfId="0" priority="18">
      <formula>IF($A12="LPM",TRUE,FALSE)</formula>
    </cfRule>
  </conditionalFormatting>
  <dataValidations count="10">
    <dataValidation type="list" allowBlank="1" showInputMessage="1" showErrorMessage="1" sqref="A12:A57" xr:uid="{E8BE0822-DFFA-48E3-8CAD-7F75E99330BF}">
      <formula1>Structures</formula1>
    </dataValidation>
    <dataValidation type="whole" operator="greaterThan" allowBlank="1" showInputMessage="1" showErrorMessage="1" promptTitle="Kilométrage" prompt="Merci de saisir un nombre entier" sqref="I12:I57" xr:uid="{87EE7B83-97FA-4109-9E7A-A4F9FCD0D895}">
      <formula1>0</formula1>
    </dataValidation>
    <dataValidation type="date" errorStyle="warning" operator="lessThan" allowBlank="1" showErrorMessage="1" errorTitle="Erreur Date" error="La date ne peut pas être prise en compte" sqref="E12:E57" xr:uid="{3325AF30-ED11-4E63-8558-A235E104B3E2}">
      <formula1>TODAY()</formula1>
    </dataValidation>
    <dataValidation type="list" allowBlank="1" showInputMessage="1" showErrorMessage="1" sqref="N12:N57" xr:uid="{0756D707-2298-4B5C-8524-377B82CF0B95}">
      <formula1>$R$6:$R$8</formula1>
    </dataValidation>
    <dataValidation operator="greaterThan" allowBlank="1" showInputMessage="1" showErrorMessage="1" promptTitle="Kilométrage" prompt="Merci de saisir un nombre entier" sqref="J12:J57" xr:uid="{B629FD9A-881E-40E4-9C2D-586046AFE093}"/>
    <dataValidation type="date" allowBlank="1" showInputMessage="1" showErrorMessage="1" sqref="F5" xr:uid="{3CAA9C9C-F546-4B86-8ABB-B95B9C6D13C6}">
      <formula1>45292</formula1>
      <formula2>67937</formula2>
    </dataValidation>
    <dataValidation type="list" allowBlank="1" showInputMessage="1" showErrorMessage="1" sqref="B12:B57" xr:uid="{6FAFD095-2654-4710-9AEE-ECA4A23FA9A5}">
      <formula1>INDIRECT($A12)</formula1>
    </dataValidation>
    <dataValidation type="list" allowBlank="1" showInputMessage="1" showErrorMessage="1" sqref="C12:C57" xr:uid="{79C4CA12-6176-433A-82AB-034F20155707}">
      <formula1>INDIRECT($B12)</formula1>
    </dataValidation>
    <dataValidation type="date" allowBlank="1" showInputMessage="1" showErrorMessage="1" sqref="D12:D57" xr:uid="{11A85204-8CEC-4C48-B767-314010B24DFC}">
      <formula1>$G$5</formula1>
      <formula2>$G$6</formula2>
    </dataValidation>
    <dataValidation type="list" allowBlank="1" showInputMessage="1" showErrorMessage="1" sqref="F12:F57" xr:uid="{B30FB4B6-AB55-480E-90CA-E0AF22C275C4}">
      <formula1>$R$11:$R$28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58088-D996-4076-A055-62EF32657634}">
  <sheetPr codeName="Feuil2">
    <pageSetUpPr fitToPage="1"/>
  </sheetPr>
  <dimension ref="A3:G63"/>
  <sheetViews>
    <sheetView workbookViewId="0">
      <selection activeCell="C12" sqref="C12"/>
    </sheetView>
  </sheetViews>
  <sheetFormatPr baseColWidth="10" defaultRowHeight="14.5" x14ac:dyDescent="0.35"/>
  <cols>
    <col min="1" max="2" width="11.7265625" style="1" customWidth="1"/>
    <col min="3" max="3" width="35.7265625" style="3" customWidth="1"/>
    <col min="4" max="6" width="13.7265625" style="3" customWidth="1"/>
    <col min="7" max="7" width="13.7265625" style="1" customWidth="1"/>
  </cols>
  <sheetData>
    <row r="3" spans="1:7" ht="15.5" x14ac:dyDescent="0.35">
      <c r="E3" s="48">
        <f>'1-Saisie'!K3</f>
        <v>0</v>
      </c>
      <c r="F3" s="48"/>
      <c r="G3" s="48"/>
    </row>
    <row r="4" spans="1:7" ht="15.5" x14ac:dyDescent="0.35">
      <c r="E4" s="48">
        <f>'1-Saisie'!K4</f>
        <v>0</v>
      </c>
      <c r="F4" s="48"/>
      <c r="G4" s="48"/>
    </row>
    <row r="5" spans="1:7" ht="15.5" x14ac:dyDescent="0.35">
      <c r="E5" s="48">
        <f>'1-Saisie'!K5</f>
        <v>0</v>
      </c>
      <c r="F5" s="48"/>
      <c r="G5" s="48"/>
    </row>
    <row r="7" spans="1:7" ht="15.5" x14ac:dyDescent="0.35">
      <c r="E7" s="40" t="str">
        <f>IF('1-Saisie'!F5="","",'1-Saisie'!F5)</f>
        <v/>
      </c>
    </row>
    <row r="9" spans="1:7" ht="15.5" x14ac:dyDescent="0.35">
      <c r="C9" s="39" t="s">
        <v>137</v>
      </c>
      <c r="D9" s="41">
        <f>'1-Saisie'!L9</f>
        <v>0</v>
      </c>
    </row>
    <row r="10" spans="1:7" x14ac:dyDescent="0.35">
      <c r="A10" s="4"/>
      <c r="B10" s="4"/>
      <c r="C10" s="4"/>
      <c r="D10" s="4"/>
      <c r="E10" s="4"/>
      <c r="F10" s="4"/>
      <c r="G10" s="4"/>
    </row>
    <row r="11" spans="1:7" x14ac:dyDescent="0.35">
      <c r="A11" s="36" t="s">
        <v>48</v>
      </c>
      <c r="B11" s="36" t="s">
        <v>135</v>
      </c>
      <c r="C11" s="36" t="s">
        <v>49</v>
      </c>
      <c r="D11" s="36" t="s">
        <v>53</v>
      </c>
      <c r="E11" s="36" t="s">
        <v>51</v>
      </c>
      <c r="F11" s="36" t="s">
        <v>52</v>
      </c>
      <c r="G11" s="36" t="s">
        <v>136</v>
      </c>
    </row>
    <row r="12" spans="1:7" x14ac:dyDescent="0.35">
      <c r="A12" s="37" t="str">
        <f>IF('1-Saisie'!D12="","",'1-Saisie'!D12)</f>
        <v/>
      </c>
      <c r="B12" s="38" t="str">
        <f>IF('1-Saisie'!E12="","",'1-Saisie'!E12)</f>
        <v/>
      </c>
      <c r="C12" s="34" t="str">
        <f>IF('1-Saisie'!G12="","",'1-Saisie'!G12)</f>
        <v/>
      </c>
      <c r="D12" s="35" t="str">
        <f>IF('1-Saisie'!H12="","",'1-Saisie'!H12)</f>
        <v/>
      </c>
      <c r="E12" s="35" t="str">
        <f>IF('1-Saisie'!K12="","",'1-Saisie'!K12)</f>
        <v/>
      </c>
      <c r="F12" s="35" t="str">
        <f>IF('1-Saisie'!L12="","",'1-Saisie'!L12)</f>
        <v/>
      </c>
      <c r="G12" s="38" t="e">
        <f>IF(CONCATENATE('1-Saisie'!B12,'1-Saisie'!C12)="","",IF(ISNA(INDEX(Feuil1!$J$2:$K$30,MATCH('1-Saisie'!$B12,Feuil1!$J$2:$J$30,0),2)),INDEX(Feuil1!$J$2:$K$30,MATCH('1-Saisie'!$C12,Feuil1!$J$2:$J$30,0),2),INDEX(Feuil1!$J$2:$K$30,MATCH('1-Saisie'!$B12,Feuil1!$J$2:$J$30,0),2)))</f>
        <v>#N/A</v>
      </c>
    </row>
    <row r="13" spans="1:7" x14ac:dyDescent="0.35">
      <c r="A13" s="37" t="str">
        <f>IF('1-Saisie'!D13="","",'1-Saisie'!D13)</f>
        <v/>
      </c>
      <c r="B13" s="38" t="str">
        <f>IF('1-Saisie'!E13="","",'1-Saisie'!E13)</f>
        <v/>
      </c>
      <c r="C13" s="34" t="str">
        <f>IF('1-Saisie'!G13="","",'1-Saisie'!G13)</f>
        <v/>
      </c>
      <c r="D13" s="35" t="str">
        <f>IF('1-Saisie'!H13="","",'1-Saisie'!H13)</f>
        <v/>
      </c>
      <c r="E13" s="35" t="str">
        <f>IF('1-Saisie'!K13="","",'1-Saisie'!K13)</f>
        <v/>
      </c>
      <c r="F13" s="35" t="str">
        <f>IF('1-Saisie'!L13="","",'1-Saisie'!L13)</f>
        <v/>
      </c>
      <c r="G13" s="38" t="str">
        <f>IF(CONCATENATE('1-Saisie'!B13,'1-Saisie'!C13)="","",IF(ISNA(INDEX(Feuil1!$J$2:$K$30,MATCH('1-Saisie'!$B13,Feuil1!$J$2:$J$30,0),2)),INDEX(Feuil1!$J$2:$K$30,MATCH('1-Saisie'!$C13,Feuil1!$J$2:$J$30,0),2),INDEX(Feuil1!$J$2:$K$30,MATCH('1-Saisie'!$B13,Feuil1!$J$2:$J$30,0),2)))</f>
        <v/>
      </c>
    </row>
    <row r="14" spans="1:7" x14ac:dyDescent="0.35">
      <c r="A14" s="37" t="str">
        <f>IF('1-Saisie'!D14="","",'1-Saisie'!D14)</f>
        <v/>
      </c>
      <c r="B14" s="38" t="str">
        <f>IF('1-Saisie'!E14="","",'1-Saisie'!E14)</f>
        <v/>
      </c>
      <c r="C14" s="34" t="str">
        <f>IF('1-Saisie'!G14="","",'1-Saisie'!G14)</f>
        <v/>
      </c>
      <c r="D14" s="35" t="str">
        <f>IF('1-Saisie'!H14="","",'1-Saisie'!H14)</f>
        <v/>
      </c>
      <c r="E14" s="35" t="str">
        <f>IF('1-Saisie'!K14="","",'1-Saisie'!K14)</f>
        <v/>
      </c>
      <c r="F14" s="35" t="str">
        <f>IF('1-Saisie'!L14="","",'1-Saisie'!L14)</f>
        <v/>
      </c>
      <c r="G14" s="38" t="str">
        <f>IF(CONCATENATE('1-Saisie'!B14,'1-Saisie'!C14)="","",IF(ISNA(INDEX(Feuil1!$J$2:$K$30,MATCH('1-Saisie'!$B14,Feuil1!$J$2:$J$30,0),2)),INDEX(Feuil1!$J$2:$K$30,MATCH('1-Saisie'!$C14,Feuil1!$J$2:$J$30,0),2),INDEX(Feuil1!$J$2:$K$30,MATCH('1-Saisie'!$B14,Feuil1!$J$2:$J$30,0),2)))</f>
        <v/>
      </c>
    </row>
    <row r="15" spans="1:7" x14ac:dyDescent="0.35">
      <c r="A15" s="37" t="str">
        <f>IF('1-Saisie'!D15="","",'1-Saisie'!D15)</f>
        <v/>
      </c>
      <c r="B15" s="38" t="str">
        <f>IF('1-Saisie'!E15="","",'1-Saisie'!E15)</f>
        <v/>
      </c>
      <c r="C15" s="34" t="str">
        <f>IF('1-Saisie'!G15="","",'1-Saisie'!G15)</f>
        <v/>
      </c>
      <c r="D15" s="35" t="str">
        <f>IF('1-Saisie'!H15="","",'1-Saisie'!H15)</f>
        <v/>
      </c>
      <c r="E15" s="35" t="str">
        <f>IF('1-Saisie'!K15="","",'1-Saisie'!K15)</f>
        <v/>
      </c>
      <c r="F15" s="35" t="str">
        <f>IF('1-Saisie'!L15="","",'1-Saisie'!L15)</f>
        <v/>
      </c>
      <c r="G15" s="38" t="str">
        <f>IF(CONCATENATE('1-Saisie'!B15,'1-Saisie'!C15)="","",IF(ISNA(INDEX(Feuil1!$J$2:$K$30,MATCH('1-Saisie'!$B15,Feuil1!$J$2:$J$30,0),2)),INDEX(Feuil1!$J$2:$K$30,MATCH('1-Saisie'!$C15,Feuil1!$J$2:$J$30,0),2),INDEX(Feuil1!$J$2:$K$30,MATCH('1-Saisie'!$B15,Feuil1!$J$2:$J$30,0),2)))</f>
        <v/>
      </c>
    </row>
    <row r="16" spans="1:7" x14ac:dyDescent="0.35">
      <c r="A16" s="37" t="str">
        <f>IF('1-Saisie'!D16="","",'1-Saisie'!D16)</f>
        <v/>
      </c>
      <c r="B16" s="38" t="str">
        <f>IF('1-Saisie'!E16="","",'1-Saisie'!E16)</f>
        <v/>
      </c>
      <c r="C16" s="34" t="str">
        <f>IF('1-Saisie'!G16="","",'1-Saisie'!G16)</f>
        <v/>
      </c>
      <c r="D16" s="35" t="str">
        <f>IF('1-Saisie'!H16="","",'1-Saisie'!H16)</f>
        <v/>
      </c>
      <c r="E16" s="35" t="str">
        <f>IF('1-Saisie'!K16="","",'1-Saisie'!K16)</f>
        <v/>
      </c>
      <c r="F16" s="35" t="str">
        <f>IF('1-Saisie'!L16="","",'1-Saisie'!L16)</f>
        <v/>
      </c>
      <c r="G16" s="38" t="str">
        <f>IF(CONCATENATE('1-Saisie'!B16,'1-Saisie'!C16)="","",IF(ISNA(INDEX(Feuil1!$J$2:$K$30,MATCH('1-Saisie'!$B16,Feuil1!$J$2:$J$30,0),2)),INDEX(Feuil1!$J$2:$K$30,MATCH('1-Saisie'!$C16,Feuil1!$J$2:$J$30,0),2),INDEX(Feuil1!$J$2:$K$30,MATCH('1-Saisie'!$B16,Feuil1!$J$2:$J$30,0),2)))</f>
        <v/>
      </c>
    </row>
    <row r="17" spans="1:7" x14ac:dyDescent="0.35">
      <c r="A17" s="37" t="str">
        <f>IF('1-Saisie'!D17="","",'1-Saisie'!D17)</f>
        <v/>
      </c>
      <c r="B17" s="38" t="str">
        <f>IF('1-Saisie'!E17="","",'1-Saisie'!E17)</f>
        <v/>
      </c>
      <c r="C17" s="34" t="str">
        <f>IF('1-Saisie'!G17="","",'1-Saisie'!G17)</f>
        <v/>
      </c>
      <c r="D17" s="35" t="str">
        <f>IF('1-Saisie'!H17="","",'1-Saisie'!H17)</f>
        <v/>
      </c>
      <c r="E17" s="35" t="str">
        <f>IF('1-Saisie'!K17="","",'1-Saisie'!K17)</f>
        <v/>
      </c>
      <c r="F17" s="35" t="str">
        <f>IF('1-Saisie'!L17="","",'1-Saisie'!L17)</f>
        <v/>
      </c>
      <c r="G17" s="38" t="str">
        <f>IF(CONCATENATE('1-Saisie'!B17,'1-Saisie'!C17)="","",IF(ISNA(INDEX(Feuil1!$J$2:$K$30,MATCH('1-Saisie'!$B17,Feuil1!$J$2:$J$30,0),2)),INDEX(Feuil1!$J$2:$K$30,MATCH('1-Saisie'!$C17,Feuil1!$J$2:$J$30,0),2),INDEX(Feuil1!$J$2:$K$30,MATCH('1-Saisie'!$B17,Feuil1!$J$2:$J$30,0),2)))</f>
        <v/>
      </c>
    </row>
    <row r="18" spans="1:7" x14ac:dyDescent="0.35">
      <c r="A18" s="37" t="str">
        <f>IF('1-Saisie'!D18="","",'1-Saisie'!D18)</f>
        <v/>
      </c>
      <c r="B18" s="38" t="str">
        <f>IF('1-Saisie'!E18="","",'1-Saisie'!E18)</f>
        <v/>
      </c>
      <c r="C18" s="34" t="str">
        <f>IF('1-Saisie'!G18="","",'1-Saisie'!G18)</f>
        <v/>
      </c>
      <c r="D18" s="35" t="str">
        <f>IF('1-Saisie'!H18="","",'1-Saisie'!H18)</f>
        <v/>
      </c>
      <c r="E18" s="35" t="str">
        <f>IF('1-Saisie'!K18="","",'1-Saisie'!K18)</f>
        <v/>
      </c>
      <c r="F18" s="35" t="str">
        <f>IF('1-Saisie'!L18="","",'1-Saisie'!L18)</f>
        <v/>
      </c>
      <c r="G18" s="38" t="str">
        <f>IF(CONCATENATE('1-Saisie'!B18,'1-Saisie'!C18)="","",IF(ISNA(INDEX(Feuil1!$J$2:$K$30,MATCH('1-Saisie'!$B18,Feuil1!$J$2:$J$30,0),2)),INDEX(Feuil1!$J$2:$K$30,MATCH('1-Saisie'!$C18,Feuil1!$J$2:$J$30,0),2),INDEX(Feuil1!$J$2:$K$30,MATCH('1-Saisie'!$B18,Feuil1!$J$2:$J$30,0),2)))</f>
        <v/>
      </c>
    </row>
    <row r="19" spans="1:7" x14ac:dyDescent="0.35">
      <c r="A19" s="37" t="str">
        <f>IF('1-Saisie'!D19="","",'1-Saisie'!D19)</f>
        <v/>
      </c>
      <c r="B19" s="38" t="str">
        <f>IF('1-Saisie'!E19="","",'1-Saisie'!E19)</f>
        <v/>
      </c>
      <c r="C19" s="34" t="str">
        <f>IF('1-Saisie'!G19="","",'1-Saisie'!G19)</f>
        <v/>
      </c>
      <c r="D19" s="35" t="str">
        <f>IF('1-Saisie'!H19="","",'1-Saisie'!H19)</f>
        <v/>
      </c>
      <c r="E19" s="35" t="str">
        <f>IF('1-Saisie'!K19="","",'1-Saisie'!K19)</f>
        <v/>
      </c>
      <c r="F19" s="35" t="str">
        <f>IF('1-Saisie'!L19="","",'1-Saisie'!L19)</f>
        <v/>
      </c>
      <c r="G19" s="38" t="str">
        <f>IF(CONCATENATE('1-Saisie'!B19,'1-Saisie'!C19)="","",IF(ISNA(INDEX(Feuil1!$J$2:$K$30,MATCH('1-Saisie'!$B19,Feuil1!$J$2:$J$30,0),2)),INDEX(Feuil1!$J$2:$K$30,MATCH('1-Saisie'!$C19,Feuil1!$J$2:$J$30,0),2),INDEX(Feuil1!$J$2:$K$30,MATCH('1-Saisie'!$B19,Feuil1!$J$2:$J$30,0),2)))</f>
        <v/>
      </c>
    </row>
    <row r="20" spans="1:7" x14ac:dyDescent="0.35">
      <c r="A20" s="37" t="str">
        <f>IF('1-Saisie'!D20="","",'1-Saisie'!D20)</f>
        <v/>
      </c>
      <c r="B20" s="38" t="str">
        <f>IF('1-Saisie'!E20="","",'1-Saisie'!E20)</f>
        <v/>
      </c>
      <c r="C20" s="34" t="str">
        <f>IF('1-Saisie'!G20="","",'1-Saisie'!G20)</f>
        <v/>
      </c>
      <c r="D20" s="35" t="str">
        <f>IF('1-Saisie'!H20="","",'1-Saisie'!H20)</f>
        <v/>
      </c>
      <c r="E20" s="35" t="str">
        <f>IF('1-Saisie'!K20="","",'1-Saisie'!K20)</f>
        <v/>
      </c>
      <c r="F20" s="35" t="str">
        <f>IF('1-Saisie'!L20="","",'1-Saisie'!L20)</f>
        <v/>
      </c>
      <c r="G20" s="38" t="str">
        <f>IF(CONCATENATE('1-Saisie'!B20,'1-Saisie'!C20)="","",IF(ISNA(INDEX(Feuil1!$J$2:$K$30,MATCH('1-Saisie'!$B20,Feuil1!$J$2:$J$30,0),2)),INDEX(Feuil1!$J$2:$K$30,MATCH('1-Saisie'!$C20,Feuil1!$J$2:$J$30,0),2),INDEX(Feuil1!$J$2:$K$30,MATCH('1-Saisie'!$B20,Feuil1!$J$2:$J$30,0),2)))</f>
        <v/>
      </c>
    </row>
    <row r="21" spans="1:7" x14ac:dyDescent="0.35">
      <c r="A21" s="37" t="str">
        <f>IF('1-Saisie'!D21="","",'1-Saisie'!D21)</f>
        <v/>
      </c>
      <c r="B21" s="38" t="str">
        <f>IF('1-Saisie'!E21="","",'1-Saisie'!E21)</f>
        <v/>
      </c>
      <c r="C21" s="34" t="str">
        <f>IF('1-Saisie'!G21="","",'1-Saisie'!G21)</f>
        <v/>
      </c>
      <c r="D21" s="35" t="str">
        <f>IF('1-Saisie'!H21="","",'1-Saisie'!H21)</f>
        <v/>
      </c>
      <c r="E21" s="35" t="str">
        <f>IF('1-Saisie'!K21="","",'1-Saisie'!K21)</f>
        <v/>
      </c>
      <c r="F21" s="35" t="str">
        <f>IF('1-Saisie'!L21="","",'1-Saisie'!L21)</f>
        <v/>
      </c>
      <c r="G21" s="38" t="str">
        <f>IF(CONCATENATE('1-Saisie'!B21,'1-Saisie'!C21)="","",IF(ISNA(INDEX(Feuil1!$J$2:$K$30,MATCH('1-Saisie'!$B21,Feuil1!$J$2:$J$30,0),2)),INDEX(Feuil1!$J$2:$K$30,MATCH('1-Saisie'!$C21,Feuil1!$J$2:$J$30,0),2),INDEX(Feuil1!$J$2:$K$30,MATCH('1-Saisie'!$B21,Feuil1!$J$2:$J$30,0),2)))</f>
        <v/>
      </c>
    </row>
    <row r="22" spans="1:7" x14ac:dyDescent="0.35">
      <c r="A22" s="37" t="str">
        <f>IF('1-Saisie'!D22="","",'1-Saisie'!D22)</f>
        <v/>
      </c>
      <c r="B22" s="38" t="str">
        <f>IF('1-Saisie'!E22="","",'1-Saisie'!E22)</f>
        <v/>
      </c>
      <c r="C22" s="34" t="str">
        <f>IF('1-Saisie'!G22="","",'1-Saisie'!G22)</f>
        <v/>
      </c>
      <c r="D22" s="35" t="str">
        <f>IF('1-Saisie'!H22="","",'1-Saisie'!H22)</f>
        <v/>
      </c>
      <c r="E22" s="35" t="str">
        <f>IF('1-Saisie'!K22="","",'1-Saisie'!K22)</f>
        <v/>
      </c>
      <c r="F22" s="35" t="str">
        <f>IF('1-Saisie'!L22="","",'1-Saisie'!L22)</f>
        <v/>
      </c>
      <c r="G22" s="38" t="str">
        <f>IF(CONCATENATE('1-Saisie'!B22,'1-Saisie'!C22)="","",IF(ISNA(INDEX(Feuil1!$J$2:$K$30,MATCH('1-Saisie'!$B22,Feuil1!$J$2:$J$30,0),2)),INDEX(Feuil1!$J$2:$K$30,MATCH('1-Saisie'!$C22,Feuil1!$J$2:$J$30,0),2),INDEX(Feuil1!$J$2:$K$30,MATCH('1-Saisie'!$B22,Feuil1!$J$2:$J$30,0),2)))</f>
        <v/>
      </c>
    </row>
    <row r="23" spans="1:7" x14ac:dyDescent="0.35">
      <c r="A23" s="37" t="str">
        <f>IF('1-Saisie'!D23="","",'1-Saisie'!D23)</f>
        <v/>
      </c>
      <c r="B23" s="38" t="str">
        <f>IF('1-Saisie'!E23="","",'1-Saisie'!E23)</f>
        <v/>
      </c>
      <c r="C23" s="34" t="str">
        <f>IF('1-Saisie'!G23="","",'1-Saisie'!G23)</f>
        <v/>
      </c>
      <c r="D23" s="35" t="str">
        <f>IF('1-Saisie'!H23="","",'1-Saisie'!H23)</f>
        <v/>
      </c>
      <c r="E23" s="35" t="str">
        <f>IF('1-Saisie'!K23="","",'1-Saisie'!K23)</f>
        <v/>
      </c>
      <c r="F23" s="35" t="str">
        <f>IF('1-Saisie'!L23="","",'1-Saisie'!L23)</f>
        <v/>
      </c>
      <c r="G23" s="38" t="str">
        <f>IF(CONCATENATE('1-Saisie'!B23,'1-Saisie'!C23)="","",IF(ISNA(INDEX(Feuil1!$J$2:$K$30,MATCH('1-Saisie'!$B23,Feuil1!$J$2:$J$30,0),2)),INDEX(Feuil1!$J$2:$K$30,MATCH('1-Saisie'!$C23,Feuil1!$J$2:$J$30,0),2),INDEX(Feuil1!$J$2:$K$30,MATCH('1-Saisie'!$B23,Feuil1!$J$2:$J$30,0),2)))</f>
        <v/>
      </c>
    </row>
    <row r="24" spans="1:7" x14ac:dyDescent="0.35">
      <c r="A24" s="37" t="str">
        <f>IF('1-Saisie'!D24="","",'1-Saisie'!D24)</f>
        <v/>
      </c>
      <c r="B24" s="38" t="str">
        <f>IF('1-Saisie'!E24="","",'1-Saisie'!E24)</f>
        <v/>
      </c>
      <c r="C24" s="34" t="str">
        <f>IF('1-Saisie'!G24="","",'1-Saisie'!G24)</f>
        <v/>
      </c>
      <c r="D24" s="35" t="str">
        <f>IF('1-Saisie'!H24="","",'1-Saisie'!H24)</f>
        <v/>
      </c>
      <c r="E24" s="35" t="str">
        <f>IF('1-Saisie'!K24="","",'1-Saisie'!K24)</f>
        <v/>
      </c>
      <c r="F24" s="35" t="str">
        <f>IF('1-Saisie'!L24="","",'1-Saisie'!L24)</f>
        <v/>
      </c>
      <c r="G24" s="38" t="str">
        <f>IF(CONCATENATE('1-Saisie'!B24,'1-Saisie'!C24)="","",IF(ISNA(INDEX(Feuil1!$J$2:$K$30,MATCH('1-Saisie'!$B24,Feuil1!$J$2:$J$30,0),2)),INDEX(Feuil1!$J$2:$K$30,MATCH('1-Saisie'!$C24,Feuil1!$J$2:$J$30,0),2),INDEX(Feuil1!$J$2:$K$30,MATCH('1-Saisie'!$B24,Feuil1!$J$2:$J$30,0),2)))</f>
        <v/>
      </c>
    </row>
    <row r="25" spans="1:7" x14ac:dyDescent="0.35">
      <c r="A25" s="37" t="str">
        <f>IF('1-Saisie'!D25="","",'1-Saisie'!D25)</f>
        <v/>
      </c>
      <c r="B25" s="38" t="str">
        <f>IF('1-Saisie'!E25="","",'1-Saisie'!E25)</f>
        <v/>
      </c>
      <c r="C25" s="34" t="str">
        <f>IF('1-Saisie'!G25="","",'1-Saisie'!G25)</f>
        <v/>
      </c>
      <c r="D25" s="35" t="str">
        <f>IF('1-Saisie'!H25="","",'1-Saisie'!H25)</f>
        <v/>
      </c>
      <c r="E25" s="35" t="str">
        <f>IF('1-Saisie'!K25="","",'1-Saisie'!K25)</f>
        <v/>
      </c>
      <c r="F25" s="35" t="str">
        <f>IF('1-Saisie'!L25="","",'1-Saisie'!L25)</f>
        <v/>
      </c>
      <c r="G25" s="38" t="str">
        <f>IF(CONCATENATE('1-Saisie'!B25,'1-Saisie'!C25)="","",IF(ISNA(INDEX(Feuil1!$J$2:$K$30,MATCH('1-Saisie'!$B25,Feuil1!$J$2:$J$30,0),2)),INDEX(Feuil1!$J$2:$K$30,MATCH('1-Saisie'!$C25,Feuil1!$J$2:$J$30,0),2),INDEX(Feuil1!$J$2:$K$30,MATCH('1-Saisie'!$B25,Feuil1!$J$2:$J$30,0),2)))</f>
        <v/>
      </c>
    </row>
    <row r="26" spans="1:7" x14ac:dyDescent="0.35">
      <c r="A26" s="37" t="str">
        <f>IF('1-Saisie'!D26="","",'1-Saisie'!D26)</f>
        <v/>
      </c>
      <c r="B26" s="38" t="str">
        <f>IF('1-Saisie'!E26="","",'1-Saisie'!E26)</f>
        <v/>
      </c>
      <c r="C26" s="34" t="str">
        <f>IF('1-Saisie'!G26="","",'1-Saisie'!G26)</f>
        <v/>
      </c>
      <c r="D26" s="35" t="str">
        <f>IF('1-Saisie'!H26="","",'1-Saisie'!H26)</f>
        <v/>
      </c>
      <c r="E26" s="35" t="str">
        <f>IF('1-Saisie'!K26="","",'1-Saisie'!K26)</f>
        <v/>
      </c>
      <c r="F26" s="35" t="str">
        <f>IF('1-Saisie'!L26="","",'1-Saisie'!L26)</f>
        <v/>
      </c>
      <c r="G26" s="38" t="str">
        <f>IF(CONCATENATE('1-Saisie'!B26,'1-Saisie'!C26)="","",IF(ISNA(INDEX(Feuil1!$J$2:$K$30,MATCH('1-Saisie'!$B26,Feuil1!$J$2:$J$30,0),2)),INDEX(Feuil1!$J$2:$K$30,MATCH('1-Saisie'!$C26,Feuil1!$J$2:$J$30,0),2),INDEX(Feuil1!$J$2:$K$30,MATCH('1-Saisie'!$B26,Feuil1!$J$2:$J$30,0),2)))</f>
        <v/>
      </c>
    </row>
    <row r="27" spans="1:7" x14ac:dyDescent="0.35">
      <c r="A27" s="37" t="str">
        <f>IF('1-Saisie'!D27="","",'1-Saisie'!D27)</f>
        <v/>
      </c>
      <c r="B27" s="38" t="str">
        <f>IF('1-Saisie'!E27="","",'1-Saisie'!E27)</f>
        <v/>
      </c>
      <c r="C27" s="34" t="str">
        <f>IF('1-Saisie'!G27="","",'1-Saisie'!G27)</f>
        <v/>
      </c>
      <c r="D27" s="35" t="str">
        <f>IF('1-Saisie'!H27="","",'1-Saisie'!H27)</f>
        <v/>
      </c>
      <c r="E27" s="35" t="str">
        <f>IF('1-Saisie'!K27="","",'1-Saisie'!K27)</f>
        <v/>
      </c>
      <c r="F27" s="35" t="str">
        <f>IF('1-Saisie'!L27="","",'1-Saisie'!L27)</f>
        <v/>
      </c>
      <c r="G27" s="38" t="str">
        <f>IF(CONCATENATE('1-Saisie'!B27,'1-Saisie'!C27)="","",IF(ISNA(INDEX(Feuil1!$J$2:$K$30,MATCH('1-Saisie'!$B27,Feuil1!$J$2:$J$30,0),2)),INDEX(Feuil1!$J$2:$K$30,MATCH('1-Saisie'!$C27,Feuil1!$J$2:$J$30,0),2),INDEX(Feuil1!$J$2:$K$30,MATCH('1-Saisie'!$B27,Feuil1!$J$2:$J$30,0),2)))</f>
        <v/>
      </c>
    </row>
    <row r="28" spans="1:7" x14ac:dyDescent="0.35">
      <c r="A28" s="37" t="str">
        <f>IF('1-Saisie'!D28="","",'1-Saisie'!D28)</f>
        <v/>
      </c>
      <c r="B28" s="38" t="str">
        <f>IF('1-Saisie'!E28="","",'1-Saisie'!E28)</f>
        <v/>
      </c>
      <c r="C28" s="34" t="str">
        <f>IF('1-Saisie'!G28="","",'1-Saisie'!G28)</f>
        <v/>
      </c>
      <c r="D28" s="35" t="str">
        <f>IF('1-Saisie'!H28="","",'1-Saisie'!H28)</f>
        <v/>
      </c>
      <c r="E28" s="35" t="str">
        <f>IF('1-Saisie'!K28="","",'1-Saisie'!K28)</f>
        <v/>
      </c>
      <c r="F28" s="35" t="str">
        <f>IF('1-Saisie'!L28="","",'1-Saisie'!L28)</f>
        <v/>
      </c>
      <c r="G28" s="38" t="str">
        <f>IF(CONCATENATE('1-Saisie'!B28,'1-Saisie'!C28)="","",IF(ISNA(INDEX(Feuil1!$J$2:$K$30,MATCH('1-Saisie'!$B28,Feuil1!$J$2:$J$30,0),2)),INDEX(Feuil1!$J$2:$K$30,MATCH('1-Saisie'!$C28,Feuil1!$J$2:$J$30,0),2),INDEX(Feuil1!$J$2:$K$30,MATCH('1-Saisie'!$B28,Feuil1!$J$2:$J$30,0),2)))</f>
        <v/>
      </c>
    </row>
    <row r="29" spans="1:7" x14ac:dyDescent="0.35">
      <c r="A29" s="37" t="str">
        <f>IF('1-Saisie'!D29="","",'1-Saisie'!D29)</f>
        <v/>
      </c>
      <c r="B29" s="38" t="str">
        <f>IF('1-Saisie'!E29="","",'1-Saisie'!E29)</f>
        <v/>
      </c>
      <c r="C29" s="34" t="str">
        <f>IF('1-Saisie'!G29="","",'1-Saisie'!G29)</f>
        <v/>
      </c>
      <c r="D29" s="35" t="str">
        <f>IF('1-Saisie'!H29="","",'1-Saisie'!H29)</f>
        <v/>
      </c>
      <c r="E29" s="35" t="str">
        <f>IF('1-Saisie'!K29="","",'1-Saisie'!K29)</f>
        <v/>
      </c>
      <c r="F29" s="35" t="str">
        <f>IF('1-Saisie'!L29="","",'1-Saisie'!L29)</f>
        <v/>
      </c>
      <c r="G29" s="38" t="str">
        <f>IF(CONCATENATE('1-Saisie'!B29,'1-Saisie'!C29)="","",IF(ISNA(INDEX(Feuil1!$J$2:$K$30,MATCH('1-Saisie'!$B29,Feuil1!$J$2:$J$30,0),2)),INDEX(Feuil1!$J$2:$K$30,MATCH('1-Saisie'!$C29,Feuil1!$J$2:$J$30,0),2),INDEX(Feuil1!$J$2:$K$30,MATCH('1-Saisie'!$B29,Feuil1!$J$2:$J$30,0),2)))</f>
        <v/>
      </c>
    </row>
    <row r="30" spans="1:7" x14ac:dyDescent="0.35">
      <c r="A30" s="37" t="str">
        <f>IF('1-Saisie'!D30="","",'1-Saisie'!D30)</f>
        <v/>
      </c>
      <c r="B30" s="38" t="str">
        <f>IF('1-Saisie'!E30="","",'1-Saisie'!E30)</f>
        <v/>
      </c>
      <c r="C30" s="34" t="str">
        <f>IF('1-Saisie'!G30="","",'1-Saisie'!G30)</f>
        <v/>
      </c>
      <c r="D30" s="35" t="str">
        <f>IF('1-Saisie'!H30="","",'1-Saisie'!H30)</f>
        <v/>
      </c>
      <c r="E30" s="35" t="str">
        <f>IF('1-Saisie'!K30="","",'1-Saisie'!K30)</f>
        <v/>
      </c>
      <c r="F30" s="35" t="str">
        <f>IF('1-Saisie'!L30="","",'1-Saisie'!L30)</f>
        <v/>
      </c>
      <c r="G30" s="38" t="str">
        <f>IF(CONCATENATE('1-Saisie'!B30,'1-Saisie'!C30)="","",IF(ISNA(INDEX(Feuil1!$J$2:$K$30,MATCH('1-Saisie'!$B30,Feuil1!$J$2:$J$30,0),2)),INDEX(Feuil1!$J$2:$K$30,MATCH('1-Saisie'!$C30,Feuil1!$J$2:$J$30,0),2),INDEX(Feuil1!$J$2:$K$30,MATCH('1-Saisie'!$B30,Feuil1!$J$2:$J$30,0),2)))</f>
        <v/>
      </c>
    </row>
    <row r="31" spans="1:7" x14ac:dyDescent="0.35">
      <c r="A31" s="37" t="str">
        <f>IF('1-Saisie'!D31="","",'1-Saisie'!D31)</f>
        <v/>
      </c>
      <c r="B31" s="38" t="str">
        <f>IF('1-Saisie'!E31="","",'1-Saisie'!E31)</f>
        <v/>
      </c>
      <c r="C31" s="34" t="str">
        <f>IF('1-Saisie'!G31="","",'1-Saisie'!G31)</f>
        <v/>
      </c>
      <c r="D31" s="35" t="str">
        <f>IF('1-Saisie'!H31="","",'1-Saisie'!H31)</f>
        <v/>
      </c>
      <c r="E31" s="35" t="str">
        <f>IF('1-Saisie'!K31="","",'1-Saisie'!K31)</f>
        <v/>
      </c>
      <c r="F31" s="35" t="str">
        <f>IF('1-Saisie'!L31="","",'1-Saisie'!L31)</f>
        <v/>
      </c>
      <c r="G31" s="38" t="str">
        <f>IF(CONCATENATE('1-Saisie'!B31,'1-Saisie'!C31)="","",IF(ISNA(INDEX(Feuil1!$J$2:$K$30,MATCH('1-Saisie'!$B31,Feuil1!$J$2:$J$30,0),2)),INDEX(Feuil1!$J$2:$K$30,MATCH('1-Saisie'!$C31,Feuil1!$J$2:$J$30,0),2),INDEX(Feuil1!$J$2:$K$30,MATCH('1-Saisie'!$B31,Feuil1!$J$2:$J$30,0),2)))</f>
        <v/>
      </c>
    </row>
    <row r="32" spans="1:7" x14ac:dyDescent="0.35">
      <c r="A32" s="37" t="str">
        <f>IF('1-Saisie'!D32="","",'1-Saisie'!D32)</f>
        <v/>
      </c>
      <c r="B32" s="38" t="str">
        <f>IF('1-Saisie'!E32="","",'1-Saisie'!E32)</f>
        <v/>
      </c>
      <c r="C32" s="34" t="str">
        <f>IF('1-Saisie'!G32="","",'1-Saisie'!G32)</f>
        <v/>
      </c>
      <c r="D32" s="35" t="str">
        <f>IF('1-Saisie'!H32="","",'1-Saisie'!H32)</f>
        <v/>
      </c>
      <c r="E32" s="35" t="str">
        <f>IF('1-Saisie'!K32="","",'1-Saisie'!K32)</f>
        <v/>
      </c>
      <c r="F32" s="35" t="str">
        <f>IF('1-Saisie'!L32="","",'1-Saisie'!L32)</f>
        <v/>
      </c>
      <c r="G32" s="38" t="str">
        <f>IF(CONCATENATE('1-Saisie'!B32,'1-Saisie'!C32)="","",IF(ISNA(INDEX(Feuil1!$J$2:$K$30,MATCH('1-Saisie'!$B32,Feuil1!$J$2:$J$30,0),2)),INDEX(Feuil1!$J$2:$K$30,MATCH('1-Saisie'!$C32,Feuil1!$J$2:$J$30,0),2),INDEX(Feuil1!$J$2:$K$30,MATCH('1-Saisie'!$B32,Feuil1!$J$2:$J$30,0),2)))</f>
        <v/>
      </c>
    </row>
    <row r="33" spans="1:7" x14ac:dyDescent="0.35">
      <c r="A33" s="37" t="str">
        <f>IF('1-Saisie'!D33="","",'1-Saisie'!D33)</f>
        <v/>
      </c>
      <c r="B33" s="38" t="str">
        <f>IF('1-Saisie'!E33="","",'1-Saisie'!E33)</f>
        <v/>
      </c>
      <c r="C33" s="34" t="str">
        <f>IF('1-Saisie'!G33="","",'1-Saisie'!G33)</f>
        <v/>
      </c>
      <c r="D33" s="35" t="str">
        <f>IF('1-Saisie'!H33="","",'1-Saisie'!H33)</f>
        <v/>
      </c>
      <c r="E33" s="35" t="str">
        <f>IF('1-Saisie'!K33="","",'1-Saisie'!K33)</f>
        <v/>
      </c>
      <c r="F33" s="35" t="str">
        <f>IF('1-Saisie'!L33="","",'1-Saisie'!L33)</f>
        <v/>
      </c>
      <c r="G33" s="38" t="str">
        <f>IF(CONCATENATE('1-Saisie'!B33,'1-Saisie'!C33)="","",IF(ISNA(INDEX(Feuil1!$J$2:$K$30,MATCH('1-Saisie'!$B33,Feuil1!$J$2:$J$30,0),2)),INDEX(Feuil1!$J$2:$K$30,MATCH('1-Saisie'!$C33,Feuil1!$J$2:$J$30,0),2),INDEX(Feuil1!$J$2:$K$30,MATCH('1-Saisie'!$B33,Feuil1!$J$2:$J$30,0),2)))</f>
        <v/>
      </c>
    </row>
    <row r="34" spans="1:7" x14ac:dyDescent="0.35">
      <c r="A34" s="37" t="str">
        <f>IF('1-Saisie'!D34="","",'1-Saisie'!D34)</f>
        <v/>
      </c>
      <c r="B34" s="38" t="str">
        <f>IF('1-Saisie'!E34="","",'1-Saisie'!E34)</f>
        <v/>
      </c>
      <c r="C34" s="34" t="str">
        <f>IF('1-Saisie'!G34="","",'1-Saisie'!G34)</f>
        <v/>
      </c>
      <c r="D34" s="35" t="str">
        <f>IF('1-Saisie'!H34="","",'1-Saisie'!H34)</f>
        <v/>
      </c>
      <c r="E34" s="35" t="str">
        <f>IF('1-Saisie'!K34="","",'1-Saisie'!K34)</f>
        <v/>
      </c>
      <c r="F34" s="35" t="str">
        <f>IF('1-Saisie'!L34="","",'1-Saisie'!L34)</f>
        <v/>
      </c>
      <c r="G34" s="38" t="str">
        <f>IF(CONCATENATE('1-Saisie'!B34,'1-Saisie'!C34)="","",IF(ISNA(INDEX(Feuil1!$J$2:$K$30,MATCH('1-Saisie'!$B34,Feuil1!$J$2:$J$30,0),2)),INDEX(Feuil1!$J$2:$K$30,MATCH('1-Saisie'!$C34,Feuil1!$J$2:$J$30,0),2),INDEX(Feuil1!$J$2:$K$30,MATCH('1-Saisie'!$B34,Feuil1!$J$2:$J$30,0),2)))</f>
        <v/>
      </c>
    </row>
    <row r="35" spans="1:7" x14ac:dyDescent="0.35">
      <c r="A35" s="37" t="str">
        <f>IF('1-Saisie'!D35="","",'1-Saisie'!D35)</f>
        <v/>
      </c>
      <c r="B35" s="38" t="str">
        <f>IF('1-Saisie'!E35="","",'1-Saisie'!E35)</f>
        <v/>
      </c>
      <c r="C35" s="34" t="str">
        <f>IF('1-Saisie'!G35="","",'1-Saisie'!G35)</f>
        <v/>
      </c>
      <c r="D35" s="35" t="str">
        <f>IF('1-Saisie'!H35="","",'1-Saisie'!H35)</f>
        <v/>
      </c>
      <c r="E35" s="35" t="str">
        <f>IF('1-Saisie'!K35="","",'1-Saisie'!K35)</f>
        <v/>
      </c>
      <c r="F35" s="35" t="str">
        <f>IF('1-Saisie'!L35="","",'1-Saisie'!L35)</f>
        <v/>
      </c>
      <c r="G35" s="38" t="str">
        <f>IF(CONCATENATE('1-Saisie'!B35,'1-Saisie'!C35)="","",IF(ISNA(INDEX(Feuil1!$J$2:$K$30,MATCH('1-Saisie'!$B35,Feuil1!$J$2:$J$30,0),2)),INDEX(Feuil1!$J$2:$K$30,MATCH('1-Saisie'!$C35,Feuil1!$J$2:$J$30,0),2),INDEX(Feuil1!$J$2:$K$30,MATCH('1-Saisie'!$B35,Feuil1!$J$2:$J$30,0),2)))</f>
        <v/>
      </c>
    </row>
    <row r="36" spans="1:7" x14ac:dyDescent="0.35">
      <c r="A36" s="37" t="str">
        <f>IF('1-Saisie'!D36="","",'1-Saisie'!D36)</f>
        <v/>
      </c>
      <c r="B36" s="38" t="str">
        <f>IF('1-Saisie'!E36="","",'1-Saisie'!E36)</f>
        <v/>
      </c>
      <c r="C36" s="34" t="str">
        <f>IF('1-Saisie'!G36="","",'1-Saisie'!G36)</f>
        <v/>
      </c>
      <c r="D36" s="35" t="str">
        <f>IF('1-Saisie'!H36="","",'1-Saisie'!H36)</f>
        <v/>
      </c>
      <c r="E36" s="35" t="str">
        <f>IF('1-Saisie'!K36="","",'1-Saisie'!K36)</f>
        <v/>
      </c>
      <c r="F36" s="35" t="str">
        <f>IF('1-Saisie'!L36="","",'1-Saisie'!L36)</f>
        <v/>
      </c>
      <c r="G36" s="38" t="str">
        <f>IF(CONCATENATE('1-Saisie'!B36,'1-Saisie'!C36)="","",IF(ISNA(INDEX(Feuil1!$J$2:$K$30,MATCH('1-Saisie'!$B36,Feuil1!$J$2:$J$30,0),2)),INDEX(Feuil1!$J$2:$K$30,MATCH('1-Saisie'!$C36,Feuil1!$J$2:$J$30,0),2),INDEX(Feuil1!$J$2:$K$30,MATCH('1-Saisie'!$B36,Feuil1!$J$2:$J$30,0),2)))</f>
        <v/>
      </c>
    </row>
    <row r="37" spans="1:7" x14ac:dyDescent="0.35">
      <c r="A37" s="37" t="str">
        <f>IF('1-Saisie'!D37="","",'1-Saisie'!D37)</f>
        <v/>
      </c>
      <c r="B37" s="38" t="str">
        <f>IF('1-Saisie'!E37="","",'1-Saisie'!E37)</f>
        <v/>
      </c>
      <c r="C37" s="34" t="str">
        <f>IF('1-Saisie'!G37="","",'1-Saisie'!G37)</f>
        <v/>
      </c>
      <c r="D37" s="35" t="str">
        <f>IF('1-Saisie'!H37="","",'1-Saisie'!H37)</f>
        <v/>
      </c>
      <c r="E37" s="35" t="str">
        <f>IF('1-Saisie'!K37="","",'1-Saisie'!K37)</f>
        <v/>
      </c>
      <c r="F37" s="35" t="str">
        <f>IF('1-Saisie'!L37="","",'1-Saisie'!L37)</f>
        <v/>
      </c>
      <c r="G37" s="38" t="str">
        <f>IF(CONCATENATE('1-Saisie'!B37,'1-Saisie'!C37)="","",IF(ISNA(INDEX(Feuil1!$J$2:$K$30,MATCH('1-Saisie'!$B37,Feuil1!$J$2:$J$30,0),2)),INDEX(Feuil1!$J$2:$K$30,MATCH('1-Saisie'!$C37,Feuil1!$J$2:$J$30,0),2),INDEX(Feuil1!$J$2:$K$30,MATCH('1-Saisie'!$B37,Feuil1!$J$2:$J$30,0),2)))</f>
        <v/>
      </c>
    </row>
    <row r="38" spans="1:7" x14ac:dyDescent="0.35">
      <c r="A38" s="37" t="str">
        <f>IF('1-Saisie'!D38="","",'1-Saisie'!D38)</f>
        <v/>
      </c>
      <c r="B38" s="38" t="str">
        <f>IF('1-Saisie'!E38="","",'1-Saisie'!E38)</f>
        <v/>
      </c>
      <c r="C38" s="34" t="str">
        <f>IF('1-Saisie'!G38="","",'1-Saisie'!G38)</f>
        <v/>
      </c>
      <c r="D38" s="35" t="str">
        <f>IF('1-Saisie'!H38="","",'1-Saisie'!H38)</f>
        <v/>
      </c>
      <c r="E38" s="35" t="str">
        <f>IF('1-Saisie'!K38="","",'1-Saisie'!K38)</f>
        <v/>
      </c>
      <c r="F38" s="35" t="str">
        <f>IF('1-Saisie'!L38="","",'1-Saisie'!L38)</f>
        <v/>
      </c>
      <c r="G38" s="38" t="str">
        <f>IF(CONCATENATE('1-Saisie'!B38,'1-Saisie'!C38)="","",IF(ISNA(INDEX(Feuil1!$J$2:$K$30,MATCH('1-Saisie'!$B38,Feuil1!$J$2:$J$30,0),2)),INDEX(Feuil1!$J$2:$K$30,MATCH('1-Saisie'!$C38,Feuil1!$J$2:$J$30,0),2),INDEX(Feuil1!$J$2:$K$30,MATCH('1-Saisie'!$B38,Feuil1!$J$2:$J$30,0),2)))</f>
        <v/>
      </c>
    </row>
    <row r="39" spans="1:7" x14ac:dyDescent="0.35">
      <c r="A39" s="37" t="str">
        <f>IF('1-Saisie'!D39="","",'1-Saisie'!D39)</f>
        <v/>
      </c>
      <c r="B39" s="38" t="str">
        <f>IF('1-Saisie'!E39="","",'1-Saisie'!E39)</f>
        <v/>
      </c>
      <c r="C39" s="34" t="str">
        <f>IF('1-Saisie'!G39="","",'1-Saisie'!G39)</f>
        <v/>
      </c>
      <c r="D39" s="35" t="str">
        <f>IF('1-Saisie'!H39="","",'1-Saisie'!H39)</f>
        <v/>
      </c>
      <c r="E39" s="35" t="str">
        <f>IF('1-Saisie'!K39="","",'1-Saisie'!K39)</f>
        <v/>
      </c>
      <c r="F39" s="35" t="str">
        <f>IF('1-Saisie'!L39="","",'1-Saisie'!L39)</f>
        <v/>
      </c>
      <c r="G39" s="38" t="str">
        <f>IF(CONCATENATE('1-Saisie'!B39,'1-Saisie'!C39)="","",IF(ISNA(INDEX(Feuil1!$J$2:$K$30,MATCH('1-Saisie'!$B39,Feuil1!$J$2:$J$30,0),2)),INDEX(Feuil1!$J$2:$K$30,MATCH('1-Saisie'!$C39,Feuil1!$J$2:$J$30,0),2),INDEX(Feuil1!$J$2:$K$30,MATCH('1-Saisie'!$B39,Feuil1!$J$2:$J$30,0),2)))</f>
        <v/>
      </c>
    </row>
    <row r="40" spans="1:7" x14ac:dyDescent="0.35">
      <c r="A40" s="37" t="str">
        <f>IF('1-Saisie'!D40="","",'1-Saisie'!D40)</f>
        <v/>
      </c>
      <c r="B40" s="38" t="str">
        <f>IF('1-Saisie'!E40="","",'1-Saisie'!E40)</f>
        <v/>
      </c>
      <c r="C40" s="34" t="str">
        <f>IF('1-Saisie'!G40="","",'1-Saisie'!G40)</f>
        <v/>
      </c>
      <c r="D40" s="35" t="str">
        <f>IF('1-Saisie'!H40="","",'1-Saisie'!H40)</f>
        <v/>
      </c>
      <c r="E40" s="35" t="str">
        <f>IF('1-Saisie'!K40="","",'1-Saisie'!K40)</f>
        <v/>
      </c>
      <c r="F40" s="35" t="str">
        <f>IF('1-Saisie'!L40="","",'1-Saisie'!L40)</f>
        <v/>
      </c>
      <c r="G40" s="38" t="str">
        <f>IF(CONCATENATE('1-Saisie'!B40,'1-Saisie'!C40)="","",IF(ISNA(INDEX(Feuil1!$J$2:$K$30,MATCH('1-Saisie'!$B40,Feuil1!$J$2:$J$30,0),2)),INDEX(Feuil1!$J$2:$K$30,MATCH('1-Saisie'!$C40,Feuil1!$J$2:$J$30,0),2),INDEX(Feuil1!$J$2:$K$30,MATCH('1-Saisie'!$B40,Feuil1!$J$2:$J$30,0),2)))</f>
        <v/>
      </c>
    </row>
    <row r="41" spans="1:7" x14ac:dyDescent="0.35">
      <c r="A41" s="37" t="str">
        <f>IF('1-Saisie'!D41="","",'1-Saisie'!D41)</f>
        <v/>
      </c>
      <c r="B41" s="38" t="str">
        <f>IF('1-Saisie'!E41="","",'1-Saisie'!E41)</f>
        <v/>
      </c>
      <c r="C41" s="34" t="str">
        <f>IF('1-Saisie'!G41="","",'1-Saisie'!G41)</f>
        <v/>
      </c>
      <c r="D41" s="35" t="str">
        <f>IF('1-Saisie'!H41="","",'1-Saisie'!H41)</f>
        <v/>
      </c>
      <c r="E41" s="35" t="str">
        <f>IF('1-Saisie'!K41="","",'1-Saisie'!K41)</f>
        <v/>
      </c>
      <c r="F41" s="35" t="str">
        <f>IF('1-Saisie'!L41="","",'1-Saisie'!L41)</f>
        <v/>
      </c>
      <c r="G41" s="38" t="str">
        <f>IF(CONCATENATE('1-Saisie'!B41,'1-Saisie'!C41)="","",IF(ISNA(INDEX(Feuil1!$J$2:$K$30,MATCH('1-Saisie'!$B41,Feuil1!$J$2:$J$30,0),2)),INDEX(Feuil1!$J$2:$K$30,MATCH('1-Saisie'!$C41,Feuil1!$J$2:$J$30,0),2),INDEX(Feuil1!$J$2:$K$30,MATCH('1-Saisie'!$B41,Feuil1!$J$2:$J$30,0),2)))</f>
        <v/>
      </c>
    </row>
    <row r="42" spans="1:7" x14ac:dyDescent="0.35">
      <c r="A42" s="37" t="str">
        <f>IF('1-Saisie'!D42="","",'1-Saisie'!D42)</f>
        <v/>
      </c>
      <c r="B42" s="38" t="str">
        <f>IF('1-Saisie'!E42="","",'1-Saisie'!E42)</f>
        <v/>
      </c>
      <c r="C42" s="34" t="str">
        <f>IF('1-Saisie'!G42="","",'1-Saisie'!G42)</f>
        <v/>
      </c>
      <c r="D42" s="35" t="str">
        <f>IF('1-Saisie'!H42="","",'1-Saisie'!H42)</f>
        <v/>
      </c>
      <c r="E42" s="35" t="str">
        <f>IF('1-Saisie'!K42="","",'1-Saisie'!K42)</f>
        <v/>
      </c>
      <c r="F42" s="35" t="str">
        <f>IF('1-Saisie'!L42="","",'1-Saisie'!L42)</f>
        <v/>
      </c>
      <c r="G42" s="38" t="str">
        <f>IF(CONCATENATE('1-Saisie'!B42,'1-Saisie'!C42)="","",IF(ISNA(INDEX(Feuil1!$J$2:$K$30,MATCH('1-Saisie'!$B42,Feuil1!$J$2:$J$30,0),2)),INDEX(Feuil1!$J$2:$K$30,MATCH('1-Saisie'!$C42,Feuil1!$J$2:$J$30,0),2),INDEX(Feuil1!$J$2:$K$30,MATCH('1-Saisie'!$B42,Feuil1!$J$2:$J$30,0),2)))</f>
        <v/>
      </c>
    </row>
    <row r="43" spans="1:7" x14ac:dyDescent="0.35">
      <c r="A43" s="37" t="str">
        <f>IF('1-Saisie'!D43="","",'1-Saisie'!D43)</f>
        <v/>
      </c>
      <c r="B43" s="38" t="str">
        <f>IF('1-Saisie'!E43="","",'1-Saisie'!E43)</f>
        <v/>
      </c>
      <c r="C43" s="34" t="str">
        <f>IF('1-Saisie'!G43="","",'1-Saisie'!G43)</f>
        <v/>
      </c>
      <c r="D43" s="35" t="str">
        <f>IF('1-Saisie'!H43="","",'1-Saisie'!H43)</f>
        <v/>
      </c>
      <c r="E43" s="35" t="str">
        <f>IF('1-Saisie'!K43="","",'1-Saisie'!K43)</f>
        <v/>
      </c>
      <c r="F43" s="35" t="str">
        <f>IF('1-Saisie'!L43="","",'1-Saisie'!L43)</f>
        <v/>
      </c>
      <c r="G43" s="38" t="str">
        <f>IF(CONCATENATE('1-Saisie'!B43,'1-Saisie'!C43)="","",IF(ISNA(INDEX(Feuil1!$J$2:$K$30,MATCH('1-Saisie'!$B43,Feuil1!$J$2:$J$30,0),2)),INDEX(Feuil1!$J$2:$K$30,MATCH('1-Saisie'!$C43,Feuil1!$J$2:$J$30,0),2),INDEX(Feuil1!$J$2:$K$30,MATCH('1-Saisie'!$B43,Feuil1!$J$2:$J$30,0),2)))</f>
        <v/>
      </c>
    </row>
    <row r="44" spans="1:7" x14ac:dyDescent="0.35">
      <c r="A44" s="37" t="str">
        <f>IF('1-Saisie'!D44="","",'1-Saisie'!D44)</f>
        <v/>
      </c>
      <c r="B44" s="38" t="str">
        <f>IF('1-Saisie'!E44="","",'1-Saisie'!E44)</f>
        <v/>
      </c>
      <c r="C44" s="34" t="str">
        <f>IF('1-Saisie'!G44="","",'1-Saisie'!G44)</f>
        <v/>
      </c>
      <c r="D44" s="35" t="str">
        <f>IF('1-Saisie'!H44="","",'1-Saisie'!H44)</f>
        <v/>
      </c>
      <c r="E44" s="35" t="str">
        <f>IF('1-Saisie'!K44="","",'1-Saisie'!K44)</f>
        <v/>
      </c>
      <c r="F44" s="35" t="str">
        <f>IF('1-Saisie'!L44="","",'1-Saisie'!L44)</f>
        <v/>
      </c>
      <c r="G44" s="38" t="str">
        <f>IF(CONCATENATE('1-Saisie'!B44,'1-Saisie'!C44)="","",IF(ISNA(INDEX(Feuil1!$J$2:$K$30,MATCH('1-Saisie'!$B44,Feuil1!$J$2:$J$30,0),2)),INDEX(Feuil1!$J$2:$K$30,MATCH('1-Saisie'!$C44,Feuil1!$J$2:$J$30,0),2),INDEX(Feuil1!$J$2:$K$30,MATCH('1-Saisie'!$B44,Feuil1!$J$2:$J$30,0),2)))</f>
        <v/>
      </c>
    </row>
    <row r="45" spans="1:7" x14ac:dyDescent="0.35">
      <c r="A45" s="37" t="str">
        <f>IF('1-Saisie'!D45="","",'1-Saisie'!D45)</f>
        <v/>
      </c>
      <c r="B45" s="38" t="str">
        <f>IF('1-Saisie'!E45="","",'1-Saisie'!E45)</f>
        <v/>
      </c>
      <c r="C45" s="34" t="str">
        <f>IF('1-Saisie'!G45="","",'1-Saisie'!G45)</f>
        <v/>
      </c>
      <c r="D45" s="35" t="str">
        <f>IF('1-Saisie'!H45="","",'1-Saisie'!H45)</f>
        <v/>
      </c>
      <c r="E45" s="35" t="str">
        <f>IF('1-Saisie'!K45="","",'1-Saisie'!K45)</f>
        <v/>
      </c>
      <c r="F45" s="35" t="str">
        <f>IF('1-Saisie'!L45="","",'1-Saisie'!L45)</f>
        <v/>
      </c>
      <c r="G45" s="38" t="str">
        <f>IF(CONCATENATE('1-Saisie'!B45,'1-Saisie'!C45)="","",IF(ISNA(INDEX(Feuil1!$J$2:$K$30,MATCH('1-Saisie'!$B45,Feuil1!$J$2:$J$30,0),2)),INDEX(Feuil1!$J$2:$K$30,MATCH('1-Saisie'!$C45,Feuil1!$J$2:$J$30,0),2),INDEX(Feuil1!$J$2:$K$30,MATCH('1-Saisie'!$B45,Feuil1!$J$2:$J$30,0),2)))</f>
        <v/>
      </c>
    </row>
    <row r="46" spans="1:7" x14ac:dyDescent="0.35">
      <c r="A46" s="37" t="str">
        <f>IF('1-Saisie'!D46="","",'1-Saisie'!D46)</f>
        <v/>
      </c>
      <c r="B46" s="38" t="str">
        <f>IF('1-Saisie'!E46="","",'1-Saisie'!E46)</f>
        <v/>
      </c>
      <c r="C46" s="34" t="str">
        <f>IF('1-Saisie'!G46="","",'1-Saisie'!G46)</f>
        <v/>
      </c>
      <c r="D46" s="35" t="str">
        <f>IF('1-Saisie'!H46="","",'1-Saisie'!H46)</f>
        <v/>
      </c>
      <c r="E46" s="35" t="str">
        <f>IF('1-Saisie'!K46="","",'1-Saisie'!K46)</f>
        <v/>
      </c>
      <c r="F46" s="35" t="str">
        <f>IF('1-Saisie'!L46="","",'1-Saisie'!L46)</f>
        <v/>
      </c>
      <c r="G46" s="38" t="str">
        <f>IF(CONCATENATE('1-Saisie'!B46,'1-Saisie'!C46)="","",IF(ISNA(INDEX(Feuil1!$J$2:$K$30,MATCH('1-Saisie'!$B46,Feuil1!$J$2:$J$30,0),2)),INDEX(Feuil1!$J$2:$K$30,MATCH('1-Saisie'!$C46,Feuil1!$J$2:$J$30,0),2),INDEX(Feuil1!$J$2:$K$30,MATCH('1-Saisie'!$B46,Feuil1!$J$2:$J$30,0),2)))</f>
        <v/>
      </c>
    </row>
    <row r="47" spans="1:7" x14ac:dyDescent="0.35">
      <c r="A47" s="37" t="str">
        <f>IF('1-Saisie'!D47="","",'1-Saisie'!D47)</f>
        <v/>
      </c>
      <c r="B47" s="38" t="str">
        <f>IF('1-Saisie'!E47="","",'1-Saisie'!E47)</f>
        <v/>
      </c>
      <c r="C47" s="34" t="str">
        <f>IF('1-Saisie'!G47="","",'1-Saisie'!G47)</f>
        <v/>
      </c>
      <c r="D47" s="35" t="str">
        <f>IF('1-Saisie'!H47="","",'1-Saisie'!H47)</f>
        <v/>
      </c>
      <c r="E47" s="35" t="str">
        <f>IF('1-Saisie'!K47="","",'1-Saisie'!K47)</f>
        <v/>
      </c>
      <c r="F47" s="35" t="str">
        <f>IF('1-Saisie'!L47="","",'1-Saisie'!L47)</f>
        <v/>
      </c>
      <c r="G47" s="38" t="str">
        <f>IF(CONCATENATE('1-Saisie'!B47,'1-Saisie'!C47)="","",IF(ISNA(INDEX(Feuil1!$J$2:$K$30,MATCH('1-Saisie'!$B47,Feuil1!$J$2:$J$30,0),2)),INDEX(Feuil1!$J$2:$K$30,MATCH('1-Saisie'!$C47,Feuil1!$J$2:$J$30,0),2),INDEX(Feuil1!$J$2:$K$30,MATCH('1-Saisie'!$B47,Feuil1!$J$2:$J$30,0),2)))</f>
        <v/>
      </c>
    </row>
    <row r="48" spans="1:7" x14ac:dyDescent="0.35">
      <c r="A48" s="37" t="str">
        <f>IF('1-Saisie'!D48="","",'1-Saisie'!D48)</f>
        <v/>
      </c>
      <c r="B48" s="38" t="str">
        <f>IF('1-Saisie'!E48="","",'1-Saisie'!E48)</f>
        <v/>
      </c>
      <c r="C48" s="34" t="str">
        <f>IF('1-Saisie'!G48="","",'1-Saisie'!G48)</f>
        <v/>
      </c>
      <c r="D48" s="35" t="str">
        <f>IF('1-Saisie'!H48="","",'1-Saisie'!H48)</f>
        <v/>
      </c>
      <c r="E48" s="35" t="str">
        <f>IF('1-Saisie'!K48="","",'1-Saisie'!K48)</f>
        <v/>
      </c>
      <c r="F48" s="35" t="str">
        <f>IF('1-Saisie'!L48="","",'1-Saisie'!L48)</f>
        <v/>
      </c>
      <c r="G48" s="38" t="str">
        <f>IF(CONCATENATE('1-Saisie'!B48,'1-Saisie'!C48)="","",IF(ISNA(INDEX(Feuil1!$J$2:$K$30,MATCH('1-Saisie'!$B48,Feuil1!$J$2:$J$30,0),2)),INDEX(Feuil1!$J$2:$K$30,MATCH('1-Saisie'!$C48,Feuil1!$J$2:$J$30,0),2),INDEX(Feuil1!$J$2:$K$30,MATCH('1-Saisie'!$B48,Feuil1!$J$2:$J$30,0),2)))</f>
        <v/>
      </c>
    </row>
    <row r="49" spans="1:7" x14ac:dyDescent="0.35">
      <c r="A49" s="37" t="str">
        <f>IF('1-Saisie'!D49="","",'1-Saisie'!D49)</f>
        <v/>
      </c>
      <c r="B49" s="38" t="str">
        <f>IF('1-Saisie'!E49="","",'1-Saisie'!E49)</f>
        <v/>
      </c>
      <c r="C49" s="34" t="str">
        <f>IF('1-Saisie'!G49="","",'1-Saisie'!G49)</f>
        <v/>
      </c>
      <c r="D49" s="35" t="str">
        <f>IF('1-Saisie'!H49="","",'1-Saisie'!H49)</f>
        <v/>
      </c>
      <c r="E49" s="35" t="str">
        <f>IF('1-Saisie'!K49="","",'1-Saisie'!K49)</f>
        <v/>
      </c>
      <c r="F49" s="35" t="str">
        <f>IF('1-Saisie'!L49="","",'1-Saisie'!L49)</f>
        <v/>
      </c>
      <c r="G49" s="38" t="str">
        <f>IF(CONCATENATE('1-Saisie'!B49,'1-Saisie'!C49)="","",IF(ISNA(INDEX(Feuil1!$J$2:$K$30,MATCH('1-Saisie'!$B49,Feuil1!$J$2:$J$30,0),2)),INDEX(Feuil1!$J$2:$K$30,MATCH('1-Saisie'!$C49,Feuil1!$J$2:$J$30,0),2),INDEX(Feuil1!$J$2:$K$30,MATCH('1-Saisie'!$B49,Feuil1!$J$2:$J$30,0),2)))</f>
        <v/>
      </c>
    </row>
    <row r="50" spans="1:7" x14ac:dyDescent="0.35">
      <c r="A50" s="37" t="str">
        <f>IF('1-Saisie'!D50="","",'1-Saisie'!D50)</f>
        <v/>
      </c>
      <c r="B50" s="38" t="str">
        <f>IF('1-Saisie'!E50="","",'1-Saisie'!E50)</f>
        <v/>
      </c>
      <c r="C50" s="34" t="str">
        <f>IF('1-Saisie'!G50="","",'1-Saisie'!G50)</f>
        <v/>
      </c>
      <c r="D50" s="35" t="str">
        <f>IF('1-Saisie'!H50="","",'1-Saisie'!H50)</f>
        <v/>
      </c>
      <c r="E50" s="35" t="str">
        <f>IF('1-Saisie'!K50="","",'1-Saisie'!K50)</f>
        <v/>
      </c>
      <c r="F50" s="35" t="str">
        <f>IF('1-Saisie'!L50="","",'1-Saisie'!L50)</f>
        <v/>
      </c>
      <c r="G50" s="38" t="str">
        <f>IF(CONCATENATE('1-Saisie'!B50,'1-Saisie'!C50)="","",IF(ISNA(INDEX(Feuil1!$J$2:$K$30,MATCH('1-Saisie'!$B50,Feuil1!$J$2:$J$30,0),2)),INDEX(Feuil1!$J$2:$K$30,MATCH('1-Saisie'!$C50,Feuil1!$J$2:$J$30,0),2),INDEX(Feuil1!$J$2:$K$30,MATCH('1-Saisie'!$B50,Feuil1!$J$2:$J$30,0),2)))</f>
        <v/>
      </c>
    </row>
    <row r="51" spans="1:7" x14ac:dyDescent="0.35">
      <c r="A51" s="37" t="str">
        <f>IF('1-Saisie'!D51="","",'1-Saisie'!D51)</f>
        <v/>
      </c>
      <c r="B51" s="38" t="str">
        <f>IF('1-Saisie'!E51="","",'1-Saisie'!E51)</f>
        <v/>
      </c>
      <c r="C51" s="34" t="str">
        <f>IF('1-Saisie'!G51="","",'1-Saisie'!G51)</f>
        <v/>
      </c>
      <c r="D51" s="35" t="str">
        <f>IF('1-Saisie'!H51="","",'1-Saisie'!H51)</f>
        <v/>
      </c>
      <c r="E51" s="35" t="str">
        <f>IF('1-Saisie'!K51="","",'1-Saisie'!K51)</f>
        <v/>
      </c>
      <c r="F51" s="35" t="str">
        <f>IF('1-Saisie'!L51="","",'1-Saisie'!L51)</f>
        <v/>
      </c>
      <c r="G51" s="38" t="str">
        <f>IF(CONCATENATE('1-Saisie'!B51,'1-Saisie'!C51)="","",IF(ISNA(INDEX(Feuil1!$J$2:$K$30,MATCH('1-Saisie'!$B51,Feuil1!$J$2:$J$30,0),2)),INDEX(Feuil1!$J$2:$K$30,MATCH('1-Saisie'!$C51,Feuil1!$J$2:$J$30,0),2),INDEX(Feuil1!$J$2:$K$30,MATCH('1-Saisie'!$B51,Feuil1!$J$2:$J$30,0),2)))</f>
        <v/>
      </c>
    </row>
    <row r="52" spans="1:7" x14ac:dyDescent="0.35">
      <c r="A52" s="37" t="str">
        <f>IF('1-Saisie'!D52="","",'1-Saisie'!D52)</f>
        <v/>
      </c>
      <c r="B52" s="38" t="str">
        <f>IF('1-Saisie'!E52="","",'1-Saisie'!E52)</f>
        <v/>
      </c>
      <c r="C52" s="34" t="str">
        <f>IF('1-Saisie'!G52="","",'1-Saisie'!G52)</f>
        <v/>
      </c>
      <c r="D52" s="35" t="str">
        <f>IF('1-Saisie'!H52="","",'1-Saisie'!H52)</f>
        <v/>
      </c>
      <c r="E52" s="35" t="str">
        <f>IF('1-Saisie'!K52="","",'1-Saisie'!K52)</f>
        <v/>
      </c>
      <c r="F52" s="35" t="str">
        <f>IF('1-Saisie'!L52="","",'1-Saisie'!L52)</f>
        <v/>
      </c>
      <c r="G52" s="38" t="str">
        <f>IF(CONCATENATE('1-Saisie'!B52,'1-Saisie'!C52)="","",IF(ISNA(INDEX(Feuil1!$J$2:$K$30,MATCH('1-Saisie'!$B52,Feuil1!$J$2:$J$30,0),2)),INDEX(Feuil1!$J$2:$K$30,MATCH('1-Saisie'!$C52,Feuil1!$J$2:$J$30,0),2),INDEX(Feuil1!$J$2:$K$30,MATCH('1-Saisie'!$B52,Feuil1!$J$2:$J$30,0),2)))</f>
        <v/>
      </c>
    </row>
    <row r="53" spans="1:7" x14ac:dyDescent="0.35">
      <c r="A53" s="37" t="str">
        <f>IF('1-Saisie'!D53="","",'1-Saisie'!D53)</f>
        <v/>
      </c>
      <c r="B53" s="38" t="str">
        <f>IF('1-Saisie'!E53="","",'1-Saisie'!E53)</f>
        <v/>
      </c>
      <c r="C53" s="34" t="str">
        <f>IF('1-Saisie'!G53="","",'1-Saisie'!G53)</f>
        <v/>
      </c>
      <c r="D53" s="35" t="str">
        <f>IF('1-Saisie'!H53="","",'1-Saisie'!H53)</f>
        <v/>
      </c>
      <c r="E53" s="35" t="str">
        <f>IF('1-Saisie'!K53="","",'1-Saisie'!K53)</f>
        <v/>
      </c>
      <c r="F53" s="35" t="str">
        <f>IF('1-Saisie'!L53="","",'1-Saisie'!L53)</f>
        <v/>
      </c>
      <c r="G53" s="38" t="str">
        <f>IF(CONCATENATE('1-Saisie'!B53,'1-Saisie'!C53)="","",IF(ISNA(INDEX(Feuil1!$J$2:$K$30,MATCH('1-Saisie'!$B53,Feuil1!$J$2:$J$30,0),2)),INDEX(Feuil1!$J$2:$K$30,MATCH('1-Saisie'!$C53,Feuil1!$J$2:$J$30,0),2),INDEX(Feuil1!$J$2:$K$30,MATCH('1-Saisie'!$B53,Feuil1!$J$2:$J$30,0),2)))</f>
        <v/>
      </c>
    </row>
    <row r="54" spans="1:7" x14ac:dyDescent="0.35">
      <c r="A54" s="37" t="str">
        <f>IF('1-Saisie'!D54="","",'1-Saisie'!D54)</f>
        <v/>
      </c>
      <c r="B54" s="38" t="str">
        <f>IF('1-Saisie'!E54="","",'1-Saisie'!E54)</f>
        <v/>
      </c>
      <c r="C54" s="34" t="str">
        <f>IF('1-Saisie'!G54="","",'1-Saisie'!G54)</f>
        <v/>
      </c>
      <c r="D54" s="35" t="str">
        <f>IF('1-Saisie'!H54="","",'1-Saisie'!H54)</f>
        <v/>
      </c>
      <c r="E54" s="35" t="str">
        <f>IF('1-Saisie'!K54="","",'1-Saisie'!K54)</f>
        <v/>
      </c>
      <c r="F54" s="35" t="str">
        <f>IF('1-Saisie'!L54="","",'1-Saisie'!L54)</f>
        <v/>
      </c>
      <c r="G54" s="38" t="str">
        <f>IF(CONCATENATE('1-Saisie'!B54,'1-Saisie'!C54)="","",IF(ISNA(INDEX(Feuil1!$J$2:$K$30,MATCH('1-Saisie'!$B54,Feuil1!$J$2:$J$30,0),2)),INDEX(Feuil1!$J$2:$K$30,MATCH('1-Saisie'!$C54,Feuil1!$J$2:$J$30,0),2),INDEX(Feuil1!$J$2:$K$30,MATCH('1-Saisie'!$B54,Feuil1!$J$2:$J$30,0),2)))</f>
        <v/>
      </c>
    </row>
    <row r="55" spans="1:7" x14ac:dyDescent="0.35">
      <c r="A55" s="37" t="str">
        <f>IF('1-Saisie'!D55="","",'1-Saisie'!D55)</f>
        <v/>
      </c>
      <c r="B55" s="38" t="str">
        <f>IF('1-Saisie'!E55="","",'1-Saisie'!E55)</f>
        <v/>
      </c>
      <c r="C55" s="34" t="str">
        <f>IF('1-Saisie'!G55="","",'1-Saisie'!G55)</f>
        <v/>
      </c>
      <c r="D55" s="35" t="str">
        <f>IF('1-Saisie'!H55="","",'1-Saisie'!H55)</f>
        <v/>
      </c>
      <c r="E55" s="35" t="str">
        <f>IF('1-Saisie'!K55="","",'1-Saisie'!K55)</f>
        <v/>
      </c>
      <c r="F55" s="35" t="str">
        <f>IF('1-Saisie'!L55="","",'1-Saisie'!L55)</f>
        <v/>
      </c>
      <c r="G55" s="38" t="str">
        <f>IF(CONCATENATE('1-Saisie'!B55,'1-Saisie'!C55)="","",IF(ISNA(INDEX(Feuil1!$J$2:$K$30,MATCH('1-Saisie'!$B55,Feuil1!$J$2:$J$30,0),2)),INDEX(Feuil1!$J$2:$K$30,MATCH('1-Saisie'!$C55,Feuil1!$J$2:$J$30,0),2),INDEX(Feuil1!$J$2:$K$30,MATCH('1-Saisie'!$B55,Feuil1!$J$2:$J$30,0),2)))</f>
        <v/>
      </c>
    </row>
    <row r="56" spans="1:7" x14ac:dyDescent="0.35">
      <c r="A56" s="37" t="str">
        <f>IF('1-Saisie'!D56="","",'1-Saisie'!D56)</f>
        <v/>
      </c>
      <c r="B56" s="38" t="str">
        <f>IF('1-Saisie'!E56="","",'1-Saisie'!E56)</f>
        <v/>
      </c>
      <c r="C56" s="34" t="str">
        <f>IF('1-Saisie'!G56="","",'1-Saisie'!G56)</f>
        <v/>
      </c>
      <c r="D56" s="35" t="str">
        <f>IF('1-Saisie'!H56="","",'1-Saisie'!H56)</f>
        <v/>
      </c>
      <c r="E56" s="35" t="str">
        <f>IF('1-Saisie'!K56="","",'1-Saisie'!K56)</f>
        <v/>
      </c>
      <c r="F56" s="35" t="str">
        <f>IF('1-Saisie'!L56="","",'1-Saisie'!L56)</f>
        <v/>
      </c>
      <c r="G56" s="38" t="str">
        <f>IF(CONCATENATE('1-Saisie'!B56,'1-Saisie'!C56)="","",IF(ISNA(INDEX(Feuil1!$J$2:$K$30,MATCH('1-Saisie'!$B56,Feuil1!$J$2:$J$30,0),2)),INDEX(Feuil1!$J$2:$K$30,MATCH('1-Saisie'!$C56,Feuil1!$J$2:$J$30,0),2),INDEX(Feuil1!$J$2:$K$30,MATCH('1-Saisie'!$B56,Feuil1!$J$2:$J$30,0),2)))</f>
        <v/>
      </c>
    </row>
    <row r="57" spans="1:7" x14ac:dyDescent="0.35">
      <c r="A57" s="37" t="str">
        <f>IF('1-Saisie'!D57="","",'1-Saisie'!D57)</f>
        <v/>
      </c>
      <c r="B57" s="38" t="str">
        <f>IF('1-Saisie'!E57="","",'1-Saisie'!E57)</f>
        <v/>
      </c>
      <c r="C57" s="34" t="str">
        <f>IF('1-Saisie'!G57="","",'1-Saisie'!G57)</f>
        <v/>
      </c>
      <c r="D57" s="35" t="str">
        <f>IF('1-Saisie'!H57="","",'1-Saisie'!H57)</f>
        <v/>
      </c>
      <c r="E57" s="35" t="str">
        <f>IF('1-Saisie'!K57="","",'1-Saisie'!K57)</f>
        <v/>
      </c>
      <c r="F57" s="35" t="str">
        <f>IF('1-Saisie'!L57="","",'1-Saisie'!L57)</f>
        <v/>
      </c>
      <c r="G57" s="38" t="str">
        <f>IF(CONCATENATE('1-Saisie'!B57,'1-Saisie'!C57)="","",IF(ISNA(INDEX(Feuil1!$J$2:$K$30,MATCH('1-Saisie'!$B57,Feuil1!$J$2:$J$30,0),2)),INDEX(Feuil1!$J$2:$K$30,MATCH('1-Saisie'!$C57,Feuil1!$J$2:$J$30,0),2),INDEX(Feuil1!$J$2:$K$30,MATCH('1-Saisie'!$B57,Feuil1!$J$2:$J$30,0),2)))</f>
        <v/>
      </c>
    </row>
    <row r="59" spans="1:7" x14ac:dyDescent="0.35">
      <c r="A59" s="49" t="s">
        <v>141</v>
      </c>
      <c r="B59" s="49"/>
      <c r="C59" s="49"/>
      <c r="D59" s="49" t="s">
        <v>142</v>
      </c>
      <c r="E59" s="49"/>
      <c r="F59" s="49"/>
      <c r="G59" s="49"/>
    </row>
    <row r="60" spans="1:7" x14ac:dyDescent="0.35">
      <c r="A60" s="49"/>
      <c r="B60" s="49"/>
      <c r="C60" s="49"/>
      <c r="D60" s="49"/>
      <c r="E60" s="49"/>
      <c r="F60" s="49"/>
      <c r="G60" s="49"/>
    </row>
    <row r="61" spans="1:7" x14ac:dyDescent="0.35">
      <c r="A61" s="49"/>
      <c r="B61" s="49"/>
      <c r="C61" s="49"/>
      <c r="D61" s="49"/>
      <c r="E61" s="49"/>
      <c r="F61" s="49"/>
      <c r="G61" s="49"/>
    </row>
    <row r="62" spans="1:7" x14ac:dyDescent="0.35">
      <c r="A62" s="49"/>
      <c r="B62" s="49"/>
      <c r="C62" s="49"/>
      <c r="D62" s="49"/>
      <c r="E62" s="49"/>
      <c r="F62" s="49"/>
      <c r="G62" s="49"/>
    </row>
    <row r="63" spans="1:7" x14ac:dyDescent="0.35">
      <c r="A63" s="49"/>
      <c r="B63" s="49"/>
      <c r="C63" s="49"/>
      <c r="D63" s="49"/>
      <c r="E63" s="49"/>
      <c r="F63" s="49"/>
      <c r="G63" s="49"/>
    </row>
  </sheetData>
  <mergeCells count="5">
    <mergeCell ref="E5:G5"/>
    <mergeCell ref="E4:G4"/>
    <mergeCell ref="E3:G3"/>
    <mergeCell ref="A59:C63"/>
    <mergeCell ref="D59:G63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53C05-C3EB-469F-9A14-751FE9214913}">
  <sheetPr codeName="Feuil3"/>
  <dimension ref="A1:K30"/>
  <sheetViews>
    <sheetView workbookViewId="0">
      <selection activeCell="J16" activeCellId="1" sqref="J27:J29 J16:J24"/>
    </sheetView>
  </sheetViews>
  <sheetFormatPr baseColWidth="10" defaultRowHeight="14.5" x14ac:dyDescent="0.35"/>
  <cols>
    <col min="1" max="2" width="16.7265625" customWidth="1"/>
    <col min="3" max="3" width="30.7265625" customWidth="1"/>
    <col min="4" max="4" width="18.81640625" bestFit="1" customWidth="1"/>
    <col min="5" max="5" width="11.54296875" customWidth="1"/>
    <col min="6" max="6" width="23.26953125" bestFit="1" customWidth="1"/>
    <col min="7" max="7" width="30.54296875" bestFit="1" customWidth="1"/>
    <col min="8" max="8" width="31.54296875" bestFit="1" customWidth="1"/>
    <col min="9" max="9" width="4.7265625" customWidth="1"/>
    <col min="10" max="10" width="31.54296875" bestFit="1" customWidth="1"/>
    <col min="11" max="11" width="16.453125" style="33" bestFit="1" customWidth="1"/>
  </cols>
  <sheetData>
    <row r="1" spans="1:11" x14ac:dyDescent="0.35">
      <c r="A1" t="s">
        <v>0</v>
      </c>
      <c r="B1" t="s">
        <v>35</v>
      </c>
      <c r="C1" t="s">
        <v>1</v>
      </c>
      <c r="D1" t="s">
        <v>4</v>
      </c>
    </row>
    <row r="2" spans="1:11" x14ac:dyDescent="0.35">
      <c r="A2" t="s">
        <v>40</v>
      </c>
      <c r="B2" t="s">
        <v>29</v>
      </c>
      <c r="F2" s="50" t="s">
        <v>35</v>
      </c>
      <c r="G2" s="50"/>
      <c r="H2" s="50"/>
      <c r="J2" t="s">
        <v>115</v>
      </c>
      <c r="K2" s="33" t="s">
        <v>116</v>
      </c>
    </row>
    <row r="3" spans="1:11" x14ac:dyDescent="0.35">
      <c r="A3" t="s">
        <v>43</v>
      </c>
      <c r="B3" t="s">
        <v>30</v>
      </c>
      <c r="C3" t="s">
        <v>5</v>
      </c>
      <c r="D3" t="s">
        <v>17</v>
      </c>
      <c r="F3" t="s">
        <v>40</v>
      </c>
      <c r="G3" t="s">
        <v>2</v>
      </c>
      <c r="H3" t="s">
        <v>3</v>
      </c>
      <c r="J3" t="s">
        <v>82</v>
      </c>
      <c r="K3" s="33">
        <v>9000</v>
      </c>
    </row>
    <row r="4" spans="1:11" x14ac:dyDescent="0.35">
      <c r="A4" t="s">
        <v>44</v>
      </c>
      <c r="B4" t="s">
        <v>31</v>
      </c>
      <c r="C4" t="s">
        <v>6</v>
      </c>
      <c r="D4" t="s">
        <v>18</v>
      </c>
      <c r="F4" t="s">
        <v>39</v>
      </c>
      <c r="G4" t="s">
        <v>83</v>
      </c>
      <c r="H4" t="s">
        <v>86</v>
      </c>
      <c r="J4" t="s">
        <v>83</v>
      </c>
      <c r="K4" s="33" t="s">
        <v>118</v>
      </c>
    </row>
    <row r="5" spans="1:11" x14ac:dyDescent="0.35">
      <c r="C5" t="s">
        <v>7</v>
      </c>
      <c r="D5" t="s">
        <v>19</v>
      </c>
      <c r="F5" t="s">
        <v>41</v>
      </c>
      <c r="G5" t="s">
        <v>84</v>
      </c>
      <c r="H5" t="s">
        <v>87</v>
      </c>
      <c r="J5" t="s">
        <v>84</v>
      </c>
      <c r="K5" s="33" t="s">
        <v>119</v>
      </c>
    </row>
    <row r="6" spans="1:11" x14ac:dyDescent="0.35">
      <c r="C6" t="s">
        <v>8</v>
      </c>
      <c r="D6" t="s">
        <v>20</v>
      </c>
      <c r="F6" t="s">
        <v>42</v>
      </c>
      <c r="G6" t="s">
        <v>85</v>
      </c>
      <c r="H6" t="s">
        <v>88</v>
      </c>
      <c r="J6" t="s">
        <v>85</v>
      </c>
      <c r="K6" s="33" t="s">
        <v>120</v>
      </c>
    </row>
    <row r="7" spans="1:11" x14ac:dyDescent="0.35">
      <c r="C7" t="s">
        <v>9</v>
      </c>
      <c r="D7" t="s">
        <v>21</v>
      </c>
      <c r="F7" t="s">
        <v>82</v>
      </c>
      <c r="J7" t="s">
        <v>86</v>
      </c>
      <c r="K7" s="33" t="s">
        <v>121</v>
      </c>
    </row>
    <row r="8" spans="1:11" x14ac:dyDescent="0.35">
      <c r="C8" t="s">
        <v>11</v>
      </c>
      <c r="D8" t="s">
        <v>23</v>
      </c>
      <c r="J8" t="s">
        <v>87</v>
      </c>
      <c r="K8" s="33" t="s">
        <v>122</v>
      </c>
    </row>
    <row r="9" spans="1:11" x14ac:dyDescent="0.35">
      <c r="C9" t="s">
        <v>12</v>
      </c>
      <c r="D9" t="s">
        <v>24</v>
      </c>
      <c r="F9" s="50" t="s">
        <v>38</v>
      </c>
      <c r="G9" s="50"/>
      <c r="H9" s="50"/>
      <c r="J9" t="s">
        <v>88</v>
      </c>
      <c r="K9" s="33" t="s">
        <v>123</v>
      </c>
    </row>
    <row r="10" spans="1:11" x14ac:dyDescent="0.35">
      <c r="C10" t="s">
        <v>10</v>
      </c>
      <c r="D10" t="s">
        <v>22</v>
      </c>
      <c r="F10" t="s">
        <v>39</v>
      </c>
      <c r="G10" t="s">
        <v>41</v>
      </c>
      <c r="H10" t="s">
        <v>42</v>
      </c>
      <c r="J10" t="s">
        <v>89</v>
      </c>
      <c r="K10" s="33">
        <v>3020</v>
      </c>
    </row>
    <row r="11" spans="1:11" x14ac:dyDescent="0.35">
      <c r="C11" t="s">
        <v>16</v>
      </c>
      <c r="D11" t="s">
        <v>28</v>
      </c>
      <c r="F11" t="s">
        <v>89</v>
      </c>
      <c r="G11" t="s">
        <v>94</v>
      </c>
      <c r="H11" t="s">
        <v>104</v>
      </c>
      <c r="J11" t="s">
        <v>90</v>
      </c>
      <c r="K11" s="33">
        <v>3016</v>
      </c>
    </row>
    <row r="12" spans="1:11" x14ac:dyDescent="0.35">
      <c r="C12" t="s">
        <v>14</v>
      </c>
      <c r="D12" t="s">
        <v>26</v>
      </c>
      <c r="F12" t="s">
        <v>90</v>
      </c>
      <c r="G12" t="s">
        <v>95</v>
      </c>
      <c r="H12" t="s">
        <v>105</v>
      </c>
      <c r="J12" t="s">
        <v>91</v>
      </c>
      <c r="K12" s="33">
        <v>3017</v>
      </c>
    </row>
    <row r="13" spans="1:11" x14ac:dyDescent="0.35">
      <c r="C13" t="s">
        <v>13</v>
      </c>
      <c r="D13" t="s">
        <v>25</v>
      </c>
      <c r="F13" t="s">
        <v>91</v>
      </c>
      <c r="G13" t="s">
        <v>96</v>
      </c>
      <c r="H13" t="s">
        <v>106</v>
      </c>
      <c r="J13" t="s">
        <v>92</v>
      </c>
      <c r="K13" s="33">
        <v>3018</v>
      </c>
    </row>
    <row r="14" spans="1:11" x14ac:dyDescent="0.35">
      <c r="C14" t="s">
        <v>15</v>
      </c>
      <c r="D14" t="s">
        <v>27</v>
      </c>
      <c r="F14" t="s">
        <v>92</v>
      </c>
      <c r="G14" t="s">
        <v>97</v>
      </c>
      <c r="H14" t="s">
        <v>107</v>
      </c>
      <c r="J14" t="s">
        <v>139</v>
      </c>
      <c r="K14" s="33" t="s">
        <v>140</v>
      </c>
    </row>
    <row r="15" spans="1:11" x14ac:dyDescent="0.35">
      <c r="C15" t="s">
        <v>36</v>
      </c>
      <c r="F15" t="s">
        <v>139</v>
      </c>
      <c r="G15" t="s">
        <v>98</v>
      </c>
      <c r="H15" t="s">
        <v>108</v>
      </c>
      <c r="J15" t="s">
        <v>93</v>
      </c>
      <c r="K15" s="33">
        <v>3000</v>
      </c>
    </row>
    <row r="16" spans="1:11" x14ac:dyDescent="0.35">
      <c r="C16" t="s">
        <v>37</v>
      </c>
      <c r="F16" t="s">
        <v>93</v>
      </c>
      <c r="G16" t="s">
        <v>99</v>
      </c>
      <c r="J16" t="s">
        <v>94</v>
      </c>
      <c r="K16" s="33">
        <v>1122</v>
      </c>
    </row>
    <row r="17" spans="7:11" x14ac:dyDescent="0.35">
      <c r="G17" t="s">
        <v>100</v>
      </c>
      <c r="J17" t="s">
        <v>95</v>
      </c>
      <c r="K17" s="33">
        <v>1222</v>
      </c>
    </row>
    <row r="18" spans="7:11" x14ac:dyDescent="0.35">
      <c r="G18" t="s">
        <v>101</v>
      </c>
      <c r="J18" t="s">
        <v>96</v>
      </c>
      <c r="K18" s="33">
        <v>1322</v>
      </c>
    </row>
    <row r="19" spans="7:11" x14ac:dyDescent="0.35">
      <c r="G19" t="s">
        <v>102</v>
      </c>
      <c r="J19" t="s">
        <v>97</v>
      </c>
      <c r="K19" s="33" t="s">
        <v>124</v>
      </c>
    </row>
    <row r="20" spans="7:11" x14ac:dyDescent="0.35">
      <c r="G20" t="s">
        <v>103</v>
      </c>
      <c r="J20" t="s">
        <v>98</v>
      </c>
      <c r="K20" s="33" t="s">
        <v>125</v>
      </c>
    </row>
    <row r="21" spans="7:11" x14ac:dyDescent="0.35">
      <c r="G21" t="s">
        <v>108</v>
      </c>
      <c r="J21" t="s">
        <v>99</v>
      </c>
      <c r="K21" s="33" t="s">
        <v>126</v>
      </c>
    </row>
    <row r="22" spans="7:11" x14ac:dyDescent="0.35">
      <c r="J22" t="s">
        <v>100</v>
      </c>
      <c r="K22" s="33" t="s">
        <v>127</v>
      </c>
    </row>
    <row r="23" spans="7:11" x14ac:dyDescent="0.35">
      <c r="J23" t="s">
        <v>101</v>
      </c>
      <c r="K23" s="33" t="s">
        <v>128</v>
      </c>
    </row>
    <row r="24" spans="7:11" x14ac:dyDescent="0.35">
      <c r="J24" t="s">
        <v>102</v>
      </c>
      <c r="K24" s="33" t="s">
        <v>129</v>
      </c>
    </row>
    <row r="25" spans="7:11" x14ac:dyDescent="0.35">
      <c r="J25" t="s">
        <v>103</v>
      </c>
      <c r="K25" s="33" t="s">
        <v>130</v>
      </c>
    </row>
    <row r="26" spans="7:11" x14ac:dyDescent="0.35">
      <c r="J26" t="s">
        <v>108</v>
      </c>
      <c r="K26" s="33" t="s">
        <v>117</v>
      </c>
    </row>
    <row r="27" spans="7:11" x14ac:dyDescent="0.35">
      <c r="J27" t="s">
        <v>104</v>
      </c>
      <c r="K27" s="33" t="s">
        <v>131</v>
      </c>
    </row>
    <row r="28" spans="7:11" x14ac:dyDescent="0.35">
      <c r="J28" t="s">
        <v>105</v>
      </c>
      <c r="K28" s="33" t="s">
        <v>132</v>
      </c>
    </row>
    <row r="29" spans="7:11" x14ac:dyDescent="0.35">
      <c r="J29" t="s">
        <v>106</v>
      </c>
      <c r="K29" s="33" t="s">
        <v>133</v>
      </c>
    </row>
    <row r="30" spans="7:11" x14ac:dyDescent="0.35">
      <c r="J30" t="s">
        <v>107</v>
      </c>
      <c r="K30" s="33" t="s">
        <v>134</v>
      </c>
    </row>
  </sheetData>
  <sheetProtection sheet="1" objects="1" scenarios="1"/>
  <sortState xmlns:xlrd2="http://schemas.microsoft.com/office/spreadsheetml/2017/richdata2" ref="H2:H3">
    <sortCondition descending="1" ref="H2"/>
  </sortState>
  <mergeCells count="2">
    <mergeCell ref="F2:H2"/>
    <mergeCell ref="F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1-Saisie</vt:lpstr>
      <vt:lpstr>2-Impression</vt:lpstr>
      <vt:lpstr>Feuil1</vt:lpstr>
      <vt:lpstr>Activités</vt:lpstr>
      <vt:lpstr>Agence_Culturelle</vt:lpstr>
      <vt:lpstr>DLTA_30</vt:lpstr>
      <vt:lpstr>DLTA_34</vt:lpstr>
      <vt:lpstr>Insertion_30</vt:lpstr>
      <vt:lpstr>Insertion_34</vt:lpstr>
      <vt:lpstr>LPM</vt:lpstr>
      <vt:lpstr>Structures</vt:lpstr>
      <vt:lpstr>'1-Saisie'!Zone_d_impression</vt:lpstr>
      <vt:lpstr>'2-Impression'!Zone_d_impression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INGELAN TEST</dc:creator>
  <cp:lastModifiedBy>Lucie BRUSTON</cp:lastModifiedBy>
  <cp:lastPrinted>2024-03-04T09:26:43Z</cp:lastPrinted>
  <dcterms:created xsi:type="dcterms:W3CDTF">2023-01-18T09:21:35Z</dcterms:created>
  <dcterms:modified xsi:type="dcterms:W3CDTF">2025-02-05T11:11:35Z</dcterms:modified>
</cp:coreProperties>
</file>