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dfamily\Desktop\"/>
    </mc:Choice>
  </mc:AlternateContent>
  <xr:revisionPtr revIDLastSave="0" documentId="13_ncr:1_{FA849281-2A3A-4F12-98F3-497BDF75BE2E}" xr6:coauthVersionLast="47" xr6:coauthVersionMax="47" xr10:uidLastSave="{00000000-0000-0000-0000-000000000000}"/>
  <bookViews>
    <workbookView xWindow="-108" yWindow="-108" windowWidth="23256" windowHeight="12576" xr2:uid="{5C6E186F-1E89-49D5-A13D-5576DCEC51AC}"/>
  </bookViews>
  <sheets>
    <sheet name="Poules Finales (2)" sheetId="5" r:id="rId1"/>
    <sheet name="Accueil" sheetId="2" r:id="rId2"/>
    <sheet name="Poules" sheetId="3" r:id="rId3"/>
    <sheet name="Poules Finales" sheetId="4" r:id="rId4"/>
  </sheets>
  <functionGroups builtInGroupCount="19"/>
  <definedNames>
    <definedName name="_xlnm._FilterDatabase" localSheetId="1" hidden="1">Accueil!$A$1:$B$17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5" l="1"/>
  <c r="B3" i="5"/>
  <c r="B4" i="5" s="1"/>
  <c r="K1" i="5"/>
  <c r="F18" i="3"/>
  <c r="K15" i="4"/>
  <c r="K1" i="4"/>
  <c r="Y18" i="3"/>
  <c r="C20" i="3" s="1"/>
  <c r="Y19" i="3"/>
  <c r="C18" i="3" s="1"/>
  <c r="Y20" i="3"/>
  <c r="F25" i="3" s="1"/>
  <c r="Y21" i="3"/>
  <c r="F26" i="3" s="1"/>
  <c r="Y17" i="3"/>
  <c r="C17" i="3" s="1"/>
  <c r="Y7" i="3"/>
  <c r="F5" i="3" s="1"/>
  <c r="K15" i="3"/>
  <c r="K1" i="3"/>
  <c r="B5" i="5" l="1"/>
  <c r="B18" i="5"/>
  <c r="B17" i="5"/>
  <c r="C21" i="3"/>
  <c r="F23" i="3"/>
  <c r="F22" i="3"/>
  <c r="F17" i="3"/>
  <c r="C19" i="3"/>
  <c r="C22" i="3"/>
  <c r="C25" i="3"/>
  <c r="C24" i="3"/>
  <c r="F24" i="3"/>
  <c r="F20" i="3"/>
  <c r="C23" i="3"/>
  <c r="C26" i="3"/>
  <c r="F19" i="3"/>
  <c r="F21" i="3"/>
  <c r="F10" i="3"/>
  <c r="F12" i="3"/>
  <c r="F7" i="3"/>
  <c r="B3" i="3"/>
  <c r="Y4" i="3"/>
  <c r="Y5" i="3"/>
  <c r="Y6" i="3"/>
  <c r="Y3" i="3"/>
  <c r="K16" i="3" a="1"/>
  <c r="B6" i="5" l="1"/>
  <c r="B19" i="5"/>
  <c r="K16" i="3"/>
  <c r="B4" i="3"/>
  <c r="B17" i="3"/>
  <c r="F6" i="3"/>
  <c r="C10" i="3"/>
  <c r="F8" i="3"/>
  <c r="C5" i="3"/>
  <c r="C11" i="3"/>
  <c r="C8" i="3"/>
  <c r="C6" i="3"/>
  <c r="C12" i="3"/>
  <c r="C9" i="3"/>
  <c r="F11" i="3"/>
  <c r="F9" i="3"/>
  <c r="C7" i="3"/>
  <c r="F3" i="3"/>
  <c r="C4" i="3"/>
  <c r="F4" i="3"/>
  <c r="C3" i="3"/>
  <c r="K2" i="3" a="1"/>
  <c r="B7" i="5" l="1"/>
  <c r="B20" i="5"/>
  <c r="K2" i="3"/>
  <c r="B18" i="3"/>
  <c r="B5" i="3"/>
  <c r="B8" i="5" l="1"/>
  <c r="B21" i="5"/>
  <c r="B6" i="3"/>
  <c r="B19" i="3"/>
  <c r="B9" i="5" l="1"/>
  <c r="B22" i="5"/>
  <c r="B20" i="3"/>
  <c r="B7" i="3"/>
  <c r="B23" i="5" l="1"/>
  <c r="B10" i="5"/>
  <c r="B8" i="3"/>
  <c r="B21" i="3"/>
  <c r="B24" i="5" l="1"/>
  <c r="B11" i="5"/>
  <c r="B22" i="3"/>
  <c r="B9" i="3"/>
  <c r="B25" i="5" l="1"/>
  <c r="B12" i="5"/>
  <c r="B26" i="5" s="1"/>
  <c r="B23" i="3"/>
  <c r="B10" i="3"/>
  <c r="B11" i="3" l="1"/>
  <c r="B24" i="3"/>
  <c r="B12" i="3" l="1"/>
  <c r="B25" i="3"/>
  <c r="B26" i="3" l="1"/>
  <c r="B3" i="4"/>
  <c r="B4" i="4" l="1"/>
  <c r="B17" i="4"/>
  <c r="B18" i="4" l="1"/>
  <c r="B5" i="4"/>
  <c r="B19" i="4" l="1"/>
  <c r="B6" i="4"/>
  <c r="B20" i="4" l="1"/>
  <c r="B7" i="4"/>
  <c r="B21" i="4" l="1"/>
  <c r="B8" i="4"/>
  <c r="B9" i="4" l="1"/>
  <c r="B22" i="4"/>
  <c r="B10" i="4" l="1"/>
  <c r="B23" i="4"/>
  <c r="B11" i="4" l="1"/>
  <c r="B24" i="4"/>
  <c r="B25" i="4" l="1"/>
  <c r="B12" i="4"/>
  <c r="B26" i="4" s="1"/>
  <c r="U21" i="3"/>
  <c r="T21" i="3"/>
  <c r="S21" i="3"/>
  <c r="R21" i="3"/>
  <c r="Q21" i="3"/>
  <c r="P21" i="3"/>
  <c r="O21" i="3"/>
  <c r="N21" i="3"/>
  <c r="M21" i="3"/>
  <c r="L21" i="3"/>
  <c r="K21" i="3"/>
  <c r="U20" i="3"/>
  <c r="T20" i="3"/>
  <c r="S20" i="3"/>
  <c r="R20" i="3"/>
  <c r="Q20" i="3"/>
  <c r="P20" i="3"/>
  <c r="O20" i="3"/>
  <c r="N20" i="3"/>
  <c r="M20" i="3"/>
  <c r="L20" i="3"/>
  <c r="K20" i="3"/>
  <c r="U19" i="3"/>
  <c r="T19" i="3"/>
  <c r="S19" i="3"/>
  <c r="R19" i="3"/>
  <c r="Q19" i="3"/>
  <c r="P19" i="3"/>
  <c r="O19" i="3"/>
  <c r="N19" i="3"/>
  <c r="M19" i="3"/>
  <c r="L19" i="3"/>
  <c r="K19" i="3"/>
  <c r="U18" i="3"/>
  <c r="T18" i="3"/>
  <c r="S18" i="3"/>
  <c r="R18" i="3"/>
  <c r="Q18" i="3"/>
  <c r="P18" i="3"/>
  <c r="O18" i="3"/>
  <c r="N18" i="3"/>
  <c r="M18" i="3"/>
  <c r="L18" i="3"/>
  <c r="K18" i="3"/>
  <c r="U17" i="3"/>
  <c r="T17" i="3"/>
  <c r="S17" i="3"/>
  <c r="R17" i="3"/>
  <c r="Q17" i="3"/>
  <c r="P17" i="3"/>
  <c r="O17" i="3"/>
  <c r="N17" i="3"/>
  <c r="M17" i="3"/>
  <c r="L17" i="3"/>
  <c r="K17" i="3"/>
  <c r="U16" i="3"/>
  <c r="T16" i="3"/>
  <c r="S16" i="3"/>
  <c r="R16" i="3"/>
  <c r="Q16" i="3"/>
  <c r="P16" i="3"/>
  <c r="O16" i="3"/>
  <c r="N16" i="3"/>
  <c r="M16" i="3"/>
  <c r="L16" i="3"/>
  <c r="U7" i="3"/>
  <c r="T7" i="3"/>
  <c r="S7" i="3"/>
  <c r="R7" i="3"/>
  <c r="Q7" i="3"/>
  <c r="P7" i="3"/>
  <c r="O7" i="3"/>
  <c r="N7" i="3"/>
  <c r="M7" i="3"/>
  <c r="L7" i="3"/>
  <c r="K7" i="3"/>
  <c r="U6" i="3"/>
  <c r="T6" i="3"/>
  <c r="S6" i="3"/>
  <c r="R6" i="3"/>
  <c r="Q6" i="3"/>
  <c r="P6" i="3"/>
  <c r="O6" i="3"/>
  <c r="N6" i="3"/>
  <c r="M6" i="3"/>
  <c r="L6" i="3"/>
  <c r="K6" i="3"/>
  <c r="U5" i="3"/>
  <c r="T5" i="3"/>
  <c r="S5" i="3"/>
  <c r="R5" i="3"/>
  <c r="Q5" i="3"/>
  <c r="P5" i="3"/>
  <c r="O5" i="3"/>
  <c r="N5" i="3"/>
  <c r="M5" i="3"/>
  <c r="L5" i="3"/>
  <c r="K5" i="3"/>
  <c r="U4" i="3"/>
  <c r="T4" i="3"/>
  <c r="S4" i="3"/>
  <c r="R4" i="3"/>
  <c r="Q4" i="3"/>
  <c r="P4" i="3"/>
  <c r="O4" i="3"/>
  <c r="N4" i="3"/>
  <c r="M4" i="3"/>
  <c r="L4" i="3"/>
  <c r="K4" i="3"/>
  <c r="U3" i="3"/>
  <c r="T3" i="3"/>
  <c r="S3" i="3"/>
  <c r="R3" i="3"/>
  <c r="Q3" i="3"/>
  <c r="P3" i="3"/>
  <c r="O3" i="3"/>
  <c r="N3" i="3"/>
  <c r="M3" i="3"/>
  <c r="L3" i="3"/>
  <c r="K3" i="3"/>
  <c r="U2" i="3"/>
  <c r="T2" i="3"/>
  <c r="S2" i="3"/>
  <c r="R2" i="3"/>
  <c r="Q2" i="3"/>
  <c r="P2" i="3"/>
  <c r="O2" i="3"/>
  <c r="N2" i="3"/>
  <c r="M2" i="3"/>
  <c r="L2" i="3"/>
  <c r="Y18" i="4" l="1"/>
  <c r="Y18" i="5"/>
  <c r="Y4" i="4"/>
  <c r="C9" i="4" s="1"/>
  <c r="Y4" i="5"/>
  <c r="Y21" i="4"/>
  <c r="Y21" i="5"/>
  <c r="Y19" i="4"/>
  <c r="C18" i="4" s="1"/>
  <c r="Y19" i="5"/>
  <c r="Y5" i="4"/>
  <c r="Y5" i="5"/>
  <c r="Y3" i="4"/>
  <c r="C8" i="4" s="1"/>
  <c r="Y3" i="5"/>
  <c r="Y20" i="4"/>
  <c r="Y20" i="5"/>
  <c r="Y6" i="4"/>
  <c r="C7" i="4" s="1"/>
  <c r="Y6" i="5"/>
  <c r="F21" i="4"/>
  <c r="F19" i="4"/>
  <c r="F24" i="4"/>
  <c r="F26" i="4"/>
  <c r="C12" i="4"/>
  <c r="C6" i="4"/>
  <c r="F22" i="4"/>
  <c r="C24" i="4"/>
  <c r="F4" i="4"/>
  <c r="F11" i="4"/>
  <c r="F25" i="4"/>
  <c r="F23" i="4"/>
  <c r="C21" i="4"/>
  <c r="F18" i="4"/>
  <c r="C23" i="4"/>
  <c r="C26" i="4"/>
  <c r="F17" i="4"/>
  <c r="C20" i="4"/>
  <c r="F6" i="4"/>
  <c r="C10" i="4"/>
  <c r="F8" i="4"/>
  <c r="C4" i="4"/>
  <c r="C11" i="4"/>
  <c r="C5" i="4"/>
  <c r="Y14" i="3"/>
  <c r="Y13" i="3"/>
  <c r="F9" i="5" l="1"/>
  <c r="C7" i="5"/>
  <c r="F11" i="5"/>
  <c r="F4" i="5"/>
  <c r="C8" i="5"/>
  <c r="C5" i="5"/>
  <c r="C3" i="5"/>
  <c r="C11" i="5"/>
  <c r="F22" i="5"/>
  <c r="F20" i="5"/>
  <c r="C18" i="5"/>
  <c r="C24" i="5"/>
  <c r="C12" i="5"/>
  <c r="C6" i="5"/>
  <c r="C9" i="5"/>
  <c r="F3" i="5"/>
  <c r="Y7" i="4"/>
  <c r="Y7" i="5"/>
  <c r="C3" i="4"/>
  <c r="F9" i="4"/>
  <c r="F20" i="4"/>
  <c r="F3" i="4"/>
  <c r="F18" i="5"/>
  <c r="F23" i="5"/>
  <c r="C21" i="5"/>
  <c r="F25" i="5"/>
  <c r="C4" i="5"/>
  <c r="C10" i="5"/>
  <c r="F6" i="5"/>
  <c r="F8" i="5"/>
  <c r="F26" i="5"/>
  <c r="F21" i="5"/>
  <c r="F19" i="5"/>
  <c r="F24" i="5"/>
  <c r="F17" i="5"/>
  <c r="C26" i="5"/>
  <c r="C20" i="5"/>
  <c r="C23" i="5"/>
  <c r="Y17" i="4"/>
  <c r="C25" i="4" s="1"/>
  <c r="Y17" i="5"/>
  <c r="F5" i="4"/>
  <c r="F10" i="4"/>
  <c r="F12" i="4"/>
  <c r="F7" i="4"/>
  <c r="C17" i="4"/>
  <c r="C22" i="4"/>
  <c r="K2" i="4" a="1"/>
  <c r="C25" i="5" l="1"/>
  <c r="C22" i="5"/>
  <c r="C19" i="5"/>
  <c r="C17" i="5"/>
  <c r="C19" i="4"/>
  <c r="F10" i="5"/>
  <c r="F12" i="5"/>
  <c r="F7" i="5"/>
  <c r="F5" i="5"/>
  <c r="K2" i="4"/>
  <c r="T7" i="4"/>
  <c r="P7" i="4"/>
  <c r="L7" i="4"/>
  <c r="S6" i="4"/>
  <c r="O6" i="4"/>
  <c r="K6" i="4"/>
  <c r="R5" i="4"/>
  <c r="N5" i="4"/>
  <c r="U4" i="4"/>
  <c r="Q4" i="4"/>
  <c r="M4" i="4"/>
  <c r="T3" i="4"/>
  <c r="P3" i="4"/>
  <c r="L3" i="4"/>
  <c r="S2" i="4"/>
  <c r="O2" i="4"/>
  <c r="R7" i="4"/>
  <c r="N7" i="4"/>
  <c r="U6" i="4"/>
  <c r="Q6" i="4"/>
  <c r="T5" i="4"/>
  <c r="P5" i="4"/>
  <c r="L5" i="4"/>
  <c r="O4" i="4"/>
  <c r="K4" i="4"/>
  <c r="N3" i="4"/>
  <c r="Q2" i="4"/>
  <c r="Q7" i="4"/>
  <c r="T6" i="4"/>
  <c r="L6" i="4"/>
  <c r="O5" i="4"/>
  <c r="R4" i="4"/>
  <c r="U3" i="4"/>
  <c r="M3" i="4"/>
  <c r="P2" i="4"/>
  <c r="S7" i="4"/>
  <c r="O7" i="4"/>
  <c r="K7" i="4"/>
  <c r="R6" i="4"/>
  <c r="N6" i="4"/>
  <c r="U5" i="4"/>
  <c r="Q5" i="4"/>
  <c r="M5" i="4"/>
  <c r="T4" i="4"/>
  <c r="P4" i="4"/>
  <c r="L4" i="4"/>
  <c r="S3" i="4"/>
  <c r="O3" i="4"/>
  <c r="K3" i="4"/>
  <c r="R2" i="4"/>
  <c r="N2" i="4"/>
  <c r="M6" i="4"/>
  <c r="S4" i="4"/>
  <c r="R3" i="4"/>
  <c r="U2" i="4"/>
  <c r="M2" i="4"/>
  <c r="U7" i="4"/>
  <c r="M7" i="4"/>
  <c r="P6" i="4"/>
  <c r="S5" i="4"/>
  <c r="K5" i="4"/>
  <c r="N4" i="4"/>
  <c r="Q3" i="4"/>
  <c r="T2" i="4"/>
  <c r="L2" i="4"/>
  <c r="K16" i="5" a="1"/>
  <c r="K2" i="5" a="1"/>
  <c r="K16" i="4" a="1"/>
  <c r="O17" i="4" l="1"/>
  <c r="Q20" i="4"/>
  <c r="M16" i="4"/>
  <c r="U18" i="4"/>
  <c r="L20" i="4"/>
  <c r="R21" i="4"/>
  <c r="N17" i="4"/>
  <c r="O20" i="4"/>
  <c r="O21" i="4"/>
  <c r="U19" i="4"/>
  <c r="P18" i="4"/>
  <c r="Q21" i="4"/>
  <c r="R18" i="4"/>
  <c r="R19" i="4"/>
  <c r="S18" i="4"/>
  <c r="Q18" i="4"/>
  <c r="K21" i="4"/>
  <c r="Q19" i="4"/>
  <c r="L18" i="4"/>
  <c r="R16" i="4"/>
  <c r="M21" i="4"/>
  <c r="S19" i="4"/>
  <c r="N18" i="4"/>
  <c r="T16" i="4"/>
  <c r="T17" i="4"/>
  <c r="N21" i="4"/>
  <c r="T19" i="4"/>
  <c r="O18" i="4"/>
  <c r="U16" i="4"/>
  <c r="P21" i="4"/>
  <c r="K20" i="4"/>
  <c r="M18" i="4"/>
  <c r="K16" i="4"/>
  <c r="R20" i="4"/>
  <c r="M19" i="4"/>
  <c r="S17" i="4"/>
  <c r="N16" i="4"/>
  <c r="T20" i="4"/>
  <c r="O19" i="4"/>
  <c r="U17" i="4"/>
  <c r="P16" i="4"/>
  <c r="L17" i="4"/>
  <c r="U20" i="4"/>
  <c r="P19" i="4"/>
  <c r="K18" i="4"/>
  <c r="Q16" i="4"/>
  <c r="L21" i="4"/>
  <c r="N19" i="4"/>
  <c r="P17" i="4"/>
  <c r="S21" i="4"/>
  <c r="N20" i="4"/>
  <c r="T18" i="4"/>
  <c r="U21" i="4"/>
  <c r="P20" i="4"/>
  <c r="K19" i="4"/>
  <c r="Q17" i="4"/>
  <c r="L16" i="4"/>
  <c r="O16" i="4"/>
  <c r="L19" i="4"/>
  <c r="R17" i="4"/>
  <c r="S20" i="4"/>
  <c r="S16" i="4"/>
  <c r="K17" i="4"/>
  <c r="M17" i="4"/>
  <c r="M20" i="4"/>
  <c r="T21" i="4"/>
  <c r="S7" i="5"/>
  <c r="O7" i="5"/>
  <c r="K7" i="5"/>
  <c r="R6" i="5"/>
  <c r="N6" i="5"/>
  <c r="U5" i="5"/>
  <c r="Q5" i="5"/>
  <c r="M5" i="5"/>
  <c r="T4" i="5"/>
  <c r="P4" i="5"/>
  <c r="L4" i="5"/>
  <c r="S3" i="5"/>
  <c r="O3" i="5"/>
  <c r="K3" i="5"/>
  <c r="R2" i="5"/>
  <c r="N2" i="5"/>
  <c r="R7" i="5"/>
  <c r="N7" i="5"/>
  <c r="U6" i="5"/>
  <c r="M6" i="5"/>
  <c r="T5" i="5"/>
  <c r="L5" i="5"/>
  <c r="S4" i="5"/>
  <c r="O4" i="5"/>
  <c r="K4" i="5"/>
  <c r="N3" i="5"/>
  <c r="U2" i="5"/>
  <c r="M2" i="5"/>
  <c r="U7" i="5"/>
  <c r="Q7" i="5"/>
  <c r="M7" i="5"/>
  <c r="T6" i="5"/>
  <c r="P6" i="5"/>
  <c r="L6" i="5"/>
  <c r="S5" i="5"/>
  <c r="O5" i="5"/>
  <c r="K5" i="5"/>
  <c r="R4" i="5"/>
  <c r="N4" i="5"/>
  <c r="U3" i="5"/>
  <c r="Q3" i="5"/>
  <c r="Q6" i="5"/>
  <c r="P5" i="5"/>
  <c r="R3" i="5"/>
  <c r="Q2" i="5"/>
  <c r="L7" i="5"/>
  <c r="R5" i="5"/>
  <c r="M4" i="5"/>
  <c r="L3" i="5"/>
  <c r="O2" i="5"/>
  <c r="S6" i="5"/>
  <c r="N5" i="5"/>
  <c r="T3" i="5"/>
  <c r="T2" i="5"/>
  <c r="L2" i="5"/>
  <c r="T7" i="5"/>
  <c r="O6" i="5"/>
  <c r="U4" i="5"/>
  <c r="P3" i="5"/>
  <c r="S2" i="5"/>
  <c r="K2" i="5"/>
  <c r="P7" i="5"/>
  <c r="K6" i="5"/>
  <c r="Q4" i="5"/>
  <c r="M3" i="5"/>
  <c r="P2" i="5"/>
  <c r="T21" i="5"/>
  <c r="P21" i="5"/>
  <c r="L21" i="5"/>
  <c r="S20" i="5"/>
  <c r="O20" i="5"/>
  <c r="K20" i="5"/>
  <c r="R19" i="5"/>
  <c r="N19" i="5"/>
  <c r="U18" i="5"/>
  <c r="Q18" i="5"/>
  <c r="M18" i="5"/>
  <c r="T17" i="5"/>
  <c r="P17" i="5"/>
  <c r="L17" i="5"/>
  <c r="S16" i="5"/>
  <c r="O16" i="5"/>
  <c r="K16" i="5"/>
  <c r="S21" i="5"/>
  <c r="O21" i="5"/>
  <c r="K21" i="5"/>
  <c r="R20" i="5"/>
  <c r="N20" i="5"/>
  <c r="U19" i="5"/>
  <c r="Q19" i="5"/>
  <c r="M19" i="5"/>
  <c r="T18" i="5"/>
  <c r="P18" i="5"/>
  <c r="L18" i="5"/>
  <c r="S17" i="5"/>
  <c r="O17" i="5"/>
  <c r="K17" i="5"/>
  <c r="R16" i="5"/>
  <c r="N16" i="5"/>
  <c r="R21" i="5"/>
  <c r="N21" i="5"/>
  <c r="U20" i="5"/>
  <c r="Q20" i="5"/>
  <c r="M20" i="5"/>
  <c r="T19" i="5"/>
  <c r="P19" i="5"/>
  <c r="L19" i="5"/>
  <c r="S18" i="5"/>
  <c r="O18" i="5"/>
  <c r="K18" i="5"/>
  <c r="R17" i="5"/>
  <c r="N17" i="5"/>
  <c r="U16" i="5"/>
  <c r="Q16" i="5"/>
  <c r="M16" i="5"/>
  <c r="M21" i="5"/>
  <c r="S19" i="5"/>
  <c r="N18" i="5"/>
  <c r="T16" i="5"/>
  <c r="T20" i="5"/>
  <c r="O19" i="5"/>
  <c r="U17" i="5"/>
  <c r="P16" i="5"/>
  <c r="U21" i="5"/>
  <c r="P20" i="5"/>
  <c r="K19" i="5"/>
  <c r="Q17" i="5"/>
  <c r="L16" i="5"/>
  <c r="Q21" i="5"/>
  <c r="L20" i="5"/>
  <c r="R18" i="5"/>
  <c r="M17" i="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<sst xmlns="http://schemas.openxmlformats.org/spreadsheetml/2006/main" count="75" uniqueCount="29">
  <si>
    <t>Poule 1</t>
  </si>
  <si>
    <t>terrain</t>
  </si>
  <si>
    <t>heure</t>
  </si>
  <si>
    <t>equipe a</t>
  </si>
  <si>
    <t>equipe b</t>
  </si>
  <si>
    <t>score a</t>
  </si>
  <si>
    <t>score b</t>
  </si>
  <si>
    <t>Poule 2</t>
  </si>
  <si>
    <t>durée de la rencontre</t>
  </si>
  <si>
    <t>heure de début</t>
  </si>
  <si>
    <t>équipes</t>
  </si>
  <si>
    <t>B/M a</t>
  </si>
  <si>
    <t>B/M b</t>
  </si>
  <si>
    <t>départage</t>
  </si>
  <si>
    <t>Bonus</t>
  </si>
  <si>
    <t>Poule finale 1</t>
  </si>
  <si>
    <t>Poule finale 2</t>
  </si>
  <si>
    <t>Poule Finale 2</t>
  </si>
  <si>
    <t>Poule Finale 1</t>
  </si>
  <si>
    <t>pont dore 1</t>
  </si>
  <si>
    <t>pont dore 2</t>
  </si>
  <si>
    <t>ceyrat 1</t>
  </si>
  <si>
    <t>bois noirs 1</t>
  </si>
  <si>
    <t>bois noirs 2</t>
  </si>
  <si>
    <t>ceyrat 2</t>
  </si>
  <si>
    <t xml:space="preserve">durolles </t>
  </si>
  <si>
    <t>perignat</t>
  </si>
  <si>
    <t>joze</t>
  </si>
  <si>
    <t>moissat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</si>
</sst>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2" fillId="4" borderId="0" xfId="0" applyFont="1" applyFill="1"/>
    <xf numFmtId="0" fontId="0" fillId="4" borderId="0" xfId="0" applyFill="1"/>
    <xf numFmtId="0" fontId="2" fillId="4" borderId="0" xfId="0" applyFont="1" applyFill="1" applyAlignment="1">
      <alignment horizontal="centerContinuous"/>
    </xf>
    <xf numFmtId="0" fontId="0" fillId="4" borderId="0" xfId="0" applyFill="1" applyAlignment="1">
      <alignment horizontal="centerContinuous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523875</xdr:colOff>
      <xdr:row>1</xdr:row>
      <xdr:rowOff>9526</xdr:rowOff>
    </xdr:from>
    <xdr:to>
      <xdr:col>25</xdr:col>
      <xdr:colOff>352425</xdr:colOff>
      <xdr:row>34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8058150" y="200026"/>
          <a:ext cx="8972550" cy="6457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10 équipes de A2 en A11. Les Poules sont constituées en prenant les équipes par groupe de 5 selon leur position dans la liste.</a:t>
          </a:r>
        </a:p>
        <a:p>
          <a:r>
            <a:rPr lang="en-GB" sz="1100" kern="1200" baseline="0"/>
            <a:t>- pour mélanger les équipes,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tirage au sort </a:t>
          </a:r>
          <a:endParaRPr lang="en-GB" sz="1100" kern="1200" baseline="0"/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r>
            <a:rPr lang="en-GB" sz="1100" kern="1200" baseline="0"/>
            <a:t>- indiquer si les points de départage sont à ajouter(Bonus) ou à retirer(Malus)</a:t>
          </a:r>
        </a:p>
        <a:p>
          <a:r>
            <a:rPr lang="en-GB" sz="1100" kern="1200" baseline="0"/>
            <a:t>- pour effacer les scores dans tous les tableaux, cliquer sur effacer score.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u="sng" kern="1200" baseline="0"/>
            <a:t>attention :</a:t>
          </a:r>
          <a:r>
            <a:rPr lang="en-GB" sz="1100" kern="1200" baseline="0"/>
            <a:t> ne plus modifer la feuille accueil dès que le tournoi a commencé.</a:t>
          </a:r>
        </a:p>
        <a:p>
          <a:endParaRPr lang="en-GB" sz="1100" kern="1200" baseline="0"/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et (Bonus/Malus) B/M a et B/M b pour chaque rencontre de poule (feuille poules)</a:t>
          </a:r>
        </a:p>
        <a:p>
          <a:r>
            <a:rPr lang="en-GB" sz="1100" kern="1200" baseline="0"/>
            <a:t>- s'il reste malgré tout des ex-aequos il faut les départager, dans ce cas utiliser les possibilités des colonnes B/M pour les équipes à départager.</a:t>
          </a:r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b="1" kern="1200" baseline="0"/>
            <a:t>les poules finales peuvent commencer</a:t>
          </a:r>
        </a:p>
        <a:p>
          <a:endParaRPr lang="en-GB" sz="1100" b="1" kern="1200" baseline="0"/>
        </a:p>
        <a:p>
          <a:r>
            <a:rPr lang="en-GB" sz="1100" kern="1200" baseline="0"/>
            <a:t>- compléter les score a et score b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(Bonus/Malus) B/M a et B/M b pour chaque rencontre de poule </a:t>
          </a:r>
          <a:r>
            <a:rPr lang="en-GB" sz="1100" kern="1200" baseline="0"/>
            <a:t>(feuille Poules Finales)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</a:t>
          </a:r>
        </a:p>
        <a:p>
          <a:r>
            <a:rPr lang="en-GB" sz="1100" kern="1200" baseline="0"/>
            <a:t>    1.la meilleure différence de buts ;</a:t>
          </a:r>
        </a:p>
        <a:p>
          <a:r>
            <a:rPr lang="en-GB" sz="1100" kern="1200" baseline="0"/>
            <a:t>    2.le plus grand nombre de buts marqués ;</a:t>
          </a:r>
        </a:p>
        <a:p>
          <a:r>
            <a:rPr lang="en-GB" sz="1100" kern="1200" baseline="0"/>
            <a:t>    3.le plus grand nombre de points obtenus dans les matchs entre équipes concernées ;</a:t>
          </a:r>
        </a:p>
        <a:p>
          <a:r>
            <a:rPr lang="en-GB" sz="1100" kern="1200" baseline="0"/>
            <a:t>    4.la meilleure différence de buts dans les matchs entre équipes concernées ;</a:t>
          </a:r>
        </a:p>
        <a:p>
          <a:r>
            <a:rPr lang="en-GB" sz="1100" kern="1200" baseline="0"/>
            <a:t>    5.le plus grand nombre de buts marqués dans les matchs entre équipes concernées ;</a:t>
          </a:r>
        </a:p>
        <a:p>
          <a:r>
            <a:rPr lang="en-GB" sz="1100" kern="1200" baseline="0"/>
            <a:t>    6.le meilleur score au bonus/malus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  <xdr:twoCellAnchor>
    <xdr:from>
      <xdr:col>7</xdr:col>
      <xdr:colOff>38100</xdr:colOff>
      <xdr:row>0</xdr:row>
      <xdr:rowOff>114300</xdr:rowOff>
    </xdr:from>
    <xdr:to>
      <xdr:col>9</xdr:col>
      <xdr:colOff>180975</xdr:colOff>
      <xdr:row>3</xdr:row>
      <xdr:rowOff>161925</xdr:rowOff>
    </xdr:to>
    <xdr:sp macro="[0]!tirag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70470D8-1F70-7E2C-44E1-D370EF4431D7}"/>
            </a:ext>
          </a:extLst>
        </xdr:cNvPr>
        <xdr:cNvSpPr/>
      </xdr:nvSpPr>
      <xdr:spPr>
        <a:xfrm>
          <a:off x="5114925" y="114300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Tirage au sort</a:t>
          </a:r>
        </a:p>
      </xdr:txBody>
    </xdr:sp>
    <xdr:clientData/>
  </xdr:twoCellAnchor>
  <xdr:twoCellAnchor>
    <xdr:from>
      <xdr:col>7</xdr:col>
      <xdr:colOff>28575</xdr:colOff>
      <xdr:row>4</xdr:row>
      <xdr:rowOff>161925</xdr:rowOff>
    </xdr:from>
    <xdr:to>
      <xdr:col>9</xdr:col>
      <xdr:colOff>171450</xdr:colOff>
      <xdr:row>8</xdr:row>
      <xdr:rowOff>19050</xdr:rowOff>
    </xdr:to>
    <xdr:sp macro="[0]!effacerscore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B0F4845F-B53B-4FDF-A9CA-4607DB1F3F16}"/>
            </a:ext>
          </a:extLst>
        </xdr:cNvPr>
        <xdr:cNvSpPr/>
      </xdr:nvSpPr>
      <xdr:spPr>
        <a:xfrm>
          <a:off x="5105400" y="923925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Effacer</a:t>
          </a:r>
          <a:r>
            <a:rPr lang="en-GB" sz="1100" kern="1200" baseline="0"/>
            <a:t> scores</a:t>
          </a:r>
          <a:endParaRPr lang="en-GB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DFAB5-683D-4635-B4F6-592B86930513}">
  <sheetPr codeName="Sheet5"/>
  <dimension ref="A1:Y26"/>
  <sheetViews>
    <sheetView showGridLines="0" tabSelected="1" topLeftCell="A10" zoomScale="130" zoomScaleNormal="130" workbookViewId="0">
      <selection activeCell="K3" sqref="K3"/>
    </sheetView>
  </sheetViews>
  <sheetFormatPr baseColWidth="10" defaultColWidth="9.109375" defaultRowHeight="14.4" x14ac:dyDescent="0.3"/>
  <cols>
    <col min="3" max="3" width="11.44140625" customWidth="1"/>
    <col min="6" max="6" width="12.77734375" customWidth="1"/>
    <col min="12" max="12" width="18.109375" customWidth="1"/>
    <col min="24" max="24" width="23.6640625" customWidth="1"/>
    <col min="25" max="25" width="9.109375" hidden="1" customWidth="1"/>
  </cols>
  <sheetData>
    <row r="1" spans="1:25" ht="28.8" x14ac:dyDescent="0.55000000000000004">
      <c r="A1" s="12" t="s">
        <v>18</v>
      </c>
      <c r="B1" s="13"/>
      <c r="C1" s="13"/>
      <c r="D1" s="13"/>
      <c r="E1" s="13"/>
      <c r="F1" s="13"/>
      <c r="G1" s="13"/>
      <c r="H1" s="13"/>
      <c r="I1" s="11"/>
      <c r="J1" s="11"/>
      <c r="K1" s="10" t="str">
        <f>"Classement "&amp;A1</f>
        <v>Classement Poule Finale 1</v>
      </c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5" x14ac:dyDescent="0.3">
      <c r="A2" s="3" t="s">
        <v>1</v>
      </c>
      <c r="B2" s="3" t="s">
        <v>2</v>
      </c>
      <c r="C2" s="3" t="s">
        <v>3</v>
      </c>
      <c r="D2" s="3" t="s">
        <v>5</v>
      </c>
      <c r="E2" s="3" t="s">
        <v>6</v>
      </c>
      <c r="F2" s="3" t="s">
        <v>4</v>
      </c>
      <c r="G2" s="6" t="s">
        <v>11</v>
      </c>
      <c r="H2" s="6" t="s">
        <v>12</v>
      </c>
      <c r="K2" s="6" t="str" cm="1">
        <f t="array" ref="K2:U7">classequipes(C3:H8,Accueil!$D$6)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15</v>
      </c>
    </row>
    <row r="3" spans="1:25" x14ac:dyDescent="0.3">
      <c r="A3" s="18">
        <v>1</v>
      </c>
      <c r="B3" s="2">
        <f>Poules!B12+Accueil!$D$2</f>
        <v>0.66666666666666641</v>
      </c>
      <c r="C3" s="1" t="str">
        <f>$Y3</f>
        <v>bois noirs 1</v>
      </c>
      <c r="D3" s="5">
        <v>1</v>
      </c>
      <c r="E3" s="5">
        <v>6</v>
      </c>
      <c r="F3" s="1" t="str">
        <f>$Y4</f>
        <v xml:space="preserve">durolles </v>
      </c>
      <c r="G3" s="5"/>
      <c r="H3" s="5"/>
      <c r="I3">
        <v>10</v>
      </c>
      <c r="J3">
        <v>1</v>
      </c>
      <c r="K3" s="5">
        <v>1</v>
      </c>
      <c r="L3" s="5" t="str">
        <v>perignat</v>
      </c>
      <c r="M3" s="5">
        <v>3</v>
      </c>
      <c r="N3" s="5">
        <v>3</v>
      </c>
      <c r="O3" s="5">
        <v>0</v>
      </c>
      <c r="P3" s="5">
        <v>11</v>
      </c>
      <c r="Q3" s="5">
        <v>2</v>
      </c>
      <c r="R3" s="5">
        <v>9</v>
      </c>
      <c r="S3" s="5">
        <v>9</v>
      </c>
      <c r="T3" s="5">
        <v>90911</v>
      </c>
      <c r="U3" s="5">
        <v>0</v>
      </c>
      <c r="Y3" t="str">
        <f>Poules!L3</f>
        <v>bois noirs 1</v>
      </c>
    </row>
    <row r="4" spans="1:25" x14ac:dyDescent="0.3">
      <c r="A4" s="18">
        <v>1</v>
      </c>
      <c r="B4" s="2">
        <f>B3+Accueil!$D$2</f>
        <v>0.67499999999999971</v>
      </c>
      <c r="C4" s="1" t="str">
        <f>$Y5</f>
        <v>perignat</v>
      </c>
      <c r="D4" s="5">
        <v>3</v>
      </c>
      <c r="E4" s="5">
        <v>2</v>
      </c>
      <c r="F4" s="1" t="str">
        <f>$Y6</f>
        <v>bois noirs 2</v>
      </c>
      <c r="G4" s="5"/>
      <c r="H4" s="5"/>
      <c r="I4">
        <v>9</v>
      </c>
      <c r="J4">
        <v>6</v>
      </c>
      <c r="K4" s="5">
        <v>2</v>
      </c>
      <c r="L4" s="5" t="str">
        <v xml:space="preserve">durolles </v>
      </c>
      <c r="M4" s="5">
        <v>2</v>
      </c>
      <c r="N4" s="5">
        <v>1</v>
      </c>
      <c r="O4" s="5">
        <v>0</v>
      </c>
      <c r="P4" s="5">
        <v>6</v>
      </c>
      <c r="Q4" s="5">
        <v>6</v>
      </c>
      <c r="R4" s="5">
        <v>0</v>
      </c>
      <c r="S4" s="5">
        <v>3</v>
      </c>
      <c r="T4" s="5">
        <v>30006</v>
      </c>
      <c r="U4" s="5">
        <v>0</v>
      </c>
      <c r="Y4" t="str">
        <f>Poules!L17</f>
        <v xml:space="preserve">durolles </v>
      </c>
    </row>
    <row r="5" spans="1:25" x14ac:dyDescent="0.3">
      <c r="A5" s="18">
        <v>1</v>
      </c>
      <c r="B5" s="2">
        <f>B4+Accueil!$D$2</f>
        <v>0.68333333333333302</v>
      </c>
      <c r="C5" s="1" t="str">
        <f>$Y3</f>
        <v>bois noirs 1</v>
      </c>
      <c r="D5" s="5">
        <v>6</v>
      </c>
      <c r="E5" s="5">
        <v>2</v>
      </c>
      <c r="F5" s="1" t="str">
        <f>$Y7</f>
        <v>pont dore 2</v>
      </c>
      <c r="G5" s="5"/>
      <c r="H5" s="5"/>
      <c r="I5">
        <v>6</v>
      </c>
      <c r="J5">
        <v>3</v>
      </c>
      <c r="K5" s="5">
        <v>3</v>
      </c>
      <c r="L5" s="5" t="str">
        <v>bois noirs 2</v>
      </c>
      <c r="M5" s="5">
        <v>2</v>
      </c>
      <c r="N5" s="5">
        <v>1</v>
      </c>
      <c r="O5" s="5">
        <v>0</v>
      </c>
      <c r="P5" s="5">
        <v>5</v>
      </c>
      <c r="Q5" s="5">
        <v>5</v>
      </c>
      <c r="R5" s="5">
        <v>0</v>
      </c>
      <c r="S5" s="5">
        <v>3</v>
      </c>
      <c r="T5" s="5">
        <v>30005</v>
      </c>
      <c r="U5" s="5">
        <v>0</v>
      </c>
      <c r="Y5" t="str">
        <f>Poules!L4</f>
        <v>perignat</v>
      </c>
    </row>
    <row r="6" spans="1:25" x14ac:dyDescent="0.3">
      <c r="A6" s="18">
        <v>1</v>
      </c>
      <c r="B6" s="2">
        <f>B5+Accueil!$D$2</f>
        <v>0.69166666666666632</v>
      </c>
      <c r="C6" s="1" t="str">
        <f>$Y4</f>
        <v xml:space="preserve">durolles </v>
      </c>
      <c r="D6" s="5">
        <v>0</v>
      </c>
      <c r="E6" s="5">
        <v>5</v>
      </c>
      <c r="F6" s="1" t="str">
        <f>$Y5</f>
        <v>perignat</v>
      </c>
      <c r="G6" s="5"/>
      <c r="H6" s="5"/>
      <c r="I6">
        <v>3</v>
      </c>
      <c r="J6">
        <v>0</v>
      </c>
      <c r="K6" s="5">
        <v>4</v>
      </c>
      <c r="L6" s="5" t="str">
        <v>bois noirs 1</v>
      </c>
      <c r="M6" s="5">
        <v>3</v>
      </c>
      <c r="N6" s="5">
        <v>1</v>
      </c>
      <c r="O6" s="5">
        <v>0</v>
      </c>
      <c r="P6" s="5">
        <v>7</v>
      </c>
      <c r="Q6" s="5">
        <v>11</v>
      </c>
      <c r="R6" s="5">
        <v>-4</v>
      </c>
      <c r="S6" s="5">
        <v>3</v>
      </c>
      <c r="T6" s="5">
        <v>29607</v>
      </c>
      <c r="U6" s="5">
        <v>0</v>
      </c>
      <c r="Y6" t="str">
        <f>Poules!L18</f>
        <v>bois noirs 2</v>
      </c>
    </row>
    <row r="7" spans="1:25" x14ac:dyDescent="0.3">
      <c r="A7" s="18">
        <v>1</v>
      </c>
      <c r="B7" s="2">
        <f>B6+Accueil!$D$2</f>
        <v>0.69999999999999962</v>
      </c>
      <c r="C7" s="1" t="str">
        <f>$Y6</f>
        <v>bois noirs 2</v>
      </c>
      <c r="D7" s="5">
        <v>3</v>
      </c>
      <c r="E7" s="5">
        <v>2</v>
      </c>
      <c r="F7" s="1" t="str">
        <f>$Y7</f>
        <v>pont dore 2</v>
      </c>
      <c r="G7" s="5"/>
      <c r="H7" s="5"/>
      <c r="I7">
        <v>1</v>
      </c>
      <c r="J7">
        <v>1</v>
      </c>
      <c r="K7" s="5">
        <v>5</v>
      </c>
      <c r="L7" s="5" t="str">
        <v>pont dore 2</v>
      </c>
      <c r="M7" s="5">
        <v>2</v>
      </c>
      <c r="N7" s="5">
        <v>0</v>
      </c>
      <c r="O7" s="5">
        <v>0</v>
      </c>
      <c r="P7" s="5">
        <v>4</v>
      </c>
      <c r="Q7" s="5">
        <v>9</v>
      </c>
      <c r="R7" s="5">
        <v>-5</v>
      </c>
      <c r="S7" s="5">
        <v>0</v>
      </c>
      <c r="T7" s="5">
        <v>-496</v>
      </c>
      <c r="U7" s="5">
        <v>0</v>
      </c>
      <c r="Y7" t="str">
        <f>Poules!Y13</f>
        <v>pont dore 2</v>
      </c>
    </row>
    <row r="8" spans="1:25" x14ac:dyDescent="0.3">
      <c r="A8" s="18">
        <v>1</v>
      </c>
      <c r="B8" s="2">
        <f>B7+Accueil!$D$2</f>
        <v>0.70833333333333293</v>
      </c>
      <c r="C8" s="1" t="str">
        <f>$Y3</f>
        <v>bois noirs 1</v>
      </c>
      <c r="D8" s="5">
        <v>0</v>
      </c>
      <c r="E8" s="5">
        <v>3</v>
      </c>
      <c r="F8" s="1" t="str">
        <f>$Y5</f>
        <v>perignat</v>
      </c>
      <c r="G8" s="5"/>
      <c r="H8" s="5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5" x14ac:dyDescent="0.3">
      <c r="A9" s="18">
        <v>1</v>
      </c>
      <c r="B9" s="2">
        <f>B8+Accueil!$D$2</f>
        <v>0.71666666666666623</v>
      </c>
      <c r="C9" s="1" t="str">
        <f t="shared" ref="C9:C10" si="0">$Y4</f>
        <v xml:space="preserve">durolles </v>
      </c>
      <c r="D9" s="5">
        <v>6</v>
      </c>
      <c r="E9" s="5">
        <v>2</v>
      </c>
      <c r="F9" s="1" t="str">
        <f t="shared" ref="F9:F10" si="1">$Y6</f>
        <v>bois noirs 2</v>
      </c>
      <c r="G9" s="5"/>
      <c r="H9" s="5"/>
    </row>
    <row r="10" spans="1:25" x14ac:dyDescent="0.3">
      <c r="A10" s="18">
        <v>1</v>
      </c>
      <c r="B10" s="2">
        <f>B9+Accueil!$D$2</f>
        <v>0.72499999999999953</v>
      </c>
      <c r="C10" s="1" t="str">
        <f t="shared" si="0"/>
        <v>perignat</v>
      </c>
      <c r="D10" s="5">
        <v>1</v>
      </c>
      <c r="E10" s="5">
        <v>1</v>
      </c>
      <c r="F10" s="1" t="str">
        <f t="shared" si="1"/>
        <v>pont dore 2</v>
      </c>
      <c r="G10" s="5"/>
      <c r="H10" s="5"/>
    </row>
    <row r="11" spans="1:25" x14ac:dyDescent="0.3">
      <c r="A11" s="19">
        <v>1</v>
      </c>
      <c r="B11" s="2">
        <f>B10+Accueil!$D$2</f>
        <v>0.73333333333333284</v>
      </c>
      <c r="C11" s="1" t="str">
        <f>$Y3</f>
        <v>bois noirs 1</v>
      </c>
      <c r="D11" s="5">
        <v>1</v>
      </c>
      <c r="E11" s="5">
        <v>2</v>
      </c>
      <c r="F11" s="1" t="str">
        <f>$Y6</f>
        <v>bois noirs 2</v>
      </c>
      <c r="G11" s="5"/>
      <c r="H11" s="5"/>
    </row>
    <row r="12" spans="1:25" x14ac:dyDescent="0.3">
      <c r="A12" s="4">
        <v>1</v>
      </c>
      <c r="B12" s="2">
        <f>B11+Accueil!$D$2</f>
        <v>0.74166666666666614</v>
      </c>
      <c r="C12" s="1" t="str">
        <f t="shared" ref="C12" si="2">$Y4</f>
        <v xml:space="preserve">durolles </v>
      </c>
      <c r="D12" s="5">
        <v>4</v>
      </c>
      <c r="E12" s="5">
        <v>0</v>
      </c>
      <c r="F12" s="1" t="str">
        <f t="shared" ref="F12" si="3">$Y7</f>
        <v>pont dore 2</v>
      </c>
      <c r="G12" s="5"/>
      <c r="H12" s="5"/>
    </row>
    <row r="15" spans="1:25" ht="28.8" x14ac:dyDescent="0.55000000000000004">
      <c r="A15" s="12" t="s">
        <v>17</v>
      </c>
      <c r="B15" s="13"/>
      <c r="C15" s="13"/>
      <c r="D15" s="13"/>
      <c r="E15" s="13"/>
      <c r="F15" s="13"/>
      <c r="G15" s="13"/>
      <c r="H15" s="13"/>
      <c r="I15" s="11"/>
      <c r="J15" s="11"/>
      <c r="K15" s="10" t="str">
        <f>"Classement "&amp;A15</f>
        <v>Classement Poule Finale 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5" x14ac:dyDescent="0.3">
      <c r="A16" s="3" t="s">
        <v>1</v>
      </c>
      <c r="B16" s="3" t="s">
        <v>2</v>
      </c>
      <c r="C16" s="3" t="s">
        <v>3</v>
      </c>
      <c r="D16" s="3" t="s">
        <v>5</v>
      </c>
      <c r="E16" s="3" t="s">
        <v>6</v>
      </c>
      <c r="F16" s="3" t="s">
        <v>4</v>
      </c>
      <c r="G16" s="6" t="s">
        <v>11</v>
      </c>
      <c r="H16" s="6" t="s">
        <v>12</v>
      </c>
      <c r="K16" s="6" t="str" cm="1">
        <f t="array" ref="K16:U21">classequipes(C17:H26,Accueil!$D$6)</f>
        <v>POS</v>
      </c>
      <c r="L16" s="6" t="str">
        <v>EQUIPE</v>
      </c>
      <c r="M16" s="6" t="str">
        <v>J</v>
      </c>
      <c r="N16" s="6" t="str">
        <v>G</v>
      </c>
      <c r="O16" s="6" t="str">
        <v>N</v>
      </c>
      <c r="P16" s="6" t="str">
        <v>BP</v>
      </c>
      <c r="Q16" s="6" t="str">
        <v>BC</v>
      </c>
      <c r="R16" s="6" t="str">
        <v>DB</v>
      </c>
      <c r="S16" s="6" t="str">
        <v>PTS</v>
      </c>
      <c r="T16" s="6" t="str">
        <v>SC</v>
      </c>
      <c r="U16" s="6" t="str">
        <v>B/M</v>
      </c>
      <c r="Y16" t="s">
        <v>16</v>
      </c>
    </row>
    <row r="17" spans="1:25" x14ac:dyDescent="0.3">
      <c r="A17" s="18">
        <v>2</v>
      </c>
      <c r="B17" s="2">
        <f>B3</f>
        <v>0.66666666666666641</v>
      </c>
      <c r="C17" s="1" t="str">
        <f>$Y17</f>
        <v>moissat</v>
      </c>
      <c r="D17" s="5">
        <v>3</v>
      </c>
      <c r="E17" s="5">
        <v>3</v>
      </c>
      <c r="F17" s="1" t="str">
        <f>$Y18</f>
        <v>ceyrat 1</v>
      </c>
      <c r="G17" s="5"/>
      <c r="H17" s="5"/>
      <c r="J17">
        <v>6</v>
      </c>
      <c r="K17" s="5">
        <v>1</v>
      </c>
      <c r="L17" s="5" t="str">
        <v>moissat</v>
      </c>
      <c r="M17" s="5">
        <v>4</v>
      </c>
      <c r="N17" s="5">
        <v>3</v>
      </c>
      <c r="O17" s="5">
        <v>1</v>
      </c>
      <c r="P17" s="5">
        <v>15</v>
      </c>
      <c r="Q17" s="5">
        <v>5</v>
      </c>
      <c r="R17" s="5">
        <v>10</v>
      </c>
      <c r="S17" s="5">
        <v>10</v>
      </c>
      <c r="T17" s="5">
        <v>101015</v>
      </c>
      <c r="U17" s="5">
        <v>0</v>
      </c>
      <c r="Y17" t="str">
        <f>Poules!$Y$14</f>
        <v>moissat</v>
      </c>
    </row>
    <row r="18" spans="1:25" x14ac:dyDescent="0.3">
      <c r="A18" s="18">
        <v>2</v>
      </c>
      <c r="B18" s="2">
        <f t="shared" ref="B18:B26" si="4">B4</f>
        <v>0.67499999999999971</v>
      </c>
      <c r="C18" s="1" t="str">
        <f>$Y19</f>
        <v>pont dore 1</v>
      </c>
      <c r="D18" s="5">
        <v>0</v>
      </c>
      <c r="E18" s="5">
        <v>1</v>
      </c>
      <c r="F18" s="1" t="str">
        <f>$Y20</f>
        <v>joze</v>
      </c>
      <c r="G18" s="5"/>
      <c r="H18" s="5"/>
      <c r="J18">
        <v>7</v>
      </c>
      <c r="K18" s="5">
        <v>2</v>
      </c>
      <c r="L18" s="5" t="str">
        <v>ceyrat 1</v>
      </c>
      <c r="M18" s="5">
        <v>4</v>
      </c>
      <c r="N18" s="5">
        <v>2</v>
      </c>
      <c r="O18" s="5">
        <v>2</v>
      </c>
      <c r="P18" s="5">
        <v>13</v>
      </c>
      <c r="Q18" s="5">
        <v>4</v>
      </c>
      <c r="R18" s="5">
        <v>9</v>
      </c>
      <c r="S18" s="5">
        <v>8</v>
      </c>
      <c r="T18" s="5">
        <v>80913</v>
      </c>
      <c r="U18" s="5">
        <v>0</v>
      </c>
      <c r="Y18" t="str">
        <f>Poules!L6</f>
        <v>ceyrat 1</v>
      </c>
    </row>
    <row r="19" spans="1:25" x14ac:dyDescent="0.3">
      <c r="A19" s="18">
        <v>2</v>
      </c>
      <c r="B19" s="2">
        <f t="shared" si="4"/>
        <v>0.68333333333333302</v>
      </c>
      <c r="C19" s="1" t="str">
        <f>$Y17</f>
        <v>moissat</v>
      </c>
      <c r="D19" s="5">
        <v>3</v>
      </c>
      <c r="E19" s="5">
        <v>2</v>
      </c>
      <c r="F19" s="1" t="str">
        <f>$Y21</f>
        <v>ceyrat 2</v>
      </c>
      <c r="G19" s="5"/>
      <c r="H19" s="5"/>
      <c r="J19">
        <v>8</v>
      </c>
      <c r="K19" s="5">
        <v>3</v>
      </c>
      <c r="L19" s="5" t="str">
        <v>ceyrat 2</v>
      </c>
      <c r="M19" s="5">
        <v>4</v>
      </c>
      <c r="N19" s="5">
        <v>2</v>
      </c>
      <c r="O19" s="5">
        <v>0</v>
      </c>
      <c r="P19" s="5">
        <v>11</v>
      </c>
      <c r="Q19" s="5">
        <v>10</v>
      </c>
      <c r="R19" s="5">
        <v>1</v>
      </c>
      <c r="S19" s="5">
        <v>6</v>
      </c>
      <c r="T19" s="5">
        <v>60111</v>
      </c>
      <c r="U19" s="5">
        <v>0</v>
      </c>
      <c r="Y19" t="str">
        <f>Poules!L20</f>
        <v>pont dore 1</v>
      </c>
    </row>
    <row r="20" spans="1:25" x14ac:dyDescent="0.3">
      <c r="A20" s="18">
        <v>2</v>
      </c>
      <c r="B20" s="2">
        <f t="shared" si="4"/>
        <v>0.69166666666666632</v>
      </c>
      <c r="C20" s="1" t="str">
        <f>$Y18</f>
        <v>ceyrat 1</v>
      </c>
      <c r="D20" s="5">
        <v>3</v>
      </c>
      <c r="E20" s="5">
        <v>0</v>
      </c>
      <c r="F20" s="1" t="str">
        <f>$Y19</f>
        <v>pont dore 1</v>
      </c>
      <c r="G20" s="5"/>
      <c r="H20" s="5"/>
      <c r="J20">
        <v>9</v>
      </c>
      <c r="K20" s="5">
        <v>4</v>
      </c>
      <c r="L20" s="5" t="str">
        <v>joze</v>
      </c>
      <c r="M20" s="5">
        <v>4</v>
      </c>
      <c r="N20" s="5">
        <v>1</v>
      </c>
      <c r="O20" s="5">
        <v>1</v>
      </c>
      <c r="P20" s="5">
        <v>3</v>
      </c>
      <c r="Q20" s="5">
        <v>7</v>
      </c>
      <c r="R20" s="5">
        <v>-4</v>
      </c>
      <c r="S20" s="5">
        <v>4</v>
      </c>
      <c r="T20" s="5">
        <v>39603</v>
      </c>
      <c r="U20" s="5">
        <v>0</v>
      </c>
      <c r="Y20" t="str">
        <f>Poules!L7</f>
        <v>joze</v>
      </c>
    </row>
    <row r="21" spans="1:25" x14ac:dyDescent="0.3">
      <c r="A21" s="18">
        <v>2</v>
      </c>
      <c r="B21" s="2">
        <f t="shared" si="4"/>
        <v>0.69999999999999962</v>
      </c>
      <c r="C21" s="1" t="str">
        <f>$Y20</f>
        <v>joze</v>
      </c>
      <c r="D21" s="5">
        <v>1</v>
      </c>
      <c r="E21" s="5">
        <v>3</v>
      </c>
      <c r="F21" s="1" t="str">
        <f>$Y21</f>
        <v>ceyrat 2</v>
      </c>
      <c r="G21" s="5"/>
      <c r="H21" s="5"/>
      <c r="J21">
        <v>10</v>
      </c>
      <c r="K21" s="5">
        <v>5</v>
      </c>
      <c r="L21" s="5" t="str">
        <v>pont dore 1</v>
      </c>
      <c r="M21" s="5">
        <v>4</v>
      </c>
      <c r="N21" s="5">
        <v>0</v>
      </c>
      <c r="O21" s="5">
        <v>0</v>
      </c>
      <c r="P21" s="5">
        <v>0</v>
      </c>
      <c r="Q21" s="5">
        <v>16</v>
      </c>
      <c r="R21" s="5">
        <v>-16</v>
      </c>
      <c r="S21" s="5">
        <v>0</v>
      </c>
      <c r="T21" s="5">
        <v>-1600</v>
      </c>
      <c r="U21" s="5">
        <v>0</v>
      </c>
      <c r="Y21" t="str">
        <f>Poules!L21</f>
        <v>ceyrat 2</v>
      </c>
    </row>
    <row r="22" spans="1:25" x14ac:dyDescent="0.3">
      <c r="A22" s="18">
        <v>2</v>
      </c>
      <c r="B22" s="2">
        <f t="shared" si="4"/>
        <v>0.70833333333333293</v>
      </c>
      <c r="C22" s="1" t="str">
        <f>$Y17</f>
        <v>moissat</v>
      </c>
      <c r="D22" s="5">
        <v>6</v>
      </c>
      <c r="E22" s="5">
        <v>0</v>
      </c>
      <c r="F22" s="1" t="str">
        <f>$Y19</f>
        <v>pont dore 1</v>
      </c>
      <c r="G22" s="5"/>
      <c r="H22" s="5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5" x14ac:dyDescent="0.3">
      <c r="A23" s="18">
        <v>2</v>
      </c>
      <c r="B23" s="2">
        <f t="shared" si="4"/>
        <v>0.71666666666666623</v>
      </c>
      <c r="C23" s="1" t="str">
        <f t="shared" ref="C23:C24" si="5">$Y18</f>
        <v>ceyrat 1</v>
      </c>
      <c r="D23" s="5">
        <v>1</v>
      </c>
      <c r="E23" s="5">
        <v>1</v>
      </c>
      <c r="F23" s="1" t="str">
        <f t="shared" ref="F23:F24" si="6">$Y20</f>
        <v>joze</v>
      </c>
      <c r="G23" s="5"/>
      <c r="H23" s="5"/>
    </row>
    <row r="24" spans="1:25" x14ac:dyDescent="0.3">
      <c r="A24" s="18">
        <v>2</v>
      </c>
      <c r="B24" s="2">
        <f t="shared" si="4"/>
        <v>0.72499999999999953</v>
      </c>
      <c r="C24" s="1" t="str">
        <f t="shared" si="5"/>
        <v>pont dore 1</v>
      </c>
      <c r="D24" s="5">
        <v>0</v>
      </c>
      <c r="E24" s="5">
        <v>6</v>
      </c>
      <c r="F24" s="1" t="str">
        <f t="shared" si="6"/>
        <v>ceyrat 2</v>
      </c>
      <c r="G24" s="5"/>
      <c r="H24" s="5"/>
    </row>
    <row r="25" spans="1:25" x14ac:dyDescent="0.3">
      <c r="A25" s="19">
        <v>2</v>
      </c>
      <c r="B25" s="2">
        <f t="shared" si="4"/>
        <v>0.73333333333333284</v>
      </c>
      <c r="C25" s="1" t="str">
        <f>$Y17</f>
        <v>moissat</v>
      </c>
      <c r="D25" s="5">
        <v>3</v>
      </c>
      <c r="E25" s="5">
        <v>0</v>
      </c>
      <c r="F25" s="1" t="str">
        <f>$Y20</f>
        <v>joze</v>
      </c>
      <c r="G25" s="5"/>
      <c r="H25" s="5"/>
    </row>
    <row r="26" spans="1:25" x14ac:dyDescent="0.3">
      <c r="A26" s="4">
        <v>2</v>
      </c>
      <c r="B26" s="2">
        <f t="shared" si="4"/>
        <v>0.74166666666666614</v>
      </c>
      <c r="C26" s="1" t="str">
        <f t="shared" ref="C26" si="7">$Y18</f>
        <v>ceyrat 1</v>
      </c>
      <c r="D26" s="5">
        <v>6</v>
      </c>
      <c r="E26" s="5">
        <v>0</v>
      </c>
      <c r="F26" s="1" t="str">
        <f t="shared" ref="F26" si="8">$Y21</f>
        <v>ceyrat 2</v>
      </c>
      <c r="G26" s="5"/>
      <c r="H2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D11"/>
  <sheetViews>
    <sheetView workbookViewId="0">
      <selection activeCell="C14" sqref="C14"/>
    </sheetView>
  </sheetViews>
  <sheetFormatPr baseColWidth="10" defaultColWidth="9.109375" defaultRowHeight="14.4" x14ac:dyDescent="0.3"/>
  <cols>
    <col min="1" max="1" width="18.88671875" customWidth="1"/>
    <col min="2" max="2" width="11.5546875" customWidth="1"/>
    <col min="4" max="4" width="18.5546875" customWidth="1"/>
  </cols>
  <sheetData>
    <row r="1" spans="1:4" x14ac:dyDescent="0.3">
      <c r="A1" s="3" t="s">
        <v>10</v>
      </c>
      <c r="D1" s="8" t="s">
        <v>8</v>
      </c>
    </row>
    <row r="2" spans="1:4" x14ac:dyDescent="0.3">
      <c r="A2" s="1" t="s">
        <v>27</v>
      </c>
      <c r="D2" s="9">
        <v>8.3333333333333332E-3</v>
      </c>
    </row>
    <row r="3" spans="1:4" x14ac:dyDescent="0.3">
      <c r="A3" s="17" t="s">
        <v>21</v>
      </c>
      <c r="D3" s="8" t="s">
        <v>9</v>
      </c>
    </row>
    <row r="4" spans="1:4" x14ac:dyDescent="0.3">
      <c r="A4" s="16" t="s">
        <v>22</v>
      </c>
      <c r="D4" s="9">
        <v>0.58333333333333337</v>
      </c>
    </row>
    <row r="5" spans="1:4" x14ac:dyDescent="0.3">
      <c r="A5" s="1" t="s">
        <v>26</v>
      </c>
      <c r="D5" s="8" t="s">
        <v>13</v>
      </c>
    </row>
    <row r="6" spans="1:4" x14ac:dyDescent="0.3">
      <c r="A6" s="14" t="s">
        <v>20</v>
      </c>
      <c r="D6" s="9" t="s">
        <v>14</v>
      </c>
    </row>
    <row r="7" spans="1:4" x14ac:dyDescent="0.3">
      <c r="A7" s="16" t="s">
        <v>23</v>
      </c>
    </row>
    <row r="8" spans="1:4" x14ac:dyDescent="0.3">
      <c r="A8" s="14" t="s">
        <v>19</v>
      </c>
    </row>
    <row r="9" spans="1:4" x14ac:dyDescent="0.3">
      <c r="A9" s="15" t="s">
        <v>28</v>
      </c>
    </row>
    <row r="10" spans="1:4" x14ac:dyDescent="0.3">
      <c r="A10" s="17" t="s">
        <v>24</v>
      </c>
    </row>
    <row r="11" spans="1:4" x14ac:dyDescent="0.3">
      <c r="A11" s="1" t="s">
        <v>25</v>
      </c>
    </row>
  </sheetData>
  <phoneticPr fontId="1" type="noConversion"/>
  <dataValidations count="1">
    <dataValidation type="list" allowBlank="1" showInputMessage="1" showErrorMessage="1" sqref="D6" xr:uid="{CF3A6E04-67C4-4B49-8152-61FA4CE3737A}">
      <formula1>"Bonus,Malus"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/>
  <dimension ref="A1:Y26"/>
  <sheetViews>
    <sheetView showGridLines="0" zoomScaleNormal="100" workbookViewId="0">
      <selection activeCell="H12" sqref="H12"/>
    </sheetView>
  </sheetViews>
  <sheetFormatPr baseColWidth="10" defaultColWidth="9.109375" defaultRowHeight="14.4" x14ac:dyDescent="0.3"/>
  <cols>
    <col min="3" max="3" width="13.5546875" customWidth="1"/>
    <col min="6" max="6" width="15" customWidth="1"/>
    <col min="12" max="12" width="16" customWidth="1"/>
    <col min="20" max="20" width="7.88671875" customWidth="1"/>
    <col min="23" max="23" width="13" customWidth="1"/>
    <col min="25" max="25" width="9.109375" hidden="1" customWidth="1"/>
  </cols>
  <sheetData>
    <row r="1" spans="1:25" ht="28.8" x14ac:dyDescent="0.55000000000000004">
      <c r="A1" s="12" t="s">
        <v>0</v>
      </c>
      <c r="B1" s="13"/>
      <c r="C1" s="13"/>
      <c r="D1" s="13"/>
      <c r="E1" s="13"/>
      <c r="F1" s="13"/>
      <c r="G1" s="13"/>
      <c r="H1" s="13"/>
      <c r="I1" s="11"/>
      <c r="J1" s="11"/>
      <c r="K1" s="10" t="str">
        <f>"Classement "&amp;A1</f>
        <v>Classement Poule 1</v>
      </c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5" x14ac:dyDescent="0.3">
      <c r="A2" s="3" t="s">
        <v>1</v>
      </c>
      <c r="B2" s="3" t="s">
        <v>2</v>
      </c>
      <c r="C2" s="3" t="s">
        <v>3</v>
      </c>
      <c r="D2" s="3" t="s">
        <v>5</v>
      </c>
      <c r="E2" s="3" t="s">
        <v>6</v>
      </c>
      <c r="F2" s="3" t="s">
        <v>4</v>
      </c>
      <c r="G2" s="6" t="s">
        <v>11</v>
      </c>
      <c r="H2" s="6" t="s">
        <v>12</v>
      </c>
      <c r="K2" s="6" t="str" cm="1">
        <f t="array" ref="K2:U7">classequipes(C3:H12,Accueil!$D$6)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0</v>
      </c>
    </row>
    <row r="3" spans="1:25" x14ac:dyDescent="0.3">
      <c r="A3" s="18">
        <v>1</v>
      </c>
      <c r="B3" s="2">
        <f>Accueil!D4</f>
        <v>0.58333333333333337</v>
      </c>
      <c r="C3" s="15" t="str">
        <f>$Y3</f>
        <v>joze</v>
      </c>
      <c r="D3" s="5">
        <v>1</v>
      </c>
      <c r="E3" s="5">
        <v>5</v>
      </c>
      <c r="F3" s="17" t="str">
        <f>$Y4</f>
        <v>ceyrat 1</v>
      </c>
      <c r="G3" s="5"/>
      <c r="H3" s="5"/>
      <c r="K3" s="5">
        <v>1</v>
      </c>
      <c r="L3" s="5" t="str">
        <v>bois noirs 1</v>
      </c>
      <c r="M3" s="5">
        <v>4</v>
      </c>
      <c r="N3" s="5">
        <v>2</v>
      </c>
      <c r="O3" s="5">
        <v>2</v>
      </c>
      <c r="P3" s="5">
        <v>16</v>
      </c>
      <c r="Q3" s="5">
        <v>7</v>
      </c>
      <c r="R3" s="5">
        <v>9</v>
      </c>
      <c r="S3" s="5">
        <v>8</v>
      </c>
      <c r="T3" s="5">
        <v>80916</v>
      </c>
      <c r="U3" s="5">
        <v>0</v>
      </c>
      <c r="Y3" t="str">
        <f>Accueil!A2</f>
        <v>joze</v>
      </c>
    </row>
    <row r="4" spans="1:25" x14ac:dyDescent="0.3">
      <c r="A4" s="18">
        <v>1</v>
      </c>
      <c r="B4" s="2">
        <f>B3+Accueil!$D$2</f>
        <v>0.59166666666666667</v>
      </c>
      <c r="C4" s="16" t="str">
        <f>$Y5</f>
        <v>bois noirs 1</v>
      </c>
      <c r="D4" s="5">
        <v>2</v>
      </c>
      <c r="E4" s="5">
        <v>2</v>
      </c>
      <c r="F4" s="1" t="str">
        <f>$Y6</f>
        <v>perignat</v>
      </c>
      <c r="G4" s="5"/>
      <c r="H4" s="5"/>
      <c r="K4" s="5">
        <v>2</v>
      </c>
      <c r="L4" s="5" t="str">
        <v>perignat</v>
      </c>
      <c r="M4" s="5">
        <v>4</v>
      </c>
      <c r="N4" s="5">
        <v>2</v>
      </c>
      <c r="O4" s="5">
        <v>2</v>
      </c>
      <c r="P4" s="5">
        <v>12</v>
      </c>
      <c r="Q4" s="5">
        <v>3</v>
      </c>
      <c r="R4" s="5">
        <v>9</v>
      </c>
      <c r="S4" s="5">
        <v>8</v>
      </c>
      <c r="T4" s="5">
        <v>80912</v>
      </c>
      <c r="U4" s="5">
        <v>0</v>
      </c>
      <c r="Y4" t="str">
        <f>Accueil!A3</f>
        <v>ceyrat 1</v>
      </c>
    </row>
    <row r="5" spans="1:25" x14ac:dyDescent="0.3">
      <c r="A5" s="18">
        <v>1</v>
      </c>
      <c r="B5" s="2">
        <f>B4+Accueil!$D$2</f>
        <v>0.6</v>
      </c>
      <c r="C5" s="15" t="str">
        <f>$Y3</f>
        <v>joze</v>
      </c>
      <c r="D5" s="5">
        <v>1</v>
      </c>
      <c r="E5" s="5">
        <v>3</v>
      </c>
      <c r="F5" s="14" t="str">
        <f>$Y7</f>
        <v>pont dore 2</v>
      </c>
      <c r="G5" s="5"/>
      <c r="H5" s="5"/>
      <c r="K5" s="5">
        <v>3</v>
      </c>
      <c r="L5" s="5" t="str">
        <v>pont dore 2</v>
      </c>
      <c r="M5" s="5">
        <v>4</v>
      </c>
      <c r="N5" s="5">
        <v>2</v>
      </c>
      <c r="O5" s="5">
        <v>1</v>
      </c>
      <c r="P5" s="5">
        <v>9</v>
      </c>
      <c r="Q5" s="5">
        <v>12</v>
      </c>
      <c r="R5" s="5">
        <v>-3</v>
      </c>
      <c r="S5" s="5">
        <v>7</v>
      </c>
      <c r="T5" s="5">
        <v>69709</v>
      </c>
      <c r="U5" s="5">
        <v>0</v>
      </c>
      <c r="Y5" t="str">
        <f>Accueil!A4</f>
        <v>bois noirs 1</v>
      </c>
    </row>
    <row r="6" spans="1:25" x14ac:dyDescent="0.3">
      <c r="A6" s="18">
        <v>1</v>
      </c>
      <c r="B6" s="2">
        <f>B5+Accueil!$D$2</f>
        <v>0.60833333333333328</v>
      </c>
      <c r="C6" s="17" t="str">
        <f>$Y4</f>
        <v>ceyrat 1</v>
      </c>
      <c r="D6" s="5">
        <v>1</v>
      </c>
      <c r="E6" s="5">
        <v>7</v>
      </c>
      <c r="F6" s="16" t="str">
        <f>$Y5</f>
        <v>bois noirs 1</v>
      </c>
      <c r="G6" s="5"/>
      <c r="H6" s="5"/>
      <c r="K6" s="5">
        <v>4</v>
      </c>
      <c r="L6" s="5" t="str">
        <v>ceyrat 1</v>
      </c>
      <c r="M6" s="5">
        <v>4</v>
      </c>
      <c r="N6" s="5">
        <v>1</v>
      </c>
      <c r="O6" s="5">
        <v>0</v>
      </c>
      <c r="P6" s="5">
        <v>9</v>
      </c>
      <c r="Q6" s="5">
        <v>15</v>
      </c>
      <c r="R6" s="5">
        <v>-6</v>
      </c>
      <c r="S6" s="5">
        <v>3</v>
      </c>
      <c r="T6" s="5">
        <v>29409</v>
      </c>
      <c r="U6" s="5">
        <v>0</v>
      </c>
      <c r="Y6" t="str">
        <f>Accueil!A5</f>
        <v>perignat</v>
      </c>
    </row>
    <row r="7" spans="1:25" x14ac:dyDescent="0.3">
      <c r="A7" s="18">
        <v>1</v>
      </c>
      <c r="B7" s="2">
        <f>B6+Accueil!$D$2</f>
        <v>0.61666666666666659</v>
      </c>
      <c r="C7" s="1" t="str">
        <f>$Y6</f>
        <v>perignat</v>
      </c>
      <c r="D7" s="5">
        <v>6</v>
      </c>
      <c r="E7" s="5">
        <v>0</v>
      </c>
      <c r="F7" s="14" t="str">
        <f>$Y7</f>
        <v>pont dore 2</v>
      </c>
      <c r="G7" s="5"/>
      <c r="H7" s="5"/>
      <c r="K7" s="5">
        <v>5</v>
      </c>
      <c r="L7" s="5" t="str">
        <v>joze</v>
      </c>
      <c r="M7" s="5">
        <v>4</v>
      </c>
      <c r="N7" s="5">
        <v>0</v>
      </c>
      <c r="O7" s="5">
        <v>1</v>
      </c>
      <c r="P7" s="5">
        <v>3</v>
      </c>
      <c r="Q7" s="5">
        <v>12</v>
      </c>
      <c r="R7" s="5">
        <v>-9</v>
      </c>
      <c r="S7" s="5">
        <v>1</v>
      </c>
      <c r="T7" s="5">
        <v>9103</v>
      </c>
      <c r="U7" s="5">
        <v>0</v>
      </c>
      <c r="Y7" t="str">
        <f>Accueil!A6</f>
        <v>pont dore 2</v>
      </c>
    </row>
    <row r="8" spans="1:25" x14ac:dyDescent="0.3">
      <c r="A8" s="18">
        <v>1</v>
      </c>
      <c r="B8" s="2">
        <f>B7+Accueil!$D$2</f>
        <v>0.62499999999999989</v>
      </c>
      <c r="C8" s="15" t="str">
        <f>$Y3</f>
        <v>joze</v>
      </c>
      <c r="D8" s="5">
        <v>1</v>
      </c>
      <c r="E8" s="5">
        <v>4</v>
      </c>
      <c r="F8" s="16" t="str">
        <f>$Y5</f>
        <v>bois noirs 1</v>
      </c>
      <c r="G8" s="5"/>
      <c r="H8" s="5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5" x14ac:dyDescent="0.3">
      <c r="A9" s="18">
        <v>1</v>
      </c>
      <c r="B9" s="2">
        <f>B8+Accueil!$D$2</f>
        <v>0.63333333333333319</v>
      </c>
      <c r="C9" s="17" t="str">
        <f t="shared" ref="C9:C10" si="0">$Y4</f>
        <v>ceyrat 1</v>
      </c>
      <c r="D9" s="5">
        <v>1</v>
      </c>
      <c r="E9" s="5">
        <v>4</v>
      </c>
      <c r="F9" s="1" t="str">
        <f t="shared" ref="F9:F10" si="1">$Y6</f>
        <v>perignat</v>
      </c>
      <c r="G9" s="5"/>
      <c r="H9" s="5"/>
    </row>
    <row r="10" spans="1:25" x14ac:dyDescent="0.3">
      <c r="A10" s="18">
        <v>1</v>
      </c>
      <c r="B10" s="2">
        <f>B9+Accueil!$D$2</f>
        <v>0.6416666666666665</v>
      </c>
      <c r="C10" s="16" t="str">
        <f t="shared" si="0"/>
        <v>bois noirs 1</v>
      </c>
      <c r="D10" s="5">
        <v>3</v>
      </c>
      <c r="E10" s="5">
        <v>3</v>
      </c>
      <c r="F10" s="14" t="str">
        <f t="shared" si="1"/>
        <v>pont dore 2</v>
      </c>
      <c r="G10" s="5"/>
      <c r="H10" s="5"/>
    </row>
    <row r="11" spans="1:25" x14ac:dyDescent="0.3">
      <c r="A11" s="18">
        <v>1</v>
      </c>
      <c r="B11" s="2">
        <f>B10+Accueil!$D$2</f>
        <v>0.6499999999999998</v>
      </c>
      <c r="C11" s="15" t="str">
        <f>$Y3</f>
        <v>joze</v>
      </c>
      <c r="D11" s="5">
        <v>0</v>
      </c>
      <c r="E11" s="5">
        <v>0</v>
      </c>
      <c r="F11" s="1" t="str">
        <f>$Y6</f>
        <v>perignat</v>
      </c>
      <c r="G11" s="5"/>
      <c r="H11" s="5"/>
    </row>
    <row r="12" spans="1:25" x14ac:dyDescent="0.3">
      <c r="A12" s="4">
        <v>1</v>
      </c>
      <c r="B12" s="2">
        <f>B11+Accueil!$D$2</f>
        <v>0.6583333333333331</v>
      </c>
      <c r="C12" s="17" t="str">
        <f t="shared" ref="C12" si="2">$Y4</f>
        <v>ceyrat 1</v>
      </c>
      <c r="D12" s="5">
        <v>2</v>
      </c>
      <c r="E12" s="5">
        <v>3</v>
      </c>
      <c r="F12" s="14" t="str">
        <f t="shared" ref="F12" si="3">$Y7</f>
        <v>pont dore 2</v>
      </c>
      <c r="G12" s="5"/>
      <c r="H12" s="5"/>
    </row>
    <row r="13" spans="1:25" x14ac:dyDescent="0.3">
      <c r="Y13" t="str">
        <f>IF($T$5&gt;$T$19,$L$5,$L$19)</f>
        <v>pont dore 2</v>
      </c>
    </row>
    <row r="14" spans="1:25" x14ac:dyDescent="0.3">
      <c r="Y14" t="str">
        <f>IF($T$5&gt;$T$19,$L$19,$L$5)</f>
        <v>moissat</v>
      </c>
    </row>
    <row r="15" spans="1:25" ht="28.8" x14ac:dyDescent="0.55000000000000004">
      <c r="A15" s="12" t="s">
        <v>7</v>
      </c>
      <c r="B15" s="13"/>
      <c r="C15" s="13"/>
      <c r="D15" s="13"/>
      <c r="E15" s="13"/>
      <c r="F15" s="13"/>
      <c r="G15" s="13"/>
      <c r="H15" s="13"/>
      <c r="I15" s="11"/>
      <c r="J15" s="11"/>
      <c r="K15" s="10" t="str">
        <f>"Classement "&amp;A15</f>
        <v>Classement Poule 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5" x14ac:dyDescent="0.3">
      <c r="A16" s="3" t="s">
        <v>1</v>
      </c>
      <c r="B16" s="3" t="s">
        <v>2</v>
      </c>
      <c r="C16" s="3" t="s">
        <v>3</v>
      </c>
      <c r="D16" s="3" t="s">
        <v>5</v>
      </c>
      <c r="E16" s="3" t="s">
        <v>6</v>
      </c>
      <c r="F16" s="3" t="s">
        <v>4</v>
      </c>
      <c r="G16" s="6" t="s">
        <v>11</v>
      </c>
      <c r="H16" s="6" t="s">
        <v>12</v>
      </c>
      <c r="K16" s="6" t="str" cm="1">
        <f t="array" ref="K16:U21">classequipes(C17:H26,Accueil!$D$6)</f>
        <v>POS</v>
      </c>
      <c r="L16" s="6" t="str">
        <v>EQUIPE</v>
      </c>
      <c r="M16" s="6" t="str">
        <v>J</v>
      </c>
      <c r="N16" s="6" t="str">
        <v>G</v>
      </c>
      <c r="O16" s="6" t="str">
        <v>N</v>
      </c>
      <c r="P16" s="6" t="str">
        <v>BP</v>
      </c>
      <c r="Q16" s="6" t="str">
        <v>BC</v>
      </c>
      <c r="R16" s="6" t="str">
        <v>DB</v>
      </c>
      <c r="S16" s="6" t="str">
        <v>PTS</v>
      </c>
      <c r="T16" s="6" t="str">
        <v>SC</v>
      </c>
      <c r="U16" s="6" t="str">
        <v>B/M</v>
      </c>
      <c r="Y16" t="s">
        <v>0</v>
      </c>
    </row>
    <row r="17" spans="1:25" x14ac:dyDescent="0.3">
      <c r="A17" s="18">
        <v>2</v>
      </c>
      <c r="B17" s="2">
        <f>B3</f>
        <v>0.58333333333333337</v>
      </c>
      <c r="C17" s="16" t="str">
        <f>$Y17</f>
        <v>bois noirs 2</v>
      </c>
      <c r="D17" s="5">
        <v>1</v>
      </c>
      <c r="E17" s="5">
        <v>0</v>
      </c>
      <c r="F17" s="14" t="str">
        <f>$Y18</f>
        <v>pont dore 1</v>
      </c>
      <c r="G17" s="5"/>
      <c r="H17" s="5"/>
      <c r="K17" s="5">
        <v>1</v>
      </c>
      <c r="L17" s="5" t="str">
        <v xml:space="preserve">durolles </v>
      </c>
      <c r="M17" s="5">
        <v>4</v>
      </c>
      <c r="N17" s="5">
        <v>4</v>
      </c>
      <c r="O17" s="5">
        <v>0</v>
      </c>
      <c r="P17" s="5">
        <v>20</v>
      </c>
      <c r="Q17" s="5">
        <v>5</v>
      </c>
      <c r="R17" s="5">
        <v>15</v>
      </c>
      <c r="S17" s="5">
        <v>12</v>
      </c>
      <c r="T17" s="5">
        <v>121520</v>
      </c>
      <c r="U17" s="5">
        <v>0</v>
      </c>
      <c r="Y17" t="str">
        <f>Accueil!A7</f>
        <v>bois noirs 2</v>
      </c>
    </row>
    <row r="18" spans="1:25" x14ac:dyDescent="0.3">
      <c r="A18" s="18">
        <v>2</v>
      </c>
      <c r="B18" s="2">
        <f t="shared" ref="B18:B26" si="4">B4</f>
        <v>0.59166666666666667</v>
      </c>
      <c r="C18" s="15" t="str">
        <f>$Y19</f>
        <v>moissat</v>
      </c>
      <c r="D18" s="5">
        <v>2</v>
      </c>
      <c r="E18" s="5">
        <v>2</v>
      </c>
      <c r="F18" s="17" t="str">
        <f>$Y20</f>
        <v>ceyrat 2</v>
      </c>
      <c r="G18" s="5"/>
      <c r="H18" s="5"/>
      <c r="K18" s="5">
        <v>2</v>
      </c>
      <c r="L18" s="5" t="str">
        <v>bois noirs 2</v>
      </c>
      <c r="M18" s="5">
        <v>4</v>
      </c>
      <c r="N18" s="5">
        <v>2</v>
      </c>
      <c r="O18" s="5">
        <v>1</v>
      </c>
      <c r="P18" s="5">
        <v>13</v>
      </c>
      <c r="Q18" s="5">
        <v>12</v>
      </c>
      <c r="R18" s="5">
        <v>1</v>
      </c>
      <c r="S18" s="5">
        <v>7</v>
      </c>
      <c r="T18" s="5">
        <v>70113</v>
      </c>
      <c r="U18" s="5">
        <v>0</v>
      </c>
      <c r="Y18" t="str">
        <f>Accueil!A8</f>
        <v>pont dore 1</v>
      </c>
    </row>
    <row r="19" spans="1:25" x14ac:dyDescent="0.3">
      <c r="A19" s="18">
        <v>2</v>
      </c>
      <c r="B19" s="2">
        <f t="shared" si="4"/>
        <v>0.6</v>
      </c>
      <c r="C19" s="16" t="str">
        <f>$Y17</f>
        <v>bois noirs 2</v>
      </c>
      <c r="D19" s="5">
        <v>1</v>
      </c>
      <c r="E19" s="5">
        <v>5</v>
      </c>
      <c r="F19" s="1" t="str">
        <f>$Y21</f>
        <v xml:space="preserve">durolles </v>
      </c>
      <c r="G19" s="5"/>
      <c r="H19" s="5"/>
      <c r="K19" s="5">
        <v>3</v>
      </c>
      <c r="L19" s="5" t="str">
        <v>moissat</v>
      </c>
      <c r="M19" s="5">
        <v>4</v>
      </c>
      <c r="N19" s="5">
        <v>1</v>
      </c>
      <c r="O19" s="5">
        <v>1</v>
      </c>
      <c r="P19" s="5">
        <v>11</v>
      </c>
      <c r="Q19" s="5">
        <v>14</v>
      </c>
      <c r="R19" s="5">
        <v>-3</v>
      </c>
      <c r="S19" s="5">
        <v>4</v>
      </c>
      <c r="T19" s="5">
        <v>39711</v>
      </c>
      <c r="U19" s="5">
        <v>0</v>
      </c>
      <c r="Y19" t="str">
        <f>Accueil!A9</f>
        <v>moissat</v>
      </c>
    </row>
    <row r="20" spans="1:25" x14ac:dyDescent="0.3">
      <c r="A20" s="18">
        <v>2</v>
      </c>
      <c r="B20" s="2">
        <f t="shared" si="4"/>
        <v>0.60833333333333328</v>
      </c>
      <c r="C20" s="14" t="str">
        <f>$Y18</f>
        <v>pont dore 1</v>
      </c>
      <c r="D20" s="5">
        <v>2</v>
      </c>
      <c r="E20" s="5">
        <v>5</v>
      </c>
      <c r="F20" s="15" t="str">
        <f>$Y19</f>
        <v>moissat</v>
      </c>
      <c r="G20" s="5"/>
      <c r="H20" s="5"/>
      <c r="K20" s="5">
        <v>4</v>
      </c>
      <c r="L20" s="5" t="str">
        <v>pont dore 1</v>
      </c>
      <c r="M20" s="5">
        <v>4</v>
      </c>
      <c r="N20" s="5">
        <v>1</v>
      </c>
      <c r="O20" s="5">
        <v>0</v>
      </c>
      <c r="P20" s="5">
        <v>5</v>
      </c>
      <c r="Q20" s="5">
        <v>12</v>
      </c>
      <c r="R20" s="5">
        <v>-7</v>
      </c>
      <c r="S20" s="5">
        <v>3</v>
      </c>
      <c r="T20" s="5">
        <v>29305</v>
      </c>
      <c r="U20" s="5">
        <v>0</v>
      </c>
      <c r="Y20" t="str">
        <f>Accueil!A10</f>
        <v>ceyrat 2</v>
      </c>
    </row>
    <row r="21" spans="1:25" x14ac:dyDescent="0.3">
      <c r="A21" s="18">
        <v>2</v>
      </c>
      <c r="B21" s="2">
        <f t="shared" si="4"/>
        <v>0.61666666666666659</v>
      </c>
      <c r="C21" s="17" t="str">
        <f>$Y20</f>
        <v>ceyrat 2</v>
      </c>
      <c r="D21" s="5">
        <v>1</v>
      </c>
      <c r="E21" s="5">
        <v>5</v>
      </c>
      <c r="F21" s="1" t="str">
        <f>$Y21</f>
        <v xml:space="preserve">durolles </v>
      </c>
      <c r="G21" s="5"/>
      <c r="H21" s="5"/>
      <c r="K21" s="5">
        <v>5</v>
      </c>
      <c r="L21" s="5" t="str">
        <v>ceyrat 2</v>
      </c>
      <c r="M21" s="5">
        <v>4</v>
      </c>
      <c r="N21" s="5">
        <v>0</v>
      </c>
      <c r="O21" s="5">
        <v>2</v>
      </c>
      <c r="P21" s="5">
        <v>8</v>
      </c>
      <c r="Q21" s="5">
        <v>14</v>
      </c>
      <c r="R21" s="5">
        <v>-6</v>
      </c>
      <c r="S21" s="5">
        <v>2</v>
      </c>
      <c r="T21" s="5">
        <v>19408</v>
      </c>
      <c r="U21" s="5">
        <v>0</v>
      </c>
      <c r="Y21" t="str">
        <f>Accueil!A11</f>
        <v xml:space="preserve">durolles </v>
      </c>
    </row>
    <row r="22" spans="1:25" x14ac:dyDescent="0.3">
      <c r="A22" s="18">
        <v>2</v>
      </c>
      <c r="B22" s="2">
        <f t="shared" si="4"/>
        <v>0.62499999999999989</v>
      </c>
      <c r="C22" s="16" t="str">
        <f>$Y17</f>
        <v>bois noirs 2</v>
      </c>
      <c r="D22" s="5">
        <v>6</v>
      </c>
      <c r="E22" s="5">
        <v>2</v>
      </c>
      <c r="F22" s="15" t="str">
        <f>$Y19</f>
        <v>moissat</v>
      </c>
      <c r="G22" s="5"/>
      <c r="H22" s="5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5" x14ac:dyDescent="0.3">
      <c r="A23" s="18">
        <v>2</v>
      </c>
      <c r="B23" s="2">
        <f t="shared" si="4"/>
        <v>0.63333333333333319</v>
      </c>
      <c r="C23" s="14" t="str">
        <f t="shared" ref="C23:C24" si="5">$Y18</f>
        <v>pont dore 1</v>
      </c>
      <c r="D23" s="5">
        <v>2</v>
      </c>
      <c r="E23" s="5">
        <v>0</v>
      </c>
      <c r="F23" s="17" t="str">
        <f t="shared" ref="F23:F24" si="6">$Y20</f>
        <v>ceyrat 2</v>
      </c>
      <c r="G23" s="5"/>
      <c r="H23" s="5"/>
    </row>
    <row r="24" spans="1:25" x14ac:dyDescent="0.3">
      <c r="A24" s="18">
        <v>2</v>
      </c>
      <c r="B24" s="2">
        <f t="shared" si="4"/>
        <v>0.6416666666666665</v>
      </c>
      <c r="C24" s="15" t="str">
        <f t="shared" si="5"/>
        <v>moissat</v>
      </c>
      <c r="D24" s="5">
        <v>2</v>
      </c>
      <c r="E24" s="5">
        <v>4</v>
      </c>
      <c r="F24" s="1" t="str">
        <f t="shared" si="6"/>
        <v xml:space="preserve">durolles </v>
      </c>
      <c r="G24" s="5"/>
      <c r="H24" s="5"/>
    </row>
    <row r="25" spans="1:25" x14ac:dyDescent="0.3">
      <c r="A25" s="18">
        <v>2</v>
      </c>
      <c r="B25" s="2">
        <f t="shared" si="4"/>
        <v>0.6499999999999998</v>
      </c>
      <c r="C25" s="16" t="str">
        <f>$Y17</f>
        <v>bois noirs 2</v>
      </c>
      <c r="D25" s="5">
        <v>5</v>
      </c>
      <c r="E25" s="5">
        <v>5</v>
      </c>
      <c r="F25" s="17" t="str">
        <f>$Y20</f>
        <v>ceyrat 2</v>
      </c>
      <c r="G25" s="5"/>
      <c r="H25" s="5"/>
    </row>
    <row r="26" spans="1:25" x14ac:dyDescent="0.3">
      <c r="A26" s="4">
        <v>2</v>
      </c>
      <c r="B26" s="2">
        <f t="shared" si="4"/>
        <v>0.6583333333333331</v>
      </c>
      <c r="C26" s="14" t="str">
        <f t="shared" ref="C26" si="7">$Y18</f>
        <v>pont dore 1</v>
      </c>
      <c r="D26" s="5">
        <v>1</v>
      </c>
      <c r="E26" s="5">
        <v>6</v>
      </c>
      <c r="F26" s="1" t="str">
        <f t="shared" ref="F26" si="8">$Y21</f>
        <v xml:space="preserve">durolles </v>
      </c>
      <c r="G26" s="5"/>
      <c r="H26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07FF2-D670-4C38-9CF4-EB1AA32EA33D}">
  <sheetPr codeName="Sheet4"/>
  <dimension ref="A1:Y26"/>
  <sheetViews>
    <sheetView showGridLines="0" workbookViewId="0">
      <selection activeCell="O3" sqref="O3"/>
    </sheetView>
  </sheetViews>
  <sheetFormatPr baseColWidth="10" defaultColWidth="9.109375" defaultRowHeight="14.4" x14ac:dyDescent="0.3"/>
  <cols>
    <col min="3" max="3" width="11.44140625" customWidth="1"/>
    <col min="6" max="6" width="12.77734375" customWidth="1"/>
    <col min="12" max="12" width="18.109375" customWidth="1"/>
    <col min="24" max="24" width="23.6640625" customWidth="1"/>
    <col min="25" max="25" width="9.109375" hidden="1" customWidth="1"/>
  </cols>
  <sheetData>
    <row r="1" spans="1:25" ht="28.8" x14ac:dyDescent="0.55000000000000004">
      <c r="A1" s="12" t="s">
        <v>18</v>
      </c>
      <c r="B1" s="13"/>
      <c r="C1" s="13"/>
      <c r="D1" s="13"/>
      <c r="E1" s="13"/>
      <c r="F1" s="13"/>
      <c r="G1" s="13"/>
      <c r="H1" s="13"/>
      <c r="I1" s="11"/>
      <c r="J1" s="11"/>
      <c r="K1" s="10" t="str">
        <f>"Classement "&amp;A1</f>
        <v>Classement Poule Finale 1</v>
      </c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5" x14ac:dyDescent="0.3">
      <c r="A2" s="3" t="s">
        <v>1</v>
      </c>
      <c r="B2" s="3" t="s">
        <v>2</v>
      </c>
      <c r="C2" s="3" t="s">
        <v>3</v>
      </c>
      <c r="D2" s="3" t="s">
        <v>5</v>
      </c>
      <c r="E2" s="3" t="s">
        <v>6</v>
      </c>
      <c r="F2" s="3" t="s">
        <v>4</v>
      </c>
      <c r="G2" s="6" t="s">
        <v>11</v>
      </c>
      <c r="H2" s="6" t="s">
        <v>12</v>
      </c>
      <c r="K2" s="6" t="str" cm="1">
        <f t="array" ref="K2:U7">classequipes(C3:H8,Accueil!$D$6)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15</v>
      </c>
    </row>
    <row r="3" spans="1:25" x14ac:dyDescent="0.3">
      <c r="A3" s="18">
        <v>1</v>
      </c>
      <c r="B3" s="2">
        <f>Poules!B12+Accueil!$D$2</f>
        <v>0.66666666666666641</v>
      </c>
      <c r="C3" s="1" t="str">
        <f>$Y3</f>
        <v>bois noirs 1</v>
      </c>
      <c r="D3" s="5">
        <v>1</v>
      </c>
      <c r="E3" s="5">
        <v>6</v>
      </c>
      <c r="F3" s="1" t="str">
        <f>$Y4</f>
        <v xml:space="preserve">durolles </v>
      </c>
      <c r="G3" s="5"/>
      <c r="H3" s="5"/>
      <c r="K3" s="5">
        <v>1</v>
      </c>
      <c r="L3" s="5" t="str">
        <v>perignat</v>
      </c>
      <c r="M3" s="5">
        <v>3</v>
      </c>
      <c r="N3" s="5">
        <v>3</v>
      </c>
      <c r="O3" s="5">
        <v>0</v>
      </c>
      <c r="P3" s="5">
        <v>11</v>
      </c>
      <c r="Q3" s="5">
        <v>2</v>
      </c>
      <c r="R3" s="5">
        <v>9</v>
      </c>
      <c r="S3" s="5">
        <v>9</v>
      </c>
      <c r="T3" s="5">
        <v>90911</v>
      </c>
      <c r="U3" s="5">
        <v>0</v>
      </c>
      <c r="Y3" t="str">
        <f>Poules!L3</f>
        <v>bois noirs 1</v>
      </c>
    </row>
    <row r="4" spans="1:25" x14ac:dyDescent="0.3">
      <c r="A4" s="18">
        <v>1</v>
      </c>
      <c r="B4" s="2">
        <f>B3+Accueil!$D$2</f>
        <v>0.67499999999999971</v>
      </c>
      <c r="C4" s="1" t="str">
        <f>$Y5</f>
        <v>perignat</v>
      </c>
      <c r="D4" s="5">
        <v>3</v>
      </c>
      <c r="E4" s="5">
        <v>2</v>
      </c>
      <c r="F4" s="1" t="str">
        <f>$Y6</f>
        <v>bois noirs 2</v>
      </c>
      <c r="G4" s="5"/>
      <c r="H4" s="5"/>
      <c r="K4" s="5">
        <v>2</v>
      </c>
      <c r="L4" s="5" t="str">
        <v xml:space="preserve">durolles </v>
      </c>
      <c r="M4" s="5">
        <v>2</v>
      </c>
      <c r="N4" s="5">
        <v>1</v>
      </c>
      <c r="O4" s="5">
        <v>0</v>
      </c>
      <c r="P4" s="5">
        <v>6</v>
      </c>
      <c r="Q4" s="5">
        <v>6</v>
      </c>
      <c r="R4" s="5">
        <v>0</v>
      </c>
      <c r="S4" s="5">
        <v>3</v>
      </c>
      <c r="T4" s="5">
        <v>30006</v>
      </c>
      <c r="U4" s="5">
        <v>0</v>
      </c>
      <c r="Y4" t="str">
        <f>Poules!L17</f>
        <v xml:space="preserve">durolles </v>
      </c>
    </row>
    <row r="5" spans="1:25" x14ac:dyDescent="0.3">
      <c r="A5" s="18">
        <v>1</v>
      </c>
      <c r="B5" s="2">
        <f>B4+Accueil!$D$2</f>
        <v>0.68333333333333302</v>
      </c>
      <c r="C5" s="1" t="str">
        <f>$Y3</f>
        <v>bois noirs 1</v>
      </c>
      <c r="D5" s="5">
        <v>6</v>
      </c>
      <c r="E5" s="5">
        <v>2</v>
      </c>
      <c r="F5" s="1" t="str">
        <f>$Y7</f>
        <v>pont dore 2</v>
      </c>
      <c r="G5" s="5"/>
      <c r="H5" s="5"/>
      <c r="K5" s="5">
        <v>3</v>
      </c>
      <c r="L5" s="5" t="str">
        <v>bois noirs 2</v>
      </c>
      <c r="M5" s="5">
        <v>2</v>
      </c>
      <c r="N5" s="5">
        <v>1</v>
      </c>
      <c r="O5" s="5">
        <v>0</v>
      </c>
      <c r="P5" s="5">
        <v>5</v>
      </c>
      <c r="Q5" s="5">
        <v>5</v>
      </c>
      <c r="R5" s="5">
        <v>0</v>
      </c>
      <c r="S5" s="5">
        <v>3</v>
      </c>
      <c r="T5" s="5">
        <v>30005</v>
      </c>
      <c r="U5" s="5">
        <v>0</v>
      </c>
      <c r="Y5" t="str">
        <f>Poules!L4</f>
        <v>perignat</v>
      </c>
    </row>
    <row r="6" spans="1:25" x14ac:dyDescent="0.3">
      <c r="A6" s="18">
        <v>1</v>
      </c>
      <c r="B6" s="2">
        <f>B5+Accueil!$D$2</f>
        <v>0.69166666666666632</v>
      </c>
      <c r="C6" s="1" t="str">
        <f>$Y4</f>
        <v xml:space="preserve">durolles </v>
      </c>
      <c r="D6" s="5">
        <v>0</v>
      </c>
      <c r="E6" s="5">
        <v>5</v>
      </c>
      <c r="F6" s="1" t="str">
        <f>$Y5</f>
        <v>perignat</v>
      </c>
      <c r="G6" s="5"/>
      <c r="H6" s="5"/>
      <c r="K6" s="5">
        <v>4</v>
      </c>
      <c r="L6" s="5" t="str">
        <v>bois noirs 1</v>
      </c>
      <c r="M6" s="5">
        <v>3</v>
      </c>
      <c r="N6" s="5">
        <v>1</v>
      </c>
      <c r="O6" s="5">
        <v>0</v>
      </c>
      <c r="P6" s="5">
        <v>7</v>
      </c>
      <c r="Q6" s="5">
        <v>11</v>
      </c>
      <c r="R6" s="5">
        <v>-4</v>
      </c>
      <c r="S6" s="5">
        <v>3</v>
      </c>
      <c r="T6" s="5">
        <v>29607</v>
      </c>
      <c r="U6" s="5">
        <v>0</v>
      </c>
      <c r="Y6" t="str">
        <f>Poules!L18</f>
        <v>bois noirs 2</v>
      </c>
    </row>
    <row r="7" spans="1:25" x14ac:dyDescent="0.3">
      <c r="A7" s="18">
        <v>1</v>
      </c>
      <c r="B7" s="2">
        <f>B6+Accueil!$D$2</f>
        <v>0.69999999999999962</v>
      </c>
      <c r="C7" s="1" t="str">
        <f>$Y6</f>
        <v>bois noirs 2</v>
      </c>
      <c r="D7" s="5">
        <v>3</v>
      </c>
      <c r="E7" s="5">
        <v>2</v>
      </c>
      <c r="F7" s="1" t="str">
        <f>$Y7</f>
        <v>pont dore 2</v>
      </c>
      <c r="G7" s="5"/>
      <c r="H7" s="5"/>
      <c r="K7" s="5">
        <v>5</v>
      </c>
      <c r="L7" s="5" t="str">
        <v>pont dore 2</v>
      </c>
      <c r="M7" s="5">
        <v>2</v>
      </c>
      <c r="N7" s="5">
        <v>0</v>
      </c>
      <c r="O7" s="5">
        <v>0</v>
      </c>
      <c r="P7" s="5">
        <v>4</v>
      </c>
      <c r="Q7" s="5">
        <v>9</v>
      </c>
      <c r="R7" s="5">
        <v>-5</v>
      </c>
      <c r="S7" s="5">
        <v>0</v>
      </c>
      <c r="T7" s="5">
        <v>-496</v>
      </c>
      <c r="U7" s="5">
        <v>0</v>
      </c>
      <c r="Y7" t="str">
        <f>Poules!Y13</f>
        <v>pont dore 2</v>
      </c>
    </row>
    <row r="8" spans="1:25" x14ac:dyDescent="0.3">
      <c r="A8" s="18">
        <v>1</v>
      </c>
      <c r="B8" s="2">
        <f>B7+Accueil!$D$2</f>
        <v>0.70833333333333293</v>
      </c>
      <c r="C8" s="1" t="str">
        <f>$Y3</f>
        <v>bois noirs 1</v>
      </c>
      <c r="D8" s="5">
        <v>0</v>
      </c>
      <c r="E8" s="5">
        <v>3</v>
      </c>
      <c r="F8" s="1" t="str">
        <f>$Y5</f>
        <v>perignat</v>
      </c>
      <c r="G8" s="5"/>
      <c r="H8" s="5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5" x14ac:dyDescent="0.3">
      <c r="A9" s="18">
        <v>1</v>
      </c>
      <c r="B9" s="2">
        <f>B8+Accueil!$D$2</f>
        <v>0.71666666666666623</v>
      </c>
      <c r="C9" s="1" t="str">
        <f t="shared" ref="C9:C10" si="0">$Y4</f>
        <v xml:space="preserve">durolles </v>
      </c>
      <c r="D9" s="5">
        <v>6</v>
      </c>
      <c r="E9" s="5">
        <v>2</v>
      </c>
      <c r="F9" s="1" t="str">
        <f t="shared" ref="F9:F10" si="1">$Y6</f>
        <v>bois noirs 2</v>
      </c>
      <c r="G9" s="5"/>
      <c r="H9" s="5"/>
    </row>
    <row r="10" spans="1:25" x14ac:dyDescent="0.3">
      <c r="A10" s="18">
        <v>1</v>
      </c>
      <c r="B10" s="2">
        <f>B9+Accueil!$D$2</f>
        <v>0.72499999999999953</v>
      </c>
      <c r="C10" s="1" t="str">
        <f t="shared" si="0"/>
        <v>perignat</v>
      </c>
      <c r="D10" s="20">
        <v>1</v>
      </c>
      <c r="E10" s="20">
        <v>1</v>
      </c>
      <c r="F10" s="1" t="str">
        <f t="shared" si="1"/>
        <v>pont dore 2</v>
      </c>
      <c r="G10" s="5"/>
      <c r="H10" s="5"/>
    </row>
    <row r="11" spans="1:25" x14ac:dyDescent="0.3">
      <c r="A11" s="19">
        <v>1</v>
      </c>
      <c r="B11" s="2">
        <f>B10+Accueil!$D$2</f>
        <v>0.73333333333333284</v>
      </c>
      <c r="C11" s="1" t="str">
        <f>$Y3</f>
        <v>bois noirs 1</v>
      </c>
      <c r="D11" s="5"/>
      <c r="E11" s="5"/>
      <c r="F11" s="1" t="str">
        <f>$Y6</f>
        <v>bois noirs 2</v>
      </c>
      <c r="G11" s="5"/>
      <c r="H11" s="5"/>
    </row>
    <row r="12" spans="1:25" x14ac:dyDescent="0.3">
      <c r="A12" s="4">
        <v>1</v>
      </c>
      <c r="B12" s="2">
        <f>B11+Accueil!$D$2</f>
        <v>0.74166666666666614</v>
      </c>
      <c r="C12" s="1" t="str">
        <f t="shared" ref="C12" si="2">$Y4</f>
        <v xml:space="preserve">durolles </v>
      </c>
      <c r="D12" s="5"/>
      <c r="E12" s="5"/>
      <c r="F12" s="1" t="str">
        <f t="shared" ref="F12" si="3">$Y7</f>
        <v>pont dore 2</v>
      </c>
      <c r="G12" s="5"/>
      <c r="H12" s="5"/>
    </row>
    <row r="15" spans="1:25" ht="28.8" x14ac:dyDescent="0.55000000000000004">
      <c r="A15" s="12" t="s">
        <v>17</v>
      </c>
      <c r="B15" s="13"/>
      <c r="C15" s="13"/>
      <c r="D15" s="13"/>
      <c r="E15" s="13"/>
      <c r="F15" s="13"/>
      <c r="G15" s="13"/>
      <c r="H15" s="13"/>
      <c r="I15" s="11"/>
      <c r="J15" s="11"/>
      <c r="K15" s="10" t="str">
        <f>"Classement "&amp;A15</f>
        <v>Classement Poule Finale 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5" x14ac:dyDescent="0.3">
      <c r="A16" s="3" t="s">
        <v>1</v>
      </c>
      <c r="B16" s="3" t="s">
        <v>2</v>
      </c>
      <c r="C16" s="3" t="s">
        <v>3</v>
      </c>
      <c r="D16" s="3" t="s">
        <v>5</v>
      </c>
      <c r="E16" s="3" t="s">
        <v>6</v>
      </c>
      <c r="F16" s="3" t="s">
        <v>4</v>
      </c>
      <c r="G16" s="6" t="s">
        <v>11</v>
      </c>
      <c r="H16" s="6" t="s">
        <v>12</v>
      </c>
      <c r="K16" s="6" t="str" cm="1">
        <f t="array" ref="K16:U21">classequipes(C17:H26,Accueil!$D$6)</f>
        <v>POS</v>
      </c>
      <c r="L16" s="6" t="str">
        <v>EQUIPE</v>
      </c>
      <c r="M16" s="6" t="str">
        <v>J</v>
      </c>
      <c r="N16" s="6" t="str">
        <v>G</v>
      </c>
      <c r="O16" s="6" t="str">
        <v>N</v>
      </c>
      <c r="P16" s="6" t="str">
        <v>BP</v>
      </c>
      <c r="Q16" s="6" t="str">
        <v>BC</v>
      </c>
      <c r="R16" s="6" t="str">
        <v>DB</v>
      </c>
      <c r="S16" s="6" t="str">
        <v>PTS</v>
      </c>
      <c r="T16" s="6" t="str">
        <v>SC</v>
      </c>
      <c r="U16" s="6" t="str">
        <v>B/M</v>
      </c>
      <c r="Y16" t="s">
        <v>16</v>
      </c>
    </row>
    <row r="17" spans="1:25" x14ac:dyDescent="0.3">
      <c r="A17" s="18">
        <v>2</v>
      </c>
      <c r="B17" s="2">
        <f>B3</f>
        <v>0.66666666666666641</v>
      </c>
      <c r="C17" s="1" t="str">
        <f>$Y17</f>
        <v>moissat</v>
      </c>
      <c r="D17" s="5">
        <v>3</v>
      </c>
      <c r="E17" s="5">
        <v>3</v>
      </c>
      <c r="F17" s="1" t="str">
        <f>$Y18</f>
        <v>ceyrat 1</v>
      </c>
      <c r="G17" s="5"/>
      <c r="H17" s="5"/>
      <c r="K17" s="5">
        <v>1</v>
      </c>
      <c r="L17" s="5" t="str">
        <v>moissat</v>
      </c>
      <c r="M17" s="5">
        <v>3</v>
      </c>
      <c r="N17" s="5">
        <v>2</v>
      </c>
      <c r="O17" s="5">
        <v>1</v>
      </c>
      <c r="P17" s="5">
        <v>12</v>
      </c>
      <c r="Q17" s="5">
        <v>5</v>
      </c>
      <c r="R17" s="5">
        <v>7</v>
      </c>
      <c r="S17" s="5">
        <v>7</v>
      </c>
      <c r="T17" s="5">
        <v>70712</v>
      </c>
      <c r="U17" s="5">
        <v>0</v>
      </c>
      <c r="Y17" t="str">
        <f>Poules!$Y$14</f>
        <v>moissat</v>
      </c>
    </row>
    <row r="18" spans="1:25" x14ac:dyDescent="0.3">
      <c r="A18" s="18">
        <v>2</v>
      </c>
      <c r="B18" s="2">
        <f t="shared" ref="B18:B26" si="4">B4</f>
        <v>0.67499999999999971</v>
      </c>
      <c r="C18" s="1" t="str">
        <f>$Y19</f>
        <v>pont dore 1</v>
      </c>
      <c r="D18" s="5">
        <v>0</v>
      </c>
      <c r="E18" s="5">
        <v>1</v>
      </c>
      <c r="F18" s="1" t="str">
        <f>$Y20</f>
        <v>joze</v>
      </c>
      <c r="G18" s="5"/>
      <c r="H18" s="5"/>
      <c r="K18" s="5">
        <v>2</v>
      </c>
      <c r="L18" s="5" t="str">
        <v>ceyrat 2</v>
      </c>
      <c r="M18" s="5">
        <v>3</v>
      </c>
      <c r="N18" s="5">
        <v>2</v>
      </c>
      <c r="O18" s="5">
        <v>0</v>
      </c>
      <c r="P18" s="5">
        <v>11</v>
      </c>
      <c r="Q18" s="5">
        <v>4</v>
      </c>
      <c r="R18" s="5">
        <v>7</v>
      </c>
      <c r="S18" s="5">
        <v>6</v>
      </c>
      <c r="T18" s="5">
        <v>60711</v>
      </c>
      <c r="U18" s="5">
        <v>0</v>
      </c>
      <c r="Y18" t="str">
        <f>Poules!L6</f>
        <v>ceyrat 1</v>
      </c>
    </row>
    <row r="19" spans="1:25" x14ac:dyDescent="0.3">
      <c r="A19" s="18">
        <v>2</v>
      </c>
      <c r="B19" s="2">
        <f t="shared" si="4"/>
        <v>0.68333333333333302</v>
      </c>
      <c r="C19" s="1" t="str">
        <f>$Y17</f>
        <v>moissat</v>
      </c>
      <c r="D19" s="5">
        <v>3</v>
      </c>
      <c r="E19" s="5">
        <v>2</v>
      </c>
      <c r="F19" s="1" t="str">
        <f>$Y21</f>
        <v>ceyrat 2</v>
      </c>
      <c r="G19" s="5"/>
      <c r="H19" s="5"/>
      <c r="K19" s="5">
        <v>3</v>
      </c>
      <c r="L19" s="5" t="str">
        <v>ceyrat 1</v>
      </c>
      <c r="M19" s="5">
        <v>3</v>
      </c>
      <c r="N19" s="5">
        <v>1</v>
      </c>
      <c r="O19" s="5">
        <v>2</v>
      </c>
      <c r="P19" s="5">
        <v>7</v>
      </c>
      <c r="Q19" s="5">
        <v>4</v>
      </c>
      <c r="R19" s="5">
        <v>3</v>
      </c>
      <c r="S19" s="5">
        <v>5</v>
      </c>
      <c r="T19" s="5">
        <v>50307</v>
      </c>
      <c r="U19" s="5">
        <v>0</v>
      </c>
      <c r="Y19" t="str">
        <f>Poules!L20</f>
        <v>pont dore 1</v>
      </c>
    </row>
    <row r="20" spans="1:25" x14ac:dyDescent="0.3">
      <c r="A20" s="18">
        <v>2</v>
      </c>
      <c r="B20" s="2">
        <f t="shared" si="4"/>
        <v>0.69166666666666632</v>
      </c>
      <c r="C20" s="1" t="str">
        <f>$Y18</f>
        <v>ceyrat 1</v>
      </c>
      <c r="D20" s="5">
        <v>3</v>
      </c>
      <c r="E20" s="5">
        <v>0</v>
      </c>
      <c r="F20" s="1" t="str">
        <f>$Y19</f>
        <v>pont dore 1</v>
      </c>
      <c r="G20" s="5"/>
      <c r="H20" s="5"/>
      <c r="K20" s="5">
        <v>4</v>
      </c>
      <c r="L20" s="5" t="str">
        <v>joze</v>
      </c>
      <c r="M20" s="5">
        <v>3</v>
      </c>
      <c r="N20" s="5">
        <v>1</v>
      </c>
      <c r="O20" s="5">
        <v>1</v>
      </c>
      <c r="P20" s="5">
        <v>3</v>
      </c>
      <c r="Q20" s="5">
        <v>4</v>
      </c>
      <c r="R20" s="5">
        <v>-1</v>
      </c>
      <c r="S20" s="5">
        <v>4</v>
      </c>
      <c r="T20" s="5">
        <v>39903</v>
      </c>
      <c r="U20" s="5">
        <v>0</v>
      </c>
      <c r="Y20" t="str">
        <f>Poules!L7</f>
        <v>joze</v>
      </c>
    </row>
    <row r="21" spans="1:25" x14ac:dyDescent="0.3">
      <c r="A21" s="18">
        <v>2</v>
      </c>
      <c r="B21" s="2">
        <f t="shared" si="4"/>
        <v>0.69999999999999962</v>
      </c>
      <c r="C21" s="1" t="str">
        <f>$Y20</f>
        <v>joze</v>
      </c>
      <c r="D21" s="5">
        <v>1</v>
      </c>
      <c r="E21" s="5">
        <v>3</v>
      </c>
      <c r="F21" s="1" t="str">
        <f>$Y21</f>
        <v>ceyrat 2</v>
      </c>
      <c r="G21" s="5"/>
      <c r="H21" s="5"/>
      <c r="K21" s="5">
        <v>5</v>
      </c>
      <c r="L21" s="5" t="str">
        <v>pont dore 1</v>
      </c>
      <c r="M21" s="5">
        <v>4</v>
      </c>
      <c r="N21" s="5">
        <v>0</v>
      </c>
      <c r="O21" s="5">
        <v>0</v>
      </c>
      <c r="P21" s="5">
        <v>0</v>
      </c>
      <c r="Q21" s="5">
        <v>16</v>
      </c>
      <c r="R21" s="5">
        <v>-16</v>
      </c>
      <c r="S21" s="5">
        <v>0</v>
      </c>
      <c r="T21" s="5">
        <v>-1600</v>
      </c>
      <c r="U21" s="5">
        <v>0</v>
      </c>
      <c r="Y21" t="str">
        <f>Poules!L21</f>
        <v>ceyrat 2</v>
      </c>
    </row>
    <row r="22" spans="1:25" x14ac:dyDescent="0.3">
      <c r="A22" s="18">
        <v>2</v>
      </c>
      <c r="B22" s="2">
        <f t="shared" si="4"/>
        <v>0.70833333333333293</v>
      </c>
      <c r="C22" s="1" t="str">
        <f>$Y17</f>
        <v>moissat</v>
      </c>
      <c r="D22" s="5">
        <v>6</v>
      </c>
      <c r="E22" s="5">
        <v>0</v>
      </c>
      <c r="F22" s="1" t="str">
        <f>$Y19</f>
        <v>pont dore 1</v>
      </c>
      <c r="G22" s="5"/>
      <c r="H22" s="5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5" x14ac:dyDescent="0.3">
      <c r="A23" s="18">
        <v>2</v>
      </c>
      <c r="B23" s="2">
        <f t="shared" si="4"/>
        <v>0.71666666666666623</v>
      </c>
      <c r="C23" s="1" t="str">
        <f t="shared" ref="C23:C24" si="5">$Y18</f>
        <v>ceyrat 1</v>
      </c>
      <c r="D23" s="5">
        <v>1</v>
      </c>
      <c r="E23" s="5">
        <v>1</v>
      </c>
      <c r="F23" s="1" t="str">
        <f t="shared" ref="F23:F24" si="6">$Y20</f>
        <v>joze</v>
      </c>
      <c r="G23" s="5"/>
      <c r="H23" s="5"/>
    </row>
    <row r="24" spans="1:25" x14ac:dyDescent="0.3">
      <c r="A24" s="18">
        <v>2</v>
      </c>
      <c r="B24" s="2">
        <f t="shared" si="4"/>
        <v>0.72499999999999953</v>
      </c>
      <c r="C24" s="1" t="str">
        <f t="shared" si="5"/>
        <v>pont dore 1</v>
      </c>
      <c r="D24" s="5">
        <v>0</v>
      </c>
      <c r="E24" s="5">
        <v>6</v>
      </c>
      <c r="F24" s="1" t="str">
        <f t="shared" si="6"/>
        <v>ceyrat 2</v>
      </c>
      <c r="G24" s="5"/>
      <c r="H24" s="5"/>
    </row>
    <row r="25" spans="1:25" x14ac:dyDescent="0.3">
      <c r="A25" s="19">
        <v>2</v>
      </c>
      <c r="B25" s="2">
        <f t="shared" si="4"/>
        <v>0.73333333333333284</v>
      </c>
      <c r="C25" s="1" t="str">
        <f>$Y17</f>
        <v>moissat</v>
      </c>
      <c r="D25" s="5"/>
      <c r="E25" s="5"/>
      <c r="F25" s="1" t="str">
        <f>$Y20</f>
        <v>joze</v>
      </c>
      <c r="G25" s="5"/>
      <c r="H25" s="5"/>
    </row>
    <row r="26" spans="1:25" x14ac:dyDescent="0.3">
      <c r="A26" s="4">
        <v>2</v>
      </c>
      <c r="B26" s="2">
        <f t="shared" si="4"/>
        <v>0.74166666666666614</v>
      </c>
      <c r="C26" s="1" t="str">
        <f t="shared" ref="C26" si="7">$Y18</f>
        <v>ceyrat 1</v>
      </c>
      <c r="D26" s="5"/>
      <c r="E26" s="5"/>
      <c r="F26" s="1" t="str">
        <f t="shared" ref="F26" si="8">$Y21</f>
        <v>ceyrat 2</v>
      </c>
      <c r="G26" s="5"/>
      <c r="H2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Poules Finales (2)</vt:lpstr>
      <vt:lpstr>Accueil</vt:lpstr>
      <vt:lpstr>Poules</vt:lpstr>
      <vt:lpstr>Poules Finales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Dudfamily</cp:lastModifiedBy>
  <cp:lastPrinted>2025-02-20T06:51:51Z</cp:lastPrinted>
  <dcterms:created xsi:type="dcterms:W3CDTF">2022-04-08T13:15:10Z</dcterms:created>
  <dcterms:modified xsi:type="dcterms:W3CDTF">2025-03-12T19:59:53Z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9e9a456-2778-4ca9-be06-1190b1e1118a_Enabled">
    <vt:lpwstr>true</vt:lpwstr>
  </property>
  <property fmtid="{D5CDD505-2E9C-101B-9397-08002B2CF9AE}" pid="3" name="MSIP_Label_09e9a456-2778-4ca9-be06-1190b1e1118a_SetDate">
    <vt:lpwstr>2025-02-17T10:44:26Z</vt:lpwstr>
  </property>
  <property fmtid="{D5CDD505-2E9C-101B-9397-08002B2CF9AE}" pid="4" name="MSIP_Label_09e9a456-2778-4ca9-be06-1190b1e1118a_Method">
    <vt:lpwstr>Standard</vt:lpwstr>
  </property>
  <property fmtid="{D5CDD505-2E9C-101B-9397-08002B2CF9AE}" pid="5" name="MSIP_Label_09e9a456-2778-4ca9-be06-1190b1e1118a_Name">
    <vt:lpwstr>D3</vt:lpwstr>
  </property>
  <property fmtid="{D5CDD505-2E9C-101B-9397-08002B2CF9AE}" pid="6" name="MSIP_Label_09e9a456-2778-4ca9-be06-1190b1e1118a_SiteId">
    <vt:lpwstr>658ba197-6c73-4fea-91bd-1c7d8de6bf2c</vt:lpwstr>
  </property>
  <property fmtid="{D5CDD505-2E9C-101B-9397-08002B2CF9AE}" pid="7" name="MSIP_Label_09e9a456-2778-4ca9-be06-1190b1e1118a_ActionId">
    <vt:lpwstr>3492c8dd-2b61-48fd-bc9f-590dd257f1e8</vt:lpwstr>
  </property>
  <property fmtid="{D5CDD505-2E9C-101B-9397-08002B2CF9AE}" pid="8" name="MSIP_Label_09e9a456-2778-4ca9-be06-1190b1e1118a_ContentBits">
    <vt:lpwstr>0</vt:lpwstr>
  </property>
</Properties>
</file>