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robin\OneDrive\Bureau\"/>
    </mc:Choice>
  </mc:AlternateContent>
  <xr:revisionPtr revIDLastSave="0" documentId="13_ncr:1_{684E73C9-BA40-4503-A62F-7E0CEB5EF9B9}" xr6:coauthVersionLast="47" xr6:coauthVersionMax="47" xr10:uidLastSave="{00000000-0000-0000-0000-000000000000}"/>
  <bookViews>
    <workbookView xWindow="-110" yWindow="-110" windowWidth="21820" windowHeight="13900" activeTab="1" xr2:uid="{00000000-000D-0000-FFFF-FFFF00000000}"/>
  </bookViews>
  <sheets>
    <sheet name="Société" sheetId="1" r:id="rId1"/>
    <sheet name="Personne physiqu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jSweY+CMe3q4SBXmISyymcX3/EGHlcESHEc35CGUw4g="/>
    </ext>
  </extLst>
</workbook>
</file>

<file path=xl/calcChain.xml><?xml version="1.0" encoding="utf-8"?>
<calcChain xmlns="http://schemas.openxmlformats.org/spreadsheetml/2006/main">
  <c r="C11" i="1" l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D12" i="2"/>
  <c r="D13" i="2" s="1"/>
  <c r="D11" i="2"/>
  <c r="E11" i="2" s="1"/>
  <c r="C11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D12" i="1"/>
  <c r="G12" i="1" s="1"/>
  <c r="H12" i="1" s="1"/>
  <c r="I12" i="1" s="1"/>
  <c r="AI12" i="1" s="1"/>
  <c r="F11" i="1"/>
  <c r="E11" i="1"/>
  <c r="D11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F11" i="2" l="1"/>
  <c r="G11" i="2" s="1"/>
  <c r="AF11" i="2" s="1"/>
  <c r="L11" i="2" s="1"/>
  <c r="J13" i="1"/>
  <c r="D13" i="1"/>
  <c r="D14" i="1" s="1"/>
  <c r="G11" i="1"/>
  <c r="C12" i="2"/>
  <c r="H11" i="2"/>
  <c r="K11" i="2" s="1"/>
  <c r="K31" i="2" s="1"/>
  <c r="I11" i="2" s="1"/>
  <c r="Z12" i="1"/>
  <c r="X12" i="1"/>
  <c r="W12" i="1"/>
  <c r="V12" i="1"/>
  <c r="AG12" i="1"/>
  <c r="U12" i="1"/>
  <c r="AF12" i="1"/>
  <c r="T12" i="1"/>
  <c r="AE12" i="1"/>
  <c r="S12" i="1"/>
  <c r="AD12" i="1"/>
  <c r="R12" i="1"/>
  <c r="AA12" i="1"/>
  <c r="G13" i="1"/>
  <c r="H13" i="1" s="1"/>
  <c r="I13" i="1" s="1"/>
  <c r="AI13" i="1" s="1"/>
  <c r="J12" i="1"/>
  <c r="AJ12" i="1" s="1"/>
  <c r="O12" i="1" s="1"/>
  <c r="H11" i="1"/>
  <c r="I11" i="1" s="1"/>
  <c r="AI11" i="1" s="1"/>
  <c r="P12" i="1"/>
  <c r="Q12" i="1"/>
  <c r="Y12" i="1"/>
  <c r="AB12" i="1"/>
  <c r="AC12" i="1"/>
  <c r="D15" i="1"/>
  <c r="G14" i="1"/>
  <c r="H14" i="1" s="1"/>
  <c r="I14" i="1" s="1"/>
  <c r="AI14" i="1" s="1"/>
  <c r="D14" i="2"/>
  <c r="E13" i="2"/>
  <c r="F13" i="2" s="1"/>
  <c r="G13" i="2" s="1"/>
  <c r="AF13" i="2" s="1"/>
  <c r="J11" i="1"/>
  <c r="N11" i="1" s="1"/>
  <c r="N31" i="1" s="1"/>
  <c r="K11" i="1" s="1"/>
  <c r="E12" i="2"/>
  <c r="F12" i="2" s="1"/>
  <c r="G12" i="2" s="1"/>
  <c r="AF12" i="2" s="1"/>
  <c r="M11" i="2" l="1"/>
  <c r="S11" i="2"/>
  <c r="N11" i="2"/>
  <c r="Y11" i="2"/>
  <c r="T11" i="2"/>
  <c r="Z11" i="2"/>
  <c r="P11" i="2"/>
  <c r="AB11" i="2"/>
  <c r="O11" i="2"/>
  <c r="R11" i="2"/>
  <c r="AA11" i="2"/>
  <c r="AD11" i="2"/>
  <c r="Q11" i="2"/>
  <c r="U11" i="2"/>
  <c r="AC11" i="2"/>
  <c r="V11" i="2"/>
  <c r="X11" i="2"/>
  <c r="W11" i="2"/>
  <c r="AC14" i="1"/>
  <c r="AA14" i="1"/>
  <c r="Z14" i="1"/>
  <c r="Y14" i="1"/>
  <c r="X14" i="1"/>
  <c r="W14" i="1"/>
  <c r="V14" i="1"/>
  <c r="AG14" i="1"/>
  <c r="U14" i="1"/>
  <c r="AD14" i="1"/>
  <c r="R14" i="1"/>
  <c r="AB14" i="1"/>
  <c r="S14" i="1"/>
  <c r="AF14" i="1"/>
  <c r="AE14" i="1"/>
  <c r="T14" i="1"/>
  <c r="V13" i="2"/>
  <c r="T13" i="2"/>
  <c r="S13" i="2"/>
  <c r="AD13" i="2"/>
  <c r="R13" i="2"/>
  <c r="AC13" i="2"/>
  <c r="Q13" i="2"/>
  <c r="AB13" i="2"/>
  <c r="P13" i="2"/>
  <c r="AA13" i="2"/>
  <c r="O13" i="2"/>
  <c r="Z13" i="2"/>
  <c r="N13" i="2"/>
  <c r="W13" i="2"/>
  <c r="Y13" i="2"/>
  <c r="X13" i="2"/>
  <c r="U13" i="2"/>
  <c r="E14" i="2"/>
  <c r="F14" i="2" s="1"/>
  <c r="G14" i="2" s="1"/>
  <c r="AF14" i="2" s="1"/>
  <c r="D15" i="2"/>
  <c r="J14" i="1"/>
  <c r="AJ14" i="1" s="1"/>
  <c r="Q14" i="1" s="1"/>
  <c r="AG13" i="1"/>
  <c r="U13" i="1"/>
  <c r="AE13" i="1"/>
  <c r="S13" i="1"/>
  <c r="AD13" i="1"/>
  <c r="R13" i="1"/>
  <c r="AC13" i="1"/>
  <c r="Q13" i="1"/>
  <c r="AB13" i="1"/>
  <c r="AA13" i="1"/>
  <c r="Z13" i="1"/>
  <c r="Y13" i="1"/>
  <c r="V13" i="1"/>
  <c r="AJ13" i="1"/>
  <c r="P13" i="1" s="1"/>
  <c r="AF13" i="1"/>
  <c r="X13" i="1"/>
  <c r="W13" i="1"/>
  <c r="T13" i="1"/>
  <c r="G15" i="1"/>
  <c r="H15" i="1" s="1"/>
  <c r="I15" i="1" s="1"/>
  <c r="AI15" i="1" s="1"/>
  <c r="D16" i="1"/>
  <c r="AF11" i="1"/>
  <c r="T11" i="1"/>
  <c r="AD11" i="1"/>
  <c r="R11" i="1"/>
  <c r="AC11" i="1"/>
  <c r="Q11" i="1"/>
  <c r="AB11" i="1"/>
  <c r="P11" i="1"/>
  <c r="AA11" i="1"/>
  <c r="O11" i="1"/>
  <c r="O31" i="1" s="1"/>
  <c r="K12" i="1" s="1"/>
  <c r="Z11" i="1"/>
  <c r="Y11" i="1"/>
  <c r="X11" i="1"/>
  <c r="AG11" i="1"/>
  <c r="U11" i="1"/>
  <c r="AE11" i="1"/>
  <c r="W11" i="1"/>
  <c r="V11" i="1"/>
  <c r="S11" i="1"/>
  <c r="AJ11" i="1"/>
  <c r="AG11" i="2"/>
  <c r="H12" i="2"/>
  <c r="AG12" i="2" s="1"/>
  <c r="L12" i="2" s="1"/>
  <c r="L31" i="2" s="1"/>
  <c r="I12" i="2" s="1"/>
  <c r="C13" i="2"/>
  <c r="Y12" i="2"/>
  <c r="M12" i="2"/>
  <c r="W12" i="2"/>
  <c r="V12" i="2"/>
  <c r="U12" i="2"/>
  <c r="T12" i="2"/>
  <c r="S12" i="2"/>
  <c r="AD12" i="2"/>
  <c r="R12" i="2"/>
  <c r="AC12" i="2"/>
  <c r="Q12" i="2"/>
  <c r="Z12" i="2"/>
  <c r="N12" i="2"/>
  <c r="AB12" i="2"/>
  <c r="AA12" i="2"/>
  <c r="X12" i="2"/>
  <c r="P12" i="2"/>
  <c r="O12" i="2"/>
  <c r="T14" i="2" l="1"/>
  <c r="AD14" i="2"/>
  <c r="R14" i="2"/>
  <c r="AC14" i="2"/>
  <c r="Q14" i="2"/>
  <c r="AB14" i="2"/>
  <c r="P14" i="2"/>
  <c r="AA14" i="2"/>
  <c r="O14" i="2"/>
  <c r="Z14" i="2"/>
  <c r="Y14" i="2"/>
  <c r="X14" i="2"/>
  <c r="W14" i="2"/>
  <c r="U14" i="2"/>
  <c r="S14" i="2"/>
  <c r="V14" i="2"/>
  <c r="Z15" i="1"/>
  <c r="X15" i="1"/>
  <c r="W15" i="1"/>
  <c r="V15" i="1"/>
  <c r="AG15" i="1"/>
  <c r="U15" i="1"/>
  <c r="AF15" i="1"/>
  <c r="T15" i="1"/>
  <c r="AE15" i="1"/>
  <c r="S15" i="1"/>
  <c r="AD15" i="1"/>
  <c r="AA15" i="1"/>
  <c r="Y15" i="1"/>
  <c r="AC15" i="1"/>
  <c r="AB15" i="1"/>
  <c r="J15" i="1"/>
  <c r="AJ15" i="1" s="1"/>
  <c r="R15" i="1" s="1"/>
  <c r="R31" i="1" s="1"/>
  <c r="K15" i="1" s="1"/>
  <c r="H13" i="2"/>
  <c r="AG13" i="2" s="1"/>
  <c r="M13" i="2" s="1"/>
  <c r="M31" i="2" s="1"/>
  <c r="I13" i="2" s="1"/>
  <c r="C14" i="2"/>
  <c r="D17" i="1"/>
  <c r="G16" i="1"/>
  <c r="H16" i="1" s="1"/>
  <c r="I16" i="1" s="1"/>
  <c r="AI16" i="1" s="1"/>
  <c r="D16" i="2"/>
  <c r="E15" i="2"/>
  <c r="F15" i="2" s="1"/>
  <c r="G15" i="2" s="1"/>
  <c r="AF15" i="2" s="1"/>
  <c r="Q31" i="1"/>
  <c r="K14" i="1" s="1"/>
  <c r="P31" i="1"/>
  <c r="K13" i="1" s="1"/>
  <c r="X16" i="1" l="1"/>
  <c r="V16" i="1"/>
  <c r="AG16" i="1"/>
  <c r="U16" i="1"/>
  <c r="AF16" i="1"/>
  <c r="T16" i="1"/>
  <c r="AE16" i="1"/>
  <c r="AD16" i="1"/>
  <c r="AC16" i="1"/>
  <c r="AB16" i="1"/>
  <c r="Y16" i="1"/>
  <c r="AA16" i="1"/>
  <c r="Z16" i="1"/>
  <c r="W16" i="1"/>
  <c r="J16" i="1"/>
  <c r="AJ16" i="1" s="1"/>
  <c r="S16" i="1" s="1"/>
  <c r="S31" i="1" s="1"/>
  <c r="K16" i="1" s="1"/>
  <c r="S15" i="2"/>
  <c r="AC15" i="2"/>
  <c r="Q15" i="2"/>
  <c r="AB15" i="2"/>
  <c r="P15" i="2"/>
  <c r="AA15" i="2"/>
  <c r="Z15" i="2"/>
  <c r="Y15" i="2"/>
  <c r="V15" i="2"/>
  <c r="X15" i="2"/>
  <c r="W15" i="2"/>
  <c r="T15" i="2"/>
  <c r="AD15" i="2"/>
  <c r="U15" i="2"/>
  <c r="R15" i="2"/>
  <c r="G17" i="1"/>
  <c r="H17" i="1" s="1"/>
  <c r="I17" i="1" s="1"/>
  <c r="AI17" i="1" s="1"/>
  <c r="D18" i="1"/>
  <c r="D17" i="2"/>
  <c r="E16" i="2"/>
  <c r="F16" i="2" s="1"/>
  <c r="G16" i="2" s="1"/>
  <c r="AF16" i="2" s="1"/>
  <c r="H14" i="2"/>
  <c r="AG14" i="2" s="1"/>
  <c r="N14" i="2" s="1"/>
  <c r="N31" i="2" s="1"/>
  <c r="I14" i="2" s="1"/>
  <c r="C15" i="2"/>
  <c r="W17" i="1" l="1"/>
  <c r="AG17" i="1"/>
  <c r="U17" i="1"/>
  <c r="AF17" i="1"/>
  <c r="AE17" i="1"/>
  <c r="AD17" i="1"/>
  <c r="AC17" i="1"/>
  <c r="AB17" i="1"/>
  <c r="AA17" i="1"/>
  <c r="X17" i="1"/>
  <c r="V17" i="1"/>
  <c r="Z17" i="1"/>
  <c r="Y17" i="1"/>
  <c r="S16" i="2"/>
  <c r="AC16" i="2"/>
  <c r="Q16" i="2"/>
  <c r="AB16" i="2"/>
  <c r="AA16" i="2"/>
  <c r="Z16" i="2"/>
  <c r="Y16" i="2"/>
  <c r="X16" i="2"/>
  <c r="W16" i="2"/>
  <c r="V16" i="2"/>
  <c r="T16" i="2"/>
  <c r="AD16" i="2"/>
  <c r="U16" i="2"/>
  <c r="R16" i="2"/>
  <c r="H15" i="2"/>
  <c r="AG15" i="2" s="1"/>
  <c r="O15" i="2" s="1"/>
  <c r="O31" i="2" s="1"/>
  <c r="I15" i="2" s="1"/>
  <c r="C16" i="2"/>
  <c r="E17" i="2"/>
  <c r="F17" i="2" s="1"/>
  <c r="G17" i="2" s="1"/>
  <c r="AF17" i="2" s="1"/>
  <c r="D18" i="2"/>
  <c r="G18" i="1"/>
  <c r="H18" i="1" s="1"/>
  <c r="I18" i="1" s="1"/>
  <c r="AI18" i="1" s="1"/>
  <c r="D19" i="1"/>
  <c r="J17" i="1"/>
  <c r="AJ17" i="1" s="1"/>
  <c r="T17" i="1" s="1"/>
  <c r="T31" i="1" s="1"/>
  <c r="K17" i="1" s="1"/>
  <c r="W18" i="1" l="1"/>
  <c r="AG18" i="1"/>
  <c r="AF18" i="1"/>
  <c r="AE18" i="1"/>
  <c r="AD18" i="1"/>
  <c r="AC18" i="1"/>
  <c r="AB18" i="1"/>
  <c r="AA18" i="1"/>
  <c r="X18" i="1"/>
  <c r="Z18" i="1"/>
  <c r="Y18" i="1"/>
  <c r="V18" i="1"/>
  <c r="T17" i="2"/>
  <c r="S17" i="2"/>
  <c r="AD17" i="2"/>
  <c r="R17" i="2"/>
  <c r="AC17" i="2"/>
  <c r="W17" i="2"/>
  <c r="AB17" i="2"/>
  <c r="AA17" i="2"/>
  <c r="Z17" i="2"/>
  <c r="Y17" i="2"/>
  <c r="X17" i="2"/>
  <c r="U17" i="2"/>
  <c r="V17" i="2"/>
  <c r="D19" i="2"/>
  <c r="E18" i="2"/>
  <c r="F18" i="2" s="1"/>
  <c r="G18" i="2" s="1"/>
  <c r="AF18" i="2" s="1"/>
  <c r="J18" i="1"/>
  <c r="AJ18" i="1" s="1"/>
  <c r="U18" i="1" s="1"/>
  <c r="U31" i="1" s="1"/>
  <c r="K18" i="1" s="1"/>
  <c r="H16" i="2"/>
  <c r="AG16" i="2" s="1"/>
  <c r="P16" i="2" s="1"/>
  <c r="P31" i="2" s="1"/>
  <c r="I16" i="2" s="1"/>
  <c r="C17" i="2"/>
  <c r="G19" i="1"/>
  <c r="H19" i="1" s="1"/>
  <c r="I19" i="1" s="1"/>
  <c r="AI19" i="1" s="1"/>
  <c r="D20" i="1"/>
  <c r="V18" i="2" l="1"/>
  <c r="U18" i="2"/>
  <c r="T18" i="2"/>
  <c r="S18" i="2"/>
  <c r="AD18" i="2"/>
  <c r="AC18" i="2"/>
  <c r="AB18" i="2"/>
  <c r="AA18" i="2"/>
  <c r="Z18" i="2"/>
  <c r="Y18" i="2"/>
  <c r="W18" i="2"/>
  <c r="X18" i="2"/>
  <c r="X19" i="1"/>
  <c r="AG19" i="1"/>
  <c r="AF19" i="1"/>
  <c r="AE19" i="1"/>
  <c r="AD19" i="1"/>
  <c r="AC19" i="1"/>
  <c r="AB19" i="1"/>
  <c r="Y19" i="1"/>
  <c r="W19" i="1"/>
  <c r="AA19" i="1"/>
  <c r="Z19" i="1"/>
  <c r="J19" i="1"/>
  <c r="AJ19" i="1" s="1"/>
  <c r="V19" i="1" s="1"/>
  <c r="V31" i="1" s="1"/>
  <c r="K19" i="1" s="1"/>
  <c r="H17" i="2"/>
  <c r="AG17" i="2" s="1"/>
  <c r="Q17" i="2" s="1"/>
  <c r="Q31" i="2" s="1"/>
  <c r="I17" i="2" s="1"/>
  <c r="C18" i="2"/>
  <c r="D20" i="2"/>
  <c r="E19" i="2"/>
  <c r="F19" i="2"/>
  <c r="G19" i="2" s="1"/>
  <c r="AF19" i="2" s="1"/>
  <c r="G20" i="1"/>
  <c r="H20" i="1" s="1"/>
  <c r="I20" i="1" s="1"/>
  <c r="AI20" i="1" s="1"/>
  <c r="D21" i="1"/>
  <c r="E20" i="2" l="1"/>
  <c r="F20" i="2" s="1"/>
  <c r="G20" i="2" s="1"/>
  <c r="AF20" i="2" s="1"/>
  <c r="D21" i="2"/>
  <c r="Z20" i="1"/>
  <c r="X20" i="1"/>
  <c r="AG20" i="1"/>
  <c r="AF20" i="1"/>
  <c r="AE20" i="1"/>
  <c r="AD20" i="1"/>
  <c r="AA20" i="1"/>
  <c r="AC20" i="1"/>
  <c r="AB20" i="1"/>
  <c r="Y20" i="1"/>
  <c r="Y19" i="2"/>
  <c r="X19" i="2"/>
  <c r="W19" i="2"/>
  <c r="V19" i="2"/>
  <c r="U19" i="2"/>
  <c r="T19" i="2"/>
  <c r="AB19" i="2"/>
  <c r="AD19" i="2"/>
  <c r="AC19" i="2"/>
  <c r="Z19" i="2"/>
  <c r="AA19" i="2"/>
  <c r="C19" i="2"/>
  <c r="H18" i="2"/>
  <c r="AG18" i="2" s="1"/>
  <c r="R18" i="2" s="1"/>
  <c r="R31" i="2" s="1"/>
  <c r="I18" i="2" s="1"/>
  <c r="D22" i="1"/>
  <c r="G21" i="1"/>
  <c r="H21" i="1" s="1"/>
  <c r="I21" i="1" s="1"/>
  <c r="AI21" i="1" s="1"/>
  <c r="J20" i="1"/>
  <c r="AJ20" i="1" s="1"/>
  <c r="W20" i="1" s="1"/>
  <c r="W31" i="1" s="1"/>
  <c r="K20" i="1" s="1"/>
  <c r="AC21" i="1" l="1"/>
  <c r="AA21" i="1"/>
  <c r="Z21" i="1"/>
  <c r="Y21" i="1"/>
  <c r="AG21" i="1"/>
  <c r="AD21" i="1"/>
  <c r="AF21" i="1"/>
  <c r="AE21" i="1"/>
  <c r="AB21" i="1"/>
  <c r="AC20" i="2"/>
  <c r="AB20" i="2"/>
  <c r="AA20" i="2"/>
  <c r="Z20" i="2"/>
  <c r="Y20" i="2"/>
  <c r="X20" i="2"/>
  <c r="W20" i="2"/>
  <c r="V20" i="2"/>
  <c r="U20" i="2"/>
  <c r="AD20" i="2"/>
  <c r="J21" i="1"/>
  <c r="AJ21" i="1" s="1"/>
  <c r="X21" i="1" s="1"/>
  <c r="X31" i="1" s="1"/>
  <c r="K21" i="1" s="1"/>
  <c r="D23" i="1"/>
  <c r="G22" i="1"/>
  <c r="H22" i="1" s="1"/>
  <c r="I22" i="1" s="1"/>
  <c r="AI22" i="1" s="1"/>
  <c r="D22" i="2"/>
  <c r="E21" i="2"/>
  <c r="F21" i="2" s="1"/>
  <c r="G21" i="2" s="1"/>
  <c r="AF21" i="2" s="1"/>
  <c r="C20" i="2"/>
  <c r="H19" i="2"/>
  <c r="AG19" i="2" s="1"/>
  <c r="S19" i="2" s="1"/>
  <c r="S31" i="2" s="1"/>
  <c r="I19" i="2" s="1"/>
  <c r="AG22" i="1" l="1"/>
  <c r="AE22" i="1"/>
  <c r="AD22" i="1"/>
  <c r="AC22" i="1"/>
  <c r="AB22" i="1"/>
  <c r="AA22" i="1"/>
  <c r="Z22" i="1"/>
  <c r="AF22" i="1"/>
  <c r="C21" i="2"/>
  <c r="H20" i="2"/>
  <c r="AG20" i="2" s="1"/>
  <c r="T20" i="2" s="1"/>
  <c r="T31" i="2" s="1"/>
  <c r="I20" i="2" s="1"/>
  <c r="V21" i="2"/>
  <c r="AD21" i="2"/>
  <c r="AC21" i="2"/>
  <c r="AB21" i="2"/>
  <c r="AA21" i="2"/>
  <c r="Z21" i="2"/>
  <c r="Y21" i="2"/>
  <c r="W21" i="2"/>
  <c r="X21" i="2"/>
  <c r="D23" i="2"/>
  <c r="E22" i="2"/>
  <c r="F22" i="2" s="1"/>
  <c r="G22" i="2" s="1"/>
  <c r="AF22" i="2" s="1"/>
  <c r="J22" i="1"/>
  <c r="AJ22" i="1" s="1"/>
  <c r="Y22" i="1" s="1"/>
  <c r="Y31" i="1" s="1"/>
  <c r="K22" i="1" s="1"/>
  <c r="G23" i="1"/>
  <c r="H23" i="1" s="1"/>
  <c r="I23" i="1" s="1"/>
  <c r="AI23" i="1" s="1"/>
  <c r="D24" i="1"/>
  <c r="AB22" i="2" l="1"/>
  <c r="AA22" i="2"/>
  <c r="Z22" i="2"/>
  <c r="Y22" i="2"/>
  <c r="X22" i="2"/>
  <c r="W22" i="2"/>
  <c r="AC22" i="2"/>
  <c r="AD22" i="2"/>
  <c r="D25" i="1"/>
  <c r="G24" i="1"/>
  <c r="H24" i="1" s="1"/>
  <c r="I24" i="1" s="1"/>
  <c r="AI24" i="1" s="1"/>
  <c r="C22" i="2"/>
  <c r="H21" i="2"/>
  <c r="AG21" i="2" s="1"/>
  <c r="U21" i="2" s="1"/>
  <c r="U31" i="2" s="1"/>
  <c r="I21" i="2" s="1"/>
  <c r="D24" i="2"/>
  <c r="E23" i="2"/>
  <c r="F23" i="2" s="1"/>
  <c r="G23" i="2" s="1"/>
  <c r="AF23" i="2" s="1"/>
  <c r="AG23" i="1"/>
  <c r="AF23" i="1"/>
  <c r="AE23" i="1"/>
  <c r="AD23" i="1"/>
  <c r="AA23" i="1"/>
  <c r="AC23" i="1"/>
  <c r="AB23" i="1"/>
  <c r="J23" i="1"/>
  <c r="AJ23" i="1" s="1"/>
  <c r="Z23" i="1" s="1"/>
  <c r="Z31" i="1" s="1"/>
  <c r="K23" i="1" s="1"/>
  <c r="AF24" i="1" l="1"/>
  <c r="AD24" i="1"/>
  <c r="AC24" i="1"/>
  <c r="AB24" i="1"/>
  <c r="AG24" i="1"/>
  <c r="AE24" i="1"/>
  <c r="D26" i="1"/>
  <c r="G25" i="1"/>
  <c r="H25" i="1" s="1"/>
  <c r="I25" i="1" s="1"/>
  <c r="AI25" i="1" s="1"/>
  <c r="AD23" i="2"/>
  <c r="AC23" i="2"/>
  <c r="Z23" i="2"/>
  <c r="AB23" i="2"/>
  <c r="AA23" i="2"/>
  <c r="X23" i="2"/>
  <c r="Y23" i="2"/>
  <c r="E24" i="2"/>
  <c r="D25" i="2"/>
  <c r="F24" i="2"/>
  <c r="G24" i="2" s="1"/>
  <c r="AF24" i="2" s="1"/>
  <c r="J24" i="1"/>
  <c r="AJ24" i="1" s="1"/>
  <c r="AA24" i="1" s="1"/>
  <c r="AA31" i="1" s="1"/>
  <c r="K24" i="1" s="1"/>
  <c r="C23" i="2"/>
  <c r="H22" i="2"/>
  <c r="AG22" i="2" s="1"/>
  <c r="V22" i="2" s="1"/>
  <c r="V31" i="2" s="1"/>
  <c r="I22" i="2" s="1"/>
  <c r="AG25" i="1" l="1"/>
  <c r="AF25" i="1"/>
  <c r="AE25" i="1"/>
  <c r="AD25" i="1"/>
  <c r="AC25" i="1"/>
  <c r="C24" i="2"/>
  <c r="H23" i="2"/>
  <c r="AG23" i="2" s="1"/>
  <c r="W23" i="2" s="1"/>
  <c r="W31" i="2" s="1"/>
  <c r="I23" i="2" s="1"/>
  <c r="G26" i="1"/>
  <c r="D27" i="1"/>
  <c r="H26" i="1"/>
  <c r="I26" i="1" s="1"/>
  <c r="AI26" i="1" s="1"/>
  <c r="C26" i="1"/>
  <c r="J25" i="1"/>
  <c r="AJ25" i="1" s="1"/>
  <c r="AB25" i="1" s="1"/>
  <c r="AB31" i="1" s="1"/>
  <c r="K25" i="1" s="1"/>
  <c r="D26" i="2"/>
  <c r="E25" i="2"/>
  <c r="F25" i="2" s="1"/>
  <c r="G25" i="2" s="1"/>
  <c r="AF25" i="2" s="1"/>
  <c r="AD24" i="2"/>
  <c r="AC24" i="2"/>
  <c r="AB24" i="2"/>
  <c r="AA24" i="2"/>
  <c r="Z24" i="2"/>
  <c r="Y24" i="2"/>
  <c r="J26" i="1" l="1"/>
  <c r="AJ26" i="1" s="1"/>
  <c r="AC26" i="1" s="1"/>
  <c r="AC31" i="1" s="1"/>
  <c r="K26" i="1" s="1"/>
  <c r="C27" i="1"/>
  <c r="D28" i="1"/>
  <c r="G27" i="1"/>
  <c r="H27" i="1" s="1"/>
  <c r="I27" i="1" s="1"/>
  <c r="AI27" i="1" s="1"/>
  <c r="H24" i="2"/>
  <c r="AG24" i="2" s="1"/>
  <c r="X24" i="2" s="1"/>
  <c r="X31" i="2" s="1"/>
  <c r="I24" i="2" s="1"/>
  <c r="C25" i="2"/>
  <c r="AG26" i="1"/>
  <c r="AF26" i="1"/>
  <c r="AE26" i="1"/>
  <c r="AD26" i="1"/>
  <c r="AB25" i="2"/>
  <c r="AA25" i="2"/>
  <c r="Z25" i="2"/>
  <c r="AC25" i="2"/>
  <c r="AD25" i="2"/>
  <c r="D27" i="2"/>
  <c r="E26" i="2"/>
  <c r="F26" i="2" s="1"/>
  <c r="G26" i="2" s="1"/>
  <c r="AF26" i="2" s="1"/>
  <c r="AC26" i="2" l="1"/>
  <c r="AD26" i="2"/>
  <c r="AA26" i="2"/>
  <c r="AB26" i="2"/>
  <c r="D28" i="2"/>
  <c r="E27" i="2"/>
  <c r="F27" i="2" s="1"/>
  <c r="G27" i="2" s="1"/>
  <c r="AF27" i="2" s="1"/>
  <c r="H25" i="2"/>
  <c r="AG25" i="2" s="1"/>
  <c r="Y25" i="2" s="1"/>
  <c r="Y31" i="2" s="1"/>
  <c r="I25" i="2" s="1"/>
  <c r="C26" i="2"/>
  <c r="G28" i="1"/>
  <c r="H28" i="1" s="1"/>
  <c r="I28" i="1" s="1"/>
  <c r="AI28" i="1" s="1"/>
  <c r="D29" i="1"/>
  <c r="J27" i="1"/>
  <c r="AJ27" i="1" s="1"/>
  <c r="AD27" i="1" s="1"/>
  <c r="AD31" i="1" s="1"/>
  <c r="K27" i="1" s="1"/>
  <c r="C28" i="1"/>
  <c r="AF27" i="1"/>
  <c r="AG27" i="1"/>
  <c r="AE27" i="1"/>
  <c r="AD27" i="2" l="1"/>
  <c r="AB27" i="2"/>
  <c r="AC27" i="2"/>
  <c r="AG28" i="1"/>
  <c r="AF28" i="1"/>
  <c r="E28" i="2"/>
  <c r="F28" i="2" s="1"/>
  <c r="G28" i="2" s="1"/>
  <c r="AF28" i="2" s="1"/>
  <c r="D29" i="2"/>
  <c r="C29" i="1"/>
  <c r="J28" i="1"/>
  <c r="AJ28" i="1" s="1"/>
  <c r="AE28" i="1" s="1"/>
  <c r="AE31" i="1" s="1"/>
  <c r="K28" i="1" s="1"/>
  <c r="H26" i="2"/>
  <c r="AG26" i="2" s="1"/>
  <c r="Z26" i="2" s="1"/>
  <c r="Z31" i="2" s="1"/>
  <c r="I26" i="2" s="1"/>
  <c r="C27" i="2"/>
  <c r="G29" i="1"/>
  <c r="H29" i="1" s="1"/>
  <c r="I29" i="1" s="1"/>
  <c r="AI29" i="1" s="1"/>
  <c r="D30" i="1"/>
  <c r="AG29" i="1" l="1"/>
  <c r="AD28" i="2"/>
  <c r="AC28" i="2"/>
  <c r="E29" i="2"/>
  <c r="F29" i="2" s="1"/>
  <c r="G29" i="2" s="1"/>
  <c r="AF29" i="2" s="1"/>
  <c r="D30" i="2"/>
  <c r="C30" i="1"/>
  <c r="J30" i="1" s="1"/>
  <c r="J29" i="1"/>
  <c r="AJ29" i="1" s="1"/>
  <c r="AF29" i="1" s="1"/>
  <c r="AF31" i="1" s="1"/>
  <c r="K29" i="1" s="1"/>
  <c r="G30" i="1"/>
  <c r="H30" i="1" s="1"/>
  <c r="I30" i="1" s="1"/>
  <c r="AI30" i="1" s="1"/>
  <c r="H27" i="2"/>
  <c r="AG27" i="2" s="1"/>
  <c r="AA27" i="2" s="1"/>
  <c r="AA31" i="2" s="1"/>
  <c r="I27" i="2" s="1"/>
  <c r="C28" i="2"/>
  <c r="AJ30" i="1" l="1"/>
  <c r="AG30" i="1" s="1"/>
  <c r="AG31" i="1" s="1"/>
  <c r="K30" i="1" s="1"/>
  <c r="AD29" i="2"/>
  <c r="E30" i="2"/>
  <c r="F30" i="2" s="1"/>
  <c r="G30" i="2" s="1"/>
  <c r="AF30" i="2" s="1"/>
  <c r="C29" i="2"/>
  <c r="H28" i="2"/>
  <c r="AG28" i="2" s="1"/>
  <c r="AB28" i="2" s="1"/>
  <c r="AB31" i="2" s="1"/>
  <c r="I28" i="2" s="1"/>
  <c r="C30" i="2" l="1"/>
  <c r="H30" i="2" s="1"/>
  <c r="H29" i="2"/>
  <c r="AG29" i="2" s="1"/>
  <c r="AC29" i="2" s="1"/>
  <c r="AC31" i="2" s="1"/>
  <c r="I29" i="2" s="1"/>
  <c r="AG30" i="2"/>
  <c r="AD30" i="2" s="1"/>
  <c r="AD31" i="2" s="1"/>
  <c r="I30" i="2" s="1"/>
</calcChain>
</file>

<file path=xl/sharedStrings.xml><?xml version="1.0" encoding="utf-8"?>
<sst xmlns="http://schemas.openxmlformats.org/spreadsheetml/2006/main" count="60" uniqueCount="42">
  <si>
    <t>Famille XXXX</t>
  </si>
  <si>
    <t>Investissement en parts de SCPI via SCI à l'IS</t>
  </si>
  <si>
    <t>Montant d'investissement</t>
  </si>
  <si>
    <t>Délai de jouissance</t>
  </si>
  <si>
    <t>Taux de distribution sur valeur de marché</t>
  </si>
  <si>
    <t>Création de la SCI</t>
  </si>
  <si>
    <t>Revalorisation des parts</t>
  </si>
  <si>
    <t>Comptabilité annuelle</t>
  </si>
  <si>
    <t>Revalorisation des loyers</t>
  </si>
  <si>
    <t>Coût de gestion bancaire</t>
  </si>
  <si>
    <t>TABLEAU CALCUL TRI</t>
  </si>
  <si>
    <t>Année</t>
  </si>
  <si>
    <t>Capital</t>
  </si>
  <si>
    <t>Loyers (DVM)</t>
  </si>
  <si>
    <t>Comptabilité</t>
  </si>
  <si>
    <t>Banque</t>
  </si>
  <si>
    <t>IS</t>
  </si>
  <si>
    <t>Bénéfice net</t>
  </si>
  <si>
    <t>Rente mensuelle 
nette</t>
  </si>
  <si>
    <t>Capital si revente</t>
  </si>
  <si>
    <t>TRI</t>
  </si>
  <si>
    <t>Rentes annuelles</t>
  </si>
  <si>
    <t>Capital si sortie + rente année N</t>
  </si>
  <si>
    <t xml:space="preserve"> </t>
  </si>
  <si>
    <t>Solution d'investissement en parts de SCPI</t>
  </si>
  <si>
    <t>TMI</t>
  </si>
  <si>
    <t>Prélèvements sociaux</t>
  </si>
  <si>
    <t>Impôt foncier</t>
  </si>
  <si>
    <t>A savoir</t>
  </si>
  <si>
    <t>Taxe sur les plus-values immobilières de 36,2%</t>
  </si>
  <si>
    <t>Durée de détention</t>
  </si>
  <si>
    <t>Taux d'abattement applicable chaque année</t>
  </si>
  <si>
    <t>Assiette pour l'impôt sur le revenu</t>
  </si>
  <si>
    <t>Assiette pour les prélèvement sociaux</t>
  </si>
  <si>
    <t>Moins de 6 ans</t>
  </si>
  <si>
    <t>De la 6ème à la 21ème année</t>
  </si>
  <si>
    <t>Au titre de l'impôt sur le revenu</t>
  </si>
  <si>
    <t>Au titre des prélèvements sociaux</t>
  </si>
  <si>
    <t>22ème année révolue</t>
  </si>
  <si>
    <t>Au-delà de la 22ème année</t>
  </si>
  <si>
    <t>Exonération</t>
  </si>
  <si>
    <t>Au-delà de la 30ème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</si>
</sst>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&quot;€&quot;"/>
    <numFmt numFmtId="165" formatCode="0&quot; mois&quot;"/>
    <numFmt numFmtId="166" formatCode="0.0%"/>
    <numFmt numFmtId="167" formatCode="d/m/yyyy"/>
  </numFmts>
  <fonts count="25">
    <font>
      <sz val="12"/>
      <color theme="1"/>
      <name val="Calibri"/>
      <scheme val="minor"/>
    </font>
    <font>
      <sz val="12"/>
      <color theme="1"/>
      <name val="Arsenal"/>
    </font>
    <font>
      <b/>
      <sz val="16"/>
      <color theme="0"/>
      <name val="Outfit"/>
    </font>
    <font>
      <sz val="12"/>
      <name val="Calibri"/>
      <family val="2"/>
    </font>
    <font>
      <b/>
      <sz val="18"/>
      <color rgb="FF002060"/>
      <name val="Arsenal"/>
    </font>
    <font>
      <b/>
      <sz val="16"/>
      <color theme="0"/>
      <name val="Arsenal"/>
    </font>
    <font>
      <sz val="11"/>
      <color theme="1"/>
      <name val="Outfit"/>
    </font>
    <font>
      <b/>
      <sz val="11"/>
      <color theme="0"/>
      <name val="Outfit"/>
    </font>
    <font>
      <b/>
      <sz val="11"/>
      <color rgb="FF3A8496"/>
      <name val="Outfit"/>
    </font>
    <font>
      <b/>
      <sz val="12"/>
      <color theme="1"/>
      <name val="Outfit"/>
    </font>
    <font>
      <sz val="12"/>
      <color theme="1"/>
      <name val="Outfit"/>
    </font>
    <font>
      <b/>
      <sz val="11"/>
      <color theme="9"/>
      <name val="Arsenal"/>
    </font>
    <font>
      <b/>
      <sz val="18"/>
      <color theme="0"/>
      <name val="Outfit"/>
    </font>
    <font>
      <b/>
      <sz val="18"/>
      <color theme="1"/>
      <name val="Arsenal"/>
    </font>
    <font>
      <b/>
      <sz val="12"/>
      <color theme="0"/>
      <name val="Outfit"/>
    </font>
    <font>
      <b/>
      <sz val="12"/>
      <color theme="1"/>
      <name val="Arsenal"/>
    </font>
    <font>
      <sz val="12"/>
      <color theme="0"/>
      <name val="Outfit"/>
    </font>
    <font>
      <b/>
      <sz val="18"/>
      <color rgb="FF002060"/>
      <name val="Outfit"/>
    </font>
    <font>
      <b/>
      <sz val="11"/>
      <color theme="9"/>
      <name val="Outfit"/>
    </font>
    <font>
      <sz val="11"/>
      <color rgb="FF3A8496"/>
      <name val="Outfit"/>
    </font>
    <font>
      <b/>
      <sz val="18"/>
      <color theme="1"/>
      <name val="Outfit"/>
    </font>
    <font>
      <b/>
      <i/>
      <sz val="14"/>
      <color theme="1"/>
      <name val="Outfit"/>
    </font>
    <font>
      <b/>
      <sz val="14"/>
      <color theme="1"/>
      <name val="Outfit"/>
    </font>
    <font>
      <b/>
      <sz val="10"/>
      <color theme="1"/>
      <name val="Outfit"/>
    </font>
    <font>
      <sz val="10"/>
      <color theme="1"/>
      <name val="Outfit"/>
    </font>
  </fonts>
  <fills count="5">
    <fill>
      <patternFill patternType="none"/>
    </fill>
    <fill>
      <patternFill patternType="gray125"/>
    </fill>
    <fill>
      <patternFill patternType="solid">
        <fgColor rgb="FF3A8496"/>
        <bgColor rgb="FF3A8496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0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167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64" fontId="9" fillId="3" borderId="9" xfId="0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14" fillId="2" borderId="9" xfId="0" applyNumberFormat="1" applyFont="1" applyFill="1" applyBorder="1" applyAlignment="1">
      <alignment horizontal="center" vertical="center"/>
    </xf>
    <xf numFmtId="10" fontId="9" fillId="0" borderId="11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64" fontId="10" fillId="3" borderId="9" xfId="0" applyNumberFormat="1" applyFont="1" applyFill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6" fillId="2" borderId="9" xfId="0" applyNumberFormat="1" applyFont="1" applyFill="1" applyBorder="1" applyAlignment="1">
      <alignment horizontal="center" vertical="center"/>
    </xf>
    <xf numFmtId="10" fontId="10" fillId="0" borderId="11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164" fontId="9" fillId="3" borderId="13" xfId="0" applyNumberFormat="1" applyFont="1" applyFill="1" applyBorder="1" applyAlignment="1">
      <alignment horizontal="center" vertical="center"/>
    </xf>
    <xf numFmtId="164" fontId="9" fillId="0" borderId="14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164" fontId="14" fillId="2" borderId="13" xfId="0" applyNumberFormat="1" applyFont="1" applyFill="1" applyBorder="1" applyAlignment="1">
      <alignment horizontal="center" vertical="center"/>
    </xf>
    <xf numFmtId="10" fontId="9" fillId="0" borderId="16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9" fontId="8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167" fontId="1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164" fontId="9" fillId="3" borderId="18" xfId="0" applyNumberFormat="1" applyFont="1" applyFill="1" applyBorder="1" applyAlignment="1">
      <alignment horizontal="center" vertical="center"/>
    </xf>
    <xf numFmtId="164" fontId="9" fillId="0" borderId="22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164" fontId="9" fillId="0" borderId="24" xfId="0" applyNumberFormat="1" applyFont="1" applyBorder="1" applyAlignment="1">
      <alignment horizontal="center" vertical="center"/>
    </xf>
    <xf numFmtId="164" fontId="14" fillId="2" borderId="18" xfId="0" applyNumberFormat="1" applyFont="1" applyFill="1" applyBorder="1" applyAlignment="1">
      <alignment horizontal="center" vertical="center"/>
    </xf>
    <xf numFmtId="10" fontId="9" fillId="0" borderId="25" xfId="0" applyNumberFormat="1" applyFont="1" applyBorder="1" applyAlignment="1">
      <alignment horizontal="center" vertical="center"/>
    </xf>
    <xf numFmtId="164" fontId="10" fillId="0" borderId="26" xfId="0" applyNumberFormat="1" applyFont="1" applyBorder="1" applyAlignment="1">
      <alignment horizontal="center" vertical="center"/>
    </xf>
    <xf numFmtId="164" fontId="9" fillId="0" borderId="26" xfId="0" applyNumberFormat="1" applyFont="1" applyBorder="1" applyAlignment="1">
      <alignment horizontal="center" vertical="center"/>
    </xf>
    <xf numFmtId="164" fontId="9" fillId="0" borderId="27" xfId="0" applyNumberFormat="1" applyFont="1" applyBorder="1" applyAlignment="1">
      <alignment horizontal="center" vertical="center"/>
    </xf>
    <xf numFmtId="10" fontId="10" fillId="0" borderId="0" xfId="0" applyNumberFormat="1" applyFont="1" applyAlignment="1">
      <alignment horizontal="center" vertical="center"/>
    </xf>
    <xf numFmtId="0" fontId="21" fillId="4" borderId="31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9" fontId="10" fillId="0" borderId="0" xfId="0" applyNumberFormat="1" applyFont="1" applyAlignment="1">
      <alignment horizontal="right" vertical="center"/>
    </xf>
    <xf numFmtId="10" fontId="10" fillId="0" borderId="0" xfId="0" applyNumberFormat="1" applyFont="1" applyAlignment="1">
      <alignment horizontal="left" vertical="center"/>
    </xf>
    <xf numFmtId="0" fontId="10" fillId="0" borderId="0" xfId="0" applyFont="1"/>
    <xf numFmtId="0" fontId="23" fillId="4" borderId="31" xfId="0" applyFont="1" applyFill="1" applyBorder="1" applyAlignment="1">
      <alignment vertical="center" wrapText="1"/>
    </xf>
    <xf numFmtId="9" fontId="24" fillId="0" borderId="31" xfId="0" applyNumberFormat="1" applyFont="1" applyBorder="1" applyAlignment="1">
      <alignment vertical="center"/>
    </xf>
    <xf numFmtId="10" fontId="24" fillId="0" borderId="31" xfId="0" applyNumberFormat="1" applyFont="1" applyBorder="1" applyAlignment="1">
      <alignment vertical="center"/>
    </xf>
    <xf numFmtId="0" fontId="24" fillId="0" borderId="3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4" fillId="0" borderId="0" xfId="0" applyFont="1" applyAlignment="1">
      <alignment horizontal="center" vertical="center"/>
    </xf>
    <xf numFmtId="0" fontId="0" fillId="0" borderId="0" xfId="0"/>
    <xf numFmtId="0" fontId="6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4" borderId="32" xfId="0" applyFont="1" applyFill="1" applyBorder="1" applyAlignment="1">
      <alignment horizontal="center" vertical="center" wrapText="1"/>
    </xf>
    <xf numFmtId="0" fontId="3" fillId="0" borderId="33" xfId="0" applyFont="1" applyBorder="1"/>
    <xf numFmtId="0" fontId="3" fillId="0" borderId="34" xfId="0" applyFont="1" applyBorder="1"/>
    <xf numFmtId="0" fontId="3" fillId="0" borderId="35" xfId="0" applyFont="1" applyBorder="1"/>
    <xf numFmtId="0" fontId="24" fillId="0" borderId="28" xfId="0" applyFont="1" applyBorder="1" applyAlignment="1">
      <alignment horizontal="center" vertical="center"/>
    </xf>
    <xf numFmtId="0" fontId="3" fillId="0" borderId="30" xfId="0" applyFont="1" applyBorder="1"/>
    <xf numFmtId="9" fontId="24" fillId="0" borderId="28" xfId="0" applyNumberFormat="1" applyFont="1" applyBorder="1" applyAlignment="1">
      <alignment horizontal="center" vertical="center"/>
    </xf>
    <xf numFmtId="10" fontId="24" fillId="0" borderId="28" xfId="0" applyNumberFormat="1" applyFont="1" applyBorder="1" applyAlignment="1">
      <alignment horizontal="center" vertical="center"/>
    </xf>
    <xf numFmtId="0" fontId="21" fillId="4" borderId="28" xfId="0" applyFont="1" applyFill="1" applyBorder="1" applyAlignment="1">
      <alignment horizontal="center" vertical="center"/>
    </xf>
    <xf numFmtId="0" fontId="3" fillId="0" borderId="29" xfId="0" applyFont="1" applyBorder="1"/>
    <xf numFmtId="0" fontId="22" fillId="0" borderId="32" xfId="0" applyFont="1" applyBorder="1" applyAlignment="1">
      <alignment horizontal="center" vertical="center" wrapText="1"/>
    </xf>
    <xf numFmtId="0" fontId="23" fillId="4" borderId="28" xfId="0" applyFont="1" applyFill="1" applyBorder="1" applyAlignment="1">
      <alignment horizontal="center" vertical="center" wrapText="1"/>
    </xf>
    <xf numFmtId="9" fontId="9" fillId="4" borderId="36" xfId="0" applyNumberFormat="1" applyFont="1" applyFill="1" applyBorder="1" applyAlignment="1">
      <alignment horizontal="center" vertical="center"/>
    </xf>
    <xf numFmtId="0" fontId="3" fillId="0" borderId="37" xfId="0" applyFont="1" applyBorder="1"/>
    <xf numFmtId="10" fontId="9" fillId="4" borderId="36" xfId="0" applyNumberFormat="1" applyFont="1" applyFill="1" applyBorder="1" applyAlignment="1">
      <alignment horizontal="center" vertical="center"/>
    </xf>
    <xf numFmtId="0" fontId="23" fillId="4" borderId="36" xfId="0" applyFont="1" applyFill="1" applyBorder="1" applyAlignment="1">
      <alignment horizontal="center" vertical="center" wrapText="1"/>
    </xf>
    <xf numFmtId="0" fontId="3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1000"/>
  <sheetViews>
    <sheetView showGridLines="0" workbookViewId="0">
      <selection activeCell="L3" sqref="L3"/>
    </sheetView>
  </sheetViews>
  <sheetFormatPr baseColWidth="10" defaultColWidth="11.25" defaultRowHeight="15" customHeight="1"/>
  <cols>
    <col min="1" max="1" width="2" customWidth="1"/>
    <col min="2" max="2" width="14.625" customWidth="1"/>
    <col min="3" max="3" width="21.125" customWidth="1"/>
    <col min="4" max="4" width="13.625" customWidth="1"/>
    <col min="5" max="5" width="14.5" customWidth="1"/>
    <col min="6" max="6" width="9" customWidth="1"/>
    <col min="7" max="7" width="9.75" customWidth="1"/>
    <col min="8" max="8" width="12.75" customWidth="1"/>
    <col min="9" max="9" width="19.5" customWidth="1"/>
    <col min="10" max="10" width="12" customWidth="1"/>
    <col min="11" max="12" width="10.75" customWidth="1"/>
    <col min="13" max="13" width="11" hidden="1" customWidth="1"/>
    <col min="14" max="14" width="11.5" hidden="1" customWidth="1"/>
    <col min="15" max="30" width="10.75" hidden="1" customWidth="1"/>
    <col min="31" max="32" width="11.5" hidden="1" customWidth="1"/>
    <col min="33" max="33" width="10.75" hidden="1" customWidth="1"/>
    <col min="34" max="34" width="5.5" hidden="1" customWidth="1"/>
    <col min="35" max="35" width="10.75" hidden="1" customWidth="1"/>
    <col min="36" max="36" width="14.5" hidden="1" customWidth="1"/>
    <col min="37" max="40" width="10.75" customWidth="1"/>
  </cols>
  <sheetData>
    <row r="1" spans="1:40" ht="36" customHeight="1">
      <c r="A1" s="1"/>
      <c r="B1" s="72" t="s">
        <v>0</v>
      </c>
      <c r="C1" s="73"/>
      <c r="D1" s="73"/>
      <c r="E1" s="73"/>
      <c r="F1" s="73"/>
      <c r="G1" s="73"/>
      <c r="H1" s="73"/>
      <c r="I1" s="73"/>
      <c r="J1" s="73"/>
      <c r="K1" s="74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39" customHeight="1">
      <c r="A2" s="1"/>
      <c r="B2" s="75"/>
      <c r="C2" s="76"/>
      <c r="D2" s="76"/>
      <c r="E2" s="76"/>
      <c r="F2" s="76"/>
      <c r="G2" s="76"/>
      <c r="H2" s="76"/>
      <c r="I2" s="76"/>
      <c r="J2" s="7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ht="36" customHeight="1">
      <c r="A3" s="1"/>
      <c r="B3" s="72" t="s">
        <v>1</v>
      </c>
      <c r="C3" s="73"/>
      <c r="D3" s="73"/>
      <c r="E3" s="73"/>
      <c r="F3" s="73"/>
      <c r="G3" s="73"/>
      <c r="H3" s="73"/>
      <c r="I3" s="73"/>
      <c r="J3" s="73"/>
      <c r="K3" s="7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ht="15.75" customHeight="1">
      <c r="A4" s="1"/>
      <c r="B4" s="2"/>
      <c r="C4" s="2"/>
      <c r="D4" s="2"/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16.5" customHeight="1">
      <c r="A5" s="1"/>
      <c r="B5" s="3" t="s">
        <v>2</v>
      </c>
      <c r="C5" s="4"/>
      <c r="D5" s="4"/>
      <c r="E5" s="5">
        <v>10000</v>
      </c>
      <c r="F5" s="6"/>
      <c r="G5" s="7"/>
      <c r="H5" s="7"/>
      <c r="I5" s="77" t="s">
        <v>3</v>
      </c>
      <c r="J5" s="76"/>
      <c r="K5" s="8">
        <v>4</v>
      </c>
      <c r="L5" s="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0" ht="16.5" customHeight="1">
      <c r="A6" s="1"/>
      <c r="B6" s="3" t="s">
        <v>4</v>
      </c>
      <c r="C6" s="4"/>
      <c r="D6" s="4"/>
      <c r="E6" s="10">
        <v>5.0999999999999997E-2</v>
      </c>
      <c r="F6" s="6"/>
      <c r="G6" s="7"/>
      <c r="H6" s="7"/>
      <c r="I6" s="77" t="s">
        <v>5</v>
      </c>
      <c r="J6" s="76"/>
      <c r="K6" s="5">
        <v>800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1:40" ht="16.5" customHeight="1">
      <c r="A7" s="1"/>
      <c r="B7" s="3" t="s">
        <v>6</v>
      </c>
      <c r="C7" s="4"/>
      <c r="D7" s="4"/>
      <c r="E7" s="11">
        <v>0.01</v>
      </c>
      <c r="F7" s="6"/>
      <c r="G7" s="7"/>
      <c r="H7" s="7"/>
      <c r="I7" s="77" t="s">
        <v>7</v>
      </c>
      <c r="J7" s="76"/>
      <c r="K7" s="5">
        <v>600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spans="1:40" ht="16.5" customHeight="1">
      <c r="A8" s="1"/>
      <c r="B8" s="3" t="s">
        <v>8</v>
      </c>
      <c r="C8" s="4"/>
      <c r="D8" s="4"/>
      <c r="E8" s="11">
        <v>0.01</v>
      </c>
      <c r="F8" s="6"/>
      <c r="G8" s="6"/>
      <c r="H8" s="6"/>
      <c r="I8" s="77" t="s">
        <v>9</v>
      </c>
      <c r="J8" s="76"/>
      <c r="K8" s="5">
        <v>130</v>
      </c>
      <c r="L8" s="1"/>
      <c r="M8" s="1"/>
      <c r="N8" s="1"/>
      <c r="O8" s="1"/>
      <c r="P8" s="12"/>
      <c r="Q8" s="12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spans="1:40" ht="15.75" customHeight="1">
      <c r="A9" s="1"/>
      <c r="B9" s="13"/>
      <c r="C9" s="13"/>
      <c r="D9" s="13"/>
      <c r="E9" s="13"/>
      <c r="F9" s="13"/>
      <c r="G9" s="13"/>
      <c r="H9" s="13"/>
      <c r="I9" s="13"/>
      <c r="J9" s="13"/>
      <c r="K9" s="7"/>
      <c r="L9" s="1"/>
      <c r="M9" s="78" t="s">
        <v>10</v>
      </c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1"/>
      <c r="AL9" s="1"/>
      <c r="AM9" s="1"/>
      <c r="AN9" s="1"/>
    </row>
    <row r="10" spans="1:40" ht="42" customHeight="1">
      <c r="A10" s="1"/>
      <c r="B10" s="14" t="s">
        <v>11</v>
      </c>
      <c r="C10" s="15" t="s">
        <v>12</v>
      </c>
      <c r="D10" s="15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15" t="s">
        <v>18</v>
      </c>
      <c r="J10" s="15" t="s">
        <v>19</v>
      </c>
      <c r="K10" s="16" t="s">
        <v>20</v>
      </c>
      <c r="L10" s="1"/>
      <c r="M10" s="17">
        <v>44927</v>
      </c>
      <c r="N10" s="12">
        <f t="shared" ref="N10:AG10" si="0">-$E$5</f>
        <v>-10000</v>
      </c>
      <c r="O10" s="12">
        <f t="shared" si="0"/>
        <v>-10000</v>
      </c>
      <c r="P10" s="12">
        <f t="shared" si="0"/>
        <v>-10000</v>
      </c>
      <c r="Q10" s="12">
        <f t="shared" si="0"/>
        <v>-10000</v>
      </c>
      <c r="R10" s="12">
        <f t="shared" si="0"/>
        <v>-10000</v>
      </c>
      <c r="S10" s="12">
        <f t="shared" si="0"/>
        <v>-10000</v>
      </c>
      <c r="T10" s="12">
        <f t="shared" si="0"/>
        <v>-10000</v>
      </c>
      <c r="U10" s="12">
        <f t="shared" si="0"/>
        <v>-10000</v>
      </c>
      <c r="V10" s="12">
        <f t="shared" si="0"/>
        <v>-10000</v>
      </c>
      <c r="W10" s="12">
        <f t="shared" si="0"/>
        <v>-10000</v>
      </c>
      <c r="X10" s="12">
        <f t="shared" si="0"/>
        <v>-10000</v>
      </c>
      <c r="Y10" s="12">
        <f t="shared" si="0"/>
        <v>-10000</v>
      </c>
      <c r="Z10" s="12">
        <f t="shared" si="0"/>
        <v>-10000</v>
      </c>
      <c r="AA10" s="12">
        <f t="shared" si="0"/>
        <v>-10000</v>
      </c>
      <c r="AB10" s="12">
        <f t="shared" si="0"/>
        <v>-10000</v>
      </c>
      <c r="AC10" s="12">
        <f t="shared" si="0"/>
        <v>-10000</v>
      </c>
      <c r="AD10" s="12">
        <f t="shared" si="0"/>
        <v>-10000</v>
      </c>
      <c r="AE10" s="12">
        <f t="shared" si="0"/>
        <v>-10000</v>
      </c>
      <c r="AF10" s="12">
        <f t="shared" si="0"/>
        <v>-10000</v>
      </c>
      <c r="AG10" s="12">
        <f t="shared" si="0"/>
        <v>-10000</v>
      </c>
      <c r="AH10" s="1"/>
      <c r="AI10" s="18" t="s">
        <v>21</v>
      </c>
      <c r="AJ10" s="18" t="s">
        <v>22</v>
      </c>
      <c r="AK10" s="1"/>
      <c r="AL10" s="1"/>
      <c r="AM10" s="1"/>
      <c r="AN10" s="1"/>
    </row>
    <row r="11" spans="1:40" ht="15.75" customHeight="1">
      <c r="A11" s="1"/>
      <c r="B11" s="19">
        <v>1</v>
      </c>
      <c r="C11" s="20">
        <f>+E5</f>
        <v>10000</v>
      </c>
      <c r="D11" s="21">
        <f>+IF(K5,(E5*E6)*((12-K5)/12),"")</f>
        <v>339.99999999999994</v>
      </c>
      <c r="E11" s="22">
        <f>+K6+K7</f>
        <v>1400</v>
      </c>
      <c r="F11" s="21">
        <f t="shared" ref="F11:F30" si="1">$K$8</f>
        <v>130</v>
      </c>
      <c r="G11" s="22">
        <f t="shared" ref="G11:G30" si="2">(D11-E11-F11)*0.15</f>
        <v>-178.5</v>
      </c>
      <c r="H11" s="21">
        <f t="shared" ref="H11:H30" si="3">D11-E11-F11-G11</f>
        <v>-1011.5</v>
      </c>
      <c r="I11" s="23">
        <f t="shared" ref="I11:I30" si="4">H11/12</f>
        <v>-84.291666666666671</v>
      </c>
      <c r="J11" s="21">
        <f t="shared" ref="J11:J30" si="5">C11*0.9</f>
        <v>9000</v>
      </c>
      <c r="K11" s="24">
        <f>+N31</f>
        <v>-0.20164272267371416</v>
      </c>
      <c r="L11" s="1"/>
      <c r="M11" s="17">
        <v>45291</v>
      </c>
      <c r="N11" s="12">
        <f>+J11+(I11*12)</f>
        <v>7988.5</v>
      </c>
      <c r="O11" s="12">
        <f t="shared" ref="O11:AG11" si="6">+$AI$11</f>
        <v>-1011.5</v>
      </c>
      <c r="P11" s="12">
        <f t="shared" si="6"/>
        <v>-1011.5</v>
      </c>
      <c r="Q11" s="12">
        <f t="shared" si="6"/>
        <v>-1011.5</v>
      </c>
      <c r="R11" s="12">
        <f t="shared" si="6"/>
        <v>-1011.5</v>
      </c>
      <c r="S11" s="12">
        <f t="shared" si="6"/>
        <v>-1011.5</v>
      </c>
      <c r="T11" s="12">
        <f t="shared" si="6"/>
        <v>-1011.5</v>
      </c>
      <c r="U11" s="12">
        <f t="shared" si="6"/>
        <v>-1011.5</v>
      </c>
      <c r="V11" s="12">
        <f t="shared" si="6"/>
        <v>-1011.5</v>
      </c>
      <c r="W11" s="12">
        <f t="shared" si="6"/>
        <v>-1011.5</v>
      </c>
      <c r="X11" s="12">
        <f t="shared" si="6"/>
        <v>-1011.5</v>
      </c>
      <c r="Y11" s="12">
        <f t="shared" si="6"/>
        <v>-1011.5</v>
      </c>
      <c r="Z11" s="12">
        <f t="shared" si="6"/>
        <v>-1011.5</v>
      </c>
      <c r="AA11" s="12">
        <f t="shared" si="6"/>
        <v>-1011.5</v>
      </c>
      <c r="AB11" s="12">
        <f t="shared" si="6"/>
        <v>-1011.5</v>
      </c>
      <c r="AC11" s="12">
        <f t="shared" si="6"/>
        <v>-1011.5</v>
      </c>
      <c r="AD11" s="12">
        <f t="shared" si="6"/>
        <v>-1011.5</v>
      </c>
      <c r="AE11" s="12">
        <f t="shared" si="6"/>
        <v>-1011.5</v>
      </c>
      <c r="AF11" s="12">
        <f t="shared" si="6"/>
        <v>-1011.5</v>
      </c>
      <c r="AG11" s="12">
        <f t="shared" si="6"/>
        <v>-1011.5</v>
      </c>
      <c r="AH11" s="1"/>
      <c r="AI11" s="1">
        <f t="shared" ref="AI11:AI30" si="7">+I11*12</f>
        <v>-1011.5</v>
      </c>
      <c r="AJ11" s="12">
        <f t="shared" ref="AJ11:AJ30" si="8">+AI11+J11</f>
        <v>7988.5</v>
      </c>
      <c r="AK11" s="1"/>
      <c r="AL11" s="1"/>
      <c r="AM11" s="1"/>
      <c r="AN11" s="1"/>
    </row>
    <row r="12" spans="1:40" ht="15.75" customHeight="1">
      <c r="A12" s="1"/>
      <c r="B12" s="25">
        <v>2</v>
      </c>
      <c r="C12" s="26">
        <f t="shared" ref="C12:C30" si="9">C11+C11*$E$7</f>
        <v>10100</v>
      </c>
      <c r="D12" s="27">
        <f>(E5*E6)+(E5*E6)*$E$8</f>
        <v>515.09999999999991</v>
      </c>
      <c r="E12" s="28">
        <f t="shared" ref="E12:E30" si="10">+$K$7</f>
        <v>600</v>
      </c>
      <c r="F12" s="27">
        <f t="shared" si="1"/>
        <v>130</v>
      </c>
      <c r="G12" s="28">
        <f t="shared" si="2"/>
        <v>-32.235000000000014</v>
      </c>
      <c r="H12" s="27">
        <f t="shared" si="3"/>
        <v>-182.66500000000008</v>
      </c>
      <c r="I12" s="29">
        <f t="shared" si="4"/>
        <v>-15.222083333333339</v>
      </c>
      <c r="J12" s="27">
        <f t="shared" si="5"/>
        <v>9090</v>
      </c>
      <c r="K12" s="30">
        <f>+O31</f>
        <v>-0.10541948881000282</v>
      </c>
      <c r="L12" s="1"/>
      <c r="M12" s="17">
        <v>45657</v>
      </c>
      <c r="N12" s="1"/>
      <c r="O12" s="12">
        <f>+AJ12</f>
        <v>8907.3349999999991</v>
      </c>
      <c r="P12" s="12">
        <f t="shared" ref="P12:AG12" si="11">+$AI$12</f>
        <v>-182.66500000000008</v>
      </c>
      <c r="Q12" s="12">
        <f t="shared" si="11"/>
        <v>-182.66500000000008</v>
      </c>
      <c r="R12" s="12">
        <f t="shared" si="11"/>
        <v>-182.66500000000008</v>
      </c>
      <c r="S12" s="12">
        <f t="shared" si="11"/>
        <v>-182.66500000000008</v>
      </c>
      <c r="T12" s="12">
        <f t="shared" si="11"/>
        <v>-182.66500000000008</v>
      </c>
      <c r="U12" s="12">
        <f t="shared" si="11"/>
        <v>-182.66500000000008</v>
      </c>
      <c r="V12" s="12">
        <f t="shared" si="11"/>
        <v>-182.66500000000008</v>
      </c>
      <c r="W12" s="12">
        <f t="shared" si="11"/>
        <v>-182.66500000000008</v>
      </c>
      <c r="X12" s="12">
        <f t="shared" si="11"/>
        <v>-182.66500000000008</v>
      </c>
      <c r="Y12" s="12">
        <f t="shared" si="11"/>
        <v>-182.66500000000008</v>
      </c>
      <c r="Z12" s="12">
        <f t="shared" si="11"/>
        <v>-182.66500000000008</v>
      </c>
      <c r="AA12" s="12">
        <f t="shared" si="11"/>
        <v>-182.66500000000008</v>
      </c>
      <c r="AB12" s="12">
        <f t="shared" si="11"/>
        <v>-182.66500000000008</v>
      </c>
      <c r="AC12" s="12">
        <f t="shared" si="11"/>
        <v>-182.66500000000008</v>
      </c>
      <c r="AD12" s="12">
        <f t="shared" si="11"/>
        <v>-182.66500000000008</v>
      </c>
      <c r="AE12" s="12">
        <f t="shared" si="11"/>
        <v>-182.66500000000008</v>
      </c>
      <c r="AF12" s="12">
        <f t="shared" si="11"/>
        <v>-182.66500000000008</v>
      </c>
      <c r="AG12" s="12">
        <f t="shared" si="11"/>
        <v>-182.66500000000008</v>
      </c>
      <c r="AH12" s="1"/>
      <c r="AI12" s="1">
        <f t="shared" si="7"/>
        <v>-182.66500000000008</v>
      </c>
      <c r="AJ12" s="12">
        <f t="shared" si="8"/>
        <v>8907.3349999999991</v>
      </c>
      <c r="AK12" s="1"/>
      <c r="AL12" s="1"/>
      <c r="AM12" s="1"/>
      <c r="AN12" s="1"/>
    </row>
    <row r="13" spans="1:40" ht="15.75" customHeight="1">
      <c r="A13" s="1"/>
      <c r="B13" s="25">
        <v>3</v>
      </c>
      <c r="C13" s="26">
        <f t="shared" si="9"/>
        <v>10201</v>
      </c>
      <c r="D13" s="27">
        <f t="shared" ref="D13:D30" si="12">D12+D12*$E$8</f>
        <v>520.25099999999986</v>
      </c>
      <c r="E13" s="28">
        <f t="shared" si="10"/>
        <v>600</v>
      </c>
      <c r="F13" s="27">
        <f t="shared" si="1"/>
        <v>130</v>
      </c>
      <c r="G13" s="28">
        <f t="shared" si="2"/>
        <v>-31.462350000000018</v>
      </c>
      <c r="H13" s="27">
        <f t="shared" si="3"/>
        <v>-178.28665000000012</v>
      </c>
      <c r="I13" s="29">
        <f t="shared" si="4"/>
        <v>-14.857220833333344</v>
      </c>
      <c r="J13" s="27">
        <f t="shared" si="5"/>
        <v>9180.9</v>
      </c>
      <c r="K13" s="30">
        <f>+P31</f>
        <v>-7.3062064908444899E-2</v>
      </c>
      <c r="L13" s="1"/>
      <c r="M13" s="17">
        <v>46022</v>
      </c>
      <c r="N13" s="1"/>
      <c r="O13" s="12"/>
      <c r="P13" s="12">
        <f>+AJ13</f>
        <v>9002.6133499999996</v>
      </c>
      <c r="Q13" s="12">
        <f t="shared" ref="Q13:AG13" si="13">+$AI$13</f>
        <v>-178.28665000000012</v>
      </c>
      <c r="R13" s="12">
        <f t="shared" si="13"/>
        <v>-178.28665000000012</v>
      </c>
      <c r="S13" s="12">
        <f t="shared" si="13"/>
        <v>-178.28665000000012</v>
      </c>
      <c r="T13" s="12">
        <f t="shared" si="13"/>
        <v>-178.28665000000012</v>
      </c>
      <c r="U13" s="12">
        <f t="shared" si="13"/>
        <v>-178.28665000000012</v>
      </c>
      <c r="V13" s="12">
        <f t="shared" si="13"/>
        <v>-178.28665000000012</v>
      </c>
      <c r="W13" s="12">
        <f t="shared" si="13"/>
        <v>-178.28665000000012</v>
      </c>
      <c r="X13" s="12">
        <f t="shared" si="13"/>
        <v>-178.28665000000012</v>
      </c>
      <c r="Y13" s="12">
        <f t="shared" si="13"/>
        <v>-178.28665000000012</v>
      </c>
      <c r="Z13" s="12">
        <f t="shared" si="13"/>
        <v>-178.28665000000012</v>
      </c>
      <c r="AA13" s="12">
        <f t="shared" si="13"/>
        <v>-178.28665000000012</v>
      </c>
      <c r="AB13" s="12">
        <f t="shared" si="13"/>
        <v>-178.28665000000012</v>
      </c>
      <c r="AC13" s="12">
        <f t="shared" si="13"/>
        <v>-178.28665000000012</v>
      </c>
      <c r="AD13" s="12">
        <f t="shared" si="13"/>
        <v>-178.28665000000012</v>
      </c>
      <c r="AE13" s="12">
        <f t="shared" si="13"/>
        <v>-178.28665000000012</v>
      </c>
      <c r="AF13" s="12">
        <f t="shared" si="13"/>
        <v>-178.28665000000012</v>
      </c>
      <c r="AG13" s="12">
        <f t="shared" si="13"/>
        <v>-178.28665000000012</v>
      </c>
      <c r="AH13" s="1"/>
      <c r="AI13" s="1">
        <f t="shared" si="7"/>
        <v>-178.28665000000012</v>
      </c>
      <c r="AJ13" s="12">
        <f t="shared" si="8"/>
        <v>9002.6133499999996</v>
      </c>
      <c r="AK13" s="1"/>
      <c r="AL13" s="1"/>
      <c r="AM13" s="1"/>
      <c r="AN13" s="1"/>
    </row>
    <row r="14" spans="1:40" ht="15.75" customHeight="1">
      <c r="A14" s="1"/>
      <c r="B14" s="25">
        <v>4</v>
      </c>
      <c r="C14" s="26">
        <f t="shared" si="9"/>
        <v>10303.01</v>
      </c>
      <c r="D14" s="27">
        <f t="shared" si="12"/>
        <v>525.45350999999982</v>
      </c>
      <c r="E14" s="28">
        <f t="shared" si="10"/>
        <v>600</v>
      </c>
      <c r="F14" s="27">
        <f t="shared" si="1"/>
        <v>130</v>
      </c>
      <c r="G14" s="28">
        <f t="shared" si="2"/>
        <v>-30.681973500000026</v>
      </c>
      <c r="H14" s="27">
        <f t="shared" si="3"/>
        <v>-173.86451650000015</v>
      </c>
      <c r="I14" s="29">
        <f t="shared" si="4"/>
        <v>-14.488709708333346</v>
      </c>
      <c r="J14" s="27">
        <f t="shared" si="5"/>
        <v>9272.7090000000007</v>
      </c>
      <c r="K14" s="30">
        <f>+Q31</f>
        <v>-5.6658043377101432E-2</v>
      </c>
      <c r="L14" s="1"/>
      <c r="M14" s="17">
        <v>46387</v>
      </c>
      <c r="N14" s="1"/>
      <c r="O14" s="12"/>
      <c r="P14" s="12"/>
      <c r="Q14" s="12">
        <f>+AJ14</f>
        <v>9098.8444835000009</v>
      </c>
      <c r="R14" s="12">
        <f t="shared" ref="R14:AG14" si="14">+$AI$14</f>
        <v>-173.86451650000015</v>
      </c>
      <c r="S14" s="12">
        <f t="shared" si="14"/>
        <v>-173.86451650000015</v>
      </c>
      <c r="T14" s="12">
        <f t="shared" si="14"/>
        <v>-173.86451650000015</v>
      </c>
      <c r="U14" s="12">
        <f t="shared" si="14"/>
        <v>-173.86451650000015</v>
      </c>
      <c r="V14" s="12">
        <f t="shared" si="14"/>
        <v>-173.86451650000015</v>
      </c>
      <c r="W14" s="12">
        <f t="shared" si="14"/>
        <v>-173.86451650000015</v>
      </c>
      <c r="X14" s="12">
        <f t="shared" si="14"/>
        <v>-173.86451650000015</v>
      </c>
      <c r="Y14" s="12">
        <f t="shared" si="14"/>
        <v>-173.86451650000015</v>
      </c>
      <c r="Z14" s="12">
        <f t="shared" si="14"/>
        <v>-173.86451650000015</v>
      </c>
      <c r="AA14" s="12">
        <f t="shared" si="14"/>
        <v>-173.86451650000015</v>
      </c>
      <c r="AB14" s="12">
        <f t="shared" si="14"/>
        <v>-173.86451650000015</v>
      </c>
      <c r="AC14" s="12">
        <f t="shared" si="14"/>
        <v>-173.86451650000015</v>
      </c>
      <c r="AD14" s="12">
        <f t="shared" si="14"/>
        <v>-173.86451650000015</v>
      </c>
      <c r="AE14" s="12">
        <f t="shared" si="14"/>
        <v>-173.86451650000015</v>
      </c>
      <c r="AF14" s="12">
        <f t="shared" si="14"/>
        <v>-173.86451650000015</v>
      </c>
      <c r="AG14" s="12">
        <f t="shared" si="14"/>
        <v>-173.86451650000015</v>
      </c>
      <c r="AH14" s="1"/>
      <c r="AI14" s="1">
        <f t="shared" si="7"/>
        <v>-173.86451650000015</v>
      </c>
      <c r="AJ14" s="12">
        <f t="shared" si="8"/>
        <v>9098.8444835000009</v>
      </c>
      <c r="AK14" s="1" t="s">
        <v>23</v>
      </c>
      <c r="AL14" s="1"/>
      <c r="AM14" s="1"/>
      <c r="AN14" s="12"/>
    </row>
    <row r="15" spans="1:40" ht="15.75" customHeight="1">
      <c r="A15" s="1"/>
      <c r="B15" s="25">
        <v>5</v>
      </c>
      <c r="C15" s="26">
        <f t="shared" si="9"/>
        <v>10406.0401</v>
      </c>
      <c r="D15" s="27">
        <f t="shared" si="12"/>
        <v>530.70804509999982</v>
      </c>
      <c r="E15" s="28">
        <f t="shared" si="10"/>
        <v>600</v>
      </c>
      <c r="F15" s="27">
        <f t="shared" si="1"/>
        <v>130</v>
      </c>
      <c r="G15" s="28">
        <f t="shared" si="2"/>
        <v>-29.893793235000025</v>
      </c>
      <c r="H15" s="27">
        <f t="shared" si="3"/>
        <v>-169.39816166500015</v>
      </c>
      <c r="I15" s="29">
        <f t="shared" si="4"/>
        <v>-14.116513472083346</v>
      </c>
      <c r="J15" s="27">
        <f t="shared" si="5"/>
        <v>9365.4360900000011</v>
      </c>
      <c r="K15" s="30">
        <f>+R31</f>
        <v>-4.6664895489811897E-2</v>
      </c>
      <c r="L15" s="1"/>
      <c r="M15" s="17">
        <v>46752</v>
      </c>
      <c r="N15" s="1"/>
      <c r="O15" s="12"/>
      <c r="P15" s="12"/>
      <c r="Q15" s="12"/>
      <c r="R15" s="12">
        <f>+AJ15</f>
        <v>9196.0379283350012</v>
      </c>
      <c r="S15" s="12">
        <f t="shared" ref="S15:AG15" si="15">+$AI$15</f>
        <v>-169.39816166500015</v>
      </c>
      <c r="T15" s="12">
        <f t="shared" si="15"/>
        <v>-169.39816166500015</v>
      </c>
      <c r="U15" s="12">
        <f t="shared" si="15"/>
        <v>-169.39816166500015</v>
      </c>
      <c r="V15" s="12">
        <f t="shared" si="15"/>
        <v>-169.39816166500015</v>
      </c>
      <c r="W15" s="12">
        <f t="shared" si="15"/>
        <v>-169.39816166500015</v>
      </c>
      <c r="X15" s="12">
        <f t="shared" si="15"/>
        <v>-169.39816166500015</v>
      </c>
      <c r="Y15" s="12">
        <f t="shared" si="15"/>
        <v>-169.39816166500015</v>
      </c>
      <c r="Z15" s="12">
        <f t="shared" si="15"/>
        <v>-169.39816166500015</v>
      </c>
      <c r="AA15" s="12">
        <f t="shared" si="15"/>
        <v>-169.39816166500015</v>
      </c>
      <c r="AB15" s="12">
        <f t="shared" si="15"/>
        <v>-169.39816166500015</v>
      </c>
      <c r="AC15" s="12">
        <f t="shared" si="15"/>
        <v>-169.39816166500015</v>
      </c>
      <c r="AD15" s="12">
        <f t="shared" si="15"/>
        <v>-169.39816166500015</v>
      </c>
      <c r="AE15" s="12">
        <f t="shared" si="15"/>
        <v>-169.39816166500015</v>
      </c>
      <c r="AF15" s="12">
        <f t="shared" si="15"/>
        <v>-169.39816166500015</v>
      </c>
      <c r="AG15" s="12">
        <f t="shared" si="15"/>
        <v>-169.39816166500015</v>
      </c>
      <c r="AH15" s="1"/>
      <c r="AI15" s="1">
        <f t="shared" si="7"/>
        <v>-169.39816166500015</v>
      </c>
      <c r="AJ15" s="12">
        <f t="shared" si="8"/>
        <v>9196.0379283350012</v>
      </c>
      <c r="AK15" s="1"/>
      <c r="AL15" s="1"/>
      <c r="AM15" s="1"/>
      <c r="AN15" s="1"/>
    </row>
    <row r="16" spans="1:40" ht="15.75" customHeight="1">
      <c r="A16" s="1"/>
      <c r="B16" s="25">
        <v>6</v>
      </c>
      <c r="C16" s="26">
        <f t="shared" si="9"/>
        <v>10510.100501000001</v>
      </c>
      <c r="D16" s="27">
        <f t="shared" si="12"/>
        <v>536.01512555099987</v>
      </c>
      <c r="E16" s="28">
        <f t="shared" si="10"/>
        <v>600</v>
      </c>
      <c r="F16" s="27">
        <f t="shared" si="1"/>
        <v>130</v>
      </c>
      <c r="G16" s="28">
        <f t="shared" si="2"/>
        <v>-29.09773116735002</v>
      </c>
      <c r="H16" s="27">
        <f t="shared" si="3"/>
        <v>-164.88714328165011</v>
      </c>
      <c r="I16" s="29">
        <f t="shared" si="4"/>
        <v>-13.740595273470843</v>
      </c>
      <c r="J16" s="27">
        <f t="shared" si="5"/>
        <v>9459.0904509000011</v>
      </c>
      <c r="K16" s="30">
        <f>+S31</f>
        <v>-3.9867604412138463E-2</v>
      </c>
      <c r="L16" s="1"/>
      <c r="M16" s="17">
        <v>47118</v>
      </c>
      <c r="N16" s="1"/>
      <c r="O16" s="12"/>
      <c r="P16" s="12"/>
      <c r="Q16" s="12"/>
      <c r="R16" s="12"/>
      <c r="S16" s="12">
        <f>+AJ16</f>
        <v>9294.2033076183507</v>
      </c>
      <c r="T16" s="12">
        <f t="shared" ref="T16:AG16" si="16">+$AI$16</f>
        <v>-164.88714328165011</v>
      </c>
      <c r="U16" s="12">
        <f t="shared" si="16"/>
        <v>-164.88714328165011</v>
      </c>
      <c r="V16" s="12">
        <f t="shared" si="16"/>
        <v>-164.88714328165011</v>
      </c>
      <c r="W16" s="12">
        <f t="shared" si="16"/>
        <v>-164.88714328165011</v>
      </c>
      <c r="X16" s="12">
        <f t="shared" si="16"/>
        <v>-164.88714328165011</v>
      </c>
      <c r="Y16" s="12">
        <f t="shared" si="16"/>
        <v>-164.88714328165011</v>
      </c>
      <c r="Z16" s="12">
        <f t="shared" si="16"/>
        <v>-164.88714328165011</v>
      </c>
      <c r="AA16" s="12">
        <f t="shared" si="16"/>
        <v>-164.88714328165011</v>
      </c>
      <c r="AB16" s="12">
        <f t="shared" si="16"/>
        <v>-164.88714328165011</v>
      </c>
      <c r="AC16" s="12">
        <f t="shared" si="16"/>
        <v>-164.88714328165011</v>
      </c>
      <c r="AD16" s="12">
        <f t="shared" si="16"/>
        <v>-164.88714328165011</v>
      </c>
      <c r="AE16" s="12">
        <f t="shared" si="16"/>
        <v>-164.88714328165011</v>
      </c>
      <c r="AF16" s="12">
        <f t="shared" si="16"/>
        <v>-164.88714328165011</v>
      </c>
      <c r="AG16" s="12">
        <f t="shared" si="16"/>
        <v>-164.88714328165011</v>
      </c>
      <c r="AH16" s="1"/>
      <c r="AI16" s="1">
        <f t="shared" si="7"/>
        <v>-164.88714328165011</v>
      </c>
      <c r="AJ16" s="12">
        <f t="shared" si="8"/>
        <v>9294.2033076183507</v>
      </c>
      <c r="AK16" s="1"/>
      <c r="AL16" s="1"/>
      <c r="AM16" s="1"/>
      <c r="AN16" s="1"/>
    </row>
    <row r="17" spans="1:40" ht="15.75" customHeight="1">
      <c r="A17" s="1"/>
      <c r="B17" s="25">
        <v>7</v>
      </c>
      <c r="C17" s="26">
        <f t="shared" si="9"/>
        <v>10615.20150601</v>
      </c>
      <c r="D17" s="27">
        <f t="shared" si="12"/>
        <v>541.37527680650987</v>
      </c>
      <c r="E17" s="28">
        <f t="shared" si="10"/>
        <v>600</v>
      </c>
      <c r="F17" s="27">
        <f t="shared" si="1"/>
        <v>130</v>
      </c>
      <c r="G17" s="28">
        <f t="shared" si="2"/>
        <v>-28.293708479023518</v>
      </c>
      <c r="H17" s="27">
        <f t="shared" si="3"/>
        <v>-160.33101471446662</v>
      </c>
      <c r="I17" s="29">
        <f t="shared" si="4"/>
        <v>-13.360917892872218</v>
      </c>
      <c r="J17" s="27">
        <f t="shared" si="5"/>
        <v>9553.6813554090004</v>
      </c>
      <c r="K17" s="30">
        <f>+T31</f>
        <v>-3.4934794120490546E-2</v>
      </c>
      <c r="L17" s="1"/>
      <c r="M17" s="17">
        <v>47483</v>
      </c>
      <c r="N17" s="1"/>
      <c r="O17" s="12"/>
      <c r="P17" s="12"/>
      <c r="Q17" s="12"/>
      <c r="R17" s="12"/>
      <c r="S17" s="12"/>
      <c r="T17" s="12">
        <f>+AJ17</f>
        <v>9393.3503406945347</v>
      </c>
      <c r="U17" s="12">
        <f t="shared" ref="U17:AG17" si="17">+$AI$17</f>
        <v>-160.33101471446662</v>
      </c>
      <c r="V17" s="12">
        <f t="shared" si="17"/>
        <v>-160.33101471446662</v>
      </c>
      <c r="W17" s="12">
        <f t="shared" si="17"/>
        <v>-160.33101471446662</v>
      </c>
      <c r="X17" s="12">
        <f t="shared" si="17"/>
        <v>-160.33101471446662</v>
      </c>
      <c r="Y17" s="12">
        <f t="shared" si="17"/>
        <v>-160.33101471446662</v>
      </c>
      <c r="Z17" s="12">
        <f t="shared" si="17"/>
        <v>-160.33101471446662</v>
      </c>
      <c r="AA17" s="12">
        <f t="shared" si="17"/>
        <v>-160.33101471446662</v>
      </c>
      <c r="AB17" s="12">
        <f t="shared" si="17"/>
        <v>-160.33101471446662</v>
      </c>
      <c r="AC17" s="12">
        <f t="shared" si="17"/>
        <v>-160.33101471446662</v>
      </c>
      <c r="AD17" s="12">
        <f t="shared" si="17"/>
        <v>-160.33101471446662</v>
      </c>
      <c r="AE17" s="12">
        <f t="shared" si="17"/>
        <v>-160.33101471446662</v>
      </c>
      <c r="AF17" s="12">
        <f t="shared" si="17"/>
        <v>-160.33101471446662</v>
      </c>
      <c r="AG17" s="12">
        <f t="shared" si="17"/>
        <v>-160.33101471446662</v>
      </c>
      <c r="AH17" s="1"/>
      <c r="AI17" s="1">
        <f t="shared" si="7"/>
        <v>-160.33101471446662</v>
      </c>
      <c r="AJ17" s="12">
        <f t="shared" si="8"/>
        <v>9393.3503406945347</v>
      </c>
      <c r="AK17" s="1"/>
      <c r="AL17" s="1"/>
      <c r="AM17" s="1"/>
      <c r="AN17" s="1"/>
    </row>
    <row r="18" spans="1:40" ht="15.75" customHeight="1">
      <c r="A18" s="1"/>
      <c r="B18" s="25">
        <v>8</v>
      </c>
      <c r="C18" s="26">
        <f t="shared" si="9"/>
        <v>10721.353521070101</v>
      </c>
      <c r="D18" s="27">
        <f t="shared" si="12"/>
        <v>546.78902957457501</v>
      </c>
      <c r="E18" s="28">
        <f t="shared" si="10"/>
        <v>600</v>
      </c>
      <c r="F18" s="27">
        <f t="shared" si="1"/>
        <v>130</v>
      </c>
      <c r="G18" s="28">
        <f t="shared" si="2"/>
        <v>-27.481645563813746</v>
      </c>
      <c r="H18" s="27">
        <f t="shared" si="3"/>
        <v>-155.72932486161125</v>
      </c>
      <c r="I18" s="29">
        <f t="shared" si="4"/>
        <v>-12.977443738467604</v>
      </c>
      <c r="J18" s="27">
        <f t="shared" si="5"/>
        <v>9649.2181689630906</v>
      </c>
      <c r="K18" s="30">
        <f>+U31</f>
        <v>-3.1152705736458293E-2</v>
      </c>
      <c r="L18" s="1"/>
      <c r="M18" s="17">
        <v>47848</v>
      </c>
      <c r="N18" s="1"/>
      <c r="O18" s="12"/>
      <c r="P18" s="12"/>
      <c r="Q18" s="12"/>
      <c r="R18" s="12"/>
      <c r="S18" s="12"/>
      <c r="T18" s="12"/>
      <c r="U18" s="12">
        <f>+AJ18</f>
        <v>9493.4888441014791</v>
      </c>
      <c r="V18" s="12">
        <f t="shared" ref="V18:AG18" si="18">+$AI$18</f>
        <v>-155.72932486161125</v>
      </c>
      <c r="W18" s="12">
        <f t="shared" si="18"/>
        <v>-155.72932486161125</v>
      </c>
      <c r="X18" s="12">
        <f t="shared" si="18"/>
        <v>-155.72932486161125</v>
      </c>
      <c r="Y18" s="12">
        <f t="shared" si="18"/>
        <v>-155.72932486161125</v>
      </c>
      <c r="Z18" s="12">
        <f t="shared" si="18"/>
        <v>-155.72932486161125</v>
      </c>
      <c r="AA18" s="12">
        <f t="shared" si="18"/>
        <v>-155.72932486161125</v>
      </c>
      <c r="AB18" s="12">
        <f t="shared" si="18"/>
        <v>-155.72932486161125</v>
      </c>
      <c r="AC18" s="12">
        <f t="shared" si="18"/>
        <v>-155.72932486161125</v>
      </c>
      <c r="AD18" s="12">
        <f t="shared" si="18"/>
        <v>-155.72932486161125</v>
      </c>
      <c r="AE18" s="12">
        <f t="shared" si="18"/>
        <v>-155.72932486161125</v>
      </c>
      <c r="AF18" s="12">
        <f t="shared" si="18"/>
        <v>-155.72932486161125</v>
      </c>
      <c r="AG18" s="12">
        <f t="shared" si="18"/>
        <v>-155.72932486161125</v>
      </c>
      <c r="AH18" s="1"/>
      <c r="AI18" s="1">
        <f t="shared" si="7"/>
        <v>-155.72932486161125</v>
      </c>
      <c r="AJ18" s="12">
        <f t="shared" si="8"/>
        <v>9493.4888441014791</v>
      </c>
      <c r="AK18" s="1"/>
      <c r="AL18" s="1"/>
      <c r="AM18" s="1"/>
      <c r="AN18" s="12"/>
    </row>
    <row r="19" spans="1:40" ht="15.75" customHeight="1">
      <c r="A19" s="1"/>
      <c r="B19" s="25">
        <v>9</v>
      </c>
      <c r="C19" s="26">
        <f t="shared" si="9"/>
        <v>10828.567056280803</v>
      </c>
      <c r="D19" s="27">
        <f t="shared" si="12"/>
        <v>552.25691987032076</v>
      </c>
      <c r="E19" s="28">
        <f t="shared" si="10"/>
        <v>600</v>
      </c>
      <c r="F19" s="27">
        <f t="shared" si="1"/>
        <v>130</v>
      </c>
      <c r="G19" s="28">
        <f t="shared" si="2"/>
        <v>-26.661462019451886</v>
      </c>
      <c r="H19" s="27">
        <f t="shared" si="3"/>
        <v>-151.08161811022737</v>
      </c>
      <c r="I19" s="29">
        <f t="shared" si="4"/>
        <v>-12.590134842518948</v>
      </c>
      <c r="J19" s="27">
        <f t="shared" si="5"/>
        <v>9745.7103506527219</v>
      </c>
      <c r="K19" s="30">
        <f>+V31</f>
        <v>-2.8139008283615111E-2</v>
      </c>
      <c r="L19" s="1"/>
      <c r="M19" s="17">
        <v>48213</v>
      </c>
      <c r="N19" s="1"/>
      <c r="O19" s="12"/>
      <c r="P19" s="12"/>
      <c r="Q19" s="12"/>
      <c r="R19" s="12"/>
      <c r="S19" s="12"/>
      <c r="T19" s="12"/>
      <c r="U19" s="12"/>
      <c r="V19" s="12">
        <f>+AJ19</f>
        <v>9594.6287325424946</v>
      </c>
      <c r="W19" s="12">
        <f t="shared" ref="W19:AG19" si="19">+$AI$19</f>
        <v>-151.08161811022737</v>
      </c>
      <c r="X19" s="12">
        <f t="shared" si="19"/>
        <v>-151.08161811022737</v>
      </c>
      <c r="Y19" s="12">
        <f t="shared" si="19"/>
        <v>-151.08161811022737</v>
      </c>
      <c r="Z19" s="12">
        <f t="shared" si="19"/>
        <v>-151.08161811022737</v>
      </c>
      <c r="AA19" s="12">
        <f t="shared" si="19"/>
        <v>-151.08161811022737</v>
      </c>
      <c r="AB19" s="12">
        <f t="shared" si="19"/>
        <v>-151.08161811022737</v>
      </c>
      <c r="AC19" s="12">
        <f t="shared" si="19"/>
        <v>-151.08161811022737</v>
      </c>
      <c r="AD19" s="12">
        <f t="shared" si="19"/>
        <v>-151.08161811022737</v>
      </c>
      <c r="AE19" s="12">
        <f t="shared" si="19"/>
        <v>-151.08161811022737</v>
      </c>
      <c r="AF19" s="12">
        <f t="shared" si="19"/>
        <v>-151.08161811022737</v>
      </c>
      <c r="AG19" s="12">
        <f t="shared" si="19"/>
        <v>-151.08161811022737</v>
      </c>
      <c r="AH19" s="1"/>
      <c r="AI19" s="1">
        <f t="shared" si="7"/>
        <v>-151.08161811022737</v>
      </c>
      <c r="AJ19" s="12">
        <f t="shared" si="8"/>
        <v>9594.6287325424946</v>
      </c>
      <c r="AK19" s="1"/>
      <c r="AL19" s="1"/>
      <c r="AM19" s="1"/>
      <c r="AN19" s="1"/>
    </row>
    <row r="20" spans="1:40" ht="15.75" customHeight="1">
      <c r="A20" s="1"/>
      <c r="B20" s="19">
        <v>10</v>
      </c>
      <c r="C20" s="20">
        <f t="shared" si="9"/>
        <v>10936.85272684361</v>
      </c>
      <c r="D20" s="21">
        <f t="shared" si="12"/>
        <v>557.77948906902395</v>
      </c>
      <c r="E20" s="22">
        <f t="shared" si="10"/>
        <v>600</v>
      </c>
      <c r="F20" s="21">
        <f t="shared" si="1"/>
        <v>130</v>
      </c>
      <c r="G20" s="22">
        <f t="shared" si="2"/>
        <v>-25.833076639646407</v>
      </c>
      <c r="H20" s="21">
        <f t="shared" si="3"/>
        <v>-146.38743429132964</v>
      </c>
      <c r="I20" s="23">
        <f t="shared" si="4"/>
        <v>-12.198952857610804</v>
      </c>
      <c r="J20" s="21">
        <f t="shared" si="5"/>
        <v>9843.1674541592492</v>
      </c>
      <c r="K20" s="24">
        <f>+W31</f>
        <v>-2.5656505823135379E-2</v>
      </c>
      <c r="L20" s="1"/>
      <c r="M20" s="17">
        <v>48579</v>
      </c>
      <c r="N20" s="1"/>
      <c r="O20" s="12"/>
      <c r="P20" s="12"/>
      <c r="Q20" s="12"/>
      <c r="R20" s="12"/>
      <c r="S20" s="12"/>
      <c r="T20" s="12"/>
      <c r="U20" s="12"/>
      <c r="V20" s="12"/>
      <c r="W20" s="12">
        <f>+AJ20</f>
        <v>9696.7800198679197</v>
      </c>
      <c r="X20" s="12">
        <f t="shared" ref="X20:AG20" si="20">+$AI$20</f>
        <v>-146.38743429132964</v>
      </c>
      <c r="Y20" s="12">
        <f t="shared" si="20"/>
        <v>-146.38743429132964</v>
      </c>
      <c r="Z20" s="12">
        <f t="shared" si="20"/>
        <v>-146.38743429132964</v>
      </c>
      <c r="AA20" s="12">
        <f t="shared" si="20"/>
        <v>-146.38743429132964</v>
      </c>
      <c r="AB20" s="12">
        <f t="shared" si="20"/>
        <v>-146.38743429132964</v>
      </c>
      <c r="AC20" s="12">
        <f t="shared" si="20"/>
        <v>-146.38743429132964</v>
      </c>
      <c r="AD20" s="12">
        <f t="shared" si="20"/>
        <v>-146.38743429132964</v>
      </c>
      <c r="AE20" s="12">
        <f t="shared" si="20"/>
        <v>-146.38743429132964</v>
      </c>
      <c r="AF20" s="12">
        <f t="shared" si="20"/>
        <v>-146.38743429132964</v>
      </c>
      <c r="AG20" s="12">
        <f t="shared" si="20"/>
        <v>-146.38743429132964</v>
      </c>
      <c r="AH20" s="1"/>
      <c r="AI20" s="1">
        <f t="shared" si="7"/>
        <v>-146.38743429132964</v>
      </c>
      <c r="AJ20" s="12">
        <f t="shared" si="8"/>
        <v>9696.7800198679197</v>
      </c>
      <c r="AK20" s="1"/>
      <c r="AL20" s="1"/>
      <c r="AM20" s="1"/>
      <c r="AN20" s="1"/>
    </row>
    <row r="21" spans="1:40" ht="15.75" customHeight="1">
      <c r="A21" s="1"/>
      <c r="B21" s="25">
        <v>11</v>
      </c>
      <c r="C21" s="26">
        <f t="shared" si="9"/>
        <v>11046.221254112046</v>
      </c>
      <c r="D21" s="27">
        <f t="shared" si="12"/>
        <v>563.35728395971421</v>
      </c>
      <c r="E21" s="28">
        <f t="shared" si="10"/>
        <v>600</v>
      </c>
      <c r="F21" s="27">
        <f t="shared" si="1"/>
        <v>130</v>
      </c>
      <c r="G21" s="28">
        <f t="shared" si="2"/>
        <v>-24.996407406042866</v>
      </c>
      <c r="H21" s="27">
        <f t="shared" si="3"/>
        <v>-141.64630863424293</v>
      </c>
      <c r="I21" s="29">
        <f t="shared" si="4"/>
        <v>-11.803859052853577</v>
      </c>
      <c r="J21" s="27">
        <f t="shared" si="5"/>
        <v>9941.5991287008419</v>
      </c>
      <c r="K21" s="30">
        <f>+X31</f>
        <v>-2.3575197458267211E-2</v>
      </c>
      <c r="L21" s="1"/>
      <c r="M21" s="17">
        <v>48944</v>
      </c>
      <c r="N21" s="1"/>
      <c r="O21" s="12"/>
      <c r="P21" s="12"/>
      <c r="Q21" s="12"/>
      <c r="R21" s="12"/>
      <c r="S21" s="12"/>
      <c r="T21" s="12"/>
      <c r="U21" s="12"/>
      <c r="V21" s="12"/>
      <c r="W21" s="12"/>
      <c r="X21" s="12">
        <f>+AJ21</f>
        <v>9799.9528200665991</v>
      </c>
      <c r="Y21" s="12">
        <f t="shared" ref="Y21:AG21" si="21">+$AI21</f>
        <v>-141.64630863424293</v>
      </c>
      <c r="Z21" s="12">
        <f t="shared" si="21"/>
        <v>-141.64630863424293</v>
      </c>
      <c r="AA21" s="12">
        <f t="shared" si="21"/>
        <v>-141.64630863424293</v>
      </c>
      <c r="AB21" s="12">
        <f t="shared" si="21"/>
        <v>-141.64630863424293</v>
      </c>
      <c r="AC21" s="12">
        <f t="shared" si="21"/>
        <v>-141.64630863424293</v>
      </c>
      <c r="AD21" s="12">
        <f t="shared" si="21"/>
        <v>-141.64630863424293</v>
      </c>
      <c r="AE21" s="12">
        <f t="shared" si="21"/>
        <v>-141.64630863424293</v>
      </c>
      <c r="AF21" s="12">
        <f t="shared" si="21"/>
        <v>-141.64630863424293</v>
      </c>
      <c r="AG21" s="12">
        <f t="shared" si="21"/>
        <v>-141.64630863424293</v>
      </c>
      <c r="AH21" s="1"/>
      <c r="AI21" s="1">
        <f t="shared" si="7"/>
        <v>-141.64630863424293</v>
      </c>
      <c r="AJ21" s="12">
        <f t="shared" si="8"/>
        <v>9799.9528200665991</v>
      </c>
      <c r="AK21" s="1"/>
      <c r="AL21" s="1"/>
      <c r="AM21" s="1"/>
      <c r="AN21" s="1"/>
    </row>
    <row r="22" spans="1:40" ht="15.75" customHeight="1">
      <c r="A22" s="1"/>
      <c r="B22" s="25">
        <v>12</v>
      </c>
      <c r="C22" s="26">
        <f t="shared" si="9"/>
        <v>11156.683466653167</v>
      </c>
      <c r="D22" s="27">
        <f t="shared" si="12"/>
        <v>568.99085679931136</v>
      </c>
      <c r="E22" s="28">
        <f t="shared" si="10"/>
        <v>600</v>
      </c>
      <c r="F22" s="27">
        <f t="shared" si="1"/>
        <v>130</v>
      </c>
      <c r="G22" s="28">
        <f t="shared" si="2"/>
        <v>-24.151371480103297</v>
      </c>
      <c r="H22" s="27">
        <f t="shared" si="3"/>
        <v>-136.85777172058533</v>
      </c>
      <c r="I22" s="29">
        <f t="shared" si="4"/>
        <v>-11.404814310048778</v>
      </c>
      <c r="J22" s="27">
        <f t="shared" si="5"/>
        <v>10041.015119987851</v>
      </c>
      <c r="K22" s="30">
        <f>+Y31</f>
        <v>-2.178840816020966E-2</v>
      </c>
      <c r="L22" s="1"/>
      <c r="M22" s="17">
        <v>49309</v>
      </c>
      <c r="N22" s="1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>
        <f>+AJ22</f>
        <v>9904.1573482672648</v>
      </c>
      <c r="Z22" s="12">
        <f t="shared" ref="Z22:AG22" si="22">+$AI$22</f>
        <v>-136.85777172058533</v>
      </c>
      <c r="AA22" s="12">
        <f t="shared" si="22"/>
        <v>-136.85777172058533</v>
      </c>
      <c r="AB22" s="12">
        <f t="shared" si="22"/>
        <v>-136.85777172058533</v>
      </c>
      <c r="AC22" s="12">
        <f t="shared" si="22"/>
        <v>-136.85777172058533</v>
      </c>
      <c r="AD22" s="12">
        <f t="shared" si="22"/>
        <v>-136.85777172058533</v>
      </c>
      <c r="AE22" s="12">
        <f t="shared" si="22"/>
        <v>-136.85777172058533</v>
      </c>
      <c r="AF22" s="12">
        <f t="shared" si="22"/>
        <v>-136.85777172058533</v>
      </c>
      <c r="AG22" s="12">
        <f t="shared" si="22"/>
        <v>-136.85777172058533</v>
      </c>
      <c r="AH22" s="1"/>
      <c r="AI22" s="1">
        <f t="shared" si="7"/>
        <v>-136.85777172058533</v>
      </c>
      <c r="AJ22" s="12">
        <f t="shared" si="8"/>
        <v>9904.1573482672648</v>
      </c>
      <c r="AK22" s="1"/>
      <c r="AL22" s="1"/>
      <c r="AM22" s="1"/>
      <c r="AN22" s="12"/>
    </row>
    <row r="23" spans="1:40" ht="15.75" customHeight="1">
      <c r="A23" s="1"/>
      <c r="B23" s="25">
        <v>13</v>
      </c>
      <c r="C23" s="26">
        <f t="shared" si="9"/>
        <v>11268.250301319698</v>
      </c>
      <c r="D23" s="27">
        <f t="shared" si="12"/>
        <v>574.6807653673045</v>
      </c>
      <c r="E23" s="28">
        <f t="shared" si="10"/>
        <v>600</v>
      </c>
      <c r="F23" s="27">
        <f t="shared" si="1"/>
        <v>130</v>
      </c>
      <c r="G23" s="28">
        <f t="shared" si="2"/>
        <v>-23.297885194904325</v>
      </c>
      <c r="H23" s="27">
        <f t="shared" si="3"/>
        <v>-132.02134943779117</v>
      </c>
      <c r="I23" s="29">
        <f t="shared" si="4"/>
        <v>-11.00177911981593</v>
      </c>
      <c r="J23" s="27">
        <f t="shared" si="5"/>
        <v>10141.425271187729</v>
      </c>
      <c r="K23" s="30">
        <f>+Z31</f>
        <v>-2.0228637456893916E-2</v>
      </c>
      <c r="L23" s="1"/>
      <c r="M23" s="17">
        <v>49674</v>
      </c>
      <c r="N23" s="1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>
        <f>+AJ23</f>
        <v>10009.403921749938</v>
      </c>
      <c r="AA23" s="12">
        <f t="shared" ref="AA23:AG23" si="23">+$AI$23</f>
        <v>-132.02134943779117</v>
      </c>
      <c r="AB23" s="12">
        <f t="shared" si="23"/>
        <v>-132.02134943779117</v>
      </c>
      <c r="AC23" s="12">
        <f t="shared" si="23"/>
        <v>-132.02134943779117</v>
      </c>
      <c r="AD23" s="12">
        <f t="shared" si="23"/>
        <v>-132.02134943779117</v>
      </c>
      <c r="AE23" s="12">
        <f t="shared" si="23"/>
        <v>-132.02134943779117</v>
      </c>
      <c r="AF23" s="12">
        <f t="shared" si="23"/>
        <v>-132.02134943779117</v>
      </c>
      <c r="AG23" s="12">
        <f t="shared" si="23"/>
        <v>-132.02134943779117</v>
      </c>
      <c r="AH23" s="1"/>
      <c r="AI23" s="1">
        <f t="shared" si="7"/>
        <v>-132.02134943779117</v>
      </c>
      <c r="AJ23" s="12">
        <f t="shared" si="8"/>
        <v>10009.403921749938</v>
      </c>
      <c r="AK23" s="1"/>
      <c r="AL23" s="1"/>
      <c r="AM23" s="1"/>
      <c r="AN23" s="1"/>
    </row>
    <row r="24" spans="1:40" ht="15.75" customHeight="1">
      <c r="A24" s="1"/>
      <c r="B24" s="25">
        <v>14</v>
      </c>
      <c r="C24" s="26">
        <f t="shared" si="9"/>
        <v>11380.932804332895</v>
      </c>
      <c r="D24" s="27">
        <f t="shared" si="12"/>
        <v>580.42757302097755</v>
      </c>
      <c r="E24" s="28">
        <f t="shared" si="10"/>
        <v>600</v>
      </c>
      <c r="F24" s="27">
        <f t="shared" si="1"/>
        <v>130</v>
      </c>
      <c r="G24" s="28">
        <f t="shared" si="2"/>
        <v>-22.435864046853368</v>
      </c>
      <c r="H24" s="27">
        <f t="shared" si="3"/>
        <v>-127.13656293216908</v>
      </c>
      <c r="I24" s="29">
        <f t="shared" si="4"/>
        <v>-10.594713577680757</v>
      </c>
      <c r="J24" s="27">
        <f t="shared" si="5"/>
        <v>10242.839523899605</v>
      </c>
      <c r="K24" s="30">
        <f>+AA31</f>
        <v>-1.8843637704849241E-2</v>
      </c>
      <c r="L24" s="1"/>
      <c r="M24" s="17">
        <v>50040</v>
      </c>
      <c r="N24" s="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>
        <f>+AJ24</f>
        <v>10115.702960967436</v>
      </c>
      <c r="AB24" s="12">
        <f t="shared" ref="AB24:AG24" si="24">+$AI$24</f>
        <v>-127.13656293216908</v>
      </c>
      <c r="AC24" s="12">
        <f t="shared" si="24"/>
        <v>-127.13656293216908</v>
      </c>
      <c r="AD24" s="12">
        <f t="shared" si="24"/>
        <v>-127.13656293216908</v>
      </c>
      <c r="AE24" s="12">
        <f t="shared" si="24"/>
        <v>-127.13656293216908</v>
      </c>
      <c r="AF24" s="12">
        <f t="shared" si="24"/>
        <v>-127.13656293216908</v>
      </c>
      <c r="AG24" s="12">
        <f t="shared" si="24"/>
        <v>-127.13656293216908</v>
      </c>
      <c r="AH24" s="1"/>
      <c r="AI24" s="1">
        <f t="shared" si="7"/>
        <v>-127.13656293216908</v>
      </c>
      <c r="AJ24" s="12">
        <f t="shared" si="8"/>
        <v>10115.702960967436</v>
      </c>
      <c r="AK24" s="1"/>
      <c r="AL24" s="1"/>
      <c r="AM24" s="1"/>
      <c r="AN24" s="1"/>
    </row>
    <row r="25" spans="1:40" ht="15.75" customHeight="1">
      <c r="A25" s="1"/>
      <c r="B25" s="25">
        <v>15</v>
      </c>
      <c r="C25" s="26">
        <f t="shared" si="9"/>
        <v>11494.742132376225</v>
      </c>
      <c r="D25" s="27">
        <f t="shared" si="12"/>
        <v>586.23184875118727</v>
      </c>
      <c r="E25" s="28">
        <f t="shared" si="10"/>
        <v>600</v>
      </c>
      <c r="F25" s="27">
        <f t="shared" si="1"/>
        <v>130</v>
      </c>
      <c r="G25" s="28">
        <f t="shared" si="2"/>
        <v>-21.56522268732191</v>
      </c>
      <c r="H25" s="27">
        <f t="shared" si="3"/>
        <v>-122.20292856149082</v>
      </c>
      <c r="I25" s="29">
        <f t="shared" si="4"/>
        <v>-10.183577380124236</v>
      </c>
      <c r="J25" s="27">
        <f t="shared" si="5"/>
        <v>10345.267919138603</v>
      </c>
      <c r="K25" s="30">
        <f>+AB31</f>
        <v>-1.7606634199619296E-2</v>
      </c>
      <c r="L25" s="1"/>
      <c r="M25" s="17">
        <v>50405</v>
      </c>
      <c r="N25" s="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>
        <f>+AJ25</f>
        <v>10223.064990577112</v>
      </c>
      <c r="AC25" s="12">
        <f t="shared" ref="AC25:AG25" si="25">+$AI$25</f>
        <v>-122.20292856149084</v>
      </c>
      <c r="AD25" s="12">
        <f t="shared" si="25"/>
        <v>-122.20292856149084</v>
      </c>
      <c r="AE25" s="12">
        <f t="shared" si="25"/>
        <v>-122.20292856149084</v>
      </c>
      <c r="AF25" s="12">
        <f t="shared" si="25"/>
        <v>-122.20292856149084</v>
      </c>
      <c r="AG25" s="12">
        <f t="shared" si="25"/>
        <v>-122.20292856149084</v>
      </c>
      <c r="AH25" s="1"/>
      <c r="AI25" s="1">
        <f t="shared" si="7"/>
        <v>-122.20292856149084</v>
      </c>
      <c r="AJ25" s="12">
        <f t="shared" si="8"/>
        <v>10223.064990577112</v>
      </c>
      <c r="AK25" s="1"/>
      <c r="AL25" s="1"/>
      <c r="AM25" s="1"/>
      <c r="AN25" s="1"/>
    </row>
    <row r="26" spans="1:40" ht="15.75" customHeight="1">
      <c r="A26" s="1"/>
      <c r="B26" s="25">
        <v>16</v>
      </c>
      <c r="C26" s="26">
        <f t="shared" si="9"/>
        <v>11609.689553699987</v>
      </c>
      <c r="D26" s="27">
        <f t="shared" si="12"/>
        <v>592.09416723869913</v>
      </c>
      <c r="E26" s="28">
        <f t="shared" si="10"/>
        <v>600</v>
      </c>
      <c r="F26" s="27">
        <f t="shared" si="1"/>
        <v>130</v>
      </c>
      <c r="G26" s="28">
        <f t="shared" si="2"/>
        <v>-20.685874914195129</v>
      </c>
      <c r="H26" s="27">
        <f t="shared" si="3"/>
        <v>-117.21995784710575</v>
      </c>
      <c r="I26" s="29">
        <f t="shared" si="4"/>
        <v>-9.7683298205921449</v>
      </c>
      <c r="J26" s="27">
        <f t="shared" si="5"/>
        <v>10448.720598329988</v>
      </c>
      <c r="K26" s="30">
        <f>+AC31</f>
        <v>-1.6486448049545289E-2</v>
      </c>
      <c r="L26" s="1"/>
      <c r="M26" s="17">
        <v>50770</v>
      </c>
      <c r="N26" s="1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>
        <f>+AJ26</f>
        <v>10331.500640482882</v>
      </c>
      <c r="AD26" s="12">
        <f t="shared" ref="AD26:AG26" si="26">+$AI$26</f>
        <v>-117.21995784710575</v>
      </c>
      <c r="AE26" s="12">
        <f t="shared" si="26"/>
        <v>-117.21995784710575</v>
      </c>
      <c r="AF26" s="12">
        <f t="shared" si="26"/>
        <v>-117.21995784710575</v>
      </c>
      <c r="AG26" s="12">
        <f t="shared" si="26"/>
        <v>-117.21995784710575</v>
      </c>
      <c r="AH26" s="1"/>
      <c r="AI26" s="1">
        <f t="shared" si="7"/>
        <v>-117.21995784710575</v>
      </c>
      <c r="AJ26" s="12">
        <f t="shared" si="8"/>
        <v>10331.500640482882</v>
      </c>
      <c r="AK26" s="1"/>
      <c r="AL26" s="1"/>
      <c r="AM26" s="1"/>
      <c r="AN26" s="12"/>
    </row>
    <row r="27" spans="1:40" ht="15.75" customHeight="1">
      <c r="A27" s="1"/>
      <c r="B27" s="25">
        <v>17</v>
      </c>
      <c r="C27" s="26">
        <f t="shared" si="9"/>
        <v>11725.786449236986</v>
      </c>
      <c r="D27" s="27">
        <f t="shared" si="12"/>
        <v>598.01510891108614</v>
      </c>
      <c r="E27" s="28">
        <f t="shared" si="10"/>
        <v>600</v>
      </c>
      <c r="F27" s="27">
        <f t="shared" si="1"/>
        <v>130</v>
      </c>
      <c r="G27" s="28">
        <f t="shared" si="2"/>
        <v>-19.797733663337077</v>
      </c>
      <c r="H27" s="27">
        <f t="shared" si="3"/>
        <v>-112.18715742557677</v>
      </c>
      <c r="I27" s="29">
        <f t="shared" si="4"/>
        <v>-9.3489297854647315</v>
      </c>
      <c r="J27" s="27">
        <f t="shared" si="5"/>
        <v>10553.207804313288</v>
      </c>
      <c r="K27" s="30">
        <f>+AD31</f>
        <v>-1.5462831258773804E-2</v>
      </c>
      <c r="L27" s="1"/>
      <c r="M27" s="17">
        <v>51135</v>
      </c>
      <c r="N27" s="1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>
        <f>+AJ27</f>
        <v>10441.020646887711</v>
      </c>
      <c r="AE27" s="12">
        <f t="shared" ref="AE27:AG27" si="27">+$AI$27</f>
        <v>-112.18715742557677</v>
      </c>
      <c r="AF27" s="12">
        <f t="shared" si="27"/>
        <v>-112.18715742557677</v>
      </c>
      <c r="AG27" s="12">
        <f t="shared" si="27"/>
        <v>-112.18715742557677</v>
      </c>
      <c r="AH27" s="1"/>
      <c r="AI27" s="1">
        <f t="shared" si="7"/>
        <v>-112.18715742557677</v>
      </c>
      <c r="AJ27" s="12">
        <f t="shared" si="8"/>
        <v>10441.020646887711</v>
      </c>
      <c r="AK27" s="1"/>
      <c r="AL27" s="1"/>
      <c r="AM27" s="1"/>
      <c r="AN27" s="1"/>
    </row>
    <row r="28" spans="1:40" ht="15.75" customHeight="1">
      <c r="A28" s="1"/>
      <c r="B28" s="25">
        <v>18</v>
      </c>
      <c r="C28" s="26">
        <f t="shared" si="9"/>
        <v>11843.044313729357</v>
      </c>
      <c r="D28" s="27">
        <f t="shared" si="12"/>
        <v>603.99526000019705</v>
      </c>
      <c r="E28" s="28">
        <f t="shared" si="10"/>
        <v>600</v>
      </c>
      <c r="F28" s="27">
        <f t="shared" si="1"/>
        <v>130</v>
      </c>
      <c r="G28" s="28">
        <f t="shared" si="2"/>
        <v>-18.900710999970443</v>
      </c>
      <c r="H28" s="27">
        <f t="shared" si="3"/>
        <v>-107.10402899983251</v>
      </c>
      <c r="I28" s="29">
        <f t="shared" si="4"/>
        <v>-8.9253357499860417</v>
      </c>
      <c r="J28" s="27">
        <f t="shared" si="5"/>
        <v>10658.739882356422</v>
      </c>
      <c r="K28" s="30">
        <f>+AE31</f>
        <v>-1.4517593979835508E-2</v>
      </c>
      <c r="L28" s="1"/>
      <c r="M28" s="17">
        <v>51501</v>
      </c>
      <c r="N28" s="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>
        <f>+AJ28</f>
        <v>10551.635853356589</v>
      </c>
      <c r="AF28" s="12">
        <f t="shared" ref="AF28:AG28" si="28">+$AI$28</f>
        <v>-107.10402899983251</v>
      </c>
      <c r="AG28" s="12">
        <f t="shared" si="28"/>
        <v>-107.10402899983251</v>
      </c>
      <c r="AH28" s="1"/>
      <c r="AI28" s="1">
        <f t="shared" si="7"/>
        <v>-107.10402899983251</v>
      </c>
      <c r="AJ28" s="12">
        <f t="shared" si="8"/>
        <v>10551.635853356589</v>
      </c>
      <c r="AK28" s="1"/>
      <c r="AL28" s="1"/>
      <c r="AM28" s="1"/>
      <c r="AN28" s="1"/>
    </row>
    <row r="29" spans="1:40" ht="15.75" customHeight="1">
      <c r="A29" s="1"/>
      <c r="B29" s="25">
        <v>19</v>
      </c>
      <c r="C29" s="26">
        <f t="shared" si="9"/>
        <v>11961.47475686665</v>
      </c>
      <c r="D29" s="27">
        <f t="shared" si="12"/>
        <v>610.03521260019897</v>
      </c>
      <c r="E29" s="28">
        <f t="shared" si="10"/>
        <v>600</v>
      </c>
      <c r="F29" s="27">
        <f t="shared" si="1"/>
        <v>130</v>
      </c>
      <c r="G29" s="28">
        <f t="shared" si="2"/>
        <v>-17.994718109970155</v>
      </c>
      <c r="H29" s="27">
        <f t="shared" si="3"/>
        <v>-101.97006928983087</v>
      </c>
      <c r="I29" s="29">
        <f t="shared" si="4"/>
        <v>-8.4975057741525735</v>
      </c>
      <c r="J29" s="27">
        <f t="shared" si="5"/>
        <v>10765.327281179985</v>
      </c>
      <c r="K29" s="30">
        <f>+AF31</f>
        <v>-1.3643494248390198E-2</v>
      </c>
      <c r="L29" s="1"/>
      <c r="M29" s="17">
        <v>51866</v>
      </c>
      <c r="N29" s="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>
        <f>+AJ29</f>
        <v>10663.357211890154</v>
      </c>
      <c r="AG29" s="12">
        <f>+AI29</f>
        <v>-101.97006928983089</v>
      </c>
      <c r="AH29" s="1"/>
      <c r="AI29" s="1">
        <f t="shared" si="7"/>
        <v>-101.97006928983089</v>
      </c>
      <c r="AJ29" s="12">
        <f t="shared" si="8"/>
        <v>10663.357211890154</v>
      </c>
      <c r="AK29" s="1"/>
      <c r="AL29" s="1"/>
      <c r="AM29" s="1"/>
      <c r="AN29" s="1"/>
    </row>
    <row r="30" spans="1:40" ht="15.75" customHeight="1">
      <c r="A30" s="1"/>
      <c r="B30" s="31">
        <v>20</v>
      </c>
      <c r="C30" s="32">
        <f t="shared" si="9"/>
        <v>12081.089504435316</v>
      </c>
      <c r="D30" s="33">
        <f t="shared" si="12"/>
        <v>616.13556472620098</v>
      </c>
      <c r="E30" s="34">
        <f t="shared" si="10"/>
        <v>600</v>
      </c>
      <c r="F30" s="33">
        <f t="shared" si="1"/>
        <v>130</v>
      </c>
      <c r="G30" s="34">
        <f t="shared" si="2"/>
        <v>-17.079665291069851</v>
      </c>
      <c r="H30" s="33">
        <f t="shared" si="3"/>
        <v>-96.784769982729159</v>
      </c>
      <c r="I30" s="35">
        <f t="shared" si="4"/>
        <v>-8.0653974985607633</v>
      </c>
      <c r="J30" s="33">
        <f t="shared" si="5"/>
        <v>10872.980553991785</v>
      </c>
      <c r="K30" s="36">
        <f>+AG31</f>
        <v>-1.2827838063240051E-2</v>
      </c>
      <c r="L30" s="1"/>
      <c r="M30" s="17">
        <v>52231</v>
      </c>
      <c r="N30" s="1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>
        <f>+AJ30</f>
        <v>10776.195784009056</v>
      </c>
      <c r="AH30" s="1"/>
      <c r="AI30" s="1">
        <f t="shared" si="7"/>
        <v>-96.784769982729159</v>
      </c>
      <c r="AJ30" s="12">
        <f t="shared" si="8"/>
        <v>10776.195784009056</v>
      </c>
      <c r="AK30" s="1"/>
      <c r="AL30" s="1"/>
      <c r="AM30" s="1"/>
      <c r="AN30" s="12"/>
    </row>
    <row r="31" spans="1:40" ht="15.75" customHeight="1">
      <c r="A31" s="1"/>
      <c r="B31" s="1"/>
      <c r="C31" s="37"/>
      <c r="D31" s="1"/>
      <c r="E31" s="1"/>
      <c r="F31" s="1"/>
      <c r="G31" s="1"/>
      <c r="H31" s="1"/>
      <c r="I31" s="1"/>
      <c r="J31" s="1"/>
      <c r="K31" s="1"/>
      <c r="L31" s="1"/>
      <c r="M31" s="1"/>
      <c r="N31" s="38">
        <f>+XIRR(N10:N11,M10:M11,1%)</f>
        <v>-0.20164272267371416</v>
      </c>
      <c r="O31" s="38">
        <f>+XIRR(O10:O12,M10:M12,1%)</f>
        <v>-0.10541948881000282</v>
      </c>
      <c r="P31" s="38">
        <f>+XIRR(P10:P13,M10:M13,1%)</f>
        <v>-7.3062064908444899E-2</v>
      </c>
      <c r="Q31" s="38">
        <f>+XIRR(Q10:Q14,M10:M14,1%)</f>
        <v>-5.6658043377101432E-2</v>
      </c>
      <c r="R31" s="38">
        <f>+XIRR(R10:R15,M10:M15,2%)</f>
        <v>-4.6664895489811897E-2</v>
      </c>
      <c r="S31" s="38">
        <f>+XIRR(S10:S16,M10:M16,3%)</f>
        <v>-3.9867604412138463E-2</v>
      </c>
      <c r="T31" s="38">
        <f>+XIRR(T10:T17,M10:M17,3%)</f>
        <v>-3.4934794120490546E-2</v>
      </c>
      <c r="U31" s="38">
        <f>+XIRR(U10:U18,M10:M18,3%)</f>
        <v>-3.1152705736458293E-2</v>
      </c>
      <c r="V31" s="38">
        <f>+XIRR(V10:V19,M10:M19,4%)</f>
        <v>-2.8139008283615111E-2</v>
      </c>
      <c r="W31" s="38">
        <f>+XIRR(W10:W20,M10:M20,3%)</f>
        <v>-2.5656505823135379E-2</v>
      </c>
      <c r="X31" s="38">
        <f>+XIRR(X10:X21,M10:M21,3%)</f>
        <v>-2.3575197458267211E-2</v>
      </c>
      <c r="Y31" s="38">
        <f>+XIRR(Y10:Y22,M10:M22,3%)</f>
        <v>-2.178840816020966E-2</v>
      </c>
      <c r="Z31" s="38">
        <f>+XIRR(Z10:Z23,M10:M23,3%)</f>
        <v>-2.0228637456893916E-2</v>
      </c>
      <c r="AA31" s="38">
        <f>+XIRR(AA10:AA24,M10:M24,3%)</f>
        <v>-1.8843637704849241E-2</v>
      </c>
      <c r="AB31" s="38">
        <f>+XIRR(AB10:AB25,M10:M25,3%)</f>
        <v>-1.7606634199619296E-2</v>
      </c>
      <c r="AC31" s="38">
        <f>+XIRR(AC10:AC26,M10:M26,3%)</f>
        <v>-1.6486448049545289E-2</v>
      </c>
      <c r="AD31" s="38">
        <f>+XIRR(AD10:AD27,M10:M27,3%)</f>
        <v>-1.5462831258773804E-2</v>
      </c>
      <c r="AE31" s="38">
        <f>+XIRR(AE10:AE28,M10:M28,3%)</f>
        <v>-1.4517593979835508E-2</v>
      </c>
      <c r="AF31" s="38">
        <f>+XIRR(AF10:AF29,M10:M29,3%)</f>
        <v>-1.3643494248390198E-2</v>
      </c>
      <c r="AG31" s="38">
        <f>+XIRR(AG10:AG30,M10:M30,3%)</f>
        <v>-1.2827838063240051E-2</v>
      </c>
      <c r="AH31" s="38"/>
      <c r="AI31" s="1"/>
      <c r="AJ31" s="1"/>
      <c r="AK31" s="1"/>
      <c r="AL31" s="1"/>
      <c r="AM31" s="1"/>
      <c r="AN31" s="1"/>
    </row>
    <row r="32" spans="1:40" ht="15.75" customHeight="1">
      <c r="A32" s="1"/>
      <c r="B32" s="1"/>
      <c r="C32" s="37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</row>
    <row r="33" spans="1:40" ht="15.75" customHeight="1">
      <c r="A33" s="1"/>
      <c r="B33" s="1"/>
      <c r="C33" s="37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</row>
    <row r="34" spans="1:40" ht="15.75" customHeight="1">
      <c r="A34" s="1"/>
      <c r="B34" s="1"/>
      <c r="C34" s="37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</row>
    <row r="35" spans="1:40" ht="15.75" customHeight="1">
      <c r="A35" s="1"/>
      <c r="B35" s="1"/>
      <c r="C35" s="37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</row>
    <row r="36" spans="1:40" ht="15.75" customHeight="1">
      <c r="A36" s="1"/>
      <c r="B36" s="1"/>
      <c r="C36" s="3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</row>
    <row r="37" spans="1:40" ht="15.75" customHeight="1">
      <c r="A37" s="1"/>
      <c r="B37" s="1"/>
      <c r="C37" s="37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</row>
    <row r="38" spans="1:40" ht="15.75" customHeight="1">
      <c r="A38" s="1"/>
      <c r="B38" s="1"/>
      <c r="C38" s="37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</row>
    <row r="39" spans="1:40" ht="15.75" customHeight="1">
      <c r="A39" s="1"/>
      <c r="B39" s="1"/>
      <c r="C39" s="37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</row>
    <row r="40" spans="1:40" ht="15.75" customHeight="1">
      <c r="A40" s="1"/>
      <c r="B40" s="1"/>
      <c r="C40" s="37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</row>
    <row r="41" spans="1:40" ht="15.75" customHeight="1">
      <c r="A41" s="1"/>
      <c r="B41" s="1"/>
      <c r="C41" s="37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</row>
    <row r="42" spans="1:40" ht="15.75" customHeight="1">
      <c r="A42" s="1"/>
      <c r="B42" s="1"/>
      <c r="C42" s="37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</row>
    <row r="43" spans="1:40" ht="15.75" customHeight="1">
      <c r="A43" s="1"/>
      <c r="B43" s="1"/>
      <c r="C43" s="37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</row>
    <row r="44" spans="1:40" ht="15.75" customHeight="1">
      <c r="A44" s="1"/>
      <c r="B44" s="1"/>
      <c r="C44" s="3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spans="1:40" ht="15.75" customHeight="1">
      <c r="A45" s="1"/>
      <c r="B45" s="1"/>
      <c r="C45" s="3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spans="1:40" ht="15.75" customHeight="1">
      <c r="A46" s="1"/>
      <c r="B46" s="1"/>
      <c r="C46" s="37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</row>
    <row r="47" spans="1:40" ht="15.75" customHeight="1">
      <c r="A47" s="1"/>
      <c r="B47" s="1"/>
      <c r="C47" s="3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spans="1:40" ht="15.75" customHeight="1">
      <c r="A48" s="1"/>
      <c r="B48" s="1"/>
      <c r="C48" s="37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</row>
    <row r="49" spans="1:40" ht="15.75" customHeight="1">
      <c r="A49" s="1"/>
      <c r="B49" s="1"/>
      <c r="C49" s="37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</row>
    <row r="50" spans="1:40" ht="15.75" customHeight="1">
      <c r="A50" s="1"/>
      <c r="B50" s="1"/>
      <c r="C50" s="37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</row>
    <row r="51" spans="1:40" ht="15.75" customHeight="1">
      <c r="A51" s="1"/>
      <c r="B51" s="1"/>
      <c r="C51" s="3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1:40" ht="15.75" customHeight="1">
      <c r="A52" s="1"/>
      <c r="B52" s="1"/>
      <c r="C52" s="37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spans="1:40" ht="15.75" customHeight="1">
      <c r="A53" s="1"/>
      <c r="B53" s="1"/>
      <c r="C53" s="37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1:40" ht="15.75" customHeight="1">
      <c r="A54" s="1"/>
      <c r="B54" s="1"/>
      <c r="C54" s="37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</row>
    <row r="55" spans="1:40" ht="15.75" customHeight="1">
      <c r="A55" s="1"/>
      <c r="B55" s="1"/>
      <c r="C55" s="37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</row>
    <row r="56" spans="1:40" ht="15.75" customHeight="1">
      <c r="A56" s="1"/>
      <c r="B56" s="1"/>
      <c r="C56" s="37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</row>
    <row r="57" spans="1:40" ht="15.75" customHeight="1">
      <c r="A57" s="1"/>
      <c r="B57" s="1"/>
      <c r="C57" s="3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</row>
    <row r="58" spans="1:40" ht="15.75" customHeight="1">
      <c r="A58" s="1"/>
      <c r="B58" s="1"/>
      <c r="C58" s="37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</row>
    <row r="59" spans="1:40" ht="15.75" customHeight="1">
      <c r="A59" s="1"/>
      <c r="B59" s="1"/>
      <c r="C59" s="37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spans="1:40" ht="15.75" customHeight="1">
      <c r="A60" s="1"/>
      <c r="B60" s="1"/>
      <c r="C60" s="37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spans="1:40" ht="15.75" customHeight="1">
      <c r="A61" s="1"/>
      <c r="B61" s="1"/>
      <c r="C61" s="37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</row>
    <row r="62" spans="1:40" ht="15.75" customHeight="1">
      <c r="A62" s="1"/>
      <c r="B62" s="1"/>
      <c r="C62" s="37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</row>
    <row r="63" spans="1:40" ht="15.75" customHeight="1">
      <c r="A63" s="1"/>
      <c r="B63" s="1"/>
      <c r="C63" s="37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spans="1:40" ht="15.75" customHeight="1">
      <c r="A64" s="1"/>
      <c r="B64" s="1"/>
      <c r="C64" s="37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1:40" ht="15.75" customHeight="1">
      <c r="A65" s="1"/>
      <c r="B65" s="1"/>
      <c r="C65" s="37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spans="1:40" ht="15.75" customHeight="1">
      <c r="A66" s="1"/>
      <c r="B66" s="1"/>
      <c r="C66" s="37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spans="1:40" ht="15.75" customHeight="1">
      <c r="A67" s="1"/>
      <c r="B67" s="1"/>
      <c r="C67" s="37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spans="1:40" ht="15.75" customHeight="1">
      <c r="A68" s="1"/>
      <c r="B68" s="1"/>
      <c r="C68" s="37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spans="1:40" ht="15.75" customHeight="1">
      <c r="A69" s="1"/>
      <c r="B69" s="1"/>
      <c r="C69" s="37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spans="1:40" ht="15.75" customHeight="1">
      <c r="A70" s="1"/>
      <c r="B70" s="1"/>
      <c r="C70" s="37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spans="1:40" ht="15.75" customHeight="1">
      <c r="A71" s="1"/>
      <c r="B71" s="1"/>
      <c r="C71" s="37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spans="1:40" ht="15.75" customHeight="1">
      <c r="A72" s="1"/>
      <c r="B72" s="1"/>
      <c r="C72" s="37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spans="1:40" ht="15.75" customHeight="1">
      <c r="A73" s="1"/>
      <c r="B73" s="1"/>
      <c r="C73" s="37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1:40" ht="15.75" customHeight="1">
      <c r="A74" s="1"/>
      <c r="B74" s="1"/>
      <c r="C74" s="37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spans="1:40" ht="15.75" customHeight="1">
      <c r="A75" s="1"/>
      <c r="B75" s="1"/>
      <c r="C75" s="37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</row>
    <row r="76" spans="1:40" ht="15.75" customHeight="1">
      <c r="A76" s="1"/>
      <c r="B76" s="1"/>
      <c r="C76" s="37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spans="1:40" ht="15.75" customHeight="1">
      <c r="A77" s="1"/>
      <c r="B77" s="1"/>
      <c r="C77" s="37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spans="1:40" ht="15.75" customHeight="1">
      <c r="A78" s="1"/>
      <c r="B78" s="1"/>
      <c r="C78" s="37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spans="1:40" ht="15.75" customHeight="1">
      <c r="A79" s="1"/>
      <c r="B79" s="1"/>
      <c r="C79" s="37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spans="1:40" ht="15.75" customHeight="1">
      <c r="A80" s="1"/>
      <c r="B80" s="1"/>
      <c r="C80" s="37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spans="1:40" ht="15.75" customHeight="1">
      <c r="A81" s="1"/>
      <c r="B81" s="1"/>
      <c r="C81" s="37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spans="1:40" ht="15.75" customHeight="1">
      <c r="A82" s="1"/>
      <c r="B82" s="1"/>
      <c r="C82" s="37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spans="1:40" ht="15.75" customHeight="1">
      <c r="A83" s="1"/>
      <c r="B83" s="1"/>
      <c r="C83" s="37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</row>
    <row r="84" spans="1:40" ht="15.75" customHeight="1">
      <c r="A84" s="1"/>
      <c r="B84" s="1"/>
      <c r="C84" s="37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</row>
    <row r="85" spans="1:40" ht="15.75" customHeight="1">
      <c r="A85" s="1"/>
      <c r="B85" s="1"/>
      <c r="C85" s="37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</row>
    <row r="86" spans="1:40" ht="15.75" customHeight="1">
      <c r="A86" s="1"/>
      <c r="B86" s="1"/>
      <c r="C86" s="37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</row>
    <row r="87" spans="1:40" ht="15.75" customHeight="1">
      <c r="A87" s="1"/>
      <c r="B87" s="1"/>
      <c r="C87" s="37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</row>
    <row r="88" spans="1:40" ht="15.75" customHeight="1">
      <c r="A88" s="1"/>
      <c r="B88" s="1"/>
      <c r="C88" s="37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</row>
    <row r="89" spans="1:40" ht="15.75" customHeight="1">
      <c r="A89" s="1"/>
      <c r="B89" s="1"/>
      <c r="C89" s="37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</row>
    <row r="90" spans="1:40" ht="15.75" customHeight="1">
      <c r="A90" s="1"/>
      <c r="B90" s="1"/>
      <c r="C90" s="37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</row>
    <row r="91" spans="1:40" ht="15.75" customHeight="1">
      <c r="A91" s="1"/>
      <c r="B91" s="1"/>
      <c r="C91" s="37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</row>
    <row r="92" spans="1:40" ht="15.75" customHeight="1">
      <c r="A92" s="1"/>
      <c r="B92" s="1"/>
      <c r="C92" s="37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</row>
    <row r="93" spans="1:40" ht="15.75" customHeight="1">
      <c r="A93" s="1"/>
      <c r="B93" s="1"/>
      <c r="C93" s="37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</row>
    <row r="94" spans="1:40" ht="15.75" customHeight="1">
      <c r="A94" s="1"/>
      <c r="B94" s="1"/>
      <c r="C94" s="37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</row>
    <row r="95" spans="1:40" ht="15.75" customHeight="1">
      <c r="A95" s="1"/>
      <c r="B95" s="1"/>
      <c r="C95" s="37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</row>
    <row r="96" spans="1:40" ht="15.75" customHeight="1">
      <c r="A96" s="1"/>
      <c r="B96" s="1"/>
      <c r="C96" s="37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</row>
    <row r="97" spans="1:40" ht="15.75" customHeight="1">
      <c r="A97" s="1"/>
      <c r="B97" s="1"/>
      <c r="C97" s="37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</row>
    <row r="98" spans="1:40" ht="15.75" customHeight="1">
      <c r="A98" s="1"/>
      <c r="B98" s="1"/>
      <c r="C98" s="37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</row>
    <row r="99" spans="1:40" ht="15.75" customHeight="1">
      <c r="A99" s="1"/>
      <c r="B99" s="1"/>
      <c r="C99" s="37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</row>
    <row r="100" spans="1:40" ht="15.75" customHeight="1">
      <c r="A100" s="1"/>
      <c r="B100" s="1"/>
      <c r="C100" s="37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</row>
    <row r="101" spans="1:40" ht="15.75" customHeight="1">
      <c r="A101" s="1"/>
      <c r="B101" s="1"/>
      <c r="C101" s="37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</row>
    <row r="102" spans="1:40" ht="15.75" customHeight="1">
      <c r="A102" s="1"/>
      <c r="B102" s="1"/>
      <c r="C102" s="37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</row>
    <row r="103" spans="1:40" ht="15.75" customHeight="1">
      <c r="A103" s="1"/>
      <c r="B103" s="1"/>
      <c r="C103" s="37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</row>
    <row r="104" spans="1:40" ht="15.75" customHeight="1">
      <c r="A104" s="1"/>
      <c r="B104" s="1"/>
      <c r="C104" s="37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</row>
    <row r="105" spans="1:40" ht="15.75" customHeight="1">
      <c r="A105" s="1"/>
      <c r="B105" s="1"/>
      <c r="C105" s="37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</row>
    <row r="106" spans="1:40" ht="15.75" customHeight="1">
      <c r="A106" s="1"/>
      <c r="B106" s="1"/>
      <c r="C106" s="37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</row>
    <row r="107" spans="1:40" ht="15.75" customHeight="1">
      <c r="A107" s="1"/>
      <c r="B107" s="1"/>
      <c r="C107" s="37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</row>
    <row r="108" spans="1:40" ht="15.75" customHeight="1">
      <c r="A108" s="1"/>
      <c r="B108" s="1"/>
      <c r="C108" s="3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</row>
    <row r="109" spans="1:40" ht="15.75" customHeight="1">
      <c r="A109" s="1"/>
      <c r="B109" s="1"/>
      <c r="C109" s="3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</row>
    <row r="110" spans="1:40" ht="15.75" customHeight="1">
      <c r="A110" s="1"/>
      <c r="B110" s="1"/>
      <c r="C110" s="3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</row>
    <row r="111" spans="1:40" ht="15.75" customHeight="1">
      <c r="A111" s="1"/>
      <c r="B111" s="1"/>
      <c r="C111" s="3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</row>
    <row r="112" spans="1:40" ht="15.75" customHeight="1">
      <c r="A112" s="1"/>
      <c r="B112" s="1"/>
      <c r="C112" s="3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</row>
    <row r="113" spans="1:40" ht="15.75" customHeight="1">
      <c r="A113" s="1"/>
      <c r="B113" s="1"/>
      <c r="C113" s="3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</row>
    <row r="114" spans="1:40" ht="15.75" customHeight="1">
      <c r="A114" s="1"/>
      <c r="B114" s="1"/>
      <c r="C114" s="3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</row>
    <row r="115" spans="1:40" ht="15.75" customHeight="1">
      <c r="A115" s="1"/>
      <c r="B115" s="1"/>
      <c r="C115" s="37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</row>
    <row r="116" spans="1:40" ht="15.75" customHeight="1">
      <c r="A116" s="1"/>
      <c r="B116" s="1"/>
      <c r="C116" s="37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</row>
    <row r="117" spans="1:40" ht="15.75" customHeight="1">
      <c r="A117" s="1"/>
      <c r="B117" s="1"/>
      <c r="C117" s="37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</row>
    <row r="118" spans="1:40" ht="15.75" customHeight="1">
      <c r="A118" s="1"/>
      <c r="B118" s="1"/>
      <c r="C118" s="37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</row>
    <row r="119" spans="1:40" ht="15.75" customHeight="1">
      <c r="A119" s="1"/>
      <c r="B119" s="1"/>
      <c r="C119" s="37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</row>
    <row r="120" spans="1:40" ht="15.75" customHeight="1">
      <c r="A120" s="1"/>
      <c r="B120" s="1"/>
      <c r="C120" s="37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</row>
    <row r="121" spans="1:40" ht="15.75" customHeight="1">
      <c r="A121" s="1"/>
      <c r="B121" s="1"/>
      <c r="C121" s="37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</row>
    <row r="122" spans="1:40" ht="15.75" customHeight="1">
      <c r="A122" s="1"/>
      <c r="B122" s="1"/>
      <c r="C122" s="37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</row>
    <row r="123" spans="1:40" ht="15.75" customHeight="1">
      <c r="A123" s="1"/>
      <c r="B123" s="1"/>
      <c r="C123" s="37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spans="1:40" ht="15.75" customHeight="1">
      <c r="A124" s="1"/>
      <c r="B124" s="1"/>
      <c r="C124" s="37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</row>
    <row r="125" spans="1:40" ht="15.75" customHeight="1">
      <c r="A125" s="1"/>
      <c r="B125" s="1"/>
      <c r="C125" s="37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</row>
    <row r="126" spans="1:40" ht="15.75" customHeight="1">
      <c r="A126" s="1"/>
      <c r="B126" s="1"/>
      <c r="C126" s="37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</row>
    <row r="127" spans="1:40" ht="15.75" customHeight="1">
      <c r="A127" s="1"/>
      <c r="B127" s="1"/>
      <c r="C127" s="37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spans="1:40" ht="15.75" customHeight="1">
      <c r="A128" s="1"/>
      <c r="B128" s="1"/>
      <c r="C128" s="37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</row>
    <row r="129" spans="1:40" ht="15.75" customHeight="1">
      <c r="A129" s="1"/>
      <c r="B129" s="1"/>
      <c r="C129" s="37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spans="1:40" ht="15.75" customHeight="1">
      <c r="A130" s="1"/>
      <c r="B130" s="1"/>
      <c r="C130" s="37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</row>
    <row r="131" spans="1:40" ht="15.75" customHeight="1">
      <c r="A131" s="1"/>
      <c r="B131" s="1"/>
      <c r="C131" s="37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</row>
    <row r="132" spans="1:40" ht="15.75" customHeight="1">
      <c r="A132" s="1"/>
      <c r="B132" s="1"/>
      <c r="C132" s="37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</row>
    <row r="133" spans="1:40" ht="15.75" customHeight="1">
      <c r="A133" s="1"/>
      <c r="B133" s="1"/>
      <c r="C133" s="37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spans="1:40" ht="15.75" customHeight="1">
      <c r="A134" s="1"/>
      <c r="B134" s="1"/>
      <c r="C134" s="37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</row>
    <row r="135" spans="1:40" ht="15.75" customHeight="1">
      <c r="A135" s="1"/>
      <c r="B135" s="1"/>
      <c r="C135" s="37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spans="1:40" ht="15.75" customHeight="1">
      <c r="A136" s="1"/>
      <c r="B136" s="1"/>
      <c r="C136" s="37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</row>
    <row r="137" spans="1:40" ht="15.75" customHeight="1">
      <c r="A137" s="1"/>
      <c r="B137" s="1"/>
      <c r="C137" s="37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</row>
    <row r="138" spans="1:40" ht="15.75" customHeight="1">
      <c r="A138" s="1"/>
      <c r="B138" s="1"/>
      <c r="C138" s="37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</row>
    <row r="139" spans="1:40" ht="15.75" customHeight="1">
      <c r="A139" s="1"/>
      <c r="B139" s="1"/>
      <c r="C139" s="37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spans="1:40" ht="15.75" customHeight="1">
      <c r="A140" s="1"/>
      <c r="B140" s="1"/>
      <c r="C140" s="37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spans="1:40" ht="15.75" customHeight="1">
      <c r="A141" s="1"/>
      <c r="B141" s="1"/>
      <c r="C141" s="3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spans="1:40" ht="15.75" customHeight="1">
      <c r="A142" s="1"/>
      <c r="B142" s="1"/>
      <c r="C142" s="3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spans="1:40" ht="15.75" customHeight="1">
      <c r="A143" s="1"/>
      <c r="B143" s="1"/>
      <c r="C143" s="37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spans="1:40" ht="15.75" customHeight="1">
      <c r="A144" s="1"/>
      <c r="B144" s="1"/>
      <c r="C144" s="37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spans="1:40" ht="15.75" customHeight="1">
      <c r="A145" s="1"/>
      <c r="B145" s="1"/>
      <c r="C145" s="37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spans="1:40" ht="15.75" customHeight="1">
      <c r="A146" s="1"/>
      <c r="B146" s="1"/>
      <c r="C146" s="37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spans="1:40" ht="15.75" customHeight="1">
      <c r="A147" s="1"/>
      <c r="B147" s="1"/>
      <c r="C147" s="3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spans="1:40" ht="15.75" customHeight="1">
      <c r="A148" s="1"/>
      <c r="B148" s="1"/>
      <c r="C148" s="37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spans="1:40" ht="15.75" customHeight="1">
      <c r="A149" s="1"/>
      <c r="B149" s="1"/>
      <c r="C149" s="37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spans="1:40" ht="15.75" customHeight="1">
      <c r="A150" s="1"/>
      <c r="B150" s="1"/>
      <c r="C150" s="37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spans="1:40" ht="15.75" customHeight="1">
      <c r="A151" s="1"/>
      <c r="B151" s="1"/>
      <c r="C151" s="37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spans="1:40" ht="15.75" customHeight="1">
      <c r="A152" s="1"/>
      <c r="B152" s="1"/>
      <c r="C152" s="37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spans="1:40" ht="15.75" customHeight="1">
      <c r="A153" s="1"/>
      <c r="B153" s="1"/>
      <c r="C153" s="37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spans="1:40" ht="15.75" customHeight="1">
      <c r="A154" s="1"/>
      <c r="B154" s="1"/>
      <c r="C154" s="37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spans="1:40" ht="15.75" customHeight="1">
      <c r="A155" s="1"/>
      <c r="B155" s="1"/>
      <c r="C155" s="37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spans="1:40" ht="15.75" customHeight="1">
      <c r="A156" s="1"/>
      <c r="B156" s="1"/>
      <c r="C156" s="37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spans="1:40" ht="15.75" customHeight="1">
      <c r="A157" s="1"/>
      <c r="B157" s="1"/>
      <c r="C157" s="37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spans="1:40" ht="15.75" customHeight="1">
      <c r="A158" s="1"/>
      <c r="B158" s="1"/>
      <c r="C158" s="37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spans="1:40" ht="15.75" customHeight="1">
      <c r="A159" s="1"/>
      <c r="B159" s="1"/>
      <c r="C159" s="37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spans="1:40" ht="15.75" customHeight="1">
      <c r="A160" s="1"/>
      <c r="B160" s="1"/>
      <c r="C160" s="37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spans="1:40" ht="15.75" customHeight="1">
      <c r="A161" s="1"/>
      <c r="B161" s="1"/>
      <c r="C161" s="37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spans="1:40" ht="15.75" customHeight="1">
      <c r="A162" s="1"/>
      <c r="B162" s="1"/>
      <c r="C162" s="37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spans="1:40" ht="15.75" customHeight="1">
      <c r="A163" s="1"/>
      <c r="B163" s="1"/>
      <c r="C163" s="37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spans="1:40" ht="15.75" customHeight="1">
      <c r="A164" s="1"/>
      <c r="B164" s="1"/>
      <c r="C164" s="37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spans="1:40" ht="15.75" customHeight="1">
      <c r="A165" s="1"/>
      <c r="B165" s="1"/>
      <c r="C165" s="37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spans="1:40" ht="15.75" customHeight="1">
      <c r="A166" s="1"/>
      <c r="B166" s="1"/>
      <c r="C166" s="37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spans="1:40" ht="15.75" customHeight="1">
      <c r="A167" s="1"/>
      <c r="B167" s="1"/>
      <c r="C167" s="37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spans="1:40" ht="15.75" customHeight="1">
      <c r="A168" s="1"/>
      <c r="B168" s="1"/>
      <c r="C168" s="37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spans="1:40" ht="15.75" customHeight="1">
      <c r="A169" s="1"/>
      <c r="B169" s="1"/>
      <c r="C169" s="37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spans="1:40" ht="15.75" customHeight="1">
      <c r="A170" s="1"/>
      <c r="B170" s="1"/>
      <c r="C170" s="37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spans="1:40" ht="15.75" customHeight="1">
      <c r="A171" s="1"/>
      <c r="B171" s="1"/>
      <c r="C171" s="37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spans="1:40" ht="15.75" customHeight="1">
      <c r="A172" s="1"/>
      <c r="B172" s="1"/>
      <c r="C172" s="37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spans="1:40" ht="15.75" customHeight="1">
      <c r="A173" s="1"/>
      <c r="B173" s="1"/>
      <c r="C173" s="37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spans="1:40" ht="15.75" customHeight="1">
      <c r="A174" s="1"/>
      <c r="B174" s="1"/>
      <c r="C174" s="37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spans="1:40" ht="15.75" customHeight="1">
      <c r="A175" s="1"/>
      <c r="B175" s="1"/>
      <c r="C175" s="37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spans="1:40" ht="15.75" customHeight="1">
      <c r="A176" s="1"/>
      <c r="B176" s="1"/>
      <c r="C176" s="37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spans="1:40" ht="15.75" customHeight="1">
      <c r="A177" s="1"/>
      <c r="B177" s="1"/>
      <c r="C177" s="37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spans="1:40" ht="15.75" customHeight="1">
      <c r="A178" s="1"/>
      <c r="B178" s="1"/>
      <c r="C178" s="37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spans="1:40" ht="15.75" customHeight="1">
      <c r="A179" s="1"/>
      <c r="B179" s="1"/>
      <c r="C179" s="37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spans="1:40" ht="15.75" customHeight="1">
      <c r="A180" s="1"/>
      <c r="B180" s="1"/>
      <c r="C180" s="37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spans="1:40" ht="15.75" customHeight="1">
      <c r="A181" s="1"/>
      <c r="B181" s="1"/>
      <c r="C181" s="37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spans="1:40" ht="15.75" customHeight="1">
      <c r="A182" s="1"/>
      <c r="B182" s="1"/>
      <c r="C182" s="37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spans="1:40" ht="15.75" customHeight="1">
      <c r="A183" s="1"/>
      <c r="B183" s="1"/>
      <c r="C183" s="37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spans="1:40" ht="15.75" customHeight="1">
      <c r="A184" s="1"/>
      <c r="B184" s="1"/>
      <c r="C184" s="37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spans="1:40" ht="15.75" customHeight="1">
      <c r="A185" s="1"/>
      <c r="B185" s="1"/>
      <c r="C185" s="37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spans="1:40" ht="15.75" customHeight="1">
      <c r="A186" s="1"/>
      <c r="B186" s="1"/>
      <c r="C186" s="37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spans="1:40" ht="15.75" customHeight="1">
      <c r="A187" s="1"/>
      <c r="B187" s="1"/>
      <c r="C187" s="37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spans="1:40" ht="15.75" customHeight="1">
      <c r="A188" s="1"/>
      <c r="B188" s="1"/>
      <c r="C188" s="37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spans="1:40" ht="15.75" customHeight="1">
      <c r="A189" s="1"/>
      <c r="B189" s="1"/>
      <c r="C189" s="37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spans="1:40" ht="15.75" customHeight="1">
      <c r="A190" s="1"/>
      <c r="B190" s="1"/>
      <c r="C190" s="3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spans="1:40" ht="15.75" customHeight="1">
      <c r="A191" s="1"/>
      <c r="B191" s="1"/>
      <c r="C191" s="3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ht="15.75" customHeight="1">
      <c r="A192" s="1"/>
      <c r="B192" s="1"/>
      <c r="C192" s="3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spans="1:40" ht="15.75" customHeight="1">
      <c r="A193" s="1"/>
      <c r="B193" s="1"/>
      <c r="C193" s="3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spans="1:40" ht="15.75" customHeight="1">
      <c r="A194" s="1"/>
      <c r="B194" s="1"/>
      <c r="C194" s="37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spans="1:40" ht="15.75" customHeight="1">
      <c r="A195" s="1"/>
      <c r="B195" s="1"/>
      <c r="C195" s="3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spans="1:40" ht="15.75" customHeight="1">
      <c r="A196" s="1"/>
      <c r="B196" s="1"/>
      <c r="C196" s="3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spans="1:40" ht="15.75" customHeight="1">
      <c r="A197" s="1"/>
      <c r="B197" s="1"/>
      <c r="C197" s="37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spans="1:40" ht="15.75" customHeight="1">
      <c r="A198" s="1"/>
      <c r="B198" s="1"/>
      <c r="C198" s="37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spans="1:40" ht="15.75" customHeight="1">
      <c r="A199" s="1"/>
      <c r="B199" s="1"/>
      <c r="C199" s="37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spans="1:40" ht="15.75" customHeight="1">
      <c r="A200" s="1"/>
      <c r="B200" s="1"/>
      <c r="C200" s="37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spans="1:40" ht="15.75" customHeight="1">
      <c r="A201" s="1"/>
      <c r="B201" s="1"/>
      <c r="C201" s="37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spans="1:40" ht="15.75" customHeight="1">
      <c r="A202" s="1"/>
      <c r="B202" s="1"/>
      <c r="C202" s="37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spans="1:40" ht="15.75" customHeight="1">
      <c r="A203" s="1"/>
      <c r="B203" s="1"/>
      <c r="C203" s="37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spans="1:40" ht="15.75" customHeight="1">
      <c r="A204" s="1"/>
      <c r="B204" s="1"/>
      <c r="C204" s="37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spans="1:40" ht="15.75" customHeight="1">
      <c r="A205" s="1"/>
      <c r="B205" s="1"/>
      <c r="C205" s="37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spans="1:40" ht="15.75" customHeight="1">
      <c r="A206" s="1"/>
      <c r="B206" s="1"/>
      <c r="C206" s="37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spans="1:40" ht="15.75" customHeight="1">
      <c r="A207" s="1"/>
      <c r="B207" s="1"/>
      <c r="C207" s="37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spans="1:40" ht="15.75" customHeight="1">
      <c r="A208" s="1"/>
      <c r="B208" s="1"/>
      <c r="C208" s="37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spans="1:40" ht="15.75" customHeight="1">
      <c r="A209" s="1"/>
      <c r="B209" s="1"/>
      <c r="C209" s="37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spans="1:40" ht="15.75" customHeight="1">
      <c r="A210" s="1"/>
      <c r="B210" s="1"/>
      <c r="C210" s="37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spans="1:40" ht="15.75" customHeight="1">
      <c r="A211" s="1"/>
      <c r="B211" s="1"/>
      <c r="C211" s="37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spans="1:40" ht="15.75" customHeight="1">
      <c r="A212" s="1"/>
      <c r="B212" s="1"/>
      <c r="C212" s="37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spans="1:40" ht="15.75" customHeight="1">
      <c r="A213" s="1"/>
      <c r="B213" s="1"/>
      <c r="C213" s="37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spans="1:40" ht="15.75" customHeight="1">
      <c r="A214" s="1"/>
      <c r="B214" s="1"/>
      <c r="C214" s="37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spans="1:40" ht="15.75" customHeight="1">
      <c r="A215" s="1"/>
      <c r="B215" s="1"/>
      <c r="C215" s="37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spans="1:40" ht="15.75" customHeight="1">
      <c r="A216" s="1"/>
      <c r="B216" s="1"/>
      <c r="C216" s="37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spans="1:40" ht="15.75" customHeight="1">
      <c r="A217" s="1"/>
      <c r="B217" s="1"/>
      <c r="C217" s="37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ht="15.75" customHeight="1">
      <c r="A218" s="1"/>
      <c r="B218" s="1"/>
      <c r="C218" s="37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spans="1:40" ht="15.75" customHeight="1">
      <c r="A219" s="1"/>
      <c r="B219" s="1"/>
      <c r="C219" s="37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spans="1:40" ht="15.75" customHeight="1">
      <c r="A220" s="1"/>
      <c r="B220" s="1"/>
      <c r="C220" s="37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1:40" ht="15.75" customHeight="1">
      <c r="A221" s="1"/>
      <c r="B221" s="1"/>
      <c r="C221" s="37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spans="1:40" ht="15.75" customHeight="1">
      <c r="A222" s="1"/>
      <c r="B222" s="1"/>
      <c r="C222" s="37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spans="1:40" ht="15.75" customHeight="1">
      <c r="A223" s="1"/>
      <c r="B223" s="1"/>
      <c r="C223" s="37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spans="1:40" ht="15.75" customHeight="1">
      <c r="A224" s="1"/>
      <c r="B224" s="1"/>
      <c r="C224" s="37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spans="1:40" ht="15.75" customHeight="1">
      <c r="A225" s="1"/>
      <c r="B225" s="1"/>
      <c r="C225" s="37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spans="1:40" ht="15.75" customHeight="1">
      <c r="A226" s="1"/>
      <c r="B226" s="1"/>
      <c r="C226" s="37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spans="1:40" ht="15.75" customHeight="1">
      <c r="A227" s="1"/>
      <c r="B227" s="1"/>
      <c r="C227" s="37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spans="1:40" ht="15.75" customHeight="1">
      <c r="A228" s="1"/>
      <c r="B228" s="1"/>
      <c r="C228" s="37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spans="1:40" ht="15.75" customHeight="1">
      <c r="A229" s="1"/>
      <c r="B229" s="1"/>
      <c r="C229" s="37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spans="1:40" ht="15.75" customHeight="1">
      <c r="A230" s="1"/>
      <c r="B230" s="1"/>
      <c r="C230" s="37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spans="1:40" ht="15.75" customHeight="1">
      <c r="A231" s="1"/>
      <c r="B231" s="1"/>
      <c r="C231" s="37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spans="1:40" ht="15.75" customHeight="1">
      <c r="A232" s="1"/>
      <c r="B232" s="1"/>
      <c r="C232" s="37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spans="1:40" ht="15.75" customHeight="1">
      <c r="A233" s="1"/>
      <c r="B233" s="1"/>
      <c r="C233" s="37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spans="1:40" ht="15.75" customHeight="1">
      <c r="A234" s="1"/>
      <c r="B234" s="1"/>
      <c r="C234" s="37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spans="1:40" ht="15.75" customHeight="1">
      <c r="A235" s="1"/>
      <c r="B235" s="1"/>
      <c r="C235" s="37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spans="1:40" ht="15.75" customHeight="1">
      <c r="A236" s="1"/>
      <c r="B236" s="1"/>
      <c r="C236" s="37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spans="1:40" ht="15.75" customHeight="1">
      <c r="A237" s="1"/>
      <c r="B237" s="1"/>
      <c r="C237" s="37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spans="1:40" ht="15.75" customHeight="1">
      <c r="A238" s="1"/>
      <c r="B238" s="1"/>
      <c r="C238" s="37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spans="1:40" ht="15.75" customHeight="1">
      <c r="A239" s="1"/>
      <c r="B239" s="1"/>
      <c r="C239" s="37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spans="1:40" ht="15.75" customHeight="1">
      <c r="A240" s="1"/>
      <c r="B240" s="1"/>
      <c r="C240" s="37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spans="1:40" ht="15.75" customHeight="1">
      <c r="A241" s="1"/>
      <c r="B241" s="1"/>
      <c r="C241" s="37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spans="1:40" ht="15.75" customHeight="1">
      <c r="A242" s="1"/>
      <c r="B242" s="1"/>
      <c r="C242" s="37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spans="1:40" ht="15.75" customHeight="1">
      <c r="A243" s="1"/>
      <c r="B243" s="1"/>
      <c r="C243" s="37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</row>
    <row r="244" spans="1:40" ht="15.75" customHeight="1">
      <c r="A244" s="1"/>
      <c r="B244" s="1"/>
      <c r="C244" s="37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</row>
    <row r="245" spans="1:40" ht="15.75" customHeight="1">
      <c r="A245" s="1"/>
      <c r="B245" s="1"/>
      <c r="C245" s="37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</row>
    <row r="246" spans="1:40" ht="15.75" customHeight="1">
      <c r="A246" s="1"/>
      <c r="B246" s="1"/>
      <c r="C246" s="37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</row>
    <row r="247" spans="1:40" ht="15.75" customHeight="1">
      <c r="A247" s="1"/>
      <c r="B247" s="1"/>
      <c r="C247" s="37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</row>
    <row r="248" spans="1:40" ht="15.75" customHeight="1">
      <c r="A248" s="1"/>
      <c r="B248" s="1"/>
      <c r="C248" s="37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</row>
    <row r="249" spans="1:40" ht="15.75" customHeight="1">
      <c r="A249" s="1"/>
      <c r="B249" s="1"/>
      <c r="C249" s="37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</row>
    <row r="250" spans="1:40" ht="15.75" customHeight="1">
      <c r="A250" s="1"/>
      <c r="B250" s="1"/>
      <c r="C250" s="37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</row>
    <row r="251" spans="1:40" ht="15.75" customHeight="1">
      <c r="A251" s="1"/>
      <c r="B251" s="1"/>
      <c r="C251" s="37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</row>
    <row r="252" spans="1:40" ht="15.75" customHeight="1">
      <c r="A252" s="1"/>
      <c r="B252" s="1"/>
      <c r="C252" s="37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</row>
    <row r="253" spans="1:40" ht="15.75" customHeight="1">
      <c r="A253" s="1"/>
      <c r="B253" s="1"/>
      <c r="C253" s="37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</row>
    <row r="254" spans="1:40" ht="15.75" customHeight="1">
      <c r="A254" s="1"/>
      <c r="B254" s="1"/>
      <c r="C254" s="37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</row>
    <row r="255" spans="1:40" ht="15.75" customHeight="1">
      <c r="A255" s="1"/>
      <c r="B255" s="1"/>
      <c r="C255" s="37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</row>
    <row r="256" spans="1:40" ht="15.75" customHeight="1">
      <c r="A256" s="1"/>
      <c r="B256" s="1"/>
      <c r="C256" s="37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</row>
    <row r="257" spans="1:40" ht="15.75" customHeight="1">
      <c r="A257" s="1"/>
      <c r="B257" s="1"/>
      <c r="C257" s="37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</row>
    <row r="258" spans="1:40" ht="15.75" customHeight="1">
      <c r="A258" s="1"/>
      <c r="B258" s="1"/>
      <c r="C258" s="37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</row>
    <row r="259" spans="1:40" ht="15.75" customHeight="1">
      <c r="A259" s="1"/>
      <c r="B259" s="1"/>
      <c r="C259" s="37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</row>
    <row r="260" spans="1:40" ht="15.75" customHeight="1">
      <c r="A260" s="1"/>
      <c r="B260" s="1"/>
      <c r="C260" s="37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</row>
    <row r="261" spans="1:40" ht="15.75" customHeight="1">
      <c r="A261" s="1"/>
      <c r="B261" s="1"/>
      <c r="C261" s="37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</row>
    <row r="262" spans="1:40" ht="15.75" customHeight="1">
      <c r="A262" s="1"/>
      <c r="B262" s="1"/>
      <c r="C262" s="37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</row>
    <row r="263" spans="1:40" ht="15.75" customHeight="1">
      <c r="A263" s="1"/>
      <c r="B263" s="1"/>
      <c r="C263" s="37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</row>
    <row r="264" spans="1:40" ht="15.75" customHeight="1">
      <c r="A264" s="1"/>
      <c r="B264" s="1"/>
      <c r="C264" s="37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</row>
    <row r="265" spans="1:40" ht="15.75" customHeight="1">
      <c r="A265" s="1"/>
      <c r="B265" s="1"/>
      <c r="C265" s="37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</row>
    <row r="266" spans="1:40" ht="15.75" customHeight="1">
      <c r="A266" s="1"/>
      <c r="B266" s="1"/>
      <c r="C266" s="37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spans="1:40" ht="15.75" customHeight="1">
      <c r="A267" s="1"/>
      <c r="B267" s="1"/>
      <c r="C267" s="37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spans="1:40" ht="15.75" customHeight="1">
      <c r="A268" s="1"/>
      <c r="B268" s="1"/>
      <c r="C268" s="37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spans="1:40" ht="15.75" customHeight="1">
      <c r="A269" s="1"/>
      <c r="B269" s="1"/>
      <c r="C269" s="37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spans="1:40" ht="15.75" customHeight="1">
      <c r="A270" s="1"/>
      <c r="B270" s="1"/>
      <c r="C270" s="37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spans="1:40" ht="15.75" customHeight="1">
      <c r="A271" s="1"/>
      <c r="B271" s="1"/>
      <c r="C271" s="37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spans="1:40" ht="15.75" customHeight="1">
      <c r="A272" s="1"/>
      <c r="B272" s="1"/>
      <c r="C272" s="37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spans="1:40" ht="15.75" customHeight="1">
      <c r="A273" s="1"/>
      <c r="B273" s="1"/>
      <c r="C273" s="37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spans="1:40" ht="15.75" customHeight="1">
      <c r="A274" s="1"/>
      <c r="B274" s="1"/>
      <c r="C274" s="37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spans="1:40" ht="15.75" customHeight="1">
      <c r="A275" s="1"/>
      <c r="B275" s="1"/>
      <c r="C275" s="37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spans="1:40" ht="15.75" customHeight="1">
      <c r="A276" s="1"/>
      <c r="B276" s="1"/>
      <c r="C276" s="37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spans="1:40" ht="15.75" customHeight="1">
      <c r="A277" s="1"/>
      <c r="B277" s="1"/>
      <c r="C277" s="37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spans="1:40" ht="15.75" customHeight="1">
      <c r="A278" s="1"/>
      <c r="B278" s="1"/>
      <c r="C278" s="37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  <row r="279" spans="1:40" ht="15.75" customHeight="1">
      <c r="A279" s="1"/>
      <c r="B279" s="1"/>
      <c r="C279" s="37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</row>
    <row r="280" spans="1:40" ht="15.75" customHeight="1">
      <c r="A280" s="1"/>
      <c r="B280" s="1"/>
      <c r="C280" s="37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</row>
    <row r="281" spans="1:40" ht="15.75" customHeight="1">
      <c r="A281" s="1"/>
      <c r="B281" s="1"/>
      <c r="C281" s="37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</row>
    <row r="282" spans="1:40" ht="15.75" customHeight="1">
      <c r="A282" s="1"/>
      <c r="B282" s="1"/>
      <c r="C282" s="37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</row>
    <row r="283" spans="1:40" ht="15.75" customHeight="1">
      <c r="A283" s="1"/>
      <c r="B283" s="1"/>
      <c r="C283" s="37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</row>
    <row r="284" spans="1:40" ht="15.75" customHeight="1">
      <c r="A284" s="1"/>
      <c r="B284" s="1"/>
      <c r="C284" s="37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</row>
    <row r="285" spans="1:40" ht="15.75" customHeight="1">
      <c r="A285" s="1"/>
      <c r="B285" s="1"/>
      <c r="C285" s="37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  <row r="286" spans="1:40" ht="15.75" customHeight="1">
      <c r="A286" s="1"/>
      <c r="B286" s="1"/>
      <c r="C286" s="37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</row>
    <row r="287" spans="1:40" ht="15.75" customHeight="1">
      <c r="A287" s="1"/>
      <c r="B287" s="1"/>
      <c r="C287" s="37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</row>
    <row r="288" spans="1:40" ht="15.75" customHeight="1">
      <c r="A288" s="1"/>
      <c r="B288" s="1"/>
      <c r="C288" s="37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</row>
    <row r="289" spans="1:40" ht="15.75" customHeight="1">
      <c r="A289" s="1"/>
      <c r="B289" s="1"/>
      <c r="C289" s="37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</row>
    <row r="290" spans="1:40" ht="15.75" customHeight="1">
      <c r="A290" s="1"/>
      <c r="B290" s="1"/>
      <c r="C290" s="37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</row>
    <row r="291" spans="1:40" ht="15.75" customHeight="1">
      <c r="A291" s="1"/>
      <c r="B291" s="1"/>
      <c r="C291" s="37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</row>
    <row r="292" spans="1:40" ht="15.75" customHeight="1">
      <c r="A292" s="1"/>
      <c r="B292" s="1"/>
      <c r="C292" s="37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</row>
    <row r="293" spans="1:40" ht="15.75" customHeight="1">
      <c r="A293" s="1"/>
      <c r="B293" s="1"/>
      <c r="C293" s="37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</row>
    <row r="294" spans="1:40" ht="15.75" customHeight="1">
      <c r="A294" s="1"/>
      <c r="B294" s="1"/>
      <c r="C294" s="37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</row>
    <row r="295" spans="1:40" ht="15.75" customHeight="1">
      <c r="A295" s="1"/>
      <c r="B295" s="1"/>
      <c r="C295" s="37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</row>
    <row r="296" spans="1:40" ht="15.75" customHeight="1">
      <c r="A296" s="1"/>
      <c r="B296" s="1"/>
      <c r="C296" s="37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</row>
    <row r="297" spans="1:40" ht="15.75" customHeight="1">
      <c r="A297" s="1"/>
      <c r="B297" s="1"/>
      <c r="C297" s="37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</row>
    <row r="298" spans="1:40" ht="15.75" customHeight="1">
      <c r="A298" s="1"/>
      <c r="B298" s="1"/>
      <c r="C298" s="37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</row>
    <row r="299" spans="1:40" ht="15.75" customHeight="1">
      <c r="A299" s="1"/>
      <c r="B299" s="1"/>
      <c r="C299" s="37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</row>
    <row r="300" spans="1:40" ht="15.75" customHeight="1">
      <c r="A300" s="1"/>
      <c r="B300" s="1"/>
      <c r="C300" s="37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</row>
    <row r="301" spans="1:40" ht="15.75" customHeight="1">
      <c r="A301" s="1"/>
      <c r="B301" s="1"/>
      <c r="C301" s="37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</row>
    <row r="302" spans="1:40" ht="15.75" customHeight="1">
      <c r="A302" s="1"/>
      <c r="B302" s="1"/>
      <c r="C302" s="37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</row>
    <row r="303" spans="1:40" ht="15.75" customHeight="1">
      <c r="A303" s="1"/>
      <c r="B303" s="1"/>
      <c r="C303" s="37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</row>
    <row r="304" spans="1:40" ht="15.75" customHeight="1">
      <c r="A304" s="1"/>
      <c r="B304" s="1"/>
      <c r="C304" s="37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</row>
    <row r="305" spans="1:40" ht="15.75" customHeight="1">
      <c r="A305" s="1"/>
      <c r="B305" s="1"/>
      <c r="C305" s="37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</row>
    <row r="306" spans="1:40" ht="15.75" customHeight="1">
      <c r="A306" s="1"/>
      <c r="B306" s="1"/>
      <c r="C306" s="37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</row>
    <row r="307" spans="1:40" ht="15.75" customHeight="1">
      <c r="A307" s="1"/>
      <c r="B307" s="1"/>
      <c r="C307" s="37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</row>
    <row r="308" spans="1:40" ht="15.75" customHeight="1">
      <c r="A308" s="1"/>
      <c r="B308" s="1"/>
      <c r="C308" s="37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</row>
    <row r="309" spans="1:40" ht="15.75" customHeight="1">
      <c r="A309" s="1"/>
      <c r="B309" s="1"/>
      <c r="C309" s="37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</row>
    <row r="310" spans="1:40" ht="15.75" customHeight="1">
      <c r="A310" s="1"/>
      <c r="B310" s="1"/>
      <c r="C310" s="37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</row>
    <row r="311" spans="1:40" ht="15.75" customHeight="1">
      <c r="A311" s="1"/>
      <c r="B311" s="1"/>
      <c r="C311" s="37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</row>
    <row r="312" spans="1:40" ht="15.75" customHeight="1">
      <c r="A312" s="1"/>
      <c r="B312" s="1"/>
      <c r="C312" s="37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</row>
    <row r="313" spans="1:40" ht="15.75" customHeight="1">
      <c r="A313" s="1"/>
      <c r="B313" s="1"/>
      <c r="C313" s="37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</row>
    <row r="314" spans="1:40" ht="15.75" customHeight="1">
      <c r="A314" s="1"/>
      <c r="B314" s="1"/>
      <c r="C314" s="37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</row>
    <row r="315" spans="1:40" ht="15.75" customHeight="1">
      <c r="A315" s="1"/>
      <c r="B315" s="1"/>
      <c r="C315" s="37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</row>
    <row r="316" spans="1:40" ht="15.75" customHeight="1">
      <c r="A316" s="1"/>
      <c r="B316" s="1"/>
      <c r="C316" s="37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</row>
    <row r="317" spans="1:40" ht="15.75" customHeight="1">
      <c r="A317" s="1"/>
      <c r="B317" s="1"/>
      <c r="C317" s="37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</row>
    <row r="318" spans="1:40" ht="15.75" customHeight="1">
      <c r="A318" s="1"/>
      <c r="B318" s="1"/>
      <c r="C318" s="37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</row>
    <row r="319" spans="1:40" ht="15.75" customHeight="1">
      <c r="A319" s="1"/>
      <c r="B319" s="1"/>
      <c r="C319" s="37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</row>
    <row r="320" spans="1:40" ht="15.75" customHeight="1">
      <c r="A320" s="1"/>
      <c r="B320" s="1"/>
      <c r="C320" s="37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</row>
    <row r="321" spans="1:40" ht="15.75" customHeight="1">
      <c r="A321" s="1"/>
      <c r="B321" s="1"/>
      <c r="C321" s="37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</row>
    <row r="322" spans="1:40" ht="15.75" customHeight="1">
      <c r="A322" s="1"/>
      <c r="B322" s="1"/>
      <c r="C322" s="37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</row>
    <row r="323" spans="1:40" ht="15.75" customHeight="1">
      <c r="A323" s="1"/>
      <c r="B323" s="1"/>
      <c r="C323" s="37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</row>
    <row r="324" spans="1:40" ht="15.75" customHeight="1">
      <c r="A324" s="1"/>
      <c r="B324" s="1"/>
      <c r="C324" s="37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</row>
    <row r="325" spans="1:40" ht="15.75" customHeight="1">
      <c r="A325" s="1"/>
      <c r="B325" s="1"/>
      <c r="C325" s="37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</row>
    <row r="326" spans="1:40" ht="15.75" customHeight="1">
      <c r="A326" s="1"/>
      <c r="B326" s="1"/>
      <c r="C326" s="37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</row>
    <row r="327" spans="1:40" ht="15.75" customHeight="1">
      <c r="A327" s="1"/>
      <c r="B327" s="1"/>
      <c r="C327" s="37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</row>
    <row r="328" spans="1:40" ht="15.75" customHeight="1">
      <c r="A328" s="1"/>
      <c r="B328" s="1"/>
      <c r="C328" s="37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</row>
    <row r="329" spans="1:40" ht="15.75" customHeight="1">
      <c r="A329" s="1"/>
      <c r="B329" s="1"/>
      <c r="C329" s="37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</row>
    <row r="330" spans="1:40" ht="15.75" customHeight="1">
      <c r="A330" s="1"/>
      <c r="B330" s="1"/>
      <c r="C330" s="37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</row>
    <row r="331" spans="1:40" ht="15.75" customHeight="1">
      <c r="A331" s="1"/>
      <c r="B331" s="1"/>
      <c r="C331" s="37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</row>
    <row r="332" spans="1:40" ht="15.75" customHeight="1">
      <c r="A332" s="1"/>
      <c r="B332" s="1"/>
      <c r="C332" s="37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</row>
    <row r="333" spans="1:40" ht="15.75" customHeight="1">
      <c r="A333" s="1"/>
      <c r="B333" s="1"/>
      <c r="C333" s="37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</row>
    <row r="334" spans="1:40" ht="15.75" customHeight="1">
      <c r="A334" s="1"/>
      <c r="B334" s="1"/>
      <c r="C334" s="37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</row>
    <row r="335" spans="1:40" ht="15.75" customHeight="1">
      <c r="A335" s="1"/>
      <c r="B335" s="1"/>
      <c r="C335" s="37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</row>
    <row r="336" spans="1:40" ht="15.75" customHeight="1">
      <c r="A336" s="1"/>
      <c r="B336" s="1"/>
      <c r="C336" s="37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</row>
    <row r="337" spans="1:40" ht="15.75" customHeight="1">
      <c r="A337" s="1"/>
      <c r="B337" s="1"/>
      <c r="C337" s="37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</row>
    <row r="338" spans="1:40" ht="15.75" customHeight="1">
      <c r="A338" s="1"/>
      <c r="B338" s="1"/>
      <c r="C338" s="37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</row>
    <row r="339" spans="1:40" ht="15.75" customHeight="1">
      <c r="A339" s="1"/>
      <c r="B339" s="1"/>
      <c r="C339" s="37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</row>
    <row r="340" spans="1:40" ht="15.75" customHeight="1">
      <c r="A340" s="1"/>
      <c r="B340" s="1"/>
      <c r="C340" s="37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</row>
    <row r="341" spans="1:40" ht="15.75" customHeight="1">
      <c r="A341" s="1"/>
      <c r="B341" s="1"/>
      <c r="C341" s="37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</row>
    <row r="342" spans="1:40" ht="15.75" customHeight="1">
      <c r="A342" s="1"/>
      <c r="B342" s="1"/>
      <c r="C342" s="37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</row>
    <row r="343" spans="1:40" ht="15.75" customHeight="1">
      <c r="A343" s="1"/>
      <c r="B343" s="1"/>
      <c r="C343" s="37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</row>
    <row r="344" spans="1:40" ht="15.75" customHeight="1">
      <c r="A344" s="1"/>
      <c r="B344" s="1"/>
      <c r="C344" s="37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</row>
    <row r="345" spans="1:40" ht="15.75" customHeight="1">
      <c r="A345" s="1"/>
      <c r="B345" s="1"/>
      <c r="C345" s="37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</row>
    <row r="346" spans="1:40" ht="15.75" customHeight="1">
      <c r="A346" s="1"/>
      <c r="B346" s="1"/>
      <c r="C346" s="37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</row>
    <row r="347" spans="1:40" ht="15.75" customHeight="1">
      <c r="A347" s="1"/>
      <c r="B347" s="1"/>
      <c r="C347" s="37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</row>
    <row r="348" spans="1:40" ht="15.75" customHeight="1">
      <c r="A348" s="1"/>
      <c r="B348" s="1"/>
      <c r="C348" s="37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</row>
    <row r="349" spans="1:40" ht="15.75" customHeight="1">
      <c r="A349" s="1"/>
      <c r="B349" s="1"/>
      <c r="C349" s="37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</row>
    <row r="350" spans="1:40" ht="15.75" customHeight="1">
      <c r="A350" s="1"/>
      <c r="B350" s="1"/>
      <c r="C350" s="37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</row>
    <row r="351" spans="1:40" ht="15.75" customHeight="1">
      <c r="A351" s="1"/>
      <c r="B351" s="1"/>
      <c r="C351" s="37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</row>
    <row r="352" spans="1:40" ht="15.75" customHeight="1">
      <c r="A352" s="1"/>
      <c r="B352" s="1"/>
      <c r="C352" s="37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</row>
    <row r="353" spans="1:40" ht="15.75" customHeight="1">
      <c r="A353" s="1"/>
      <c r="B353" s="1"/>
      <c r="C353" s="37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</row>
    <row r="354" spans="1:40" ht="15.75" customHeight="1">
      <c r="A354" s="1"/>
      <c r="B354" s="1"/>
      <c r="C354" s="37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</row>
    <row r="355" spans="1:40" ht="15.75" customHeight="1">
      <c r="A355" s="1"/>
      <c r="B355" s="1"/>
      <c r="C355" s="37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</row>
    <row r="356" spans="1:40" ht="15.75" customHeight="1">
      <c r="A356" s="1"/>
      <c r="B356" s="1"/>
      <c r="C356" s="37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</row>
    <row r="357" spans="1:40" ht="15.75" customHeight="1">
      <c r="A357" s="1"/>
      <c r="B357" s="1"/>
      <c r="C357" s="37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</row>
    <row r="358" spans="1:40" ht="15.75" customHeight="1">
      <c r="A358" s="1"/>
      <c r="B358" s="1"/>
      <c r="C358" s="37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</row>
    <row r="359" spans="1:40" ht="15.75" customHeight="1">
      <c r="A359" s="1"/>
      <c r="B359" s="1"/>
      <c r="C359" s="37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</row>
    <row r="360" spans="1:40" ht="15.75" customHeight="1">
      <c r="A360" s="1"/>
      <c r="B360" s="1"/>
      <c r="C360" s="37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</row>
    <row r="361" spans="1:40" ht="15.75" customHeight="1">
      <c r="A361" s="1"/>
      <c r="B361" s="1"/>
      <c r="C361" s="37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</row>
    <row r="362" spans="1:40" ht="15.75" customHeight="1">
      <c r="A362" s="1"/>
      <c r="B362" s="1"/>
      <c r="C362" s="37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</row>
    <row r="363" spans="1:40" ht="15.75" customHeight="1">
      <c r="A363" s="1"/>
      <c r="B363" s="1"/>
      <c r="C363" s="37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</row>
    <row r="364" spans="1:40" ht="15.75" customHeight="1">
      <c r="A364" s="1"/>
      <c r="B364" s="1"/>
      <c r="C364" s="37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</row>
    <row r="365" spans="1:40" ht="15.75" customHeight="1">
      <c r="A365" s="1"/>
      <c r="B365" s="1"/>
      <c r="C365" s="37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</row>
    <row r="366" spans="1:40" ht="15.75" customHeight="1">
      <c r="A366" s="1"/>
      <c r="B366" s="1"/>
      <c r="C366" s="37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</row>
    <row r="367" spans="1:40" ht="15.75" customHeight="1">
      <c r="A367" s="1"/>
      <c r="B367" s="1"/>
      <c r="C367" s="37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</row>
    <row r="368" spans="1:40" ht="15.75" customHeight="1">
      <c r="A368" s="1"/>
      <c r="B368" s="1"/>
      <c r="C368" s="37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</row>
    <row r="369" spans="1:40" ht="15.75" customHeight="1">
      <c r="A369" s="1"/>
      <c r="B369" s="1"/>
      <c r="C369" s="37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</row>
    <row r="370" spans="1:40" ht="15.75" customHeight="1">
      <c r="A370" s="1"/>
      <c r="B370" s="1"/>
      <c r="C370" s="37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</row>
    <row r="371" spans="1:40" ht="15.75" customHeight="1">
      <c r="A371" s="1"/>
      <c r="B371" s="1"/>
      <c r="C371" s="37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</row>
    <row r="372" spans="1:40" ht="15.75" customHeight="1">
      <c r="A372" s="1"/>
      <c r="B372" s="1"/>
      <c r="C372" s="37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</row>
    <row r="373" spans="1:40" ht="15.75" customHeight="1">
      <c r="A373" s="1"/>
      <c r="B373" s="1"/>
      <c r="C373" s="37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</row>
    <row r="374" spans="1:40" ht="15.75" customHeight="1">
      <c r="A374" s="1"/>
      <c r="B374" s="1"/>
      <c r="C374" s="37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</row>
    <row r="375" spans="1:40" ht="15.75" customHeight="1">
      <c r="A375" s="1"/>
      <c r="B375" s="1"/>
      <c r="C375" s="37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</row>
    <row r="376" spans="1:40" ht="15.75" customHeight="1">
      <c r="A376" s="1"/>
      <c r="B376" s="1"/>
      <c r="C376" s="37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</row>
    <row r="377" spans="1:40" ht="15.75" customHeight="1">
      <c r="A377" s="1"/>
      <c r="B377" s="1"/>
      <c r="C377" s="37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spans="1:40" ht="15.75" customHeight="1">
      <c r="A378" s="1"/>
      <c r="B378" s="1"/>
      <c r="C378" s="37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</row>
    <row r="379" spans="1:40" ht="15.75" customHeight="1">
      <c r="A379" s="1"/>
      <c r="B379" s="1"/>
      <c r="C379" s="37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</row>
    <row r="380" spans="1:40" ht="15.75" customHeight="1">
      <c r="A380" s="1"/>
      <c r="B380" s="1"/>
      <c r="C380" s="37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</row>
    <row r="381" spans="1:40" ht="15.75" customHeight="1">
      <c r="A381" s="1"/>
      <c r="B381" s="1"/>
      <c r="C381" s="37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</row>
    <row r="382" spans="1:40" ht="15.75" customHeight="1">
      <c r="A382" s="1"/>
      <c r="B382" s="1"/>
      <c r="C382" s="37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</row>
    <row r="383" spans="1:40" ht="15.75" customHeight="1">
      <c r="A383" s="1"/>
      <c r="B383" s="1"/>
      <c r="C383" s="37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</row>
    <row r="384" spans="1:40" ht="15.75" customHeight="1">
      <c r="A384" s="1"/>
      <c r="B384" s="1"/>
      <c r="C384" s="37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</row>
    <row r="385" spans="1:40" ht="15.75" customHeight="1">
      <c r="A385" s="1"/>
      <c r="B385" s="1"/>
      <c r="C385" s="37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</row>
    <row r="386" spans="1:40" ht="15.75" customHeight="1">
      <c r="A386" s="1"/>
      <c r="B386" s="1"/>
      <c r="C386" s="37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</row>
    <row r="387" spans="1:40" ht="15.75" customHeight="1">
      <c r="A387" s="1"/>
      <c r="B387" s="1"/>
      <c r="C387" s="37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</row>
    <row r="388" spans="1:40" ht="15.75" customHeight="1">
      <c r="A388" s="1"/>
      <c r="B388" s="1"/>
      <c r="C388" s="37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</row>
    <row r="389" spans="1:40" ht="15.75" customHeight="1">
      <c r="A389" s="1"/>
      <c r="B389" s="1"/>
      <c r="C389" s="37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</row>
    <row r="390" spans="1:40" ht="15.75" customHeight="1">
      <c r="A390" s="1"/>
      <c r="B390" s="1"/>
      <c r="C390" s="37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</row>
    <row r="391" spans="1:40" ht="15.75" customHeight="1">
      <c r="A391" s="1"/>
      <c r="B391" s="1"/>
      <c r="C391" s="37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</row>
    <row r="392" spans="1:40" ht="15.75" customHeight="1">
      <c r="A392" s="1"/>
      <c r="B392" s="1"/>
      <c r="C392" s="37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</row>
    <row r="393" spans="1:40" ht="15.75" customHeight="1">
      <c r="A393" s="1"/>
      <c r="B393" s="1"/>
      <c r="C393" s="37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</row>
    <row r="394" spans="1:40" ht="15.75" customHeight="1">
      <c r="A394" s="1"/>
      <c r="B394" s="1"/>
      <c r="C394" s="37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</row>
    <row r="395" spans="1:40" ht="15.75" customHeight="1">
      <c r="A395" s="1"/>
      <c r="B395" s="1"/>
      <c r="C395" s="37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</row>
    <row r="396" spans="1:40" ht="15.75" customHeight="1">
      <c r="A396" s="1"/>
      <c r="B396" s="1"/>
      <c r="C396" s="37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</row>
    <row r="397" spans="1:40" ht="15.75" customHeight="1">
      <c r="A397" s="1"/>
      <c r="B397" s="1"/>
      <c r="C397" s="37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</row>
    <row r="398" spans="1:40" ht="15.75" customHeight="1">
      <c r="A398" s="1"/>
      <c r="B398" s="1"/>
      <c r="C398" s="37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</row>
    <row r="399" spans="1:40" ht="15.75" customHeight="1">
      <c r="A399" s="1"/>
      <c r="B399" s="1"/>
      <c r="C399" s="37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</row>
    <row r="400" spans="1:40" ht="15.75" customHeight="1">
      <c r="A400" s="1"/>
      <c r="B400" s="1"/>
      <c r="C400" s="37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</row>
    <row r="401" spans="1:40" ht="15.75" customHeight="1">
      <c r="A401" s="1"/>
      <c r="B401" s="1"/>
      <c r="C401" s="37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</row>
    <row r="402" spans="1:40" ht="15.75" customHeight="1">
      <c r="A402" s="1"/>
      <c r="B402" s="1"/>
      <c r="C402" s="37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</row>
    <row r="403" spans="1:40" ht="15.75" customHeight="1">
      <c r="A403" s="1"/>
      <c r="B403" s="1"/>
      <c r="C403" s="37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</row>
    <row r="404" spans="1:40" ht="15.75" customHeight="1">
      <c r="A404" s="1"/>
      <c r="B404" s="1"/>
      <c r="C404" s="37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</row>
    <row r="405" spans="1:40" ht="15.75" customHeight="1">
      <c r="A405" s="1"/>
      <c r="B405" s="1"/>
      <c r="C405" s="37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</row>
    <row r="406" spans="1:40" ht="15.75" customHeight="1">
      <c r="A406" s="1"/>
      <c r="B406" s="1"/>
      <c r="C406" s="37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</row>
    <row r="407" spans="1:40" ht="15.75" customHeight="1">
      <c r="A407" s="1"/>
      <c r="B407" s="1"/>
      <c r="C407" s="37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</row>
    <row r="408" spans="1:40" ht="15.75" customHeight="1">
      <c r="A408" s="1"/>
      <c r="B408" s="1"/>
      <c r="C408" s="37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</row>
    <row r="409" spans="1:40" ht="15.75" customHeight="1">
      <c r="A409" s="1"/>
      <c r="B409" s="1"/>
      <c r="C409" s="37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</row>
    <row r="410" spans="1:40" ht="15.75" customHeight="1">
      <c r="A410" s="1"/>
      <c r="B410" s="1"/>
      <c r="C410" s="37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</row>
    <row r="411" spans="1:40" ht="15.75" customHeight="1">
      <c r="A411" s="1"/>
      <c r="B411" s="1"/>
      <c r="C411" s="37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spans="1:40" ht="15.75" customHeight="1">
      <c r="A412" s="1"/>
      <c r="B412" s="1"/>
      <c r="C412" s="37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</row>
    <row r="413" spans="1:40" ht="15.75" customHeight="1">
      <c r="A413" s="1"/>
      <c r="B413" s="1"/>
      <c r="C413" s="37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</row>
    <row r="414" spans="1:40" ht="15.75" customHeight="1">
      <c r="A414" s="1"/>
      <c r="B414" s="1"/>
      <c r="C414" s="37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</row>
    <row r="415" spans="1:40" ht="15.75" customHeight="1">
      <c r="A415" s="1"/>
      <c r="B415" s="1"/>
      <c r="C415" s="37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</row>
    <row r="416" spans="1:40" ht="15.75" customHeight="1">
      <c r="A416" s="1"/>
      <c r="B416" s="1"/>
      <c r="C416" s="37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</row>
    <row r="417" spans="1:40" ht="15.75" customHeight="1">
      <c r="A417" s="1"/>
      <c r="B417" s="1"/>
      <c r="C417" s="37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spans="1:40" ht="15.75" customHeight="1">
      <c r="A418" s="1"/>
      <c r="B418" s="1"/>
      <c r="C418" s="37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</row>
    <row r="419" spans="1:40" ht="15.75" customHeight="1">
      <c r="A419" s="1"/>
      <c r="B419" s="1"/>
      <c r="C419" s="37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</row>
    <row r="420" spans="1:40" ht="15.75" customHeight="1">
      <c r="A420" s="1"/>
      <c r="B420" s="1"/>
      <c r="C420" s="37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</row>
    <row r="421" spans="1:40" ht="15.75" customHeight="1">
      <c r="A421" s="1"/>
      <c r="B421" s="1"/>
      <c r="C421" s="37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</row>
    <row r="422" spans="1:40" ht="15.75" customHeight="1">
      <c r="A422" s="1"/>
      <c r="B422" s="1"/>
      <c r="C422" s="37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</row>
    <row r="423" spans="1:40" ht="15.75" customHeight="1">
      <c r="A423" s="1"/>
      <c r="B423" s="1"/>
      <c r="C423" s="37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</row>
    <row r="424" spans="1:40" ht="15.75" customHeight="1">
      <c r="A424" s="1"/>
      <c r="B424" s="1"/>
      <c r="C424" s="37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</row>
    <row r="425" spans="1:40" ht="15.75" customHeight="1">
      <c r="A425" s="1"/>
      <c r="B425" s="1"/>
      <c r="C425" s="37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</row>
    <row r="426" spans="1:40" ht="15.75" customHeight="1">
      <c r="A426" s="1"/>
      <c r="B426" s="1"/>
      <c r="C426" s="37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</row>
    <row r="427" spans="1:40" ht="15.75" customHeight="1">
      <c r="A427" s="1"/>
      <c r="B427" s="1"/>
      <c r="C427" s="37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</row>
    <row r="428" spans="1:40" ht="15.75" customHeight="1">
      <c r="A428" s="1"/>
      <c r="B428" s="1"/>
      <c r="C428" s="37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</row>
    <row r="429" spans="1:40" ht="15.75" customHeight="1">
      <c r="A429" s="1"/>
      <c r="B429" s="1"/>
      <c r="C429" s="37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</row>
    <row r="430" spans="1:40" ht="15.75" customHeight="1">
      <c r="A430" s="1"/>
      <c r="B430" s="1"/>
      <c r="C430" s="37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</row>
    <row r="431" spans="1:40" ht="15.75" customHeight="1">
      <c r="A431" s="1"/>
      <c r="B431" s="1"/>
      <c r="C431" s="37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</row>
    <row r="432" spans="1:40" ht="15.75" customHeight="1">
      <c r="A432" s="1"/>
      <c r="B432" s="1"/>
      <c r="C432" s="37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</row>
    <row r="433" spans="1:40" ht="15.75" customHeight="1">
      <c r="A433" s="1"/>
      <c r="B433" s="1"/>
      <c r="C433" s="37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</row>
    <row r="434" spans="1:40" ht="15.75" customHeight="1">
      <c r="A434" s="1"/>
      <c r="B434" s="1"/>
      <c r="C434" s="37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</row>
    <row r="435" spans="1:40" ht="15.75" customHeight="1">
      <c r="A435" s="1"/>
      <c r="B435" s="1"/>
      <c r="C435" s="37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</row>
    <row r="436" spans="1:40" ht="15.75" customHeight="1">
      <c r="A436" s="1"/>
      <c r="B436" s="1"/>
      <c r="C436" s="37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</row>
    <row r="437" spans="1:40" ht="15.75" customHeight="1">
      <c r="A437" s="1"/>
      <c r="B437" s="1"/>
      <c r="C437" s="37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</row>
    <row r="438" spans="1:40" ht="15.75" customHeight="1">
      <c r="A438" s="1"/>
      <c r="B438" s="1"/>
      <c r="C438" s="37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</row>
    <row r="439" spans="1:40" ht="15.75" customHeight="1">
      <c r="A439" s="1"/>
      <c r="B439" s="1"/>
      <c r="C439" s="37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</row>
    <row r="440" spans="1:40" ht="15.75" customHeight="1">
      <c r="A440" s="1"/>
      <c r="B440" s="1"/>
      <c r="C440" s="37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</row>
    <row r="441" spans="1:40" ht="15.75" customHeight="1">
      <c r="A441" s="1"/>
      <c r="B441" s="1"/>
      <c r="C441" s="37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</row>
    <row r="442" spans="1:40" ht="15.75" customHeight="1">
      <c r="A442" s="1"/>
      <c r="B442" s="1"/>
      <c r="C442" s="37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</row>
    <row r="443" spans="1:40" ht="15.75" customHeight="1">
      <c r="A443" s="1"/>
      <c r="B443" s="1"/>
      <c r="C443" s="37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</row>
    <row r="444" spans="1:40" ht="15.75" customHeight="1">
      <c r="A444" s="1"/>
      <c r="B444" s="1"/>
      <c r="C444" s="37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</row>
    <row r="445" spans="1:40" ht="15.75" customHeight="1">
      <c r="A445" s="1"/>
      <c r="B445" s="1"/>
      <c r="C445" s="37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</row>
    <row r="446" spans="1:40" ht="15.75" customHeight="1">
      <c r="A446" s="1"/>
      <c r="B446" s="1"/>
      <c r="C446" s="37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</row>
    <row r="447" spans="1:40" ht="15.75" customHeight="1">
      <c r="A447" s="1"/>
      <c r="B447" s="1"/>
      <c r="C447" s="37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</row>
    <row r="448" spans="1:40" ht="15.75" customHeight="1">
      <c r="A448" s="1"/>
      <c r="B448" s="1"/>
      <c r="C448" s="37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</row>
    <row r="449" spans="1:40" ht="15.75" customHeight="1">
      <c r="A449" s="1"/>
      <c r="B449" s="1"/>
      <c r="C449" s="37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</row>
    <row r="450" spans="1:40" ht="15.75" customHeight="1">
      <c r="A450" s="1"/>
      <c r="B450" s="1"/>
      <c r="C450" s="37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</row>
    <row r="451" spans="1:40" ht="15.75" customHeight="1">
      <c r="A451" s="1"/>
      <c r="B451" s="1"/>
      <c r="C451" s="37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</row>
    <row r="452" spans="1:40" ht="15.75" customHeight="1">
      <c r="A452" s="1"/>
      <c r="B452" s="1"/>
      <c r="C452" s="37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</row>
    <row r="453" spans="1:40" ht="15.75" customHeight="1">
      <c r="A453" s="1"/>
      <c r="B453" s="1"/>
      <c r="C453" s="37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</row>
    <row r="454" spans="1:40" ht="15.75" customHeight="1">
      <c r="A454" s="1"/>
      <c r="B454" s="1"/>
      <c r="C454" s="37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</row>
    <row r="455" spans="1:40" ht="15.75" customHeight="1">
      <c r="A455" s="1"/>
      <c r="B455" s="1"/>
      <c r="C455" s="37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</row>
    <row r="456" spans="1:40" ht="15.75" customHeight="1">
      <c r="A456" s="1"/>
      <c r="B456" s="1"/>
      <c r="C456" s="37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</row>
    <row r="457" spans="1:40" ht="15.75" customHeight="1">
      <c r="A457" s="1"/>
      <c r="B457" s="1"/>
      <c r="C457" s="37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</row>
    <row r="458" spans="1:40" ht="15.75" customHeight="1">
      <c r="A458" s="1"/>
      <c r="B458" s="1"/>
      <c r="C458" s="37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</row>
    <row r="459" spans="1:40" ht="15.75" customHeight="1">
      <c r="A459" s="1"/>
      <c r="B459" s="1"/>
      <c r="C459" s="37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</row>
    <row r="460" spans="1:40" ht="15.75" customHeight="1">
      <c r="A460" s="1"/>
      <c r="B460" s="1"/>
      <c r="C460" s="37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</row>
    <row r="461" spans="1:40" ht="15.75" customHeight="1">
      <c r="A461" s="1"/>
      <c r="B461" s="1"/>
      <c r="C461" s="37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</row>
    <row r="462" spans="1:40" ht="15.75" customHeight="1">
      <c r="A462" s="1"/>
      <c r="B462" s="1"/>
      <c r="C462" s="37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spans="1:40" ht="15.75" customHeight="1">
      <c r="A463" s="1"/>
      <c r="B463" s="1"/>
      <c r="C463" s="37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spans="1:40" ht="15.75" customHeight="1">
      <c r="A464" s="1"/>
      <c r="B464" s="1"/>
      <c r="C464" s="37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</row>
    <row r="465" spans="1:40" ht="15.75" customHeight="1">
      <c r="A465" s="1"/>
      <c r="B465" s="1"/>
      <c r="C465" s="37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</row>
    <row r="466" spans="1:40" ht="15.75" customHeight="1">
      <c r="A466" s="1"/>
      <c r="B466" s="1"/>
      <c r="C466" s="37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</row>
    <row r="467" spans="1:40" ht="15.75" customHeight="1">
      <c r="A467" s="1"/>
      <c r="B467" s="1"/>
      <c r="C467" s="37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</row>
    <row r="468" spans="1:40" ht="15.75" customHeight="1">
      <c r="A468" s="1"/>
      <c r="B468" s="1"/>
      <c r="C468" s="37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</row>
    <row r="469" spans="1:40" ht="15.75" customHeight="1">
      <c r="A469" s="1"/>
      <c r="B469" s="1"/>
      <c r="C469" s="37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</row>
    <row r="470" spans="1:40" ht="15.75" customHeight="1">
      <c r="A470" s="1"/>
      <c r="B470" s="1"/>
      <c r="C470" s="37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</row>
    <row r="471" spans="1:40" ht="15.75" customHeight="1">
      <c r="A471" s="1"/>
      <c r="B471" s="1"/>
      <c r="C471" s="37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</row>
    <row r="472" spans="1:40" ht="15.75" customHeight="1">
      <c r="A472" s="1"/>
      <c r="B472" s="1"/>
      <c r="C472" s="37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</row>
    <row r="473" spans="1:40" ht="15.75" customHeight="1">
      <c r="A473" s="1"/>
      <c r="B473" s="1"/>
      <c r="C473" s="37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</row>
    <row r="474" spans="1:40" ht="15.75" customHeight="1">
      <c r="A474" s="1"/>
      <c r="B474" s="1"/>
      <c r="C474" s="37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</row>
    <row r="475" spans="1:40" ht="15.75" customHeight="1">
      <c r="A475" s="1"/>
      <c r="B475" s="1"/>
      <c r="C475" s="37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</row>
    <row r="476" spans="1:40" ht="15.75" customHeight="1">
      <c r="A476" s="1"/>
      <c r="B476" s="1"/>
      <c r="C476" s="37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</row>
    <row r="477" spans="1:40" ht="15.75" customHeight="1">
      <c r="A477" s="1"/>
      <c r="B477" s="1"/>
      <c r="C477" s="37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</row>
    <row r="478" spans="1:40" ht="15.75" customHeight="1">
      <c r="A478" s="1"/>
      <c r="B478" s="1"/>
      <c r="C478" s="37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</row>
    <row r="479" spans="1:40" ht="15.75" customHeight="1">
      <c r="A479" s="1"/>
      <c r="B479" s="1"/>
      <c r="C479" s="37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</row>
    <row r="480" spans="1:40" ht="15.75" customHeight="1">
      <c r="A480" s="1"/>
      <c r="B480" s="1"/>
      <c r="C480" s="37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</row>
    <row r="481" spans="1:40" ht="15.75" customHeight="1">
      <c r="A481" s="1"/>
      <c r="B481" s="1"/>
      <c r="C481" s="37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</row>
    <row r="482" spans="1:40" ht="15.75" customHeight="1">
      <c r="A482" s="1"/>
      <c r="B482" s="1"/>
      <c r="C482" s="37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</row>
    <row r="483" spans="1:40" ht="15.75" customHeight="1">
      <c r="A483" s="1"/>
      <c r="B483" s="1"/>
      <c r="C483" s="37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</row>
    <row r="484" spans="1:40" ht="15.75" customHeight="1">
      <c r="A484" s="1"/>
      <c r="B484" s="1"/>
      <c r="C484" s="37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</row>
    <row r="485" spans="1:40" ht="15.75" customHeight="1">
      <c r="A485" s="1"/>
      <c r="B485" s="1"/>
      <c r="C485" s="37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</row>
    <row r="486" spans="1:40" ht="15.75" customHeight="1">
      <c r="A486" s="1"/>
      <c r="B486" s="1"/>
      <c r="C486" s="37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</row>
    <row r="487" spans="1:40" ht="15.75" customHeight="1">
      <c r="A487" s="1"/>
      <c r="B487" s="1"/>
      <c r="C487" s="37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</row>
    <row r="488" spans="1:40" ht="15.75" customHeight="1">
      <c r="A488" s="1"/>
      <c r="B488" s="1"/>
      <c r="C488" s="37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</row>
    <row r="489" spans="1:40" ht="15.75" customHeight="1">
      <c r="A489" s="1"/>
      <c r="B489" s="1"/>
      <c r="C489" s="37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</row>
    <row r="490" spans="1:40" ht="15.75" customHeight="1">
      <c r="A490" s="1"/>
      <c r="B490" s="1"/>
      <c r="C490" s="37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</row>
    <row r="491" spans="1:40" ht="15.75" customHeight="1">
      <c r="A491" s="1"/>
      <c r="B491" s="1"/>
      <c r="C491" s="37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</row>
    <row r="492" spans="1:40" ht="15.75" customHeight="1">
      <c r="A492" s="1"/>
      <c r="B492" s="1"/>
      <c r="C492" s="37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</row>
    <row r="493" spans="1:40" ht="15.75" customHeight="1">
      <c r="A493" s="1"/>
      <c r="B493" s="1"/>
      <c r="C493" s="37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</row>
    <row r="494" spans="1:40" ht="15.75" customHeight="1">
      <c r="A494" s="1"/>
      <c r="B494" s="1"/>
      <c r="C494" s="37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</row>
    <row r="495" spans="1:40" ht="15.75" customHeight="1">
      <c r="A495" s="1"/>
      <c r="B495" s="1"/>
      <c r="C495" s="37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</row>
    <row r="496" spans="1:40" ht="15.75" customHeight="1">
      <c r="A496" s="1"/>
      <c r="B496" s="1"/>
      <c r="C496" s="37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</row>
    <row r="497" spans="1:40" ht="15.75" customHeight="1">
      <c r="A497" s="1"/>
      <c r="B497" s="1"/>
      <c r="C497" s="37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</row>
    <row r="498" spans="1:40" ht="15.75" customHeight="1">
      <c r="A498" s="1"/>
      <c r="B498" s="1"/>
      <c r="C498" s="37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</row>
    <row r="499" spans="1:40" ht="15.75" customHeight="1">
      <c r="A499" s="1"/>
      <c r="B499" s="1"/>
      <c r="C499" s="37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</row>
    <row r="500" spans="1:40" ht="15.75" customHeight="1">
      <c r="A500" s="1"/>
      <c r="B500" s="1"/>
      <c r="C500" s="37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</row>
    <row r="501" spans="1:40" ht="15.75" customHeight="1">
      <c r="A501" s="1"/>
      <c r="B501" s="1"/>
      <c r="C501" s="37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</row>
    <row r="502" spans="1:40" ht="15.75" customHeight="1">
      <c r="A502" s="1"/>
      <c r="B502" s="1"/>
      <c r="C502" s="37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</row>
    <row r="503" spans="1:40" ht="15.75" customHeight="1">
      <c r="A503" s="1"/>
      <c r="B503" s="1"/>
      <c r="C503" s="37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</row>
    <row r="504" spans="1:40" ht="15.75" customHeight="1">
      <c r="A504" s="1"/>
      <c r="B504" s="1"/>
      <c r="C504" s="37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</row>
    <row r="505" spans="1:40" ht="15.75" customHeight="1">
      <c r="A505" s="1"/>
      <c r="B505" s="1"/>
      <c r="C505" s="37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</row>
    <row r="506" spans="1:40" ht="15.75" customHeight="1">
      <c r="A506" s="1"/>
      <c r="B506" s="1"/>
      <c r="C506" s="37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</row>
    <row r="507" spans="1:40" ht="15.75" customHeight="1">
      <c r="A507" s="1"/>
      <c r="B507" s="1"/>
      <c r="C507" s="37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</row>
    <row r="508" spans="1:40" ht="15.75" customHeight="1">
      <c r="A508" s="1"/>
      <c r="B508" s="1"/>
      <c r="C508" s="37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</row>
    <row r="509" spans="1:40" ht="15.75" customHeight="1">
      <c r="A509" s="1"/>
      <c r="B509" s="1"/>
      <c r="C509" s="37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</row>
    <row r="510" spans="1:40" ht="15.75" customHeight="1">
      <c r="A510" s="1"/>
      <c r="B510" s="1"/>
      <c r="C510" s="37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</row>
    <row r="511" spans="1:40" ht="15.75" customHeight="1">
      <c r="A511" s="1"/>
      <c r="B511" s="1"/>
      <c r="C511" s="37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</row>
    <row r="512" spans="1:40" ht="15.75" customHeight="1">
      <c r="A512" s="1"/>
      <c r="B512" s="1"/>
      <c r="C512" s="37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</row>
    <row r="513" spans="1:40" ht="15.75" customHeight="1">
      <c r="A513" s="1"/>
      <c r="B513" s="1"/>
      <c r="C513" s="37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</row>
    <row r="514" spans="1:40" ht="15.75" customHeight="1">
      <c r="A514" s="1"/>
      <c r="B514" s="1"/>
      <c r="C514" s="37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</row>
    <row r="515" spans="1:40" ht="15.75" customHeight="1">
      <c r="A515" s="1"/>
      <c r="B515" s="1"/>
      <c r="C515" s="37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</row>
    <row r="516" spans="1:40" ht="15.75" customHeight="1">
      <c r="A516" s="1"/>
      <c r="B516" s="1"/>
      <c r="C516" s="37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</row>
    <row r="517" spans="1:40" ht="15.75" customHeight="1">
      <c r="A517" s="1"/>
      <c r="B517" s="1"/>
      <c r="C517" s="37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</row>
    <row r="518" spans="1:40" ht="15.75" customHeight="1">
      <c r="A518" s="1"/>
      <c r="B518" s="1"/>
      <c r="C518" s="37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</row>
    <row r="519" spans="1:40" ht="15.75" customHeight="1">
      <c r="A519" s="1"/>
      <c r="B519" s="1"/>
      <c r="C519" s="37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</row>
    <row r="520" spans="1:40" ht="15.75" customHeight="1">
      <c r="A520" s="1"/>
      <c r="B520" s="1"/>
      <c r="C520" s="37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</row>
    <row r="521" spans="1:40" ht="15.75" customHeight="1">
      <c r="A521" s="1"/>
      <c r="B521" s="1"/>
      <c r="C521" s="37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</row>
    <row r="522" spans="1:40" ht="15.75" customHeight="1">
      <c r="A522" s="1"/>
      <c r="B522" s="1"/>
      <c r="C522" s="37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</row>
    <row r="523" spans="1:40" ht="15.75" customHeight="1">
      <c r="A523" s="1"/>
      <c r="B523" s="1"/>
      <c r="C523" s="37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</row>
    <row r="524" spans="1:40" ht="15.75" customHeight="1">
      <c r="A524" s="1"/>
      <c r="B524" s="1"/>
      <c r="C524" s="37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</row>
    <row r="525" spans="1:40" ht="15.75" customHeight="1">
      <c r="A525" s="1"/>
      <c r="B525" s="1"/>
      <c r="C525" s="37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</row>
    <row r="526" spans="1:40" ht="15.75" customHeight="1">
      <c r="A526" s="1"/>
      <c r="B526" s="1"/>
      <c r="C526" s="37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spans="1:40" ht="15.75" customHeight="1">
      <c r="A527" s="1"/>
      <c r="B527" s="1"/>
      <c r="C527" s="37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</row>
    <row r="528" spans="1:40" ht="15.75" customHeight="1">
      <c r="A528" s="1"/>
      <c r="B528" s="1"/>
      <c r="C528" s="37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</row>
    <row r="529" spans="1:40" ht="15.75" customHeight="1">
      <c r="A529" s="1"/>
      <c r="B529" s="1"/>
      <c r="C529" s="37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</row>
    <row r="530" spans="1:40" ht="15.75" customHeight="1">
      <c r="A530" s="1"/>
      <c r="B530" s="1"/>
      <c r="C530" s="37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</row>
    <row r="531" spans="1:40" ht="15.75" customHeight="1">
      <c r="A531" s="1"/>
      <c r="B531" s="1"/>
      <c r="C531" s="37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spans="1:40" ht="15.75" customHeight="1">
      <c r="A532" s="1"/>
      <c r="B532" s="1"/>
      <c r="C532" s="37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</row>
    <row r="533" spans="1:40" ht="15.75" customHeight="1">
      <c r="A533" s="1"/>
      <c r="B533" s="1"/>
      <c r="C533" s="37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</row>
    <row r="534" spans="1:40" ht="15.75" customHeight="1">
      <c r="A534" s="1"/>
      <c r="B534" s="1"/>
      <c r="C534" s="37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</row>
    <row r="535" spans="1:40" ht="15.75" customHeight="1">
      <c r="A535" s="1"/>
      <c r="B535" s="1"/>
      <c r="C535" s="37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</row>
    <row r="536" spans="1:40" ht="15.75" customHeight="1">
      <c r="A536" s="1"/>
      <c r="B536" s="1"/>
      <c r="C536" s="37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</row>
    <row r="537" spans="1:40" ht="15.75" customHeight="1">
      <c r="A537" s="1"/>
      <c r="B537" s="1"/>
      <c r="C537" s="37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</row>
    <row r="538" spans="1:40" ht="15.75" customHeight="1">
      <c r="A538" s="1"/>
      <c r="B538" s="1"/>
      <c r="C538" s="37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</row>
    <row r="539" spans="1:40" ht="15.75" customHeight="1">
      <c r="A539" s="1"/>
      <c r="B539" s="1"/>
      <c r="C539" s="37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</row>
    <row r="540" spans="1:40" ht="15.75" customHeight="1">
      <c r="A540" s="1"/>
      <c r="B540" s="1"/>
      <c r="C540" s="37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</row>
    <row r="541" spans="1:40" ht="15.75" customHeight="1">
      <c r="A541" s="1"/>
      <c r="B541" s="1"/>
      <c r="C541" s="37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</row>
    <row r="542" spans="1:40" ht="15.75" customHeight="1">
      <c r="A542" s="1"/>
      <c r="B542" s="1"/>
      <c r="C542" s="37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</row>
    <row r="543" spans="1:40" ht="15.75" customHeight="1">
      <c r="A543" s="1"/>
      <c r="B543" s="1"/>
      <c r="C543" s="37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</row>
    <row r="544" spans="1:40" ht="15.75" customHeight="1">
      <c r="A544" s="1"/>
      <c r="B544" s="1"/>
      <c r="C544" s="37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</row>
    <row r="545" spans="1:40" ht="15.75" customHeight="1">
      <c r="A545" s="1"/>
      <c r="B545" s="1"/>
      <c r="C545" s="37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</row>
    <row r="546" spans="1:40" ht="15.75" customHeight="1">
      <c r="A546" s="1"/>
      <c r="B546" s="1"/>
      <c r="C546" s="37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</row>
    <row r="547" spans="1:40" ht="15.75" customHeight="1">
      <c r="A547" s="1"/>
      <c r="B547" s="1"/>
      <c r="C547" s="37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</row>
    <row r="548" spans="1:40" ht="15.75" customHeight="1">
      <c r="A548" s="1"/>
      <c r="B548" s="1"/>
      <c r="C548" s="37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</row>
    <row r="549" spans="1:40" ht="15.75" customHeight="1">
      <c r="A549" s="1"/>
      <c r="B549" s="1"/>
      <c r="C549" s="37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</row>
    <row r="550" spans="1:40" ht="15.75" customHeight="1">
      <c r="A550" s="1"/>
      <c r="B550" s="1"/>
      <c r="C550" s="37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</row>
    <row r="551" spans="1:40" ht="15.75" customHeight="1">
      <c r="A551" s="1"/>
      <c r="B551" s="1"/>
      <c r="C551" s="37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</row>
    <row r="552" spans="1:40" ht="15.75" customHeight="1">
      <c r="A552" s="1"/>
      <c r="B552" s="1"/>
      <c r="C552" s="37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</row>
    <row r="553" spans="1:40" ht="15.75" customHeight="1">
      <c r="A553" s="1"/>
      <c r="B553" s="1"/>
      <c r="C553" s="37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</row>
    <row r="554" spans="1:40" ht="15.75" customHeight="1">
      <c r="A554" s="1"/>
      <c r="B554" s="1"/>
      <c r="C554" s="37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</row>
    <row r="555" spans="1:40" ht="15.75" customHeight="1">
      <c r="A555" s="1"/>
      <c r="B555" s="1"/>
      <c r="C555" s="37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</row>
    <row r="556" spans="1:40" ht="15.75" customHeight="1">
      <c r="A556" s="1"/>
      <c r="B556" s="1"/>
      <c r="C556" s="37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</row>
    <row r="557" spans="1:40" ht="15.75" customHeight="1">
      <c r="A557" s="1"/>
      <c r="B557" s="1"/>
      <c r="C557" s="37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</row>
    <row r="558" spans="1:40" ht="15.75" customHeight="1">
      <c r="A558" s="1"/>
      <c r="B558" s="1"/>
      <c r="C558" s="37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</row>
    <row r="559" spans="1:40" ht="15.75" customHeight="1">
      <c r="A559" s="1"/>
      <c r="B559" s="1"/>
      <c r="C559" s="37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</row>
    <row r="560" spans="1:40" ht="15.75" customHeight="1">
      <c r="A560" s="1"/>
      <c r="B560" s="1"/>
      <c r="C560" s="37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</row>
    <row r="561" spans="1:40" ht="15.75" customHeight="1">
      <c r="A561" s="1"/>
      <c r="B561" s="1"/>
      <c r="C561" s="37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</row>
    <row r="562" spans="1:40" ht="15.75" customHeight="1">
      <c r="A562" s="1"/>
      <c r="B562" s="1"/>
      <c r="C562" s="37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</row>
    <row r="563" spans="1:40" ht="15.75" customHeight="1">
      <c r="A563" s="1"/>
      <c r="B563" s="1"/>
      <c r="C563" s="37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</row>
    <row r="564" spans="1:40" ht="15.75" customHeight="1">
      <c r="A564" s="1"/>
      <c r="B564" s="1"/>
      <c r="C564" s="37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</row>
    <row r="565" spans="1:40" ht="15.75" customHeight="1">
      <c r="A565" s="1"/>
      <c r="B565" s="1"/>
      <c r="C565" s="37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</row>
    <row r="566" spans="1:40" ht="15.75" customHeight="1">
      <c r="A566" s="1"/>
      <c r="B566" s="1"/>
      <c r="C566" s="37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</row>
    <row r="567" spans="1:40" ht="15.75" customHeight="1">
      <c r="A567" s="1"/>
      <c r="B567" s="1"/>
      <c r="C567" s="37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</row>
    <row r="568" spans="1:40" ht="15.75" customHeight="1">
      <c r="A568" s="1"/>
      <c r="B568" s="1"/>
      <c r="C568" s="37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</row>
    <row r="569" spans="1:40" ht="15.75" customHeight="1">
      <c r="A569" s="1"/>
      <c r="B569" s="1"/>
      <c r="C569" s="37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</row>
    <row r="570" spans="1:40" ht="15.75" customHeight="1">
      <c r="A570" s="1"/>
      <c r="B570" s="1"/>
      <c r="C570" s="37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</row>
    <row r="571" spans="1:40" ht="15.75" customHeight="1">
      <c r="A571" s="1"/>
      <c r="B571" s="1"/>
      <c r="C571" s="37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</row>
    <row r="572" spans="1:40" ht="15.75" customHeight="1">
      <c r="A572" s="1"/>
      <c r="B572" s="1"/>
      <c r="C572" s="37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</row>
    <row r="573" spans="1:40" ht="15.75" customHeight="1">
      <c r="A573" s="1"/>
      <c r="B573" s="1"/>
      <c r="C573" s="37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</row>
    <row r="574" spans="1:40" ht="15.75" customHeight="1">
      <c r="A574" s="1"/>
      <c r="B574" s="1"/>
      <c r="C574" s="37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</row>
    <row r="575" spans="1:40" ht="15.75" customHeight="1">
      <c r="A575" s="1"/>
      <c r="B575" s="1"/>
      <c r="C575" s="37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</row>
    <row r="576" spans="1:40" ht="15.75" customHeight="1">
      <c r="A576" s="1"/>
      <c r="B576" s="1"/>
      <c r="C576" s="37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</row>
    <row r="577" spans="1:40" ht="15.75" customHeight="1">
      <c r="A577" s="1"/>
      <c r="B577" s="1"/>
      <c r="C577" s="37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</row>
    <row r="578" spans="1:40" ht="15.75" customHeight="1">
      <c r="A578" s="1"/>
      <c r="B578" s="1"/>
      <c r="C578" s="37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</row>
    <row r="579" spans="1:40" ht="15.75" customHeight="1">
      <c r="A579" s="1"/>
      <c r="B579" s="1"/>
      <c r="C579" s="37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</row>
    <row r="580" spans="1:40" ht="15.75" customHeight="1">
      <c r="A580" s="1"/>
      <c r="B580" s="1"/>
      <c r="C580" s="37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</row>
    <row r="581" spans="1:40" ht="15.75" customHeight="1">
      <c r="A581" s="1"/>
      <c r="B581" s="1"/>
      <c r="C581" s="37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</row>
    <row r="582" spans="1:40" ht="15.75" customHeight="1">
      <c r="A582" s="1"/>
      <c r="B582" s="1"/>
      <c r="C582" s="37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</row>
    <row r="583" spans="1:40" ht="15.75" customHeight="1">
      <c r="A583" s="1"/>
      <c r="B583" s="1"/>
      <c r="C583" s="37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</row>
    <row r="584" spans="1:40" ht="15.75" customHeight="1">
      <c r="A584" s="1"/>
      <c r="B584" s="1"/>
      <c r="C584" s="37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</row>
    <row r="585" spans="1:40" ht="15.75" customHeight="1">
      <c r="A585" s="1"/>
      <c r="B585" s="1"/>
      <c r="C585" s="37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</row>
    <row r="586" spans="1:40" ht="15.75" customHeight="1">
      <c r="A586" s="1"/>
      <c r="B586" s="1"/>
      <c r="C586" s="37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</row>
    <row r="587" spans="1:40" ht="15.75" customHeight="1">
      <c r="A587" s="1"/>
      <c r="B587" s="1"/>
      <c r="C587" s="37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</row>
    <row r="588" spans="1:40" ht="15.75" customHeight="1">
      <c r="A588" s="1"/>
      <c r="B588" s="1"/>
      <c r="C588" s="37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</row>
    <row r="589" spans="1:40" ht="15.75" customHeight="1">
      <c r="A589" s="1"/>
      <c r="B589" s="1"/>
      <c r="C589" s="37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</row>
    <row r="590" spans="1:40" ht="15.75" customHeight="1">
      <c r="A590" s="1"/>
      <c r="B590" s="1"/>
      <c r="C590" s="37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</row>
    <row r="591" spans="1:40" ht="15.75" customHeight="1">
      <c r="A591" s="1"/>
      <c r="B591" s="1"/>
      <c r="C591" s="37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</row>
    <row r="592" spans="1:40" ht="15.75" customHeight="1">
      <c r="A592" s="1"/>
      <c r="B592" s="1"/>
      <c r="C592" s="37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</row>
    <row r="593" spans="1:40" ht="15.75" customHeight="1">
      <c r="A593" s="1"/>
      <c r="B593" s="1"/>
      <c r="C593" s="37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</row>
    <row r="594" spans="1:40" ht="15.75" customHeight="1">
      <c r="A594" s="1"/>
      <c r="B594" s="1"/>
      <c r="C594" s="37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</row>
    <row r="595" spans="1:40" ht="15.75" customHeight="1">
      <c r="A595" s="1"/>
      <c r="B595" s="1"/>
      <c r="C595" s="37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</row>
    <row r="596" spans="1:40" ht="15.75" customHeight="1">
      <c r="A596" s="1"/>
      <c r="B596" s="1"/>
      <c r="C596" s="37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</row>
    <row r="597" spans="1:40" ht="15.75" customHeight="1">
      <c r="A597" s="1"/>
      <c r="B597" s="1"/>
      <c r="C597" s="37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</row>
    <row r="598" spans="1:40" ht="15.75" customHeight="1">
      <c r="A598" s="1"/>
      <c r="B598" s="1"/>
      <c r="C598" s="37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</row>
    <row r="599" spans="1:40" ht="15.75" customHeight="1">
      <c r="A599" s="1"/>
      <c r="B599" s="1"/>
      <c r="C599" s="37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</row>
    <row r="600" spans="1:40" ht="15.75" customHeight="1">
      <c r="A600" s="1"/>
      <c r="B600" s="1"/>
      <c r="C600" s="37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</row>
    <row r="601" spans="1:40" ht="15.75" customHeight="1">
      <c r="A601" s="1"/>
      <c r="B601" s="1"/>
      <c r="C601" s="37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</row>
    <row r="602" spans="1:40" ht="15.75" customHeight="1">
      <c r="A602" s="1"/>
      <c r="B602" s="1"/>
      <c r="C602" s="37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</row>
    <row r="603" spans="1:40" ht="15.75" customHeight="1">
      <c r="A603" s="1"/>
      <c r="B603" s="1"/>
      <c r="C603" s="37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</row>
    <row r="604" spans="1:40" ht="15.75" customHeight="1">
      <c r="A604" s="1"/>
      <c r="B604" s="1"/>
      <c r="C604" s="37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</row>
    <row r="605" spans="1:40" ht="15.75" customHeight="1">
      <c r="A605" s="1"/>
      <c r="B605" s="1"/>
      <c r="C605" s="37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</row>
    <row r="606" spans="1:40" ht="15.75" customHeight="1">
      <c r="A606" s="1"/>
      <c r="B606" s="1"/>
      <c r="C606" s="37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</row>
    <row r="607" spans="1:40" ht="15.75" customHeight="1">
      <c r="A607" s="1"/>
      <c r="B607" s="1"/>
      <c r="C607" s="37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</row>
    <row r="608" spans="1:40" ht="15.75" customHeight="1">
      <c r="A608" s="1"/>
      <c r="B608" s="1"/>
      <c r="C608" s="37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</row>
    <row r="609" spans="1:40" ht="15.75" customHeight="1">
      <c r="A609" s="1"/>
      <c r="B609" s="1"/>
      <c r="C609" s="37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</row>
    <row r="610" spans="1:40" ht="15.75" customHeight="1">
      <c r="A610" s="1"/>
      <c r="B610" s="1"/>
      <c r="C610" s="37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</row>
    <row r="611" spans="1:40" ht="15.75" customHeight="1">
      <c r="A611" s="1"/>
      <c r="B611" s="1"/>
      <c r="C611" s="37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</row>
    <row r="612" spans="1:40" ht="15.75" customHeight="1">
      <c r="A612" s="1"/>
      <c r="B612" s="1"/>
      <c r="C612" s="37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</row>
    <row r="613" spans="1:40" ht="15.75" customHeight="1">
      <c r="A613" s="1"/>
      <c r="B613" s="1"/>
      <c r="C613" s="37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</row>
    <row r="614" spans="1:40" ht="15.75" customHeight="1">
      <c r="A614" s="1"/>
      <c r="B614" s="1"/>
      <c r="C614" s="37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</row>
    <row r="615" spans="1:40" ht="15.75" customHeight="1">
      <c r="A615" s="1"/>
      <c r="B615" s="1"/>
      <c r="C615" s="37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</row>
    <row r="616" spans="1:40" ht="15.75" customHeight="1">
      <c r="A616" s="1"/>
      <c r="B616" s="1"/>
      <c r="C616" s="37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</row>
    <row r="617" spans="1:40" ht="15.75" customHeight="1">
      <c r="A617" s="1"/>
      <c r="B617" s="1"/>
      <c r="C617" s="37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</row>
    <row r="618" spans="1:40" ht="15.75" customHeight="1">
      <c r="A618" s="1"/>
      <c r="B618" s="1"/>
      <c r="C618" s="37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</row>
    <row r="619" spans="1:40" ht="15.75" customHeight="1">
      <c r="A619" s="1"/>
      <c r="B619" s="1"/>
      <c r="C619" s="37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</row>
    <row r="620" spans="1:40" ht="15.75" customHeight="1">
      <c r="A620" s="1"/>
      <c r="B620" s="1"/>
      <c r="C620" s="37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</row>
    <row r="621" spans="1:40" ht="15.75" customHeight="1">
      <c r="A621" s="1"/>
      <c r="B621" s="1"/>
      <c r="C621" s="37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</row>
    <row r="622" spans="1:40" ht="15.75" customHeight="1">
      <c r="A622" s="1"/>
      <c r="B622" s="1"/>
      <c r="C622" s="37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</row>
    <row r="623" spans="1:40" ht="15.75" customHeight="1">
      <c r="A623" s="1"/>
      <c r="B623" s="1"/>
      <c r="C623" s="37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</row>
    <row r="624" spans="1:40" ht="15.75" customHeight="1">
      <c r="A624" s="1"/>
      <c r="B624" s="1"/>
      <c r="C624" s="37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</row>
    <row r="625" spans="1:40" ht="15.75" customHeight="1">
      <c r="A625" s="1"/>
      <c r="B625" s="1"/>
      <c r="C625" s="37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</row>
    <row r="626" spans="1:40" ht="15.75" customHeight="1">
      <c r="A626" s="1"/>
      <c r="B626" s="1"/>
      <c r="C626" s="37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</row>
    <row r="627" spans="1:40" ht="15.75" customHeight="1">
      <c r="A627" s="1"/>
      <c r="B627" s="1"/>
      <c r="C627" s="37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</row>
    <row r="628" spans="1:40" ht="15.75" customHeight="1">
      <c r="A628" s="1"/>
      <c r="B628" s="1"/>
      <c r="C628" s="37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</row>
    <row r="629" spans="1:40" ht="15.75" customHeight="1">
      <c r="A629" s="1"/>
      <c r="B629" s="1"/>
      <c r="C629" s="37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</row>
    <row r="630" spans="1:40" ht="15.75" customHeight="1">
      <c r="A630" s="1"/>
      <c r="B630" s="1"/>
      <c r="C630" s="37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</row>
    <row r="631" spans="1:40" ht="15.75" customHeight="1">
      <c r="A631" s="1"/>
      <c r="B631" s="1"/>
      <c r="C631" s="37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</row>
    <row r="632" spans="1:40" ht="15.75" customHeight="1">
      <c r="A632" s="1"/>
      <c r="B632" s="1"/>
      <c r="C632" s="37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</row>
    <row r="633" spans="1:40" ht="15.75" customHeight="1">
      <c r="A633" s="1"/>
      <c r="B633" s="1"/>
      <c r="C633" s="37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</row>
    <row r="634" spans="1:40" ht="15.75" customHeight="1">
      <c r="A634" s="1"/>
      <c r="B634" s="1"/>
      <c r="C634" s="37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</row>
    <row r="635" spans="1:40" ht="15.75" customHeight="1">
      <c r="A635" s="1"/>
      <c r="B635" s="1"/>
      <c r="C635" s="37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</row>
    <row r="636" spans="1:40" ht="15.75" customHeight="1">
      <c r="A636" s="1"/>
      <c r="B636" s="1"/>
      <c r="C636" s="37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</row>
    <row r="637" spans="1:40" ht="15.75" customHeight="1">
      <c r="A637" s="1"/>
      <c r="B637" s="1"/>
      <c r="C637" s="37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</row>
    <row r="638" spans="1:40" ht="15.75" customHeight="1">
      <c r="A638" s="1"/>
      <c r="B638" s="1"/>
      <c r="C638" s="37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</row>
    <row r="639" spans="1:40" ht="15.75" customHeight="1">
      <c r="A639" s="1"/>
      <c r="B639" s="1"/>
      <c r="C639" s="37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</row>
    <row r="640" spans="1:40" ht="15.75" customHeight="1">
      <c r="A640" s="1"/>
      <c r="B640" s="1"/>
      <c r="C640" s="37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</row>
    <row r="641" spans="1:40" ht="15.75" customHeight="1">
      <c r="A641" s="1"/>
      <c r="B641" s="1"/>
      <c r="C641" s="37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</row>
    <row r="642" spans="1:40" ht="15.75" customHeight="1">
      <c r="A642" s="1"/>
      <c r="B642" s="1"/>
      <c r="C642" s="37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</row>
    <row r="643" spans="1:40" ht="15.75" customHeight="1">
      <c r="A643" s="1"/>
      <c r="B643" s="1"/>
      <c r="C643" s="37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</row>
    <row r="644" spans="1:40" ht="15.75" customHeight="1">
      <c r="A644" s="1"/>
      <c r="B644" s="1"/>
      <c r="C644" s="37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</row>
    <row r="645" spans="1:40" ht="15.75" customHeight="1">
      <c r="A645" s="1"/>
      <c r="B645" s="1"/>
      <c r="C645" s="37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</row>
    <row r="646" spans="1:40" ht="15.75" customHeight="1">
      <c r="A646" s="1"/>
      <c r="B646" s="1"/>
      <c r="C646" s="37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</row>
    <row r="647" spans="1:40" ht="15.75" customHeight="1">
      <c r="A647" s="1"/>
      <c r="B647" s="1"/>
      <c r="C647" s="37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</row>
    <row r="648" spans="1:40" ht="15.75" customHeight="1">
      <c r="A648" s="1"/>
      <c r="B648" s="1"/>
      <c r="C648" s="37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</row>
    <row r="649" spans="1:40" ht="15.75" customHeight="1">
      <c r="A649" s="1"/>
      <c r="B649" s="1"/>
      <c r="C649" s="37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</row>
    <row r="650" spans="1:40" ht="15.75" customHeight="1">
      <c r="A650" s="1"/>
      <c r="B650" s="1"/>
      <c r="C650" s="37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</row>
    <row r="651" spans="1:40" ht="15.75" customHeight="1">
      <c r="A651" s="1"/>
      <c r="B651" s="1"/>
      <c r="C651" s="37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</row>
    <row r="652" spans="1:40" ht="15.75" customHeight="1">
      <c r="A652" s="1"/>
      <c r="B652" s="1"/>
      <c r="C652" s="37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</row>
    <row r="653" spans="1:40" ht="15.75" customHeight="1">
      <c r="A653" s="1"/>
      <c r="B653" s="1"/>
      <c r="C653" s="37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</row>
    <row r="654" spans="1:40" ht="15.75" customHeight="1">
      <c r="A654" s="1"/>
      <c r="B654" s="1"/>
      <c r="C654" s="37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</row>
    <row r="655" spans="1:40" ht="15.75" customHeight="1">
      <c r="A655" s="1"/>
      <c r="B655" s="1"/>
      <c r="C655" s="37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</row>
    <row r="656" spans="1:40" ht="15.75" customHeight="1">
      <c r="A656" s="1"/>
      <c r="B656" s="1"/>
      <c r="C656" s="37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</row>
    <row r="657" spans="1:40" ht="15.75" customHeight="1">
      <c r="A657" s="1"/>
      <c r="B657" s="1"/>
      <c r="C657" s="37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</row>
    <row r="658" spans="1:40" ht="15.75" customHeight="1">
      <c r="A658" s="1"/>
      <c r="B658" s="1"/>
      <c r="C658" s="37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</row>
    <row r="659" spans="1:40" ht="15.75" customHeight="1">
      <c r="A659" s="1"/>
      <c r="B659" s="1"/>
      <c r="C659" s="37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</row>
    <row r="660" spans="1:40" ht="15.75" customHeight="1">
      <c r="A660" s="1"/>
      <c r="B660" s="1"/>
      <c r="C660" s="37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</row>
    <row r="661" spans="1:40" ht="15.75" customHeight="1">
      <c r="A661" s="1"/>
      <c r="B661" s="1"/>
      <c r="C661" s="37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</row>
    <row r="662" spans="1:40" ht="15.75" customHeight="1">
      <c r="A662" s="1"/>
      <c r="B662" s="1"/>
      <c r="C662" s="37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</row>
    <row r="663" spans="1:40" ht="15.75" customHeight="1">
      <c r="A663" s="1"/>
      <c r="B663" s="1"/>
      <c r="C663" s="37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</row>
    <row r="664" spans="1:40" ht="15.75" customHeight="1">
      <c r="A664" s="1"/>
      <c r="B664" s="1"/>
      <c r="C664" s="37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</row>
    <row r="665" spans="1:40" ht="15.75" customHeight="1">
      <c r="A665" s="1"/>
      <c r="B665" s="1"/>
      <c r="C665" s="37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</row>
    <row r="666" spans="1:40" ht="15.75" customHeight="1">
      <c r="A666" s="1"/>
      <c r="B666" s="1"/>
      <c r="C666" s="37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</row>
    <row r="667" spans="1:40" ht="15.75" customHeight="1">
      <c r="A667" s="1"/>
      <c r="B667" s="1"/>
      <c r="C667" s="37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</row>
    <row r="668" spans="1:40" ht="15.75" customHeight="1">
      <c r="A668" s="1"/>
      <c r="B668" s="1"/>
      <c r="C668" s="37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</row>
    <row r="669" spans="1:40" ht="15.75" customHeight="1">
      <c r="A669" s="1"/>
      <c r="B669" s="1"/>
      <c r="C669" s="37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</row>
    <row r="670" spans="1:40" ht="15.75" customHeight="1">
      <c r="A670" s="1"/>
      <c r="B670" s="1"/>
      <c r="C670" s="37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</row>
    <row r="671" spans="1:40" ht="15.75" customHeight="1">
      <c r="A671" s="1"/>
      <c r="B671" s="1"/>
      <c r="C671" s="37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</row>
    <row r="672" spans="1:40" ht="15.75" customHeight="1">
      <c r="A672" s="1"/>
      <c r="B672" s="1"/>
      <c r="C672" s="37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</row>
    <row r="673" spans="1:40" ht="15.75" customHeight="1">
      <c r="A673" s="1"/>
      <c r="B673" s="1"/>
      <c r="C673" s="37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</row>
    <row r="674" spans="1:40" ht="15.75" customHeight="1">
      <c r="A674" s="1"/>
      <c r="B674" s="1"/>
      <c r="C674" s="37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</row>
    <row r="675" spans="1:40" ht="15.75" customHeight="1">
      <c r="A675" s="1"/>
      <c r="B675" s="1"/>
      <c r="C675" s="37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</row>
    <row r="676" spans="1:40" ht="15.75" customHeight="1">
      <c r="A676" s="1"/>
      <c r="B676" s="1"/>
      <c r="C676" s="37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</row>
    <row r="677" spans="1:40" ht="15.75" customHeight="1">
      <c r="A677" s="1"/>
      <c r="B677" s="1"/>
      <c r="C677" s="37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</row>
    <row r="678" spans="1:40" ht="15.75" customHeight="1">
      <c r="A678" s="1"/>
      <c r="B678" s="1"/>
      <c r="C678" s="37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</row>
    <row r="679" spans="1:40" ht="15.75" customHeight="1">
      <c r="A679" s="1"/>
      <c r="B679" s="1"/>
      <c r="C679" s="37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</row>
    <row r="680" spans="1:40" ht="15.75" customHeight="1">
      <c r="A680" s="1"/>
      <c r="B680" s="1"/>
      <c r="C680" s="37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</row>
    <row r="681" spans="1:40" ht="15.75" customHeight="1">
      <c r="A681" s="1"/>
      <c r="B681" s="1"/>
      <c r="C681" s="37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</row>
    <row r="682" spans="1:40" ht="15.75" customHeight="1">
      <c r="A682" s="1"/>
      <c r="B682" s="1"/>
      <c r="C682" s="37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</row>
    <row r="683" spans="1:40" ht="15.75" customHeight="1">
      <c r="A683" s="1"/>
      <c r="B683" s="1"/>
      <c r="C683" s="37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</row>
    <row r="684" spans="1:40" ht="15.75" customHeight="1">
      <c r="A684" s="1"/>
      <c r="B684" s="1"/>
      <c r="C684" s="37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</row>
    <row r="685" spans="1:40" ht="15.75" customHeight="1">
      <c r="A685" s="1"/>
      <c r="B685" s="1"/>
      <c r="C685" s="37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</row>
    <row r="686" spans="1:40" ht="15.75" customHeight="1">
      <c r="A686" s="1"/>
      <c r="B686" s="1"/>
      <c r="C686" s="37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</row>
    <row r="687" spans="1:40" ht="15.75" customHeight="1">
      <c r="A687" s="1"/>
      <c r="B687" s="1"/>
      <c r="C687" s="37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</row>
    <row r="688" spans="1:40" ht="15.75" customHeight="1">
      <c r="A688" s="1"/>
      <c r="B688" s="1"/>
      <c r="C688" s="37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</row>
    <row r="689" spans="1:40" ht="15.75" customHeight="1">
      <c r="A689" s="1"/>
      <c r="B689" s="1"/>
      <c r="C689" s="37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</row>
    <row r="690" spans="1:40" ht="15.75" customHeight="1">
      <c r="A690" s="1"/>
      <c r="B690" s="1"/>
      <c r="C690" s="37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</row>
    <row r="691" spans="1:40" ht="15.75" customHeight="1">
      <c r="A691" s="1"/>
      <c r="B691" s="1"/>
      <c r="C691" s="37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</row>
    <row r="692" spans="1:40" ht="15.75" customHeight="1">
      <c r="A692" s="1"/>
      <c r="B692" s="1"/>
      <c r="C692" s="37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</row>
    <row r="693" spans="1:40" ht="15.75" customHeight="1">
      <c r="A693" s="1"/>
      <c r="B693" s="1"/>
      <c r="C693" s="37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</row>
    <row r="694" spans="1:40" ht="15.75" customHeight="1">
      <c r="A694" s="1"/>
      <c r="B694" s="1"/>
      <c r="C694" s="37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</row>
    <row r="695" spans="1:40" ht="15.75" customHeight="1">
      <c r="A695" s="1"/>
      <c r="B695" s="1"/>
      <c r="C695" s="37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</row>
    <row r="696" spans="1:40" ht="15.75" customHeight="1">
      <c r="A696" s="1"/>
      <c r="B696" s="1"/>
      <c r="C696" s="37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</row>
    <row r="697" spans="1:40" ht="15.75" customHeight="1">
      <c r="A697" s="1"/>
      <c r="B697" s="1"/>
      <c r="C697" s="37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</row>
    <row r="698" spans="1:40" ht="15.75" customHeight="1">
      <c r="A698" s="1"/>
      <c r="B698" s="1"/>
      <c r="C698" s="37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</row>
    <row r="699" spans="1:40" ht="15.75" customHeight="1">
      <c r="A699" s="1"/>
      <c r="B699" s="1"/>
      <c r="C699" s="37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</row>
    <row r="700" spans="1:40" ht="15.75" customHeight="1">
      <c r="A700" s="1"/>
      <c r="B700" s="1"/>
      <c r="C700" s="37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</row>
    <row r="701" spans="1:40" ht="15.75" customHeight="1">
      <c r="A701" s="1"/>
      <c r="B701" s="1"/>
      <c r="C701" s="37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</row>
    <row r="702" spans="1:40" ht="15.75" customHeight="1">
      <c r="A702" s="1"/>
      <c r="B702" s="1"/>
      <c r="C702" s="37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</row>
    <row r="703" spans="1:40" ht="15.75" customHeight="1">
      <c r="A703" s="1"/>
      <c r="B703" s="1"/>
      <c r="C703" s="37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</row>
    <row r="704" spans="1:40" ht="15.75" customHeight="1">
      <c r="A704" s="1"/>
      <c r="B704" s="1"/>
      <c r="C704" s="37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</row>
    <row r="705" spans="1:40" ht="15.75" customHeight="1">
      <c r="A705" s="1"/>
      <c r="B705" s="1"/>
      <c r="C705" s="37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</row>
    <row r="706" spans="1:40" ht="15.75" customHeight="1">
      <c r="A706" s="1"/>
      <c r="B706" s="1"/>
      <c r="C706" s="37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</row>
    <row r="707" spans="1:40" ht="15.75" customHeight="1">
      <c r="A707" s="1"/>
      <c r="B707" s="1"/>
      <c r="C707" s="37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</row>
    <row r="708" spans="1:40" ht="15.75" customHeight="1">
      <c r="A708" s="1"/>
      <c r="B708" s="1"/>
      <c r="C708" s="37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</row>
    <row r="709" spans="1:40" ht="15.75" customHeight="1">
      <c r="A709" s="1"/>
      <c r="B709" s="1"/>
      <c r="C709" s="37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</row>
    <row r="710" spans="1:40" ht="15.75" customHeight="1">
      <c r="A710" s="1"/>
      <c r="B710" s="1"/>
      <c r="C710" s="37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</row>
    <row r="711" spans="1:40" ht="15.75" customHeight="1">
      <c r="A711" s="1"/>
      <c r="B711" s="1"/>
      <c r="C711" s="37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</row>
    <row r="712" spans="1:40" ht="15.75" customHeight="1">
      <c r="A712" s="1"/>
      <c r="B712" s="1"/>
      <c r="C712" s="37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</row>
    <row r="713" spans="1:40" ht="15.75" customHeight="1">
      <c r="A713" s="1"/>
      <c r="B713" s="1"/>
      <c r="C713" s="37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</row>
    <row r="714" spans="1:40" ht="15.75" customHeight="1">
      <c r="A714" s="1"/>
      <c r="B714" s="1"/>
      <c r="C714" s="37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</row>
    <row r="715" spans="1:40" ht="15.75" customHeight="1">
      <c r="A715" s="1"/>
      <c r="B715" s="1"/>
      <c r="C715" s="37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</row>
    <row r="716" spans="1:40" ht="15.75" customHeight="1">
      <c r="A716" s="1"/>
      <c r="B716" s="1"/>
      <c r="C716" s="37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</row>
    <row r="717" spans="1:40" ht="15.75" customHeight="1">
      <c r="A717" s="1"/>
      <c r="B717" s="1"/>
      <c r="C717" s="37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</row>
    <row r="718" spans="1:40" ht="15.75" customHeight="1">
      <c r="A718" s="1"/>
      <c r="B718" s="1"/>
      <c r="C718" s="37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</row>
    <row r="719" spans="1:40" ht="15.75" customHeight="1">
      <c r="A719" s="1"/>
      <c r="B719" s="1"/>
      <c r="C719" s="37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</row>
    <row r="720" spans="1:40" ht="15.75" customHeight="1">
      <c r="A720" s="1"/>
      <c r="B720" s="1"/>
      <c r="C720" s="37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</row>
    <row r="721" spans="1:40" ht="15.75" customHeight="1">
      <c r="A721" s="1"/>
      <c r="B721" s="1"/>
      <c r="C721" s="37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</row>
    <row r="722" spans="1:40" ht="15.75" customHeight="1">
      <c r="A722" s="1"/>
      <c r="B722" s="1"/>
      <c r="C722" s="37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</row>
    <row r="723" spans="1:40" ht="15.75" customHeight="1">
      <c r="A723" s="1"/>
      <c r="B723" s="1"/>
      <c r="C723" s="37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</row>
    <row r="724" spans="1:40" ht="15.75" customHeight="1">
      <c r="A724" s="1"/>
      <c r="B724" s="1"/>
      <c r="C724" s="37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</row>
    <row r="725" spans="1:40" ht="15.75" customHeight="1">
      <c r="A725" s="1"/>
      <c r="B725" s="1"/>
      <c r="C725" s="37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</row>
    <row r="726" spans="1:40" ht="15.75" customHeight="1">
      <c r="A726" s="1"/>
      <c r="B726" s="1"/>
      <c r="C726" s="37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</row>
    <row r="727" spans="1:40" ht="15.75" customHeight="1">
      <c r="A727" s="1"/>
      <c r="B727" s="1"/>
      <c r="C727" s="37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</row>
    <row r="728" spans="1:40" ht="15.75" customHeight="1">
      <c r="A728" s="1"/>
      <c r="B728" s="1"/>
      <c r="C728" s="37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</row>
    <row r="729" spans="1:40" ht="15.75" customHeight="1">
      <c r="A729" s="1"/>
      <c r="B729" s="1"/>
      <c r="C729" s="37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</row>
    <row r="730" spans="1:40" ht="15.75" customHeight="1">
      <c r="A730" s="1"/>
      <c r="B730" s="1"/>
      <c r="C730" s="37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</row>
    <row r="731" spans="1:40" ht="15.75" customHeight="1">
      <c r="A731" s="1"/>
      <c r="B731" s="1"/>
      <c r="C731" s="37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</row>
    <row r="732" spans="1:40" ht="15.75" customHeight="1">
      <c r="A732" s="1"/>
      <c r="B732" s="1"/>
      <c r="C732" s="37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</row>
    <row r="733" spans="1:40" ht="15.75" customHeight="1">
      <c r="A733" s="1"/>
      <c r="B733" s="1"/>
      <c r="C733" s="37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</row>
    <row r="734" spans="1:40" ht="15.75" customHeight="1">
      <c r="A734" s="1"/>
      <c r="B734" s="1"/>
      <c r="C734" s="37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</row>
    <row r="735" spans="1:40" ht="15.75" customHeight="1">
      <c r="A735" s="1"/>
      <c r="B735" s="1"/>
      <c r="C735" s="37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</row>
    <row r="736" spans="1:40" ht="15.75" customHeight="1">
      <c r="A736" s="1"/>
      <c r="B736" s="1"/>
      <c r="C736" s="37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</row>
    <row r="737" spans="1:40" ht="15.75" customHeight="1">
      <c r="A737" s="1"/>
      <c r="B737" s="1"/>
      <c r="C737" s="37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</row>
    <row r="738" spans="1:40" ht="15.75" customHeight="1">
      <c r="A738" s="1"/>
      <c r="B738" s="1"/>
      <c r="C738" s="37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</row>
    <row r="739" spans="1:40" ht="15.75" customHeight="1">
      <c r="A739" s="1"/>
      <c r="B739" s="1"/>
      <c r="C739" s="37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</row>
    <row r="740" spans="1:40" ht="15.75" customHeight="1">
      <c r="A740" s="1"/>
      <c r="B740" s="1"/>
      <c r="C740" s="37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</row>
    <row r="741" spans="1:40" ht="15.75" customHeight="1">
      <c r="A741" s="1"/>
      <c r="B741" s="1"/>
      <c r="C741" s="37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</row>
    <row r="742" spans="1:40" ht="15.75" customHeight="1">
      <c r="A742" s="1"/>
      <c r="B742" s="1"/>
      <c r="C742" s="37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</row>
    <row r="743" spans="1:40" ht="15.75" customHeight="1">
      <c r="A743" s="1"/>
      <c r="B743" s="1"/>
      <c r="C743" s="37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</row>
    <row r="744" spans="1:40" ht="15.75" customHeight="1">
      <c r="A744" s="1"/>
      <c r="B744" s="1"/>
      <c r="C744" s="37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</row>
    <row r="745" spans="1:40" ht="15.75" customHeight="1">
      <c r="A745" s="1"/>
      <c r="B745" s="1"/>
      <c r="C745" s="37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</row>
    <row r="746" spans="1:40" ht="15.75" customHeight="1">
      <c r="A746" s="1"/>
      <c r="B746" s="1"/>
      <c r="C746" s="37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</row>
    <row r="747" spans="1:40" ht="15.75" customHeight="1">
      <c r="A747" s="1"/>
      <c r="B747" s="1"/>
      <c r="C747" s="37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</row>
    <row r="748" spans="1:40" ht="15.75" customHeight="1">
      <c r="A748" s="1"/>
      <c r="B748" s="1"/>
      <c r="C748" s="37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</row>
    <row r="749" spans="1:40" ht="15.75" customHeight="1">
      <c r="A749" s="1"/>
      <c r="B749" s="1"/>
      <c r="C749" s="37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</row>
    <row r="750" spans="1:40" ht="15.75" customHeight="1">
      <c r="A750" s="1"/>
      <c r="B750" s="1"/>
      <c r="C750" s="37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</row>
    <row r="751" spans="1:40" ht="15.75" customHeight="1">
      <c r="A751" s="1"/>
      <c r="B751" s="1"/>
      <c r="C751" s="37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</row>
    <row r="752" spans="1:40" ht="15.75" customHeight="1">
      <c r="A752" s="1"/>
      <c r="B752" s="1"/>
      <c r="C752" s="37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</row>
    <row r="753" spans="1:40" ht="15.75" customHeight="1">
      <c r="A753" s="1"/>
      <c r="B753" s="1"/>
      <c r="C753" s="37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</row>
    <row r="754" spans="1:40" ht="15.75" customHeight="1">
      <c r="A754" s="1"/>
      <c r="B754" s="1"/>
      <c r="C754" s="37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</row>
    <row r="755" spans="1:40" ht="15.75" customHeight="1">
      <c r="A755" s="1"/>
      <c r="B755" s="1"/>
      <c r="C755" s="37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</row>
    <row r="756" spans="1:40" ht="15.75" customHeight="1">
      <c r="A756" s="1"/>
      <c r="B756" s="1"/>
      <c r="C756" s="37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</row>
    <row r="757" spans="1:40" ht="15.75" customHeight="1">
      <c r="A757" s="1"/>
      <c r="B757" s="1"/>
      <c r="C757" s="37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</row>
    <row r="758" spans="1:40" ht="15.75" customHeight="1">
      <c r="A758" s="1"/>
      <c r="B758" s="1"/>
      <c r="C758" s="37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</row>
    <row r="759" spans="1:40" ht="15.75" customHeight="1">
      <c r="A759" s="1"/>
      <c r="B759" s="1"/>
      <c r="C759" s="37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</row>
    <row r="760" spans="1:40" ht="15.75" customHeight="1">
      <c r="A760" s="1"/>
      <c r="B760" s="1"/>
      <c r="C760" s="37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</row>
    <row r="761" spans="1:40" ht="15.75" customHeight="1">
      <c r="A761" s="1"/>
      <c r="B761" s="1"/>
      <c r="C761" s="37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</row>
    <row r="762" spans="1:40" ht="15.75" customHeight="1">
      <c r="A762" s="1"/>
      <c r="B762" s="1"/>
      <c r="C762" s="37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</row>
    <row r="763" spans="1:40" ht="15.75" customHeight="1">
      <c r="A763" s="1"/>
      <c r="B763" s="1"/>
      <c r="C763" s="37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</row>
    <row r="764" spans="1:40" ht="15.75" customHeight="1">
      <c r="A764" s="1"/>
      <c r="B764" s="1"/>
      <c r="C764" s="37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</row>
    <row r="765" spans="1:40" ht="15.75" customHeight="1">
      <c r="A765" s="1"/>
      <c r="B765" s="1"/>
      <c r="C765" s="37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</row>
    <row r="766" spans="1:40" ht="15.75" customHeight="1">
      <c r="A766" s="1"/>
      <c r="B766" s="1"/>
      <c r="C766" s="37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</row>
    <row r="767" spans="1:40" ht="15.75" customHeight="1">
      <c r="A767" s="1"/>
      <c r="B767" s="1"/>
      <c r="C767" s="37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</row>
    <row r="768" spans="1:40" ht="15.75" customHeight="1">
      <c r="A768" s="1"/>
      <c r="B768" s="1"/>
      <c r="C768" s="37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</row>
    <row r="769" spans="1:40" ht="15.75" customHeight="1">
      <c r="A769" s="1"/>
      <c r="B769" s="1"/>
      <c r="C769" s="37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</row>
    <row r="770" spans="1:40" ht="15.75" customHeight="1">
      <c r="A770" s="1"/>
      <c r="B770" s="1"/>
      <c r="C770" s="37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</row>
    <row r="771" spans="1:40" ht="15.75" customHeight="1">
      <c r="A771" s="1"/>
      <c r="B771" s="1"/>
      <c r="C771" s="37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</row>
    <row r="772" spans="1:40" ht="15.75" customHeight="1">
      <c r="A772" s="1"/>
      <c r="B772" s="1"/>
      <c r="C772" s="37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</row>
    <row r="773" spans="1:40" ht="15.75" customHeight="1">
      <c r="A773" s="1"/>
      <c r="B773" s="1"/>
      <c r="C773" s="37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</row>
    <row r="774" spans="1:40" ht="15.75" customHeight="1">
      <c r="A774" s="1"/>
      <c r="B774" s="1"/>
      <c r="C774" s="37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</row>
    <row r="775" spans="1:40" ht="15.75" customHeight="1">
      <c r="A775" s="1"/>
      <c r="B775" s="1"/>
      <c r="C775" s="37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</row>
    <row r="776" spans="1:40" ht="15.75" customHeight="1">
      <c r="A776" s="1"/>
      <c r="B776" s="1"/>
      <c r="C776" s="37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</row>
    <row r="777" spans="1:40" ht="15.75" customHeight="1">
      <c r="A777" s="1"/>
      <c r="B777" s="1"/>
      <c r="C777" s="37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</row>
    <row r="778" spans="1:40" ht="15.75" customHeight="1">
      <c r="A778" s="1"/>
      <c r="B778" s="1"/>
      <c r="C778" s="37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</row>
    <row r="779" spans="1:40" ht="15.75" customHeight="1">
      <c r="A779" s="1"/>
      <c r="B779" s="1"/>
      <c r="C779" s="37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</row>
    <row r="780" spans="1:40" ht="15.75" customHeight="1">
      <c r="A780" s="1"/>
      <c r="B780" s="1"/>
      <c r="C780" s="37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</row>
    <row r="781" spans="1:40" ht="15.75" customHeight="1">
      <c r="A781" s="1"/>
      <c r="B781" s="1"/>
      <c r="C781" s="37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</row>
    <row r="782" spans="1:40" ht="15.75" customHeight="1">
      <c r="A782" s="1"/>
      <c r="B782" s="1"/>
      <c r="C782" s="37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</row>
    <row r="783" spans="1:40" ht="15.75" customHeight="1">
      <c r="A783" s="1"/>
      <c r="B783" s="1"/>
      <c r="C783" s="37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</row>
    <row r="784" spans="1:40" ht="15.75" customHeight="1">
      <c r="A784" s="1"/>
      <c r="B784" s="1"/>
      <c r="C784" s="37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</row>
    <row r="785" spans="1:40" ht="15.75" customHeight="1">
      <c r="A785" s="1"/>
      <c r="B785" s="1"/>
      <c r="C785" s="37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</row>
    <row r="786" spans="1:40" ht="15.75" customHeight="1">
      <c r="A786" s="1"/>
      <c r="B786" s="1"/>
      <c r="C786" s="37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</row>
    <row r="787" spans="1:40" ht="15.75" customHeight="1">
      <c r="A787" s="1"/>
      <c r="B787" s="1"/>
      <c r="C787" s="37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</row>
    <row r="788" spans="1:40" ht="15.75" customHeight="1">
      <c r="A788" s="1"/>
      <c r="B788" s="1"/>
      <c r="C788" s="37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</row>
    <row r="789" spans="1:40" ht="15.75" customHeight="1">
      <c r="A789" s="1"/>
      <c r="B789" s="1"/>
      <c r="C789" s="37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</row>
    <row r="790" spans="1:40" ht="15.75" customHeight="1">
      <c r="A790" s="1"/>
      <c r="B790" s="1"/>
      <c r="C790" s="37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</row>
    <row r="791" spans="1:40" ht="15.75" customHeight="1">
      <c r="A791" s="1"/>
      <c r="B791" s="1"/>
      <c r="C791" s="37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</row>
    <row r="792" spans="1:40" ht="15.75" customHeight="1">
      <c r="A792" s="1"/>
      <c r="B792" s="1"/>
      <c r="C792" s="37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</row>
    <row r="793" spans="1:40" ht="15.75" customHeight="1">
      <c r="A793" s="1"/>
      <c r="B793" s="1"/>
      <c r="C793" s="37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</row>
    <row r="794" spans="1:40" ht="15.75" customHeight="1">
      <c r="A794" s="1"/>
      <c r="B794" s="1"/>
      <c r="C794" s="37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</row>
    <row r="795" spans="1:40" ht="15.75" customHeight="1">
      <c r="A795" s="1"/>
      <c r="B795" s="1"/>
      <c r="C795" s="37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</row>
    <row r="796" spans="1:40" ht="15.75" customHeight="1">
      <c r="A796" s="1"/>
      <c r="B796" s="1"/>
      <c r="C796" s="37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</row>
    <row r="797" spans="1:40" ht="15.75" customHeight="1">
      <c r="A797" s="1"/>
      <c r="B797" s="1"/>
      <c r="C797" s="37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</row>
    <row r="798" spans="1:40" ht="15.75" customHeight="1">
      <c r="A798" s="1"/>
      <c r="B798" s="1"/>
      <c r="C798" s="37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</row>
    <row r="799" spans="1:40" ht="15.75" customHeight="1">
      <c r="A799" s="1"/>
      <c r="B799" s="1"/>
      <c r="C799" s="37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</row>
    <row r="800" spans="1:40" ht="15.75" customHeight="1">
      <c r="A800" s="1"/>
      <c r="B800" s="1"/>
      <c r="C800" s="37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</row>
    <row r="801" spans="1:40" ht="15.75" customHeight="1">
      <c r="A801" s="1"/>
      <c r="B801" s="1"/>
      <c r="C801" s="37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</row>
    <row r="802" spans="1:40" ht="15.75" customHeight="1">
      <c r="A802" s="1"/>
      <c r="B802" s="1"/>
      <c r="C802" s="37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</row>
    <row r="803" spans="1:40" ht="15.75" customHeight="1">
      <c r="A803" s="1"/>
      <c r="B803" s="1"/>
      <c r="C803" s="37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</row>
    <row r="804" spans="1:40" ht="15.75" customHeight="1">
      <c r="A804" s="1"/>
      <c r="B804" s="1"/>
      <c r="C804" s="37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</row>
    <row r="805" spans="1:40" ht="15.75" customHeight="1">
      <c r="A805" s="1"/>
      <c r="B805" s="1"/>
      <c r="C805" s="37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</row>
    <row r="806" spans="1:40" ht="15.75" customHeight="1">
      <c r="A806" s="1"/>
      <c r="B806" s="1"/>
      <c r="C806" s="37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</row>
    <row r="807" spans="1:40" ht="15.75" customHeight="1">
      <c r="A807" s="1"/>
      <c r="B807" s="1"/>
      <c r="C807" s="37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</row>
    <row r="808" spans="1:40" ht="15.75" customHeight="1">
      <c r="A808" s="1"/>
      <c r="B808" s="1"/>
      <c r="C808" s="37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</row>
    <row r="809" spans="1:40" ht="15.75" customHeight="1">
      <c r="A809" s="1"/>
      <c r="B809" s="1"/>
      <c r="C809" s="37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</row>
    <row r="810" spans="1:40" ht="15.75" customHeight="1">
      <c r="A810" s="1"/>
      <c r="B810" s="1"/>
      <c r="C810" s="37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</row>
    <row r="811" spans="1:40" ht="15.75" customHeight="1">
      <c r="A811" s="1"/>
      <c r="B811" s="1"/>
      <c r="C811" s="37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</row>
    <row r="812" spans="1:40" ht="15.75" customHeight="1">
      <c r="A812" s="1"/>
      <c r="B812" s="1"/>
      <c r="C812" s="37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</row>
    <row r="813" spans="1:40" ht="15.75" customHeight="1">
      <c r="A813" s="1"/>
      <c r="B813" s="1"/>
      <c r="C813" s="37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</row>
    <row r="814" spans="1:40" ht="15.75" customHeight="1">
      <c r="A814" s="1"/>
      <c r="B814" s="1"/>
      <c r="C814" s="37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</row>
    <row r="815" spans="1:40" ht="15.75" customHeight="1">
      <c r="A815" s="1"/>
      <c r="B815" s="1"/>
      <c r="C815" s="37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</row>
    <row r="816" spans="1:40" ht="15.75" customHeight="1">
      <c r="A816" s="1"/>
      <c r="B816" s="1"/>
      <c r="C816" s="37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</row>
    <row r="817" spans="1:40" ht="15.75" customHeight="1">
      <c r="A817" s="1"/>
      <c r="B817" s="1"/>
      <c r="C817" s="37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</row>
    <row r="818" spans="1:40" ht="15.75" customHeight="1">
      <c r="A818" s="1"/>
      <c r="B818" s="1"/>
      <c r="C818" s="37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</row>
    <row r="819" spans="1:40" ht="15.75" customHeight="1">
      <c r="A819" s="1"/>
      <c r="B819" s="1"/>
      <c r="C819" s="37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</row>
    <row r="820" spans="1:40" ht="15.75" customHeight="1">
      <c r="A820" s="1"/>
      <c r="B820" s="1"/>
      <c r="C820" s="37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</row>
    <row r="821" spans="1:40" ht="15.75" customHeight="1">
      <c r="A821" s="1"/>
      <c r="B821" s="1"/>
      <c r="C821" s="37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</row>
    <row r="822" spans="1:40" ht="15.75" customHeight="1">
      <c r="A822" s="1"/>
      <c r="B822" s="1"/>
      <c r="C822" s="37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</row>
    <row r="823" spans="1:40" ht="15.75" customHeight="1">
      <c r="A823" s="1"/>
      <c r="B823" s="1"/>
      <c r="C823" s="37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</row>
    <row r="824" spans="1:40" ht="15.75" customHeight="1">
      <c r="A824" s="1"/>
      <c r="B824" s="1"/>
      <c r="C824" s="37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</row>
    <row r="825" spans="1:40" ht="15.75" customHeight="1">
      <c r="A825" s="1"/>
      <c r="B825" s="1"/>
      <c r="C825" s="37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</row>
    <row r="826" spans="1:40" ht="15.75" customHeight="1">
      <c r="A826" s="1"/>
      <c r="B826" s="1"/>
      <c r="C826" s="37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</row>
    <row r="827" spans="1:40" ht="15.75" customHeight="1">
      <c r="A827" s="1"/>
      <c r="B827" s="1"/>
      <c r="C827" s="37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</row>
    <row r="828" spans="1:40" ht="15.75" customHeight="1">
      <c r="A828" s="1"/>
      <c r="B828" s="1"/>
      <c r="C828" s="37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</row>
    <row r="829" spans="1:40" ht="15.75" customHeight="1">
      <c r="A829" s="1"/>
      <c r="B829" s="1"/>
      <c r="C829" s="37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</row>
    <row r="830" spans="1:40" ht="15.75" customHeight="1">
      <c r="A830" s="1"/>
      <c r="B830" s="1"/>
      <c r="C830" s="37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</row>
    <row r="831" spans="1:40" ht="15.75" customHeight="1">
      <c r="A831" s="1"/>
      <c r="B831" s="1"/>
      <c r="C831" s="37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</row>
    <row r="832" spans="1:40" ht="15.75" customHeight="1">
      <c r="A832" s="1"/>
      <c r="B832" s="1"/>
      <c r="C832" s="37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</row>
    <row r="833" spans="1:40" ht="15.75" customHeight="1">
      <c r="A833" s="1"/>
      <c r="B833" s="1"/>
      <c r="C833" s="37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</row>
    <row r="834" spans="1:40" ht="15.75" customHeight="1">
      <c r="A834" s="1"/>
      <c r="B834" s="1"/>
      <c r="C834" s="37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</row>
    <row r="835" spans="1:40" ht="15.75" customHeight="1">
      <c r="A835" s="1"/>
      <c r="B835" s="1"/>
      <c r="C835" s="37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</row>
    <row r="836" spans="1:40" ht="15.75" customHeight="1">
      <c r="A836" s="1"/>
      <c r="B836" s="1"/>
      <c r="C836" s="37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</row>
    <row r="837" spans="1:40" ht="15.75" customHeight="1">
      <c r="A837" s="1"/>
      <c r="B837" s="1"/>
      <c r="C837" s="37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</row>
    <row r="838" spans="1:40" ht="15.75" customHeight="1">
      <c r="A838" s="1"/>
      <c r="B838" s="1"/>
      <c r="C838" s="37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</row>
    <row r="839" spans="1:40" ht="15.75" customHeight="1">
      <c r="A839" s="1"/>
      <c r="B839" s="1"/>
      <c r="C839" s="37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</row>
    <row r="840" spans="1:40" ht="15.75" customHeight="1">
      <c r="A840" s="1"/>
      <c r="B840" s="1"/>
      <c r="C840" s="37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</row>
    <row r="841" spans="1:40" ht="15.75" customHeight="1">
      <c r="A841" s="1"/>
      <c r="B841" s="1"/>
      <c r="C841" s="37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</row>
    <row r="842" spans="1:40" ht="15.75" customHeight="1">
      <c r="A842" s="1"/>
      <c r="B842" s="1"/>
      <c r="C842" s="37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</row>
    <row r="843" spans="1:40" ht="15.75" customHeight="1">
      <c r="A843" s="1"/>
      <c r="B843" s="1"/>
      <c r="C843" s="37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</row>
    <row r="844" spans="1:40" ht="15.75" customHeight="1">
      <c r="A844" s="1"/>
      <c r="B844" s="1"/>
      <c r="C844" s="37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</row>
    <row r="845" spans="1:40" ht="15.75" customHeight="1">
      <c r="A845" s="1"/>
      <c r="B845" s="1"/>
      <c r="C845" s="37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</row>
    <row r="846" spans="1:40" ht="15.75" customHeight="1">
      <c r="A846" s="1"/>
      <c r="B846" s="1"/>
      <c r="C846" s="37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</row>
    <row r="847" spans="1:40" ht="15.75" customHeight="1">
      <c r="A847" s="1"/>
      <c r="B847" s="1"/>
      <c r="C847" s="37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</row>
    <row r="848" spans="1:40" ht="15.75" customHeight="1">
      <c r="A848" s="1"/>
      <c r="B848" s="1"/>
      <c r="C848" s="37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</row>
    <row r="849" spans="1:40" ht="15.75" customHeight="1">
      <c r="A849" s="1"/>
      <c r="B849" s="1"/>
      <c r="C849" s="37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</row>
    <row r="850" spans="1:40" ht="15.75" customHeight="1">
      <c r="A850" s="1"/>
      <c r="B850" s="1"/>
      <c r="C850" s="37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</row>
    <row r="851" spans="1:40" ht="15.75" customHeight="1">
      <c r="A851" s="1"/>
      <c r="B851" s="1"/>
      <c r="C851" s="37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</row>
    <row r="852" spans="1:40" ht="15.75" customHeight="1">
      <c r="A852" s="1"/>
      <c r="B852" s="1"/>
      <c r="C852" s="37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</row>
    <row r="853" spans="1:40" ht="15.75" customHeight="1">
      <c r="A853" s="1"/>
      <c r="B853" s="1"/>
      <c r="C853" s="37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</row>
    <row r="854" spans="1:40" ht="15.75" customHeight="1">
      <c r="A854" s="1"/>
      <c r="B854" s="1"/>
      <c r="C854" s="37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</row>
    <row r="855" spans="1:40" ht="15.75" customHeight="1">
      <c r="A855" s="1"/>
      <c r="B855" s="1"/>
      <c r="C855" s="37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</row>
    <row r="856" spans="1:40" ht="15.75" customHeight="1">
      <c r="A856" s="1"/>
      <c r="B856" s="1"/>
      <c r="C856" s="37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</row>
    <row r="857" spans="1:40" ht="15.75" customHeight="1">
      <c r="A857" s="1"/>
      <c r="B857" s="1"/>
      <c r="C857" s="37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</row>
    <row r="858" spans="1:40" ht="15.75" customHeight="1">
      <c r="A858" s="1"/>
      <c r="B858" s="1"/>
      <c r="C858" s="37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</row>
    <row r="859" spans="1:40" ht="15.75" customHeight="1">
      <c r="A859" s="1"/>
      <c r="B859" s="1"/>
      <c r="C859" s="37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</row>
    <row r="860" spans="1:40" ht="15.75" customHeight="1">
      <c r="A860" s="1"/>
      <c r="B860" s="1"/>
      <c r="C860" s="37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</row>
    <row r="861" spans="1:40" ht="15.75" customHeight="1">
      <c r="A861" s="1"/>
      <c r="B861" s="1"/>
      <c r="C861" s="37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</row>
    <row r="862" spans="1:40" ht="15.75" customHeight="1">
      <c r="A862" s="1"/>
      <c r="B862" s="1"/>
      <c r="C862" s="37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</row>
    <row r="863" spans="1:40" ht="15.75" customHeight="1">
      <c r="A863" s="1"/>
      <c r="B863" s="1"/>
      <c r="C863" s="37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</row>
    <row r="864" spans="1:40" ht="15.75" customHeight="1">
      <c r="A864" s="1"/>
      <c r="B864" s="1"/>
      <c r="C864" s="37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</row>
    <row r="865" spans="1:40" ht="15.75" customHeight="1">
      <c r="A865" s="1"/>
      <c r="B865" s="1"/>
      <c r="C865" s="37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</row>
    <row r="866" spans="1:40" ht="15.75" customHeight="1">
      <c r="A866" s="1"/>
      <c r="B866" s="1"/>
      <c r="C866" s="37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</row>
    <row r="867" spans="1:40" ht="15.75" customHeight="1">
      <c r="A867" s="1"/>
      <c r="B867" s="1"/>
      <c r="C867" s="37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</row>
    <row r="868" spans="1:40" ht="15.75" customHeight="1">
      <c r="A868" s="1"/>
      <c r="B868" s="1"/>
      <c r="C868" s="37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</row>
    <row r="869" spans="1:40" ht="15.75" customHeight="1">
      <c r="A869" s="1"/>
      <c r="B869" s="1"/>
      <c r="C869" s="37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</row>
    <row r="870" spans="1:40" ht="15.75" customHeight="1">
      <c r="A870" s="1"/>
      <c r="B870" s="1"/>
      <c r="C870" s="37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</row>
    <row r="871" spans="1:40" ht="15.75" customHeight="1">
      <c r="A871" s="1"/>
      <c r="B871" s="1"/>
      <c r="C871" s="37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</row>
    <row r="872" spans="1:40" ht="15.75" customHeight="1">
      <c r="A872" s="1"/>
      <c r="B872" s="1"/>
      <c r="C872" s="37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</row>
    <row r="873" spans="1:40" ht="15.75" customHeight="1">
      <c r="A873" s="1"/>
      <c r="B873" s="1"/>
      <c r="C873" s="37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</row>
    <row r="874" spans="1:40" ht="15.75" customHeight="1">
      <c r="A874" s="1"/>
      <c r="B874" s="1"/>
      <c r="C874" s="37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</row>
    <row r="875" spans="1:40" ht="15.75" customHeight="1">
      <c r="A875" s="1"/>
      <c r="B875" s="1"/>
      <c r="C875" s="37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</row>
    <row r="876" spans="1:40" ht="15.75" customHeight="1">
      <c r="A876" s="1"/>
      <c r="B876" s="1"/>
      <c r="C876" s="37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</row>
    <row r="877" spans="1:40" ht="15.75" customHeight="1">
      <c r="A877" s="1"/>
      <c r="B877" s="1"/>
      <c r="C877" s="37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</row>
    <row r="878" spans="1:40" ht="15.75" customHeight="1">
      <c r="A878" s="1"/>
      <c r="B878" s="1"/>
      <c r="C878" s="37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</row>
    <row r="879" spans="1:40" ht="15.75" customHeight="1">
      <c r="A879" s="1"/>
      <c r="B879" s="1"/>
      <c r="C879" s="37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</row>
    <row r="880" spans="1:40" ht="15.75" customHeight="1">
      <c r="A880" s="1"/>
      <c r="B880" s="1"/>
      <c r="C880" s="37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</row>
    <row r="881" spans="1:40" ht="15.75" customHeight="1">
      <c r="A881" s="1"/>
      <c r="B881" s="1"/>
      <c r="C881" s="37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</row>
    <row r="882" spans="1:40" ht="15.75" customHeight="1">
      <c r="A882" s="1"/>
      <c r="B882" s="1"/>
      <c r="C882" s="37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</row>
    <row r="883" spans="1:40" ht="15.75" customHeight="1">
      <c r="A883" s="1"/>
      <c r="B883" s="1"/>
      <c r="C883" s="37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</row>
    <row r="884" spans="1:40" ht="15.75" customHeight="1">
      <c r="A884" s="1"/>
      <c r="B884" s="1"/>
      <c r="C884" s="37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</row>
    <row r="885" spans="1:40" ht="15.75" customHeight="1">
      <c r="A885" s="1"/>
      <c r="B885" s="1"/>
      <c r="C885" s="37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</row>
    <row r="886" spans="1:40" ht="15.75" customHeight="1">
      <c r="A886" s="1"/>
      <c r="B886" s="1"/>
      <c r="C886" s="37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</row>
    <row r="887" spans="1:40" ht="15.75" customHeight="1">
      <c r="A887" s="1"/>
      <c r="B887" s="1"/>
      <c r="C887" s="37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</row>
    <row r="888" spans="1:40" ht="15.75" customHeight="1">
      <c r="A888" s="1"/>
      <c r="B888" s="1"/>
      <c r="C888" s="37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</row>
    <row r="889" spans="1:40" ht="15.75" customHeight="1">
      <c r="A889" s="1"/>
      <c r="B889" s="1"/>
      <c r="C889" s="37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</row>
    <row r="890" spans="1:40" ht="15.75" customHeight="1">
      <c r="A890" s="1"/>
      <c r="B890" s="1"/>
      <c r="C890" s="37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</row>
    <row r="891" spans="1:40" ht="15.75" customHeight="1">
      <c r="A891" s="1"/>
      <c r="B891" s="1"/>
      <c r="C891" s="37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</row>
    <row r="892" spans="1:40" ht="15.75" customHeight="1">
      <c r="A892" s="1"/>
      <c r="B892" s="1"/>
      <c r="C892" s="37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</row>
    <row r="893" spans="1:40" ht="15.75" customHeight="1">
      <c r="A893" s="1"/>
      <c r="B893" s="1"/>
      <c r="C893" s="37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</row>
    <row r="894" spans="1:40" ht="15.75" customHeight="1">
      <c r="A894" s="1"/>
      <c r="B894" s="1"/>
      <c r="C894" s="37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</row>
    <row r="895" spans="1:40" ht="15.75" customHeight="1">
      <c r="A895" s="1"/>
      <c r="B895" s="1"/>
      <c r="C895" s="37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</row>
    <row r="896" spans="1:40" ht="15.75" customHeight="1">
      <c r="A896" s="1"/>
      <c r="B896" s="1"/>
      <c r="C896" s="37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</row>
    <row r="897" spans="1:40" ht="15.75" customHeight="1">
      <c r="A897" s="1"/>
      <c r="B897" s="1"/>
      <c r="C897" s="37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</row>
    <row r="898" spans="1:40" ht="15.75" customHeight="1">
      <c r="A898" s="1"/>
      <c r="B898" s="1"/>
      <c r="C898" s="37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</row>
    <row r="899" spans="1:40" ht="15.75" customHeight="1">
      <c r="A899" s="1"/>
      <c r="B899" s="1"/>
      <c r="C899" s="37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</row>
    <row r="900" spans="1:40" ht="15.75" customHeight="1">
      <c r="A900" s="1"/>
      <c r="B900" s="1"/>
      <c r="C900" s="37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</row>
    <row r="901" spans="1:40" ht="15.75" customHeight="1">
      <c r="A901" s="1"/>
      <c r="B901" s="1"/>
      <c r="C901" s="37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</row>
    <row r="902" spans="1:40" ht="15.75" customHeight="1">
      <c r="A902" s="1"/>
      <c r="B902" s="1"/>
      <c r="C902" s="37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</row>
    <row r="903" spans="1:40" ht="15.75" customHeight="1">
      <c r="A903" s="1"/>
      <c r="B903" s="1"/>
      <c r="C903" s="37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</row>
    <row r="904" spans="1:40" ht="15.75" customHeight="1">
      <c r="A904" s="1"/>
      <c r="B904" s="1"/>
      <c r="C904" s="37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</row>
    <row r="905" spans="1:40" ht="15.75" customHeight="1">
      <c r="A905" s="1"/>
      <c r="B905" s="1"/>
      <c r="C905" s="37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</row>
    <row r="906" spans="1:40" ht="15.75" customHeight="1">
      <c r="A906" s="1"/>
      <c r="B906" s="1"/>
      <c r="C906" s="37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</row>
    <row r="907" spans="1:40" ht="15.75" customHeight="1">
      <c r="A907" s="1"/>
      <c r="B907" s="1"/>
      <c r="C907" s="37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</row>
    <row r="908" spans="1:40" ht="15.75" customHeight="1">
      <c r="A908" s="1"/>
      <c r="B908" s="1"/>
      <c r="C908" s="37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</row>
    <row r="909" spans="1:40" ht="15.75" customHeight="1">
      <c r="A909" s="1"/>
      <c r="B909" s="1"/>
      <c r="C909" s="37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</row>
    <row r="910" spans="1:40" ht="15.75" customHeight="1">
      <c r="A910" s="1"/>
      <c r="B910" s="1"/>
      <c r="C910" s="37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</row>
    <row r="911" spans="1:40" ht="15.75" customHeight="1">
      <c r="A911" s="1"/>
      <c r="B911" s="1"/>
      <c r="C911" s="37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</row>
    <row r="912" spans="1:40" ht="15.75" customHeight="1">
      <c r="A912" s="1"/>
      <c r="B912" s="1"/>
      <c r="C912" s="37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</row>
    <row r="913" spans="1:40" ht="15.75" customHeight="1">
      <c r="A913" s="1"/>
      <c r="B913" s="1"/>
      <c r="C913" s="37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</row>
    <row r="914" spans="1:40" ht="15.75" customHeight="1">
      <c r="A914" s="1"/>
      <c r="B914" s="1"/>
      <c r="C914" s="37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</row>
    <row r="915" spans="1:40" ht="15.75" customHeight="1">
      <c r="A915" s="1"/>
      <c r="B915" s="1"/>
      <c r="C915" s="37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</row>
    <row r="916" spans="1:40" ht="15.75" customHeight="1">
      <c r="A916" s="1"/>
      <c r="B916" s="1"/>
      <c r="C916" s="37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</row>
    <row r="917" spans="1:40" ht="15.75" customHeight="1">
      <c r="A917" s="1"/>
      <c r="B917" s="1"/>
      <c r="C917" s="37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</row>
    <row r="918" spans="1:40" ht="15.75" customHeight="1">
      <c r="A918" s="1"/>
      <c r="B918" s="1"/>
      <c r="C918" s="37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</row>
    <row r="919" spans="1:40" ht="15.75" customHeight="1">
      <c r="A919" s="1"/>
      <c r="B919" s="1"/>
      <c r="C919" s="37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</row>
    <row r="920" spans="1:40" ht="15.75" customHeight="1">
      <c r="A920" s="1"/>
      <c r="B920" s="1"/>
      <c r="C920" s="37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</row>
    <row r="921" spans="1:40" ht="15.75" customHeight="1">
      <c r="A921" s="1"/>
      <c r="B921" s="1"/>
      <c r="C921" s="37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</row>
    <row r="922" spans="1:40" ht="15.75" customHeight="1">
      <c r="A922" s="1"/>
      <c r="B922" s="1"/>
      <c r="C922" s="37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</row>
    <row r="923" spans="1:40" ht="15.75" customHeight="1">
      <c r="A923" s="1"/>
      <c r="B923" s="1"/>
      <c r="C923" s="37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</row>
    <row r="924" spans="1:40" ht="15.75" customHeight="1">
      <c r="A924" s="1"/>
      <c r="B924" s="1"/>
      <c r="C924" s="37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</row>
    <row r="925" spans="1:40" ht="15.75" customHeight="1">
      <c r="A925" s="1"/>
      <c r="B925" s="1"/>
      <c r="C925" s="37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</row>
    <row r="926" spans="1:40" ht="15.75" customHeight="1">
      <c r="A926" s="1"/>
      <c r="B926" s="1"/>
      <c r="C926" s="37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</row>
    <row r="927" spans="1:40" ht="15.75" customHeight="1">
      <c r="A927" s="1"/>
      <c r="B927" s="1"/>
      <c r="C927" s="37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</row>
    <row r="928" spans="1:40" ht="15.75" customHeight="1">
      <c r="A928" s="1"/>
      <c r="B928" s="1"/>
      <c r="C928" s="37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</row>
    <row r="929" spans="1:40" ht="15.75" customHeight="1">
      <c r="A929" s="1"/>
      <c r="B929" s="1"/>
      <c r="C929" s="37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</row>
    <row r="930" spans="1:40" ht="15.75" customHeight="1">
      <c r="A930" s="1"/>
      <c r="B930" s="1"/>
      <c r="C930" s="37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</row>
    <row r="931" spans="1:40" ht="15.75" customHeight="1">
      <c r="A931" s="1"/>
      <c r="B931" s="1"/>
      <c r="C931" s="37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</row>
    <row r="932" spans="1:40" ht="15.75" customHeight="1">
      <c r="A932" s="1"/>
      <c r="B932" s="1"/>
      <c r="C932" s="37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</row>
    <row r="933" spans="1:40" ht="15.75" customHeight="1">
      <c r="A933" s="1"/>
      <c r="B933" s="1"/>
      <c r="C933" s="37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</row>
    <row r="934" spans="1:40" ht="15.75" customHeight="1">
      <c r="A934" s="1"/>
      <c r="B934" s="1"/>
      <c r="C934" s="37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</row>
    <row r="935" spans="1:40" ht="15.75" customHeight="1">
      <c r="A935" s="1"/>
      <c r="B935" s="1"/>
      <c r="C935" s="37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</row>
    <row r="936" spans="1:40" ht="15.75" customHeight="1">
      <c r="A936" s="1"/>
      <c r="B936" s="1"/>
      <c r="C936" s="37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</row>
    <row r="937" spans="1:40" ht="15.75" customHeight="1">
      <c r="A937" s="1"/>
      <c r="B937" s="1"/>
      <c r="C937" s="37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</row>
    <row r="938" spans="1:40" ht="15.75" customHeight="1">
      <c r="A938" s="1"/>
      <c r="B938" s="1"/>
      <c r="C938" s="37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</row>
    <row r="939" spans="1:40" ht="15.75" customHeight="1">
      <c r="A939" s="1"/>
      <c r="B939" s="1"/>
      <c r="C939" s="37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</row>
    <row r="940" spans="1:40" ht="15.75" customHeight="1">
      <c r="A940" s="1"/>
      <c r="B940" s="1"/>
      <c r="C940" s="37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</row>
    <row r="941" spans="1:40" ht="15.75" customHeight="1">
      <c r="A941" s="1"/>
      <c r="B941" s="1"/>
      <c r="C941" s="37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</row>
    <row r="942" spans="1:40" ht="15.75" customHeight="1">
      <c r="A942" s="1"/>
      <c r="B942" s="1"/>
      <c r="C942" s="37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</row>
    <row r="943" spans="1:40" ht="15.75" customHeight="1">
      <c r="A943" s="1"/>
      <c r="B943" s="1"/>
      <c r="C943" s="37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</row>
    <row r="944" spans="1:40" ht="15.75" customHeight="1">
      <c r="A944" s="1"/>
      <c r="B944" s="1"/>
      <c r="C944" s="37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</row>
    <row r="945" spans="1:40" ht="15.75" customHeight="1">
      <c r="A945" s="1"/>
      <c r="B945" s="1"/>
      <c r="C945" s="37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</row>
    <row r="946" spans="1:40" ht="15.75" customHeight="1">
      <c r="A946" s="1"/>
      <c r="B946" s="1"/>
      <c r="C946" s="37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</row>
    <row r="947" spans="1:40" ht="15.75" customHeight="1">
      <c r="A947" s="1"/>
      <c r="B947" s="1"/>
      <c r="C947" s="37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</row>
    <row r="948" spans="1:40" ht="15.75" customHeight="1">
      <c r="A948" s="1"/>
      <c r="B948" s="1"/>
      <c r="C948" s="37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</row>
    <row r="949" spans="1:40" ht="15.75" customHeight="1">
      <c r="A949" s="1"/>
      <c r="B949" s="1"/>
      <c r="C949" s="37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</row>
    <row r="950" spans="1:40" ht="15.75" customHeight="1">
      <c r="A950" s="1"/>
      <c r="B950" s="1"/>
      <c r="C950" s="37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</row>
    <row r="951" spans="1:40" ht="15.75" customHeight="1">
      <c r="A951" s="1"/>
      <c r="B951" s="1"/>
      <c r="C951" s="37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</row>
    <row r="952" spans="1:40" ht="15.75" customHeight="1">
      <c r="A952" s="1"/>
      <c r="B952" s="1"/>
      <c r="C952" s="37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</row>
    <row r="953" spans="1:40" ht="15.75" customHeight="1">
      <c r="A953" s="1"/>
      <c r="B953" s="1"/>
      <c r="C953" s="37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</row>
    <row r="954" spans="1:40" ht="15.75" customHeight="1">
      <c r="A954" s="1"/>
      <c r="B954" s="1"/>
      <c r="C954" s="37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</row>
    <row r="955" spans="1:40" ht="15.75" customHeight="1">
      <c r="A955" s="1"/>
      <c r="B955" s="1"/>
      <c r="C955" s="37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</row>
    <row r="956" spans="1:40" ht="15.75" customHeight="1">
      <c r="A956" s="1"/>
      <c r="B956" s="1"/>
      <c r="C956" s="37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</row>
    <row r="957" spans="1:40" ht="15.75" customHeight="1">
      <c r="A957" s="1"/>
      <c r="B957" s="1"/>
      <c r="C957" s="37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</row>
    <row r="958" spans="1:40" ht="15.75" customHeight="1">
      <c r="A958" s="1"/>
      <c r="B958" s="1"/>
      <c r="C958" s="37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</row>
    <row r="959" spans="1:40" ht="15.75" customHeight="1">
      <c r="A959" s="1"/>
      <c r="B959" s="1"/>
      <c r="C959" s="37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</row>
    <row r="960" spans="1:40" ht="15.75" customHeight="1">
      <c r="A960" s="1"/>
      <c r="B960" s="1"/>
      <c r="C960" s="37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</row>
    <row r="961" spans="1:40" ht="15.75" customHeight="1">
      <c r="A961" s="1"/>
      <c r="B961" s="1"/>
      <c r="C961" s="37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</row>
    <row r="962" spans="1:40" ht="15.75" customHeight="1">
      <c r="A962" s="1"/>
      <c r="B962" s="1"/>
      <c r="C962" s="37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</row>
    <row r="963" spans="1:40" ht="15.75" customHeight="1">
      <c r="A963" s="1"/>
      <c r="B963" s="1"/>
      <c r="C963" s="37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</row>
    <row r="964" spans="1:40" ht="15.75" customHeight="1">
      <c r="A964" s="1"/>
      <c r="B964" s="1"/>
      <c r="C964" s="37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</row>
    <row r="965" spans="1:40" ht="15.75" customHeight="1">
      <c r="A965" s="1"/>
      <c r="B965" s="1"/>
      <c r="C965" s="37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</row>
    <row r="966" spans="1:40" ht="15.75" customHeight="1">
      <c r="A966" s="1"/>
      <c r="B966" s="1"/>
      <c r="C966" s="37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</row>
    <row r="967" spans="1:40" ht="15.75" customHeight="1">
      <c r="A967" s="1"/>
      <c r="B967" s="1"/>
      <c r="C967" s="37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</row>
    <row r="968" spans="1:40" ht="15.75" customHeight="1">
      <c r="A968" s="1"/>
      <c r="B968" s="1"/>
      <c r="C968" s="37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</row>
    <row r="969" spans="1:40" ht="15.75" customHeight="1">
      <c r="A969" s="1"/>
      <c r="B969" s="1"/>
      <c r="C969" s="37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</row>
    <row r="970" spans="1:40" ht="15.75" customHeight="1">
      <c r="A970" s="1"/>
      <c r="B970" s="1"/>
      <c r="C970" s="37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</row>
    <row r="971" spans="1:40" ht="15.75" customHeight="1">
      <c r="A971" s="1"/>
      <c r="B971" s="1"/>
      <c r="C971" s="37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</row>
    <row r="972" spans="1:40" ht="15.75" customHeight="1">
      <c r="A972" s="1"/>
      <c r="B972" s="1"/>
      <c r="C972" s="37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</row>
    <row r="973" spans="1:40" ht="15.75" customHeight="1">
      <c r="A973" s="1"/>
      <c r="B973" s="1"/>
      <c r="C973" s="37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</row>
    <row r="974" spans="1:40" ht="15.75" customHeight="1">
      <c r="A974" s="1"/>
      <c r="B974" s="1"/>
      <c r="C974" s="37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</row>
    <row r="975" spans="1:40" ht="15.75" customHeight="1">
      <c r="A975" s="1"/>
      <c r="B975" s="1"/>
      <c r="C975" s="37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</row>
    <row r="976" spans="1:40" ht="15.75" customHeight="1">
      <c r="A976" s="1"/>
      <c r="B976" s="1"/>
      <c r="C976" s="37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</row>
    <row r="977" spans="1:40" ht="15.75" customHeight="1">
      <c r="A977" s="1"/>
      <c r="B977" s="1"/>
      <c r="C977" s="37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</row>
    <row r="978" spans="1:40" ht="15.75" customHeight="1">
      <c r="A978" s="1"/>
      <c r="B978" s="1"/>
      <c r="C978" s="37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</row>
    <row r="979" spans="1:40" ht="15.75" customHeight="1">
      <c r="A979" s="1"/>
      <c r="B979" s="1"/>
      <c r="C979" s="37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</row>
    <row r="980" spans="1:40" ht="15.75" customHeight="1">
      <c r="A980" s="1"/>
      <c r="B980" s="1"/>
      <c r="C980" s="37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</row>
    <row r="981" spans="1:40" ht="15.75" customHeight="1">
      <c r="A981" s="1"/>
      <c r="B981" s="1"/>
      <c r="C981" s="37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</row>
    <row r="982" spans="1:40" ht="15.75" customHeight="1">
      <c r="A982" s="1"/>
      <c r="B982" s="1"/>
      <c r="C982" s="37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</row>
    <row r="983" spans="1:40" ht="15.75" customHeight="1">
      <c r="A983" s="1"/>
      <c r="B983" s="1"/>
      <c r="C983" s="37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</row>
    <row r="984" spans="1:40" ht="15.75" customHeight="1">
      <c r="A984" s="1"/>
      <c r="B984" s="1"/>
      <c r="C984" s="37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</row>
    <row r="985" spans="1:40" ht="15.75" customHeight="1">
      <c r="A985" s="1"/>
      <c r="B985" s="1"/>
      <c r="C985" s="37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</row>
    <row r="986" spans="1:40" ht="15.75" customHeight="1">
      <c r="A986" s="1"/>
      <c r="B986" s="1"/>
      <c r="C986" s="37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</row>
    <row r="987" spans="1:40" ht="15.75" customHeight="1">
      <c r="A987" s="1"/>
      <c r="B987" s="1"/>
      <c r="C987" s="37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</row>
    <row r="988" spans="1:40" ht="15.75" customHeight="1">
      <c r="A988" s="1"/>
      <c r="B988" s="1"/>
      <c r="C988" s="37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</row>
    <row r="989" spans="1:40" ht="15.75" customHeight="1">
      <c r="A989" s="1"/>
      <c r="B989" s="1"/>
      <c r="C989" s="37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</row>
    <row r="990" spans="1:40" ht="15.75" customHeight="1">
      <c r="A990" s="1"/>
      <c r="B990" s="1"/>
      <c r="C990" s="37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</row>
    <row r="991" spans="1:40" ht="15.75" customHeight="1">
      <c r="A991" s="1"/>
      <c r="B991" s="1"/>
      <c r="C991" s="37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</row>
    <row r="992" spans="1:40" ht="15.75" customHeight="1">
      <c r="A992" s="1"/>
      <c r="B992" s="1"/>
      <c r="C992" s="37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</row>
    <row r="993" spans="1:40" ht="15.75" customHeight="1">
      <c r="A993" s="1"/>
      <c r="B993" s="1"/>
      <c r="C993" s="37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</row>
    <row r="994" spans="1:40" ht="15.75" customHeight="1">
      <c r="A994" s="1"/>
      <c r="B994" s="1"/>
      <c r="C994" s="37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</row>
    <row r="995" spans="1:40" ht="15.75" customHeight="1">
      <c r="A995" s="1"/>
      <c r="B995" s="1"/>
      <c r="C995" s="37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</row>
    <row r="996" spans="1:40" ht="15.75" customHeight="1">
      <c r="A996" s="1"/>
      <c r="B996" s="1"/>
      <c r="C996" s="37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</row>
    <row r="997" spans="1:40" ht="15.75" customHeight="1">
      <c r="A997" s="1"/>
      <c r="B997" s="1"/>
      <c r="C997" s="37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</row>
    <row r="998" spans="1:40" ht="15.75" customHeight="1">
      <c r="A998" s="1"/>
      <c r="B998" s="1"/>
      <c r="C998" s="37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</row>
    <row r="999" spans="1:40" ht="15.75" customHeight="1">
      <c r="A999" s="1"/>
      <c r="B999" s="1"/>
      <c r="C999" s="37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</row>
    <row r="1000" spans="1:40" ht="15.75" customHeight="1">
      <c r="A1000" s="1"/>
      <c r="B1000" s="1"/>
      <c r="C1000" s="37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</row>
  </sheetData>
  <mergeCells count="8">
    <mergeCell ref="I7:J7"/>
    <mergeCell ref="I8:J8"/>
    <mergeCell ref="M9:AJ9"/>
    <mergeCell ref="B1:K1"/>
    <mergeCell ref="B2:J2"/>
    <mergeCell ref="B3:K3"/>
    <mergeCell ref="I5:J5"/>
    <mergeCell ref="I6:J6"/>
  </mergeCells>
  <printOptions horizontalCentered="1" verticalCentered="1"/>
  <pageMargins left="0.70866141732283505" right="0.70866141732283505" top="0.74803149606299202" bottom="0.74803149606299202" header="0" footer="0"/>
  <pageSetup paperSize="9" orientation="landscape"/>
  <headerFooter>
    <oddFooter>&amp;C000000Simulation réalisée par MIRARI W.M. Document non contractuel édité le 041230&amp;D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K1000"/>
  <sheetViews>
    <sheetView showGridLines="0" tabSelected="1" workbookViewId="0">
      <selection activeCell="AI8" sqref="AI8"/>
    </sheetView>
  </sheetViews>
  <sheetFormatPr baseColWidth="10" defaultColWidth="11.25" defaultRowHeight="15" customHeight="1"/>
  <cols>
    <col min="1" max="1" width="2" customWidth="1"/>
    <col min="2" max="2" width="16.125" customWidth="1"/>
    <col min="3" max="3" width="11" customWidth="1"/>
    <col min="4" max="4" width="13.125" customWidth="1"/>
    <col min="5" max="5" width="14.5" customWidth="1"/>
    <col min="6" max="6" width="12.5" customWidth="1"/>
    <col min="7" max="7" width="19" customWidth="1"/>
    <col min="8" max="8" width="17.5" customWidth="1"/>
    <col min="9" max="9" width="10" customWidth="1"/>
    <col min="10" max="10" width="10.75" hidden="1" customWidth="1"/>
    <col min="11" max="11" width="10" hidden="1" customWidth="1"/>
    <col min="12" max="30" width="14" hidden="1" customWidth="1"/>
    <col min="31" max="31" width="13.5" hidden="1" customWidth="1"/>
    <col min="32" max="32" width="14" hidden="1" customWidth="1"/>
    <col min="33" max="33" width="14.375" hidden="1" customWidth="1"/>
    <col min="34" max="34" width="13.5" customWidth="1"/>
    <col min="35" max="35" width="14.5" customWidth="1"/>
    <col min="36" max="37" width="10.75" customWidth="1"/>
  </cols>
  <sheetData>
    <row r="1" spans="1:37" ht="36" customHeight="1">
      <c r="A1" s="7"/>
      <c r="B1" s="72" t="s">
        <v>0</v>
      </c>
      <c r="C1" s="73"/>
      <c r="D1" s="73"/>
      <c r="E1" s="73"/>
      <c r="F1" s="73"/>
      <c r="G1" s="73"/>
      <c r="H1" s="73"/>
      <c r="I1" s="74"/>
      <c r="J1" s="39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</row>
    <row r="2" spans="1:37" ht="39" customHeight="1">
      <c r="A2" s="7"/>
      <c r="B2" s="79"/>
      <c r="C2" s="76"/>
      <c r="D2" s="76"/>
      <c r="E2" s="76"/>
      <c r="F2" s="76"/>
      <c r="G2" s="76"/>
      <c r="H2" s="76"/>
      <c r="I2" s="76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27" customHeight="1">
      <c r="A3" s="7"/>
      <c r="B3" s="72" t="s">
        <v>24</v>
      </c>
      <c r="C3" s="73"/>
      <c r="D3" s="73"/>
      <c r="E3" s="73"/>
      <c r="F3" s="73"/>
      <c r="G3" s="73"/>
      <c r="H3" s="73"/>
      <c r="I3" s="74"/>
      <c r="J3" s="39"/>
      <c r="K3" s="40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7" ht="15.75" customHeight="1">
      <c r="A4" s="7"/>
      <c r="B4" s="41"/>
      <c r="C4" s="41"/>
      <c r="D4" s="41"/>
      <c r="E4" s="41"/>
      <c r="F4" s="41"/>
      <c r="G4" s="41"/>
      <c r="H4" s="41"/>
      <c r="I4" s="41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</row>
    <row r="5" spans="1:37" ht="16.5" customHeight="1">
      <c r="A5" s="7"/>
      <c r="B5" s="3" t="s">
        <v>2</v>
      </c>
      <c r="C5" s="4"/>
      <c r="D5" s="4"/>
      <c r="E5" s="5">
        <v>10000</v>
      </c>
      <c r="F5" s="6"/>
      <c r="G5" s="80" t="s">
        <v>3</v>
      </c>
      <c r="H5" s="76"/>
      <c r="I5" s="8">
        <v>4</v>
      </c>
      <c r="J5" s="7"/>
      <c r="K5" s="42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7" ht="16.5" customHeight="1">
      <c r="A6" s="7"/>
      <c r="B6" s="3" t="s">
        <v>4</v>
      </c>
      <c r="C6" s="4"/>
      <c r="D6" s="4"/>
      <c r="E6" s="10">
        <v>0.05</v>
      </c>
      <c r="F6" s="6"/>
      <c r="G6" s="80" t="s">
        <v>25</v>
      </c>
      <c r="H6" s="76"/>
      <c r="I6" s="43">
        <v>0.11</v>
      </c>
      <c r="J6" s="44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16.5" customHeight="1">
      <c r="A7" s="7"/>
      <c r="B7" s="3" t="s">
        <v>6</v>
      </c>
      <c r="C7" s="4"/>
      <c r="D7" s="4"/>
      <c r="E7" s="11">
        <v>0.01</v>
      </c>
      <c r="F7" s="6"/>
      <c r="G7" s="80" t="s">
        <v>26</v>
      </c>
      <c r="H7" s="76"/>
      <c r="I7" s="11">
        <v>0.17199999999999999</v>
      </c>
      <c r="J7" s="44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7" ht="16.5" customHeight="1">
      <c r="A8" s="7"/>
      <c r="B8" s="3" t="s">
        <v>8</v>
      </c>
      <c r="C8" s="4"/>
      <c r="D8" s="4"/>
      <c r="E8" s="11">
        <v>0.01</v>
      </c>
      <c r="F8" s="6"/>
      <c r="G8" s="6"/>
      <c r="H8" s="6"/>
      <c r="I8" s="45"/>
      <c r="J8" s="44"/>
      <c r="K8" s="7"/>
      <c r="L8" s="7"/>
      <c r="M8" s="7"/>
      <c r="N8" s="7"/>
      <c r="O8" s="27"/>
      <c r="P8" s="2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</row>
    <row r="9" spans="1:37" ht="15.75" customHeight="1">
      <c r="A9" s="7"/>
      <c r="B9" s="13"/>
      <c r="C9" s="13"/>
      <c r="D9" s="13"/>
      <c r="E9" s="13"/>
      <c r="F9" s="13"/>
      <c r="G9" s="13"/>
      <c r="H9" s="13"/>
      <c r="I9" s="7"/>
      <c r="J9" s="81" t="s">
        <v>10</v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"/>
      <c r="AI9" s="7"/>
      <c r="AJ9" s="7"/>
      <c r="AK9" s="7"/>
    </row>
    <row r="10" spans="1:37" ht="48.75" customHeight="1">
      <c r="A10" s="7"/>
      <c r="B10" s="46" t="s">
        <v>11</v>
      </c>
      <c r="C10" s="47" t="s">
        <v>12</v>
      </c>
      <c r="D10" s="48" t="s">
        <v>13</v>
      </c>
      <c r="E10" s="47" t="s">
        <v>27</v>
      </c>
      <c r="F10" s="15" t="s">
        <v>17</v>
      </c>
      <c r="G10" s="15" t="s">
        <v>18</v>
      </c>
      <c r="H10" s="48" t="s">
        <v>19</v>
      </c>
      <c r="I10" s="49" t="s">
        <v>20</v>
      </c>
      <c r="J10" s="50">
        <v>44927</v>
      </c>
      <c r="K10" s="27">
        <f>-E5</f>
        <v>-10000</v>
      </c>
      <c r="L10" s="27">
        <f>-E5</f>
        <v>-10000</v>
      </c>
      <c r="M10" s="27">
        <f>-E5</f>
        <v>-10000</v>
      </c>
      <c r="N10" s="27">
        <f>-E5</f>
        <v>-10000</v>
      </c>
      <c r="O10" s="27">
        <f>-E5</f>
        <v>-10000</v>
      </c>
      <c r="P10" s="27">
        <f>-E5</f>
        <v>-10000</v>
      </c>
      <c r="Q10" s="27">
        <f>-E5</f>
        <v>-10000</v>
      </c>
      <c r="R10" s="27">
        <f>-E5</f>
        <v>-10000</v>
      </c>
      <c r="S10" s="27">
        <f>-E5</f>
        <v>-10000</v>
      </c>
      <c r="T10" s="27">
        <f>-E5</f>
        <v>-10000</v>
      </c>
      <c r="U10" s="27">
        <f>-E5</f>
        <v>-10000</v>
      </c>
      <c r="V10" s="27">
        <f>-E5</f>
        <v>-10000</v>
      </c>
      <c r="W10" s="27">
        <f>-E5</f>
        <v>-10000</v>
      </c>
      <c r="X10" s="27">
        <f>-E5</f>
        <v>-10000</v>
      </c>
      <c r="Y10" s="27">
        <f>-E5</f>
        <v>-10000</v>
      </c>
      <c r="Z10" s="27">
        <f>-E5</f>
        <v>-10000</v>
      </c>
      <c r="AA10" s="27">
        <f>-E5</f>
        <v>-10000</v>
      </c>
      <c r="AB10" s="27">
        <f>-E5</f>
        <v>-10000</v>
      </c>
      <c r="AC10" s="27">
        <f>-E5</f>
        <v>-10000</v>
      </c>
      <c r="AD10" s="27">
        <f>-E5</f>
        <v>-10000</v>
      </c>
      <c r="AE10" s="7"/>
      <c r="AF10" s="51" t="s">
        <v>21</v>
      </c>
      <c r="AG10" s="51" t="s">
        <v>22</v>
      </c>
      <c r="AH10" s="7"/>
      <c r="AI10" s="7"/>
      <c r="AJ10" s="7"/>
      <c r="AK10" s="7"/>
    </row>
    <row r="11" spans="1:37" ht="15.75" customHeight="1">
      <c r="A11" s="7"/>
      <c r="B11" s="52">
        <v>1</v>
      </c>
      <c r="C11" s="53">
        <f>+E5</f>
        <v>10000</v>
      </c>
      <c r="D11" s="54">
        <f>+IF(I5,(E5*E6)*((12-I5)/12),"")</f>
        <v>333.33333333333331</v>
      </c>
      <c r="E11" s="55">
        <f t="shared" ref="E11:E30" si="0">D11*($I$6+$I$7)</f>
        <v>93.999999999999986</v>
      </c>
      <c r="F11" s="56">
        <f t="shared" ref="F11:F30" si="1">D11-E11</f>
        <v>239.33333333333331</v>
      </c>
      <c r="G11" s="57">
        <f t="shared" ref="G11:G30" si="2">F11/12</f>
        <v>19.944444444444443</v>
      </c>
      <c r="H11" s="54">
        <f t="shared" ref="H11:H30" si="3">C11*0.9</f>
        <v>9000</v>
      </c>
      <c r="I11" s="58">
        <f>+K31</f>
        <v>-7.6267463602125635E-2</v>
      </c>
      <c r="J11" s="50">
        <v>45291</v>
      </c>
      <c r="K11" s="27">
        <f>+H11+(G11*12)</f>
        <v>9239.3333333333339</v>
      </c>
      <c r="L11" s="27">
        <f>+AF11</f>
        <v>239.33333333333331</v>
      </c>
      <c r="M11" s="27">
        <f t="shared" ref="M11:M12" si="4">+AF11</f>
        <v>239.33333333333331</v>
      </c>
      <c r="N11" s="27">
        <f t="shared" ref="N11:N13" si="5">+AF11</f>
        <v>239.33333333333331</v>
      </c>
      <c r="O11" s="27">
        <f t="shared" ref="O11:O14" si="6">+AF11</f>
        <v>239.33333333333331</v>
      </c>
      <c r="P11" s="27">
        <f t="shared" ref="P11:P15" si="7">+AF11</f>
        <v>239.33333333333331</v>
      </c>
      <c r="Q11" s="27">
        <f t="shared" ref="Q11:Q16" si="8">+AF11</f>
        <v>239.33333333333331</v>
      </c>
      <c r="R11" s="27">
        <f t="shared" ref="R11:R17" si="9">+AF11</f>
        <v>239.33333333333331</v>
      </c>
      <c r="S11" s="27">
        <f t="shared" ref="S11:S18" si="10">+AF11</f>
        <v>239.33333333333331</v>
      </c>
      <c r="T11" s="27">
        <f t="shared" ref="T11:T19" si="11">+AF11</f>
        <v>239.33333333333331</v>
      </c>
      <c r="U11" s="27">
        <f t="shared" ref="U11:U20" si="12">+AF11</f>
        <v>239.33333333333331</v>
      </c>
      <c r="V11" s="27">
        <f t="shared" ref="V11:V21" si="13">+AF11</f>
        <v>239.33333333333331</v>
      </c>
      <c r="W11" s="27">
        <f t="shared" ref="W11:W22" si="14">+AF11</f>
        <v>239.33333333333331</v>
      </c>
      <c r="X11" s="27">
        <f t="shared" ref="X11:X23" si="15">+AF11</f>
        <v>239.33333333333331</v>
      </c>
      <c r="Y11" s="27">
        <f t="shared" ref="Y11:Y24" si="16">+AF11</f>
        <v>239.33333333333331</v>
      </c>
      <c r="Z11" s="27">
        <f t="shared" ref="Z11:Z25" si="17">+AF11</f>
        <v>239.33333333333331</v>
      </c>
      <c r="AA11" s="27">
        <f t="shared" ref="AA11:AA26" si="18">+AF11</f>
        <v>239.33333333333331</v>
      </c>
      <c r="AB11" s="27">
        <f t="shared" ref="AB11:AB27" si="19">+AF11</f>
        <v>239.33333333333331</v>
      </c>
      <c r="AC11" s="27">
        <f t="shared" ref="AC11:AC28" si="20">+AF11</f>
        <v>239.33333333333331</v>
      </c>
      <c r="AD11" s="27">
        <f t="shared" ref="AD11:AD29" si="21">+AF11</f>
        <v>239.33333333333331</v>
      </c>
      <c r="AE11" s="27"/>
      <c r="AF11" s="27">
        <f t="shared" ref="AF11:AF30" si="22">+G11*12</f>
        <v>239.33333333333331</v>
      </c>
      <c r="AG11" s="27">
        <f t="shared" ref="AG11:AG30" si="23">+AF11+H11</f>
        <v>9239.3333333333339</v>
      </c>
      <c r="AH11" s="7"/>
      <c r="AI11" s="7"/>
      <c r="AJ11" s="7"/>
      <c r="AK11" s="7"/>
    </row>
    <row r="12" spans="1:37" ht="15.75" customHeight="1">
      <c r="A12" s="7"/>
      <c r="B12" s="25">
        <v>2</v>
      </c>
      <c r="C12" s="26">
        <f>C11+C11*E7</f>
        <v>10100</v>
      </c>
      <c r="D12" s="27">
        <f>(E5*E6)+(E5*E6)*E8</f>
        <v>505</v>
      </c>
      <c r="E12" s="59">
        <f t="shared" si="0"/>
        <v>142.41</v>
      </c>
      <c r="F12" s="28">
        <f t="shared" si="1"/>
        <v>362.59000000000003</v>
      </c>
      <c r="G12" s="29">
        <f t="shared" si="2"/>
        <v>30.215833333333336</v>
      </c>
      <c r="H12" s="27">
        <f t="shared" si="3"/>
        <v>9090</v>
      </c>
      <c r="I12" s="30">
        <f>+L31</f>
        <v>-1.5715908445417884E-2</v>
      </c>
      <c r="J12" s="50">
        <v>45657</v>
      </c>
      <c r="K12" s="7"/>
      <c r="L12" s="27">
        <f>+AG12</f>
        <v>9452.59</v>
      </c>
      <c r="M12" s="27">
        <f t="shared" si="4"/>
        <v>362.59000000000003</v>
      </c>
      <c r="N12" s="27">
        <f t="shared" si="5"/>
        <v>362.59000000000003</v>
      </c>
      <c r="O12" s="27">
        <f t="shared" si="6"/>
        <v>362.59000000000003</v>
      </c>
      <c r="P12" s="27">
        <f t="shared" si="7"/>
        <v>362.59000000000003</v>
      </c>
      <c r="Q12" s="27">
        <f t="shared" si="8"/>
        <v>362.59000000000003</v>
      </c>
      <c r="R12" s="27">
        <f t="shared" si="9"/>
        <v>362.59000000000003</v>
      </c>
      <c r="S12" s="27">
        <f t="shared" si="10"/>
        <v>362.59000000000003</v>
      </c>
      <c r="T12" s="27">
        <f t="shared" si="11"/>
        <v>362.59000000000003</v>
      </c>
      <c r="U12" s="27">
        <f t="shared" si="12"/>
        <v>362.59000000000003</v>
      </c>
      <c r="V12" s="27">
        <f t="shared" si="13"/>
        <v>362.59000000000003</v>
      </c>
      <c r="W12" s="27">
        <f t="shared" si="14"/>
        <v>362.59000000000003</v>
      </c>
      <c r="X12" s="27">
        <f t="shared" si="15"/>
        <v>362.59000000000003</v>
      </c>
      <c r="Y12" s="27">
        <f t="shared" si="16"/>
        <v>362.59000000000003</v>
      </c>
      <c r="Z12" s="27">
        <f t="shared" si="17"/>
        <v>362.59000000000003</v>
      </c>
      <c r="AA12" s="27">
        <f t="shared" si="18"/>
        <v>362.59000000000003</v>
      </c>
      <c r="AB12" s="27">
        <f t="shared" si="19"/>
        <v>362.59000000000003</v>
      </c>
      <c r="AC12" s="27">
        <f t="shared" si="20"/>
        <v>362.59000000000003</v>
      </c>
      <c r="AD12" s="27">
        <f t="shared" si="21"/>
        <v>362.59000000000003</v>
      </c>
      <c r="AE12" s="27"/>
      <c r="AF12" s="27">
        <f t="shared" si="22"/>
        <v>362.59000000000003</v>
      </c>
      <c r="AG12" s="27">
        <f t="shared" si="23"/>
        <v>9452.59</v>
      </c>
      <c r="AH12" s="7"/>
      <c r="AI12" s="7"/>
      <c r="AJ12" s="7"/>
      <c r="AK12" s="7"/>
    </row>
    <row r="13" spans="1:37" ht="15.75" customHeight="1">
      <c r="A13" s="7"/>
      <c r="B13" s="25">
        <v>3</v>
      </c>
      <c r="C13" s="26">
        <f>C12+C12*E7</f>
        <v>10201</v>
      </c>
      <c r="D13" s="27">
        <f>D12+D12*E8</f>
        <v>510.05</v>
      </c>
      <c r="E13" s="59">
        <f t="shared" si="0"/>
        <v>143.83409999999998</v>
      </c>
      <c r="F13" s="28">
        <f t="shared" si="1"/>
        <v>366.21590000000003</v>
      </c>
      <c r="G13" s="29">
        <f t="shared" si="2"/>
        <v>30.517991666666671</v>
      </c>
      <c r="H13" s="27">
        <f t="shared" si="3"/>
        <v>9180.9</v>
      </c>
      <c r="I13" s="30">
        <f>+M31</f>
        <v>5.0849866867065429E-3</v>
      </c>
      <c r="J13" s="50">
        <v>46022</v>
      </c>
      <c r="K13" s="7"/>
      <c r="L13" s="27"/>
      <c r="M13" s="27">
        <f>+AG13</f>
        <v>9547.1158999999989</v>
      </c>
      <c r="N13" s="27">
        <f t="shared" si="5"/>
        <v>366.21590000000003</v>
      </c>
      <c r="O13" s="27">
        <f t="shared" si="6"/>
        <v>366.21590000000003</v>
      </c>
      <c r="P13" s="27">
        <f t="shared" si="7"/>
        <v>366.21590000000003</v>
      </c>
      <c r="Q13" s="27">
        <f t="shared" si="8"/>
        <v>366.21590000000003</v>
      </c>
      <c r="R13" s="27">
        <f t="shared" si="9"/>
        <v>366.21590000000003</v>
      </c>
      <c r="S13" s="27">
        <f t="shared" si="10"/>
        <v>366.21590000000003</v>
      </c>
      <c r="T13" s="27">
        <f t="shared" si="11"/>
        <v>366.21590000000003</v>
      </c>
      <c r="U13" s="27">
        <f t="shared" si="12"/>
        <v>366.21590000000003</v>
      </c>
      <c r="V13" s="27">
        <f t="shared" si="13"/>
        <v>366.21590000000003</v>
      </c>
      <c r="W13" s="27">
        <f t="shared" si="14"/>
        <v>366.21590000000003</v>
      </c>
      <c r="X13" s="27">
        <f t="shared" si="15"/>
        <v>366.21590000000003</v>
      </c>
      <c r="Y13" s="27">
        <f t="shared" si="16"/>
        <v>366.21590000000003</v>
      </c>
      <c r="Z13" s="27">
        <f t="shared" si="17"/>
        <v>366.21590000000003</v>
      </c>
      <c r="AA13" s="27">
        <f t="shared" si="18"/>
        <v>366.21590000000003</v>
      </c>
      <c r="AB13" s="27">
        <f t="shared" si="19"/>
        <v>366.21590000000003</v>
      </c>
      <c r="AC13" s="27">
        <f t="shared" si="20"/>
        <v>366.21590000000003</v>
      </c>
      <c r="AD13" s="27">
        <f t="shared" si="21"/>
        <v>366.21590000000003</v>
      </c>
      <c r="AE13" s="27"/>
      <c r="AF13" s="27">
        <f t="shared" si="22"/>
        <v>366.21590000000003</v>
      </c>
      <c r="AG13" s="27">
        <f t="shared" si="23"/>
        <v>9547.1158999999989</v>
      </c>
      <c r="AH13" s="7"/>
      <c r="AI13" s="7"/>
      <c r="AJ13" s="7"/>
      <c r="AK13" s="7"/>
    </row>
    <row r="14" spans="1:37" ht="15.75" customHeight="1">
      <c r="A14" s="7"/>
      <c r="B14" s="25">
        <v>4</v>
      </c>
      <c r="C14" s="26">
        <f>C13+C13*E7</f>
        <v>10303.01</v>
      </c>
      <c r="D14" s="27">
        <f>D13+D13*E8</f>
        <v>515.15049999999997</v>
      </c>
      <c r="E14" s="59">
        <f t="shared" si="0"/>
        <v>145.27244099999999</v>
      </c>
      <c r="F14" s="28">
        <f t="shared" si="1"/>
        <v>369.87805900000001</v>
      </c>
      <c r="G14" s="29">
        <f t="shared" si="2"/>
        <v>30.823171583333334</v>
      </c>
      <c r="H14" s="27">
        <f t="shared" si="3"/>
        <v>9272.7090000000007</v>
      </c>
      <c r="I14" s="30">
        <f>+N31</f>
        <v>1.5611815452575685E-2</v>
      </c>
      <c r="J14" s="50">
        <v>46387</v>
      </c>
      <c r="K14" s="7"/>
      <c r="L14" s="27"/>
      <c r="M14" s="27"/>
      <c r="N14" s="27">
        <f>+AG14</f>
        <v>9642.5870590000013</v>
      </c>
      <c r="O14" s="27">
        <f t="shared" si="6"/>
        <v>369.87805900000001</v>
      </c>
      <c r="P14" s="27">
        <f t="shared" si="7"/>
        <v>369.87805900000001</v>
      </c>
      <c r="Q14" s="27">
        <f t="shared" si="8"/>
        <v>369.87805900000001</v>
      </c>
      <c r="R14" s="27">
        <f t="shared" si="9"/>
        <v>369.87805900000001</v>
      </c>
      <c r="S14" s="27">
        <f t="shared" si="10"/>
        <v>369.87805900000001</v>
      </c>
      <c r="T14" s="27">
        <f t="shared" si="11"/>
        <v>369.87805900000001</v>
      </c>
      <c r="U14" s="27">
        <f t="shared" si="12"/>
        <v>369.87805900000001</v>
      </c>
      <c r="V14" s="27">
        <f t="shared" si="13"/>
        <v>369.87805900000001</v>
      </c>
      <c r="W14" s="27">
        <f t="shared" si="14"/>
        <v>369.87805900000001</v>
      </c>
      <c r="X14" s="27">
        <f t="shared" si="15"/>
        <v>369.87805900000001</v>
      </c>
      <c r="Y14" s="27">
        <f t="shared" si="16"/>
        <v>369.87805900000001</v>
      </c>
      <c r="Z14" s="27">
        <f t="shared" si="17"/>
        <v>369.87805900000001</v>
      </c>
      <c r="AA14" s="27">
        <f t="shared" si="18"/>
        <v>369.87805900000001</v>
      </c>
      <c r="AB14" s="27">
        <f t="shared" si="19"/>
        <v>369.87805900000001</v>
      </c>
      <c r="AC14" s="27">
        <f t="shared" si="20"/>
        <v>369.87805900000001</v>
      </c>
      <c r="AD14" s="27">
        <f t="shared" si="21"/>
        <v>369.87805900000001</v>
      </c>
      <c r="AE14" s="27"/>
      <c r="AF14" s="27">
        <f t="shared" si="22"/>
        <v>369.87805900000001</v>
      </c>
      <c r="AG14" s="27">
        <f t="shared" si="23"/>
        <v>9642.5870590000013</v>
      </c>
      <c r="AH14" s="7"/>
      <c r="AI14" s="7"/>
      <c r="AJ14" s="7"/>
      <c r="AK14" s="27"/>
    </row>
    <row r="15" spans="1:37" ht="15.75" customHeight="1">
      <c r="A15" s="7"/>
      <c r="B15" s="25">
        <v>5</v>
      </c>
      <c r="C15" s="26">
        <f>C14+C14*E7</f>
        <v>10406.0401</v>
      </c>
      <c r="D15" s="27">
        <f>D14+D14*E8</f>
        <v>520.30200500000001</v>
      </c>
      <c r="E15" s="59">
        <f t="shared" si="0"/>
        <v>146.72516540999999</v>
      </c>
      <c r="F15" s="28">
        <f t="shared" si="1"/>
        <v>373.57683959000002</v>
      </c>
      <c r="G15" s="29">
        <f t="shared" si="2"/>
        <v>31.131403299166667</v>
      </c>
      <c r="H15" s="27">
        <f t="shared" si="3"/>
        <v>9365.4360900000011</v>
      </c>
      <c r="I15" s="30">
        <f>+O31</f>
        <v>2.1965384483337395E-2</v>
      </c>
      <c r="J15" s="50">
        <v>46752</v>
      </c>
      <c r="K15" s="7"/>
      <c r="L15" s="27"/>
      <c r="M15" s="27"/>
      <c r="N15" s="27"/>
      <c r="O15" s="27">
        <f>+AG15</f>
        <v>9739.0129295900006</v>
      </c>
      <c r="P15" s="27">
        <f t="shared" si="7"/>
        <v>373.57683959000002</v>
      </c>
      <c r="Q15" s="27">
        <f t="shared" si="8"/>
        <v>373.57683959000002</v>
      </c>
      <c r="R15" s="27">
        <f t="shared" si="9"/>
        <v>373.57683959000002</v>
      </c>
      <c r="S15" s="27">
        <f t="shared" si="10"/>
        <v>373.57683959000002</v>
      </c>
      <c r="T15" s="27">
        <f t="shared" si="11"/>
        <v>373.57683959000002</v>
      </c>
      <c r="U15" s="27">
        <f t="shared" si="12"/>
        <v>373.57683959000002</v>
      </c>
      <c r="V15" s="27">
        <f t="shared" si="13"/>
        <v>373.57683959000002</v>
      </c>
      <c r="W15" s="27">
        <f t="shared" si="14"/>
        <v>373.57683959000002</v>
      </c>
      <c r="X15" s="27">
        <f t="shared" si="15"/>
        <v>373.57683959000002</v>
      </c>
      <c r="Y15" s="27">
        <f t="shared" si="16"/>
        <v>373.57683959000002</v>
      </c>
      <c r="Z15" s="27">
        <f t="shared" si="17"/>
        <v>373.57683959000002</v>
      </c>
      <c r="AA15" s="27">
        <f t="shared" si="18"/>
        <v>373.57683959000002</v>
      </c>
      <c r="AB15" s="27">
        <f t="shared" si="19"/>
        <v>373.57683959000002</v>
      </c>
      <c r="AC15" s="27">
        <f t="shared" si="20"/>
        <v>373.57683959000002</v>
      </c>
      <c r="AD15" s="27">
        <f t="shared" si="21"/>
        <v>373.57683959000002</v>
      </c>
      <c r="AE15" s="27"/>
      <c r="AF15" s="27">
        <f t="shared" si="22"/>
        <v>373.57683959000002</v>
      </c>
      <c r="AG15" s="27">
        <f t="shared" si="23"/>
        <v>9739.0129295900006</v>
      </c>
      <c r="AH15" s="7"/>
      <c r="AI15" s="7"/>
      <c r="AJ15" s="7"/>
      <c r="AK15" s="7"/>
    </row>
    <row r="16" spans="1:37" ht="15.75" customHeight="1">
      <c r="A16" s="7"/>
      <c r="B16" s="25">
        <v>6</v>
      </c>
      <c r="C16" s="26">
        <f>C15+C15*E7</f>
        <v>10510.100501000001</v>
      </c>
      <c r="D16" s="27">
        <f>D15+D15*E8</f>
        <v>525.50502504999997</v>
      </c>
      <c r="E16" s="59">
        <f t="shared" si="0"/>
        <v>148.19241706409997</v>
      </c>
      <c r="F16" s="28">
        <f t="shared" si="1"/>
        <v>377.3126079859</v>
      </c>
      <c r="G16" s="29">
        <f t="shared" si="2"/>
        <v>31.442717332158335</v>
      </c>
      <c r="H16" s="27">
        <f t="shared" si="3"/>
        <v>9459.0904509000011</v>
      </c>
      <c r="I16" s="30">
        <f>+P31</f>
        <v>2.6203354597091676E-2</v>
      </c>
      <c r="J16" s="50">
        <v>47118</v>
      </c>
      <c r="K16" s="7"/>
      <c r="L16" s="27"/>
      <c r="M16" s="27"/>
      <c r="N16" s="27"/>
      <c r="O16" s="27"/>
      <c r="P16" s="27">
        <f>+AG16</f>
        <v>9836.4030588859005</v>
      </c>
      <c r="Q16" s="27">
        <f t="shared" si="8"/>
        <v>377.3126079859</v>
      </c>
      <c r="R16" s="27">
        <f t="shared" si="9"/>
        <v>377.3126079859</v>
      </c>
      <c r="S16" s="27">
        <f t="shared" si="10"/>
        <v>377.3126079859</v>
      </c>
      <c r="T16" s="27">
        <f t="shared" si="11"/>
        <v>377.3126079859</v>
      </c>
      <c r="U16" s="27">
        <f t="shared" si="12"/>
        <v>377.3126079859</v>
      </c>
      <c r="V16" s="27">
        <f t="shared" si="13"/>
        <v>377.3126079859</v>
      </c>
      <c r="W16" s="27">
        <f t="shared" si="14"/>
        <v>377.3126079859</v>
      </c>
      <c r="X16" s="27">
        <f t="shared" si="15"/>
        <v>377.3126079859</v>
      </c>
      <c r="Y16" s="27">
        <f t="shared" si="16"/>
        <v>377.3126079859</v>
      </c>
      <c r="Z16" s="27">
        <f t="shared" si="17"/>
        <v>377.3126079859</v>
      </c>
      <c r="AA16" s="27">
        <f t="shared" si="18"/>
        <v>377.3126079859</v>
      </c>
      <c r="AB16" s="27">
        <f t="shared" si="19"/>
        <v>377.3126079859</v>
      </c>
      <c r="AC16" s="27">
        <f t="shared" si="20"/>
        <v>377.3126079859</v>
      </c>
      <c r="AD16" s="27">
        <f t="shared" si="21"/>
        <v>377.3126079859</v>
      </c>
      <c r="AE16" s="27"/>
      <c r="AF16" s="27">
        <f t="shared" si="22"/>
        <v>377.3126079859</v>
      </c>
      <c r="AG16" s="27">
        <f t="shared" si="23"/>
        <v>9836.4030588859005</v>
      </c>
      <c r="AH16" s="7"/>
      <c r="AI16" s="7"/>
      <c r="AJ16" s="7"/>
      <c r="AK16" s="7"/>
    </row>
    <row r="17" spans="1:37" ht="15.75" customHeight="1">
      <c r="A17" s="7"/>
      <c r="B17" s="25">
        <v>7</v>
      </c>
      <c r="C17" s="26">
        <f>C16+C16*E7</f>
        <v>10615.20150601</v>
      </c>
      <c r="D17" s="27">
        <f>D16+D16*E8</f>
        <v>530.76007530049992</v>
      </c>
      <c r="E17" s="59">
        <f t="shared" si="0"/>
        <v>149.67434123474095</v>
      </c>
      <c r="F17" s="28">
        <f t="shared" si="1"/>
        <v>381.08573406575897</v>
      </c>
      <c r="G17" s="29">
        <f t="shared" si="2"/>
        <v>31.757144505479914</v>
      </c>
      <c r="H17" s="27">
        <f t="shared" si="3"/>
        <v>9553.6813554090004</v>
      </c>
      <c r="I17" s="30">
        <f>+Q31</f>
        <v>2.9243427515029907E-2</v>
      </c>
      <c r="J17" s="50">
        <v>47483</v>
      </c>
      <c r="K17" s="7"/>
      <c r="L17" s="27"/>
      <c r="M17" s="27"/>
      <c r="N17" s="27"/>
      <c r="O17" s="27"/>
      <c r="P17" s="27"/>
      <c r="Q17" s="27">
        <f>+AG17</f>
        <v>9934.7670894747589</v>
      </c>
      <c r="R17" s="27">
        <f t="shared" si="9"/>
        <v>381.08573406575897</v>
      </c>
      <c r="S17" s="27">
        <f t="shared" si="10"/>
        <v>381.08573406575897</v>
      </c>
      <c r="T17" s="27">
        <f t="shared" si="11"/>
        <v>381.08573406575897</v>
      </c>
      <c r="U17" s="27">
        <f t="shared" si="12"/>
        <v>381.08573406575897</v>
      </c>
      <c r="V17" s="27">
        <f t="shared" si="13"/>
        <v>381.08573406575897</v>
      </c>
      <c r="W17" s="27">
        <f t="shared" si="14"/>
        <v>381.08573406575897</v>
      </c>
      <c r="X17" s="27">
        <f t="shared" si="15"/>
        <v>381.08573406575897</v>
      </c>
      <c r="Y17" s="27">
        <f t="shared" si="16"/>
        <v>381.08573406575897</v>
      </c>
      <c r="Z17" s="27">
        <f t="shared" si="17"/>
        <v>381.08573406575897</v>
      </c>
      <c r="AA17" s="27">
        <f t="shared" si="18"/>
        <v>381.08573406575897</v>
      </c>
      <c r="AB17" s="27">
        <f t="shared" si="19"/>
        <v>381.08573406575897</v>
      </c>
      <c r="AC17" s="27">
        <f t="shared" si="20"/>
        <v>381.08573406575897</v>
      </c>
      <c r="AD17" s="27">
        <f t="shared" si="21"/>
        <v>381.08573406575897</v>
      </c>
      <c r="AE17" s="27"/>
      <c r="AF17" s="27">
        <f t="shared" si="22"/>
        <v>381.08573406575897</v>
      </c>
      <c r="AG17" s="27">
        <f t="shared" si="23"/>
        <v>9934.7670894747589</v>
      </c>
      <c r="AH17" s="7"/>
      <c r="AI17" s="7"/>
      <c r="AJ17" s="7"/>
      <c r="AK17" s="7"/>
    </row>
    <row r="18" spans="1:37" ht="15.75" customHeight="1">
      <c r="A18" s="7"/>
      <c r="B18" s="25">
        <v>8</v>
      </c>
      <c r="C18" s="26">
        <f>C17+C17*E7</f>
        <v>10721.353521070101</v>
      </c>
      <c r="D18" s="27">
        <f>D17+D17*E8</f>
        <v>536.0676760535049</v>
      </c>
      <c r="E18" s="59">
        <f t="shared" si="0"/>
        <v>151.17108464708838</v>
      </c>
      <c r="F18" s="28">
        <f t="shared" si="1"/>
        <v>384.89659140641652</v>
      </c>
      <c r="G18" s="29">
        <f t="shared" si="2"/>
        <v>32.07471595053471</v>
      </c>
      <c r="H18" s="27">
        <f t="shared" si="3"/>
        <v>9649.2181689630906</v>
      </c>
      <c r="I18" s="30">
        <f>+R31</f>
        <v>3.1524986028671265E-2</v>
      </c>
      <c r="J18" s="50">
        <v>47848</v>
      </c>
      <c r="K18" s="7"/>
      <c r="L18" s="27"/>
      <c r="M18" s="27"/>
      <c r="N18" s="27"/>
      <c r="O18" s="27"/>
      <c r="P18" s="27"/>
      <c r="Q18" s="27"/>
      <c r="R18" s="27">
        <f>+AG18</f>
        <v>10034.114760369506</v>
      </c>
      <c r="S18" s="27">
        <f t="shared" si="10"/>
        <v>384.89659140641652</v>
      </c>
      <c r="T18" s="27">
        <f t="shared" si="11"/>
        <v>384.89659140641652</v>
      </c>
      <c r="U18" s="27">
        <f t="shared" si="12"/>
        <v>384.89659140641652</v>
      </c>
      <c r="V18" s="27">
        <f t="shared" si="13"/>
        <v>384.89659140641652</v>
      </c>
      <c r="W18" s="27">
        <f t="shared" si="14"/>
        <v>384.89659140641652</v>
      </c>
      <c r="X18" s="27">
        <f t="shared" si="15"/>
        <v>384.89659140641652</v>
      </c>
      <c r="Y18" s="27">
        <f t="shared" si="16"/>
        <v>384.89659140641652</v>
      </c>
      <c r="Z18" s="27">
        <f t="shared" si="17"/>
        <v>384.89659140641652</v>
      </c>
      <c r="AA18" s="27">
        <f t="shared" si="18"/>
        <v>384.89659140641652</v>
      </c>
      <c r="AB18" s="27">
        <f t="shared" si="19"/>
        <v>384.89659140641652</v>
      </c>
      <c r="AC18" s="27">
        <f t="shared" si="20"/>
        <v>384.89659140641652</v>
      </c>
      <c r="AD18" s="27">
        <f t="shared" si="21"/>
        <v>384.89659140641652</v>
      </c>
      <c r="AE18" s="27"/>
      <c r="AF18" s="27">
        <f t="shared" si="22"/>
        <v>384.89659140641652</v>
      </c>
      <c r="AG18" s="27">
        <f t="shared" si="23"/>
        <v>10034.114760369506</v>
      </c>
      <c r="AH18" s="7"/>
      <c r="AI18" s="7"/>
      <c r="AJ18" s="7"/>
      <c r="AK18" s="27"/>
    </row>
    <row r="19" spans="1:37" ht="15.75" customHeight="1">
      <c r="A19" s="7"/>
      <c r="B19" s="25">
        <v>9</v>
      </c>
      <c r="C19" s="26">
        <f>C18+C18*E7</f>
        <v>10828.567056280803</v>
      </c>
      <c r="D19" s="27">
        <f>D18+D18*E8</f>
        <v>541.42835281403995</v>
      </c>
      <c r="E19" s="59">
        <f t="shared" si="0"/>
        <v>152.68279549355924</v>
      </c>
      <c r="F19" s="28">
        <f t="shared" si="1"/>
        <v>388.74555732048071</v>
      </c>
      <c r="G19" s="29">
        <f t="shared" si="2"/>
        <v>32.395463110040062</v>
      </c>
      <c r="H19" s="27">
        <f t="shared" si="3"/>
        <v>9745.7103506527219</v>
      </c>
      <c r="I19" s="30">
        <f>+S31</f>
        <v>3.3299365043640131E-2</v>
      </c>
      <c r="J19" s="50">
        <v>48213</v>
      </c>
      <c r="K19" s="7"/>
      <c r="L19" s="27"/>
      <c r="M19" s="27"/>
      <c r="N19" s="27"/>
      <c r="O19" s="27"/>
      <c r="P19" s="27"/>
      <c r="Q19" s="27"/>
      <c r="R19" s="27"/>
      <c r="S19" s="27">
        <f>+AG19</f>
        <v>10134.455907973203</v>
      </c>
      <c r="T19" s="27">
        <f t="shared" si="11"/>
        <v>388.74555732048077</v>
      </c>
      <c r="U19" s="27">
        <f t="shared" si="12"/>
        <v>388.74555732048077</v>
      </c>
      <c r="V19" s="27">
        <f t="shared" si="13"/>
        <v>388.74555732048077</v>
      </c>
      <c r="W19" s="27">
        <f t="shared" si="14"/>
        <v>388.74555732048077</v>
      </c>
      <c r="X19" s="27">
        <f t="shared" si="15"/>
        <v>388.74555732048077</v>
      </c>
      <c r="Y19" s="27">
        <f t="shared" si="16"/>
        <v>388.74555732048077</v>
      </c>
      <c r="Z19" s="27">
        <f t="shared" si="17"/>
        <v>388.74555732048077</v>
      </c>
      <c r="AA19" s="27">
        <f t="shared" si="18"/>
        <v>388.74555732048077</v>
      </c>
      <c r="AB19" s="27">
        <f t="shared" si="19"/>
        <v>388.74555732048077</v>
      </c>
      <c r="AC19" s="27">
        <f t="shared" si="20"/>
        <v>388.74555732048077</v>
      </c>
      <c r="AD19" s="27">
        <f t="shared" si="21"/>
        <v>388.74555732048077</v>
      </c>
      <c r="AE19" s="27"/>
      <c r="AF19" s="27">
        <f t="shared" si="22"/>
        <v>388.74555732048077</v>
      </c>
      <c r="AG19" s="27">
        <f t="shared" si="23"/>
        <v>10134.455907973203</v>
      </c>
      <c r="AH19" s="7"/>
      <c r="AI19" s="7"/>
      <c r="AJ19" s="7"/>
      <c r="AK19" s="7"/>
    </row>
    <row r="20" spans="1:37" ht="15.75" customHeight="1">
      <c r="A20" s="7"/>
      <c r="B20" s="19">
        <v>10</v>
      </c>
      <c r="C20" s="20">
        <f>C19+C19*E7</f>
        <v>10936.85272684361</v>
      </c>
      <c r="D20" s="21">
        <f>D19+D19*E8</f>
        <v>546.8426363421803</v>
      </c>
      <c r="E20" s="60">
        <f t="shared" si="0"/>
        <v>154.20962344849482</v>
      </c>
      <c r="F20" s="22">
        <f t="shared" si="1"/>
        <v>392.63301289368547</v>
      </c>
      <c r="G20" s="23">
        <f t="shared" si="2"/>
        <v>32.719417741140454</v>
      </c>
      <c r="H20" s="21">
        <f t="shared" si="3"/>
        <v>9843.1674541592492</v>
      </c>
      <c r="I20" s="24">
        <f>+T31</f>
        <v>3.470976948738097E-2</v>
      </c>
      <c r="J20" s="50">
        <v>48579</v>
      </c>
      <c r="K20" s="7"/>
      <c r="L20" s="27"/>
      <c r="M20" s="27"/>
      <c r="N20" s="27"/>
      <c r="O20" s="27"/>
      <c r="P20" s="27"/>
      <c r="Q20" s="27"/>
      <c r="R20" s="27"/>
      <c r="S20" s="27"/>
      <c r="T20" s="27">
        <f>+AG20</f>
        <v>10235.800467052935</v>
      </c>
      <c r="U20" s="27">
        <f t="shared" si="12"/>
        <v>392.63301289368542</v>
      </c>
      <c r="V20" s="27">
        <f t="shared" si="13"/>
        <v>392.63301289368542</v>
      </c>
      <c r="W20" s="27">
        <f t="shared" si="14"/>
        <v>392.63301289368542</v>
      </c>
      <c r="X20" s="27">
        <f t="shared" si="15"/>
        <v>392.63301289368542</v>
      </c>
      <c r="Y20" s="27">
        <f t="shared" si="16"/>
        <v>392.63301289368542</v>
      </c>
      <c r="Z20" s="27">
        <f t="shared" si="17"/>
        <v>392.63301289368542</v>
      </c>
      <c r="AA20" s="27">
        <f t="shared" si="18"/>
        <v>392.63301289368542</v>
      </c>
      <c r="AB20" s="27">
        <f t="shared" si="19"/>
        <v>392.63301289368542</v>
      </c>
      <c r="AC20" s="27">
        <f t="shared" si="20"/>
        <v>392.63301289368542</v>
      </c>
      <c r="AD20" s="27">
        <f t="shared" si="21"/>
        <v>392.63301289368542</v>
      </c>
      <c r="AE20" s="27"/>
      <c r="AF20" s="27">
        <f t="shared" si="22"/>
        <v>392.63301289368542</v>
      </c>
      <c r="AG20" s="27">
        <f t="shared" si="23"/>
        <v>10235.800467052935</v>
      </c>
      <c r="AH20" s="7"/>
      <c r="AI20" s="7"/>
      <c r="AJ20" s="7"/>
      <c r="AK20" s="7"/>
    </row>
    <row r="21" spans="1:37" ht="15.75" customHeight="1">
      <c r="A21" s="7"/>
      <c r="B21" s="25">
        <v>11</v>
      </c>
      <c r="C21" s="26">
        <f>C20+C20*E7</f>
        <v>11046.221254112046</v>
      </c>
      <c r="D21" s="27">
        <f>D20+D20*E8</f>
        <v>552.31106270560213</v>
      </c>
      <c r="E21" s="59">
        <f t="shared" si="0"/>
        <v>155.7517196829798</v>
      </c>
      <c r="F21" s="28">
        <f t="shared" si="1"/>
        <v>396.55934302262233</v>
      </c>
      <c r="G21" s="29">
        <f t="shared" si="2"/>
        <v>33.046611918551861</v>
      </c>
      <c r="H21" s="27">
        <f t="shared" si="3"/>
        <v>9941.5991287008419</v>
      </c>
      <c r="I21" s="30">
        <f>+U31</f>
        <v>3.5869420766830445E-2</v>
      </c>
      <c r="J21" s="50">
        <v>48944</v>
      </c>
      <c r="K21" s="7"/>
      <c r="L21" s="27"/>
      <c r="M21" s="27"/>
      <c r="N21" s="27"/>
      <c r="O21" s="27"/>
      <c r="P21" s="27"/>
      <c r="Q21" s="27"/>
      <c r="R21" s="27"/>
      <c r="S21" s="27"/>
      <c r="T21" s="27"/>
      <c r="U21" s="27">
        <f>+AG21</f>
        <v>10338.158471723464</v>
      </c>
      <c r="V21" s="27">
        <f t="shared" si="13"/>
        <v>396.55934302262233</v>
      </c>
      <c r="W21" s="27">
        <f t="shared" si="14"/>
        <v>396.55934302262233</v>
      </c>
      <c r="X21" s="27">
        <f t="shared" si="15"/>
        <v>396.55934302262233</v>
      </c>
      <c r="Y21" s="27">
        <f t="shared" si="16"/>
        <v>396.55934302262233</v>
      </c>
      <c r="Z21" s="27">
        <f t="shared" si="17"/>
        <v>396.55934302262233</v>
      </c>
      <c r="AA21" s="27">
        <f t="shared" si="18"/>
        <v>396.55934302262233</v>
      </c>
      <c r="AB21" s="27">
        <f t="shared" si="19"/>
        <v>396.55934302262233</v>
      </c>
      <c r="AC21" s="27">
        <f t="shared" si="20"/>
        <v>396.55934302262233</v>
      </c>
      <c r="AD21" s="27">
        <f t="shared" si="21"/>
        <v>396.55934302262233</v>
      </c>
      <c r="AE21" s="27"/>
      <c r="AF21" s="27">
        <f t="shared" si="22"/>
        <v>396.55934302262233</v>
      </c>
      <c r="AG21" s="27">
        <f t="shared" si="23"/>
        <v>10338.158471723464</v>
      </c>
      <c r="AH21" s="7"/>
      <c r="AI21" s="7"/>
      <c r="AJ21" s="7"/>
      <c r="AK21" s="7"/>
    </row>
    <row r="22" spans="1:37" ht="15.75" customHeight="1">
      <c r="A22" s="7"/>
      <c r="B22" s="25">
        <v>12</v>
      </c>
      <c r="C22" s="26">
        <f>C21+C21*E7</f>
        <v>11156.683466653167</v>
      </c>
      <c r="D22" s="27">
        <f>D21+D21*E8</f>
        <v>557.83417333265811</v>
      </c>
      <c r="E22" s="59">
        <f t="shared" si="0"/>
        <v>157.30923687980956</v>
      </c>
      <c r="F22" s="28">
        <f t="shared" si="1"/>
        <v>400.52493645284858</v>
      </c>
      <c r="G22" s="29">
        <f t="shared" si="2"/>
        <v>33.377078037737384</v>
      </c>
      <c r="H22" s="27">
        <f t="shared" si="3"/>
        <v>10041.015119987851</v>
      </c>
      <c r="I22" s="30">
        <f>+V31</f>
        <v>3.683432221412658E-2</v>
      </c>
      <c r="J22" s="50">
        <v>49309</v>
      </c>
      <c r="K22" s="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>
        <f>+AG22</f>
        <v>10441.540056440699</v>
      </c>
      <c r="W22" s="27">
        <f t="shared" si="14"/>
        <v>400.52493645284858</v>
      </c>
      <c r="X22" s="27">
        <f t="shared" si="15"/>
        <v>400.52493645284858</v>
      </c>
      <c r="Y22" s="27">
        <f t="shared" si="16"/>
        <v>400.52493645284858</v>
      </c>
      <c r="Z22" s="27">
        <f t="shared" si="17"/>
        <v>400.52493645284858</v>
      </c>
      <c r="AA22" s="27">
        <f t="shared" si="18"/>
        <v>400.52493645284858</v>
      </c>
      <c r="AB22" s="27">
        <f t="shared" si="19"/>
        <v>400.52493645284858</v>
      </c>
      <c r="AC22" s="27">
        <f t="shared" si="20"/>
        <v>400.52493645284858</v>
      </c>
      <c r="AD22" s="27">
        <f t="shared" si="21"/>
        <v>400.52493645284858</v>
      </c>
      <c r="AE22" s="27"/>
      <c r="AF22" s="27">
        <f t="shared" si="22"/>
        <v>400.52493645284858</v>
      </c>
      <c r="AG22" s="27">
        <f t="shared" si="23"/>
        <v>10441.540056440699</v>
      </c>
      <c r="AH22" s="7"/>
      <c r="AI22" s="7"/>
      <c r="AJ22" s="7"/>
      <c r="AK22" s="27"/>
    </row>
    <row r="23" spans="1:37" ht="15.75" customHeight="1">
      <c r="A23" s="7"/>
      <c r="B23" s="25">
        <v>13</v>
      </c>
      <c r="C23" s="26">
        <f>C22+C22*E7</f>
        <v>11268.250301319698</v>
      </c>
      <c r="D23" s="27">
        <f>D22+D22*E8</f>
        <v>563.41251506598473</v>
      </c>
      <c r="E23" s="59">
        <f t="shared" si="0"/>
        <v>158.88232924860768</v>
      </c>
      <c r="F23" s="28">
        <f t="shared" si="1"/>
        <v>404.53018581737706</v>
      </c>
      <c r="G23" s="29">
        <f t="shared" si="2"/>
        <v>33.710848818114755</v>
      </c>
      <c r="H23" s="27">
        <f t="shared" si="3"/>
        <v>10141.425271187729</v>
      </c>
      <c r="I23" s="30">
        <f>+W31</f>
        <v>3.7649241685867307E-2</v>
      </c>
      <c r="J23" s="50">
        <v>49674</v>
      </c>
      <c r="K23" s="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>
        <f>+AG23</f>
        <v>10545.955457005106</v>
      </c>
      <c r="X23" s="27">
        <f t="shared" si="15"/>
        <v>404.53018581737706</v>
      </c>
      <c r="Y23" s="27">
        <f t="shared" si="16"/>
        <v>404.53018581737706</v>
      </c>
      <c r="Z23" s="27">
        <f t="shared" si="17"/>
        <v>404.53018581737706</v>
      </c>
      <c r="AA23" s="27">
        <f t="shared" si="18"/>
        <v>404.53018581737706</v>
      </c>
      <c r="AB23" s="27">
        <f t="shared" si="19"/>
        <v>404.53018581737706</v>
      </c>
      <c r="AC23" s="27">
        <f t="shared" si="20"/>
        <v>404.53018581737706</v>
      </c>
      <c r="AD23" s="27">
        <f t="shared" si="21"/>
        <v>404.53018581737706</v>
      </c>
      <c r="AE23" s="27"/>
      <c r="AF23" s="27">
        <f t="shared" si="22"/>
        <v>404.53018581737706</v>
      </c>
      <c r="AG23" s="27">
        <f t="shared" si="23"/>
        <v>10545.955457005106</v>
      </c>
      <c r="AH23" s="7"/>
      <c r="AI23" s="7"/>
      <c r="AJ23" s="7"/>
      <c r="AK23" s="7"/>
    </row>
    <row r="24" spans="1:37" ht="15.75" customHeight="1">
      <c r="A24" s="7"/>
      <c r="B24" s="25">
        <v>14</v>
      </c>
      <c r="C24" s="26">
        <f>C23+C23*E7</f>
        <v>11380.932804332895</v>
      </c>
      <c r="D24" s="27">
        <f>D23+D23*E8</f>
        <v>569.04664021664462</v>
      </c>
      <c r="E24" s="59">
        <f t="shared" si="0"/>
        <v>160.47115254109377</v>
      </c>
      <c r="F24" s="28">
        <f t="shared" si="1"/>
        <v>408.57548767555085</v>
      </c>
      <c r="G24" s="29">
        <f t="shared" si="2"/>
        <v>34.047957306295906</v>
      </c>
      <c r="H24" s="27">
        <f t="shared" si="3"/>
        <v>10242.839523899605</v>
      </c>
      <c r="I24" s="30">
        <f>+X31</f>
        <v>3.8340257406234743E-2</v>
      </c>
      <c r="J24" s="50">
        <v>50040</v>
      </c>
      <c r="K24" s="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>
        <f>+AG24</f>
        <v>10651.415011575156</v>
      </c>
      <c r="Y24" s="27">
        <f t="shared" si="16"/>
        <v>408.5754876755509</v>
      </c>
      <c r="Z24" s="27">
        <f t="shared" si="17"/>
        <v>408.5754876755509</v>
      </c>
      <c r="AA24" s="27">
        <f t="shared" si="18"/>
        <v>408.5754876755509</v>
      </c>
      <c r="AB24" s="27">
        <f t="shared" si="19"/>
        <v>408.5754876755509</v>
      </c>
      <c r="AC24" s="27">
        <f t="shared" si="20"/>
        <v>408.5754876755509</v>
      </c>
      <c r="AD24" s="27">
        <f t="shared" si="21"/>
        <v>408.5754876755509</v>
      </c>
      <c r="AE24" s="27"/>
      <c r="AF24" s="27">
        <f t="shared" si="22"/>
        <v>408.5754876755509</v>
      </c>
      <c r="AG24" s="27">
        <f t="shared" si="23"/>
        <v>10651.415011575156</v>
      </c>
      <c r="AH24" s="7"/>
      <c r="AI24" s="7"/>
      <c r="AJ24" s="7"/>
      <c r="AK24" s="7"/>
    </row>
    <row r="25" spans="1:37" ht="15.75" customHeight="1">
      <c r="A25" s="7"/>
      <c r="B25" s="25">
        <v>15</v>
      </c>
      <c r="C25" s="26">
        <f>C24+C24*E7</f>
        <v>11494.742132376225</v>
      </c>
      <c r="D25" s="27">
        <f>D24+D24*E8</f>
        <v>574.73710661881103</v>
      </c>
      <c r="E25" s="59">
        <f t="shared" si="0"/>
        <v>162.07586406650469</v>
      </c>
      <c r="F25" s="28">
        <f t="shared" si="1"/>
        <v>412.66124255230636</v>
      </c>
      <c r="G25" s="29">
        <f t="shared" si="2"/>
        <v>34.388436879358864</v>
      </c>
      <c r="H25" s="27">
        <f t="shared" si="3"/>
        <v>10345.267919138603</v>
      </c>
      <c r="I25" s="30">
        <f>+Y31</f>
        <v>3.8942967653274527E-2</v>
      </c>
      <c r="J25" s="50">
        <v>50405</v>
      </c>
      <c r="K25" s="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>
        <f>+AG25</f>
        <v>10757.92916169091</v>
      </c>
      <c r="Z25" s="27">
        <f t="shared" si="17"/>
        <v>412.66124255230636</v>
      </c>
      <c r="AA25" s="27">
        <f t="shared" si="18"/>
        <v>412.66124255230636</v>
      </c>
      <c r="AB25" s="27">
        <f t="shared" si="19"/>
        <v>412.66124255230636</v>
      </c>
      <c r="AC25" s="27">
        <f t="shared" si="20"/>
        <v>412.66124255230636</v>
      </c>
      <c r="AD25" s="27">
        <f t="shared" si="21"/>
        <v>412.66124255230636</v>
      </c>
      <c r="AE25" s="27"/>
      <c r="AF25" s="27">
        <f t="shared" si="22"/>
        <v>412.66124255230636</v>
      </c>
      <c r="AG25" s="27">
        <f t="shared" si="23"/>
        <v>10757.92916169091</v>
      </c>
      <c r="AH25" s="7"/>
      <c r="AI25" s="7"/>
      <c r="AJ25" s="7"/>
      <c r="AK25" s="7"/>
    </row>
    <row r="26" spans="1:37" ht="15.75" customHeight="1">
      <c r="A26" s="7"/>
      <c r="B26" s="25">
        <v>16</v>
      </c>
      <c r="C26" s="26">
        <f>C25+C25*E7</f>
        <v>11609.689553699987</v>
      </c>
      <c r="D26" s="27">
        <f>D25+D25*E8</f>
        <v>580.48447768499909</v>
      </c>
      <c r="E26" s="59">
        <f t="shared" si="0"/>
        <v>163.69662270716972</v>
      </c>
      <c r="F26" s="28">
        <f t="shared" si="1"/>
        <v>416.7878549778294</v>
      </c>
      <c r="G26" s="29">
        <f t="shared" si="2"/>
        <v>34.732321248152452</v>
      </c>
      <c r="H26" s="27">
        <f t="shared" si="3"/>
        <v>10448.720598329988</v>
      </c>
      <c r="I26" s="30">
        <f>+Z31</f>
        <v>3.9468866586685178E-2</v>
      </c>
      <c r="J26" s="50">
        <v>50770</v>
      </c>
      <c r="K26" s="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>
        <f>+AG26</f>
        <v>10865.508453307817</v>
      </c>
      <c r="AA26" s="27">
        <f t="shared" si="18"/>
        <v>416.7878549778294</v>
      </c>
      <c r="AB26" s="27">
        <f t="shared" si="19"/>
        <v>416.7878549778294</v>
      </c>
      <c r="AC26" s="27">
        <f t="shared" si="20"/>
        <v>416.7878549778294</v>
      </c>
      <c r="AD26" s="27">
        <f t="shared" si="21"/>
        <v>416.7878549778294</v>
      </c>
      <c r="AE26" s="27"/>
      <c r="AF26" s="27">
        <f t="shared" si="22"/>
        <v>416.7878549778294</v>
      </c>
      <c r="AG26" s="27">
        <f t="shared" si="23"/>
        <v>10865.508453307817</v>
      </c>
      <c r="AH26" s="7"/>
      <c r="AI26" s="7"/>
      <c r="AJ26" s="7"/>
      <c r="AK26" s="27"/>
    </row>
    <row r="27" spans="1:37" ht="15.75" customHeight="1">
      <c r="A27" s="7"/>
      <c r="B27" s="25">
        <v>17</v>
      </c>
      <c r="C27" s="26">
        <f>C26+C26*E7</f>
        <v>11725.786449236986</v>
      </c>
      <c r="D27" s="27">
        <f>D26+D26*E8</f>
        <v>586.28932246184911</v>
      </c>
      <c r="E27" s="59">
        <f t="shared" si="0"/>
        <v>165.33358893424142</v>
      </c>
      <c r="F27" s="28">
        <f t="shared" si="1"/>
        <v>420.95573352760766</v>
      </c>
      <c r="G27" s="29">
        <f t="shared" si="2"/>
        <v>35.079644460633972</v>
      </c>
      <c r="H27" s="27">
        <f t="shared" si="3"/>
        <v>10553.207804313288</v>
      </c>
      <c r="I27" s="30">
        <f>+AA31</f>
        <v>3.9931472539901744E-2</v>
      </c>
      <c r="J27" s="50">
        <v>51135</v>
      </c>
      <c r="K27" s="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>
        <f>+AG27</f>
        <v>10974.163537840896</v>
      </c>
      <c r="AB27" s="27">
        <f t="shared" si="19"/>
        <v>420.95573352760766</v>
      </c>
      <c r="AC27" s="27">
        <f t="shared" si="20"/>
        <v>420.95573352760766</v>
      </c>
      <c r="AD27" s="27">
        <f t="shared" si="21"/>
        <v>420.95573352760766</v>
      </c>
      <c r="AE27" s="27"/>
      <c r="AF27" s="27">
        <f t="shared" si="22"/>
        <v>420.95573352760766</v>
      </c>
      <c r="AG27" s="27">
        <f t="shared" si="23"/>
        <v>10974.163537840896</v>
      </c>
      <c r="AH27" s="7"/>
      <c r="AI27" s="7"/>
      <c r="AJ27" s="7"/>
      <c r="AK27" s="7"/>
    </row>
    <row r="28" spans="1:37" ht="15.75" customHeight="1">
      <c r="A28" s="7"/>
      <c r="B28" s="25">
        <v>18</v>
      </c>
      <c r="C28" s="26">
        <f>C27+C27*E7</f>
        <v>11843.044313729357</v>
      </c>
      <c r="D28" s="27">
        <f>D27+D27*E8</f>
        <v>592.15221568646757</v>
      </c>
      <c r="E28" s="59">
        <f t="shared" si="0"/>
        <v>166.98692482358385</v>
      </c>
      <c r="F28" s="28">
        <f t="shared" si="1"/>
        <v>425.16529086288369</v>
      </c>
      <c r="G28" s="29">
        <f t="shared" si="2"/>
        <v>35.43044090524031</v>
      </c>
      <c r="H28" s="27">
        <f t="shared" si="3"/>
        <v>10658.739882356422</v>
      </c>
      <c r="I28" s="30">
        <f>+AB31</f>
        <v>4.0336822271347036E-2</v>
      </c>
      <c r="J28" s="50">
        <v>51501</v>
      </c>
      <c r="K28" s="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>
        <f>+AG28</f>
        <v>11083.905173219306</v>
      </c>
      <c r="AC28" s="27">
        <f t="shared" si="20"/>
        <v>425.16529086288369</v>
      </c>
      <c r="AD28" s="27">
        <f t="shared" si="21"/>
        <v>425.16529086288369</v>
      </c>
      <c r="AE28" s="27"/>
      <c r="AF28" s="27">
        <f t="shared" si="22"/>
        <v>425.16529086288369</v>
      </c>
      <c r="AG28" s="27">
        <f t="shared" si="23"/>
        <v>11083.905173219306</v>
      </c>
      <c r="AH28" s="7"/>
      <c r="AI28" s="7"/>
      <c r="AJ28" s="7"/>
      <c r="AK28" s="7"/>
    </row>
    <row r="29" spans="1:37" ht="15.75" customHeight="1">
      <c r="A29" s="7"/>
      <c r="B29" s="25">
        <v>19</v>
      </c>
      <c r="C29" s="26">
        <f>C28+C28*E7</f>
        <v>11961.47475686665</v>
      </c>
      <c r="D29" s="27">
        <f>D28+D28*E8</f>
        <v>598.0737378433322</v>
      </c>
      <c r="E29" s="59">
        <f t="shared" si="0"/>
        <v>168.65679407181966</v>
      </c>
      <c r="F29" s="28">
        <f t="shared" si="1"/>
        <v>429.41694377151254</v>
      </c>
      <c r="G29" s="29">
        <f t="shared" si="2"/>
        <v>35.784745314292714</v>
      </c>
      <c r="H29" s="27">
        <f t="shared" si="3"/>
        <v>10765.327281179985</v>
      </c>
      <c r="I29" s="30">
        <f>+AC31</f>
        <v>4.0702332258224477E-2</v>
      </c>
      <c r="J29" s="50">
        <v>51866</v>
      </c>
      <c r="K29" s="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>
        <f>+AG29</f>
        <v>11194.744224951497</v>
      </c>
      <c r="AD29" s="27">
        <f t="shared" si="21"/>
        <v>429.41694377151259</v>
      </c>
      <c r="AE29" s="27"/>
      <c r="AF29" s="27">
        <f t="shared" si="22"/>
        <v>429.41694377151259</v>
      </c>
      <c r="AG29" s="27">
        <f t="shared" si="23"/>
        <v>11194.744224951497</v>
      </c>
      <c r="AH29" s="7"/>
      <c r="AI29" s="7"/>
      <c r="AJ29" s="7"/>
      <c r="AK29" s="7"/>
    </row>
    <row r="30" spans="1:37" ht="15.75" customHeight="1">
      <c r="A30" s="7"/>
      <c r="B30" s="31">
        <v>20</v>
      </c>
      <c r="C30" s="32">
        <f>C29+C29*E7</f>
        <v>12081.089504435316</v>
      </c>
      <c r="D30" s="33">
        <f>D29+D29*E8</f>
        <v>604.05447522176553</v>
      </c>
      <c r="E30" s="61">
        <f t="shared" si="0"/>
        <v>170.34336201253785</v>
      </c>
      <c r="F30" s="34">
        <f t="shared" si="1"/>
        <v>433.71111320922768</v>
      </c>
      <c r="G30" s="35">
        <f t="shared" si="2"/>
        <v>36.142592767435637</v>
      </c>
      <c r="H30" s="33">
        <f t="shared" si="3"/>
        <v>10872.980553991785</v>
      </c>
      <c r="I30" s="36">
        <f>+AD31</f>
        <v>4.1030026674270609E-2</v>
      </c>
      <c r="J30" s="50">
        <v>52231</v>
      </c>
      <c r="K30" s="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>
        <f>+AG30</f>
        <v>11306.691667201012</v>
      </c>
      <c r="AE30" s="27"/>
      <c r="AF30" s="27">
        <f t="shared" si="22"/>
        <v>433.71111320922762</v>
      </c>
      <c r="AG30" s="27">
        <f t="shared" si="23"/>
        <v>11306.691667201012</v>
      </c>
      <c r="AH30" s="7"/>
      <c r="AI30" s="7"/>
      <c r="AJ30" s="7"/>
      <c r="AK30" s="27"/>
    </row>
    <row r="31" spans="1:37" ht="15.75" customHeight="1">
      <c r="A31" s="7"/>
      <c r="B31" s="7"/>
      <c r="C31" s="40"/>
      <c r="D31" s="7"/>
      <c r="E31" s="7"/>
      <c r="F31" s="7"/>
      <c r="G31" s="7"/>
      <c r="H31" s="7"/>
      <c r="I31" s="7"/>
      <c r="J31" s="7"/>
      <c r="K31" s="62">
        <f>+XIRR(K10:K11,J10:J11,1%)</f>
        <v>-7.6267463602125635E-2</v>
      </c>
      <c r="L31" s="62">
        <f>+XIRR(L10:L12,J10:J12,1%)</f>
        <v>-1.5715908445417884E-2</v>
      </c>
      <c r="M31" s="62">
        <f>+XIRR(M10:M13,J10:J13,1%)</f>
        <v>5.0849866867065429E-3</v>
      </c>
      <c r="N31" s="62">
        <f>+XIRR(N10:N14,J10:J14,1%)</f>
        <v>1.5611815452575685E-2</v>
      </c>
      <c r="O31" s="62">
        <f>+XIRR(O10:O15,J10:J15,2%)</f>
        <v>2.1965384483337395E-2</v>
      </c>
      <c r="P31" s="62">
        <f>+XIRR(P10:P16,J10:J16,3%)</f>
        <v>2.6203354597091676E-2</v>
      </c>
      <c r="Q31" s="62">
        <f>+XIRR(Q10:Q17,J10:J17,3%)</f>
        <v>2.9243427515029907E-2</v>
      </c>
      <c r="R31" s="62">
        <f>+XIRR(R10:R18,J10:J18,3%)</f>
        <v>3.1524986028671265E-2</v>
      </c>
      <c r="S31" s="62">
        <f>+XIRR(S10:S19,J10:J19,4%)</f>
        <v>3.3299365043640131E-2</v>
      </c>
      <c r="T31" s="62">
        <f>+XIRR(T10:T20,J10:J20,3%)</f>
        <v>3.470976948738097E-2</v>
      </c>
      <c r="U31" s="62">
        <f>+XIRR(U10:U21,J10:J21,3%)</f>
        <v>3.5869420766830445E-2</v>
      </c>
      <c r="V31" s="62">
        <f>+XIRR(V10:V22,J10:J22,3%)</f>
        <v>3.683432221412658E-2</v>
      </c>
      <c r="W31" s="62">
        <f>+XIRR(W10:W23,J10:J23,3%)</f>
        <v>3.7649241685867307E-2</v>
      </c>
      <c r="X31" s="62">
        <f>+XIRR(X10:X24,J10:J24,3%)</f>
        <v>3.8340257406234743E-2</v>
      </c>
      <c r="Y31" s="62">
        <f>+XIRR(Y10:Y25,J10:J25,3%)</f>
        <v>3.8942967653274527E-2</v>
      </c>
      <c r="Z31" s="62">
        <f>+XIRR(Z10:Z26,J10:J26,3%)</f>
        <v>3.9468866586685178E-2</v>
      </c>
      <c r="AA31" s="62">
        <f>+XIRR(AA10:AA27,J10:J27,3%)</f>
        <v>3.9931472539901744E-2</v>
      </c>
      <c r="AB31" s="62">
        <f>+XIRR(AB10:AB28,J10:J28,3%)</f>
        <v>4.0336822271347036E-2</v>
      </c>
      <c r="AC31" s="62">
        <f>+XIRR(AC10:AC29,J10:J29,3%)</f>
        <v>4.0702332258224477E-2</v>
      </c>
      <c r="AD31" s="62">
        <f>+XIRR(AD10:AD30,J10:J30,3%)</f>
        <v>4.1030026674270609E-2</v>
      </c>
      <c r="AE31" s="62"/>
      <c r="AF31" s="7"/>
      <c r="AG31" s="7"/>
      <c r="AH31" s="7"/>
      <c r="AI31" s="7"/>
      <c r="AJ31" s="7"/>
      <c r="AK31" s="7"/>
    </row>
    <row r="32" spans="1:37" ht="15.75" customHeight="1">
      <c r="A32" s="7"/>
      <c r="B32" s="7"/>
      <c r="C32" s="40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 spans="1:37" ht="15.75" customHeight="1">
      <c r="A33" s="7"/>
      <c r="B33" s="90" t="s">
        <v>28</v>
      </c>
      <c r="C33" s="91"/>
      <c r="D33" s="91"/>
      <c r="E33" s="91"/>
      <c r="F33" s="91"/>
      <c r="G33" s="91"/>
      <c r="H33" s="91"/>
      <c r="I33" s="87"/>
      <c r="J33" s="63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</row>
    <row r="34" spans="1:37" ht="15.75" customHeight="1">
      <c r="A34" s="7"/>
      <c r="B34" s="64"/>
      <c r="C34" s="64"/>
      <c r="D34" s="65"/>
      <c r="E34" s="66"/>
      <c r="F34" s="67"/>
      <c r="G34" s="6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spans="1:37" ht="15.75" customHeight="1">
      <c r="A35" s="7"/>
      <c r="B35" s="92" t="s">
        <v>29</v>
      </c>
      <c r="C35" s="83"/>
      <c r="D35" s="82" t="s">
        <v>30</v>
      </c>
      <c r="E35" s="83"/>
      <c r="F35" s="93" t="s">
        <v>31</v>
      </c>
      <c r="G35" s="91"/>
      <c r="H35" s="91"/>
      <c r="I35" s="87"/>
      <c r="J35" s="68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spans="1:37" ht="43.5" customHeight="1">
      <c r="A36" s="7"/>
      <c r="B36" s="84"/>
      <c r="C36" s="85"/>
      <c r="D36" s="84"/>
      <c r="E36" s="85"/>
      <c r="F36" s="93" t="s">
        <v>32</v>
      </c>
      <c r="G36" s="87"/>
      <c r="H36" s="93" t="s">
        <v>33</v>
      </c>
      <c r="I36" s="87"/>
      <c r="J36" s="68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spans="1:37" ht="15.75" customHeight="1">
      <c r="A37" s="7"/>
      <c r="B37" s="94">
        <v>0.19</v>
      </c>
      <c r="C37" s="96">
        <v>0.17199999999999999</v>
      </c>
      <c r="D37" s="86" t="s">
        <v>34</v>
      </c>
      <c r="E37" s="87"/>
      <c r="F37" s="88">
        <v>0</v>
      </c>
      <c r="G37" s="87"/>
      <c r="H37" s="88">
        <v>0</v>
      </c>
      <c r="I37" s="87"/>
      <c r="J37" s="69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spans="1:37" ht="15.75" customHeight="1">
      <c r="A38" s="7"/>
      <c r="B38" s="95"/>
      <c r="C38" s="95"/>
      <c r="D38" s="86" t="s">
        <v>35</v>
      </c>
      <c r="E38" s="87"/>
      <c r="F38" s="88">
        <v>0.06</v>
      </c>
      <c r="G38" s="87"/>
      <c r="H38" s="89">
        <v>1.6500000000000001E-2</v>
      </c>
      <c r="I38" s="87"/>
      <c r="J38" s="70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spans="1:37" ht="15.75" customHeight="1">
      <c r="A39" s="7"/>
      <c r="B39" s="97" t="s">
        <v>36</v>
      </c>
      <c r="C39" s="97" t="s">
        <v>37</v>
      </c>
      <c r="D39" s="86" t="s">
        <v>38</v>
      </c>
      <c r="E39" s="87"/>
      <c r="F39" s="88">
        <v>0.04</v>
      </c>
      <c r="G39" s="87"/>
      <c r="H39" s="89">
        <v>1.6E-2</v>
      </c>
      <c r="I39" s="87"/>
      <c r="J39" s="70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spans="1:37" ht="15.75" customHeight="1">
      <c r="A40" s="7"/>
      <c r="B40" s="98"/>
      <c r="C40" s="98"/>
      <c r="D40" s="86" t="s">
        <v>39</v>
      </c>
      <c r="E40" s="87"/>
      <c r="F40" s="86" t="s">
        <v>40</v>
      </c>
      <c r="G40" s="87"/>
      <c r="H40" s="88">
        <v>0.09</v>
      </c>
      <c r="I40" s="87"/>
      <c r="J40" s="69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spans="1:37" ht="15.75" customHeight="1">
      <c r="A41" s="7"/>
      <c r="B41" s="95"/>
      <c r="C41" s="95"/>
      <c r="D41" s="86" t="s">
        <v>41</v>
      </c>
      <c r="E41" s="87"/>
      <c r="F41" s="86" t="s">
        <v>40</v>
      </c>
      <c r="G41" s="87"/>
      <c r="H41" s="86" t="s">
        <v>40</v>
      </c>
      <c r="I41" s="87"/>
      <c r="J41" s="71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spans="1:37" ht="15.75" customHeight="1">
      <c r="A42" s="7"/>
      <c r="B42" s="7"/>
      <c r="C42" s="4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spans="1:37" ht="15.75" customHeight="1">
      <c r="A43" s="7"/>
      <c r="B43" s="7"/>
      <c r="C43" s="4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spans="1:37" ht="15.75" customHeight="1">
      <c r="A44" s="7"/>
      <c r="B44" s="7"/>
      <c r="C44" s="4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spans="1:37" ht="15.75" customHeight="1">
      <c r="A45" s="7"/>
      <c r="B45" s="7"/>
      <c r="C45" s="4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spans="1:37" ht="15.75" customHeight="1">
      <c r="A46" s="7"/>
      <c r="B46" s="7"/>
      <c r="C46" s="4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spans="1:37" ht="15.75" customHeight="1">
      <c r="A47" s="7"/>
      <c r="B47" s="7"/>
      <c r="C47" s="4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spans="1:37" ht="15.75" customHeight="1">
      <c r="A48" s="7"/>
      <c r="B48" s="7"/>
      <c r="C48" s="4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spans="1:37" ht="15.75" customHeight="1">
      <c r="A49" s="7"/>
      <c r="B49" s="7"/>
      <c r="C49" s="4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spans="1:37" ht="15.75" customHeight="1">
      <c r="A50" s="7"/>
      <c r="B50" s="7"/>
      <c r="C50" s="4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spans="1:37" ht="15.75" customHeight="1">
      <c r="A51" s="7"/>
      <c r="B51" s="7"/>
      <c r="C51" s="4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spans="1:37" ht="15.75" customHeight="1">
      <c r="A52" s="7"/>
      <c r="B52" s="7"/>
      <c r="C52" s="4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spans="1:37" ht="15.75" customHeight="1">
      <c r="A53" s="7"/>
      <c r="B53" s="7"/>
      <c r="C53" s="4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spans="1:37" ht="15.75" customHeight="1">
      <c r="A54" s="7"/>
      <c r="B54" s="7"/>
      <c r="C54" s="4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spans="1:37" ht="15.75" customHeight="1">
      <c r="A55" s="7"/>
      <c r="B55" s="7"/>
      <c r="C55" s="4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spans="1:37" ht="15.75" customHeight="1">
      <c r="A56" s="7"/>
      <c r="B56" s="7"/>
      <c r="C56" s="4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spans="1:37" ht="15.75" customHeight="1">
      <c r="A57" s="7"/>
      <c r="B57" s="7"/>
      <c r="C57" s="4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spans="1:37" ht="15.75" customHeight="1">
      <c r="A58" s="7"/>
      <c r="B58" s="7"/>
      <c r="C58" s="4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spans="1:37" ht="15.75" customHeight="1">
      <c r="A59" s="7"/>
      <c r="B59" s="7"/>
      <c r="C59" s="4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spans="1:37" ht="15.75" customHeight="1">
      <c r="A60" s="7"/>
      <c r="B60" s="7"/>
      <c r="C60" s="4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spans="1:37" ht="15.75" customHeight="1">
      <c r="A61" s="7"/>
      <c r="B61" s="7"/>
      <c r="C61" s="4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spans="1:37" ht="15.75" customHeight="1">
      <c r="A62" s="7"/>
      <c r="B62" s="7"/>
      <c r="C62" s="4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spans="1:37" ht="15.75" customHeight="1">
      <c r="A63" s="7"/>
      <c r="B63" s="7"/>
      <c r="C63" s="4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spans="1:37" ht="15.75" customHeight="1">
      <c r="A64" s="7"/>
      <c r="B64" s="7"/>
      <c r="C64" s="4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spans="1:37" ht="15.75" customHeight="1">
      <c r="A65" s="7"/>
      <c r="B65" s="7"/>
      <c r="C65" s="4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spans="1:37" ht="15.75" customHeight="1">
      <c r="A66" s="7"/>
      <c r="B66" s="7"/>
      <c r="C66" s="4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spans="1:37" ht="15.75" customHeight="1">
      <c r="A67" s="7"/>
      <c r="B67" s="7"/>
      <c r="C67" s="4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spans="1:37" ht="15.75" customHeight="1">
      <c r="A68" s="7"/>
      <c r="B68" s="7"/>
      <c r="C68" s="4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spans="1:37" ht="15.75" customHeight="1">
      <c r="A69" s="7"/>
      <c r="B69" s="7"/>
      <c r="C69" s="4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spans="1:37" ht="15.75" customHeight="1">
      <c r="A70" s="7"/>
      <c r="B70" s="7"/>
      <c r="C70" s="4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spans="1:37" ht="15.75" customHeight="1">
      <c r="A71" s="7"/>
      <c r="B71" s="7"/>
      <c r="C71" s="4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spans="1:37" ht="15.75" customHeight="1">
      <c r="A72" s="7"/>
      <c r="B72" s="7"/>
      <c r="C72" s="4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spans="1:37" ht="15.75" customHeight="1">
      <c r="A73" s="7"/>
      <c r="B73" s="7"/>
      <c r="C73" s="4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spans="1:37" ht="15.75" customHeight="1">
      <c r="A74" s="7"/>
      <c r="B74" s="7"/>
      <c r="C74" s="4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spans="1:37" ht="15.75" customHeight="1">
      <c r="A75" s="7"/>
      <c r="B75" s="7"/>
      <c r="C75" s="4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spans="1:37" ht="15.75" customHeight="1">
      <c r="A76" s="7"/>
      <c r="B76" s="7"/>
      <c r="C76" s="4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spans="1:37" ht="15.75" customHeight="1">
      <c r="A77" s="7"/>
      <c r="B77" s="7"/>
      <c r="C77" s="4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spans="1:37" ht="15.75" customHeight="1">
      <c r="A78" s="7"/>
      <c r="B78" s="7"/>
      <c r="C78" s="4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spans="1:37" ht="15.75" customHeight="1">
      <c r="A79" s="7"/>
      <c r="B79" s="7"/>
      <c r="C79" s="4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spans="1:37" ht="15.75" customHeight="1">
      <c r="A80" s="7"/>
      <c r="B80" s="7"/>
      <c r="C80" s="4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spans="1:37" ht="15.75" customHeight="1">
      <c r="A81" s="7"/>
      <c r="B81" s="7"/>
      <c r="C81" s="4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spans="1:37" ht="15.75" customHeight="1">
      <c r="A82" s="7"/>
      <c r="B82" s="7"/>
      <c r="C82" s="4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spans="1:37" ht="15.75" customHeight="1">
      <c r="A83" s="7"/>
      <c r="B83" s="7"/>
      <c r="C83" s="4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spans="1:37" ht="15.75" customHeight="1">
      <c r="A84" s="7"/>
      <c r="B84" s="7"/>
      <c r="C84" s="4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spans="1:37" ht="15.75" customHeight="1">
      <c r="A85" s="7"/>
      <c r="B85" s="7"/>
      <c r="C85" s="4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spans="1:37" ht="15.75" customHeight="1">
      <c r="A86" s="7"/>
      <c r="B86" s="7"/>
      <c r="C86" s="4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spans="1:37" ht="15.75" customHeight="1">
      <c r="A87" s="7"/>
      <c r="B87" s="7"/>
      <c r="C87" s="4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spans="1:37" ht="15.75" customHeight="1">
      <c r="A88" s="7"/>
      <c r="B88" s="7"/>
      <c r="C88" s="4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spans="1:37" ht="15.75" customHeight="1">
      <c r="A89" s="7"/>
      <c r="B89" s="7"/>
      <c r="C89" s="4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spans="1:37" ht="15.75" customHeight="1">
      <c r="A90" s="7"/>
      <c r="B90" s="7"/>
      <c r="C90" s="4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spans="1:37" ht="15.75" customHeight="1">
      <c r="A91" s="7"/>
      <c r="B91" s="7"/>
      <c r="C91" s="4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spans="1:37" ht="15.75" customHeight="1">
      <c r="A92" s="7"/>
      <c r="B92" s="7"/>
      <c r="C92" s="4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spans="1:37" ht="15.75" customHeight="1">
      <c r="A93" s="7"/>
      <c r="B93" s="7"/>
      <c r="C93" s="4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spans="1:37" ht="15.75" customHeight="1">
      <c r="A94" s="7"/>
      <c r="B94" s="7"/>
      <c r="C94" s="4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spans="1:37" ht="15.75" customHeight="1">
      <c r="A95" s="7"/>
      <c r="B95" s="7"/>
      <c r="C95" s="4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spans="1:37" ht="15.75" customHeight="1">
      <c r="A96" s="7"/>
      <c r="B96" s="7"/>
      <c r="C96" s="4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spans="1:37" ht="15.75" customHeight="1">
      <c r="A97" s="7"/>
      <c r="B97" s="7"/>
      <c r="C97" s="4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spans="1:37" ht="15.75" customHeight="1">
      <c r="A98" s="7"/>
      <c r="B98" s="7"/>
      <c r="C98" s="4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spans="1:37" ht="15.75" customHeight="1">
      <c r="A99" s="7"/>
      <c r="B99" s="7"/>
      <c r="C99" s="4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spans="1:37" ht="15.75" customHeight="1">
      <c r="A100" s="7"/>
      <c r="B100" s="7"/>
      <c r="C100" s="4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spans="1:37" ht="15.75" customHeight="1">
      <c r="A101" s="7"/>
      <c r="B101" s="7"/>
      <c r="C101" s="4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spans="1:37" ht="15.75" customHeight="1">
      <c r="A102" s="7"/>
      <c r="B102" s="7"/>
      <c r="C102" s="4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spans="1:37" ht="15.75" customHeight="1">
      <c r="A103" s="7"/>
      <c r="B103" s="7"/>
      <c r="C103" s="4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spans="1:37" ht="15.75" customHeight="1">
      <c r="A104" s="7"/>
      <c r="B104" s="7"/>
      <c r="C104" s="4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spans="1:37" ht="15.75" customHeight="1">
      <c r="A105" s="7"/>
      <c r="B105" s="7"/>
      <c r="C105" s="4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spans="1:37" ht="15.75" customHeight="1">
      <c r="A106" s="7"/>
      <c r="B106" s="7"/>
      <c r="C106" s="4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spans="1:37" ht="15.75" customHeight="1">
      <c r="A107" s="7"/>
      <c r="B107" s="7"/>
      <c r="C107" s="4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spans="1:37" ht="15.75" customHeight="1">
      <c r="A108" s="7"/>
      <c r="B108" s="7"/>
      <c r="C108" s="4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spans="1:37" ht="15.75" customHeight="1">
      <c r="A109" s="7"/>
      <c r="B109" s="7"/>
      <c r="C109" s="4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spans="1:37" ht="15.75" customHeight="1">
      <c r="A110" s="7"/>
      <c r="B110" s="7"/>
      <c r="C110" s="4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spans="1:37" ht="15.75" customHeight="1">
      <c r="A111" s="7"/>
      <c r="B111" s="7"/>
      <c r="C111" s="4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spans="1:37" ht="15.75" customHeight="1">
      <c r="A112" s="7"/>
      <c r="B112" s="7"/>
      <c r="C112" s="4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spans="1:37" ht="15.75" customHeight="1">
      <c r="A113" s="7"/>
      <c r="B113" s="7"/>
      <c r="C113" s="4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spans="1:37" ht="15.75" customHeight="1">
      <c r="A114" s="7"/>
      <c r="B114" s="7"/>
      <c r="C114" s="4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spans="1:37" ht="15.75" customHeight="1">
      <c r="A115" s="7"/>
      <c r="B115" s="7"/>
      <c r="C115" s="4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spans="1:37" ht="15.75" customHeight="1">
      <c r="A116" s="7"/>
      <c r="B116" s="7"/>
      <c r="C116" s="4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spans="1:37" ht="15.75" customHeight="1">
      <c r="A117" s="7"/>
      <c r="B117" s="7"/>
      <c r="C117" s="4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spans="1:37" ht="15.75" customHeight="1">
      <c r="A118" s="7"/>
      <c r="B118" s="7"/>
      <c r="C118" s="4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spans="1:37" ht="15.75" customHeight="1">
      <c r="A119" s="7"/>
      <c r="B119" s="7"/>
      <c r="C119" s="4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spans="1:37" ht="15.75" customHeight="1">
      <c r="A120" s="7"/>
      <c r="B120" s="7"/>
      <c r="C120" s="4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spans="1:37" ht="15.75" customHeight="1">
      <c r="A121" s="7"/>
      <c r="B121" s="7"/>
      <c r="C121" s="4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spans="1:37" ht="15.75" customHeight="1">
      <c r="A122" s="7"/>
      <c r="B122" s="7"/>
      <c r="C122" s="4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spans="1:37" ht="15.75" customHeight="1">
      <c r="A123" s="7"/>
      <c r="B123" s="7"/>
      <c r="C123" s="4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spans="1:37" ht="15.75" customHeight="1">
      <c r="A124" s="7"/>
      <c r="B124" s="7"/>
      <c r="C124" s="4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spans="1:37" ht="15.75" customHeight="1">
      <c r="A125" s="7"/>
      <c r="B125" s="7"/>
      <c r="C125" s="4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spans="1:37" ht="15.75" customHeight="1">
      <c r="A126" s="7"/>
      <c r="B126" s="7"/>
      <c r="C126" s="4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spans="1:37" ht="15.75" customHeight="1">
      <c r="A127" s="7"/>
      <c r="B127" s="7"/>
      <c r="C127" s="4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spans="1:37" ht="15.75" customHeight="1">
      <c r="A128" s="7"/>
      <c r="B128" s="7"/>
      <c r="C128" s="4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spans="1:37" ht="15.75" customHeight="1">
      <c r="A129" s="7"/>
      <c r="B129" s="7"/>
      <c r="C129" s="4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spans="1:37" ht="15.75" customHeight="1">
      <c r="A130" s="7"/>
      <c r="B130" s="7"/>
      <c r="C130" s="4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spans="1:37" ht="15.75" customHeight="1">
      <c r="A131" s="7"/>
      <c r="B131" s="7"/>
      <c r="C131" s="4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spans="1:37" ht="15.75" customHeight="1">
      <c r="A132" s="7"/>
      <c r="B132" s="7"/>
      <c r="C132" s="4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spans="1:37" ht="15.75" customHeight="1">
      <c r="A133" s="7"/>
      <c r="B133" s="7"/>
      <c r="C133" s="4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spans="1:37" ht="15.75" customHeight="1">
      <c r="A134" s="7"/>
      <c r="B134" s="7"/>
      <c r="C134" s="4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spans="1:37" ht="15.75" customHeight="1">
      <c r="A135" s="7"/>
      <c r="B135" s="7"/>
      <c r="C135" s="4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spans="1:37" ht="15.75" customHeight="1">
      <c r="A136" s="7"/>
      <c r="B136" s="7"/>
      <c r="C136" s="4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spans="1:37" ht="15.75" customHeight="1">
      <c r="A137" s="7"/>
      <c r="B137" s="7"/>
      <c r="C137" s="4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spans="1:37" ht="15.75" customHeight="1">
      <c r="A138" s="7"/>
      <c r="B138" s="7"/>
      <c r="C138" s="4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spans="1:37" ht="15.75" customHeight="1">
      <c r="A139" s="7"/>
      <c r="B139" s="7"/>
      <c r="C139" s="4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spans="1:37" ht="15.75" customHeight="1">
      <c r="A140" s="7"/>
      <c r="B140" s="7"/>
      <c r="C140" s="4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spans="1:37" ht="15.75" customHeight="1">
      <c r="A141" s="7"/>
      <c r="B141" s="7"/>
      <c r="C141" s="4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spans="1:37" ht="15.75" customHeight="1">
      <c r="A142" s="7"/>
      <c r="B142" s="7"/>
      <c r="C142" s="4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spans="1:37" ht="15.75" customHeight="1">
      <c r="A143" s="7"/>
      <c r="B143" s="7"/>
      <c r="C143" s="4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spans="1:37" ht="15.75" customHeight="1">
      <c r="A144" s="7"/>
      <c r="B144" s="7"/>
      <c r="C144" s="4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spans="1:37" ht="15.75" customHeight="1">
      <c r="A145" s="7"/>
      <c r="B145" s="7"/>
      <c r="C145" s="4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spans="1:37" ht="15.75" customHeight="1">
      <c r="A146" s="7"/>
      <c r="B146" s="7"/>
      <c r="C146" s="4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spans="1:37" ht="15.75" customHeight="1">
      <c r="A147" s="7"/>
      <c r="B147" s="7"/>
      <c r="C147" s="4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spans="1:37" ht="15.75" customHeight="1">
      <c r="A148" s="7"/>
      <c r="B148" s="7"/>
      <c r="C148" s="4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spans="1:37" ht="15.75" customHeight="1">
      <c r="A149" s="7"/>
      <c r="B149" s="7"/>
      <c r="C149" s="4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spans="1:37" ht="15.75" customHeight="1">
      <c r="A150" s="7"/>
      <c r="B150" s="7"/>
      <c r="C150" s="4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spans="1:37" ht="15.75" customHeight="1">
      <c r="A151" s="7"/>
      <c r="B151" s="7"/>
      <c r="C151" s="4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spans="1:37" ht="15.75" customHeight="1">
      <c r="A152" s="7"/>
      <c r="B152" s="7"/>
      <c r="C152" s="4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spans="1:37" ht="15.75" customHeight="1">
      <c r="A153" s="7"/>
      <c r="B153" s="7"/>
      <c r="C153" s="4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spans="1:37" ht="15.75" customHeight="1">
      <c r="A154" s="7"/>
      <c r="B154" s="7"/>
      <c r="C154" s="4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spans="1:37" ht="15.75" customHeight="1">
      <c r="A155" s="7"/>
      <c r="B155" s="7"/>
      <c r="C155" s="4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spans="1:37" ht="15.75" customHeight="1">
      <c r="A156" s="7"/>
      <c r="B156" s="7"/>
      <c r="C156" s="4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spans="1:37" ht="15.75" customHeight="1">
      <c r="A157" s="7"/>
      <c r="B157" s="7"/>
      <c r="C157" s="4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spans="1:37" ht="15.75" customHeight="1">
      <c r="A158" s="7"/>
      <c r="B158" s="7"/>
      <c r="C158" s="4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spans="1:37" ht="15.75" customHeight="1">
      <c r="A159" s="7"/>
      <c r="B159" s="7"/>
      <c r="C159" s="4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spans="1:37" ht="15.75" customHeight="1">
      <c r="A160" s="7"/>
      <c r="B160" s="7"/>
      <c r="C160" s="4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spans="1:37" ht="15.75" customHeight="1">
      <c r="A161" s="7"/>
      <c r="B161" s="7"/>
      <c r="C161" s="4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spans="1:37" ht="15.75" customHeight="1">
      <c r="A162" s="7"/>
      <c r="B162" s="7"/>
      <c r="C162" s="4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spans="1:37" ht="15.75" customHeight="1">
      <c r="A163" s="7"/>
      <c r="B163" s="7"/>
      <c r="C163" s="4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spans="1:37" ht="15.75" customHeight="1">
      <c r="A164" s="7"/>
      <c r="B164" s="7"/>
      <c r="C164" s="4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spans="1:37" ht="15.75" customHeight="1">
      <c r="A165" s="7"/>
      <c r="B165" s="7"/>
      <c r="C165" s="4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spans="1:37" ht="15.75" customHeight="1">
      <c r="A166" s="7"/>
      <c r="B166" s="7"/>
      <c r="C166" s="4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spans="1:37" ht="15.75" customHeight="1">
      <c r="A167" s="7"/>
      <c r="B167" s="7"/>
      <c r="C167" s="4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spans="1:37" ht="15.75" customHeight="1">
      <c r="A168" s="7"/>
      <c r="B168" s="7"/>
      <c r="C168" s="4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spans="1:37" ht="15.75" customHeight="1">
      <c r="A169" s="7"/>
      <c r="B169" s="7"/>
      <c r="C169" s="4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spans="1:37" ht="15.75" customHeight="1">
      <c r="A170" s="7"/>
      <c r="B170" s="7"/>
      <c r="C170" s="4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spans="1:37" ht="15.75" customHeight="1">
      <c r="A171" s="7"/>
      <c r="B171" s="7"/>
      <c r="C171" s="4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spans="1:37" ht="15.75" customHeight="1">
      <c r="A172" s="7"/>
      <c r="B172" s="7"/>
      <c r="C172" s="4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spans="1:37" ht="15.75" customHeight="1">
      <c r="A173" s="7"/>
      <c r="B173" s="7"/>
      <c r="C173" s="4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spans="1:37" ht="15.75" customHeight="1">
      <c r="A174" s="7"/>
      <c r="B174" s="7"/>
      <c r="C174" s="4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spans="1:37" ht="15.75" customHeight="1">
      <c r="A175" s="7"/>
      <c r="B175" s="7"/>
      <c r="C175" s="4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spans="1:37" ht="15.75" customHeight="1">
      <c r="A176" s="7"/>
      <c r="B176" s="7"/>
      <c r="C176" s="4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spans="1:37" ht="15.75" customHeight="1">
      <c r="A177" s="7"/>
      <c r="B177" s="7"/>
      <c r="C177" s="4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spans="1:37" ht="15.75" customHeight="1">
      <c r="A178" s="7"/>
      <c r="B178" s="7"/>
      <c r="C178" s="4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spans="1:37" ht="15.75" customHeight="1">
      <c r="A179" s="7"/>
      <c r="B179" s="7"/>
      <c r="C179" s="4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spans="1:37" ht="15.75" customHeight="1">
      <c r="A180" s="7"/>
      <c r="B180" s="7"/>
      <c r="C180" s="4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spans="1:37" ht="15.75" customHeight="1">
      <c r="A181" s="7"/>
      <c r="B181" s="7"/>
      <c r="C181" s="4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spans="1:37" ht="15.75" customHeight="1">
      <c r="A182" s="7"/>
      <c r="B182" s="7"/>
      <c r="C182" s="4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spans="1:37" ht="15.75" customHeight="1">
      <c r="A183" s="7"/>
      <c r="B183" s="7"/>
      <c r="C183" s="4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spans="1:37" ht="15.75" customHeight="1">
      <c r="A184" s="7"/>
      <c r="B184" s="7"/>
      <c r="C184" s="4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spans="1:37" ht="15.75" customHeight="1">
      <c r="A185" s="7"/>
      <c r="B185" s="7"/>
      <c r="C185" s="4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spans="1:37" ht="15.75" customHeight="1">
      <c r="A186" s="7"/>
      <c r="B186" s="7"/>
      <c r="C186" s="4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spans="1:37" ht="15.75" customHeight="1">
      <c r="A187" s="7"/>
      <c r="B187" s="7"/>
      <c r="C187" s="4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spans="1:37" ht="15.75" customHeight="1">
      <c r="A188" s="7"/>
      <c r="B188" s="7"/>
      <c r="C188" s="4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spans="1:37" ht="15.75" customHeight="1">
      <c r="A189" s="7"/>
      <c r="B189" s="7"/>
      <c r="C189" s="4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spans="1:37" ht="15.75" customHeight="1">
      <c r="A190" s="7"/>
      <c r="B190" s="7"/>
      <c r="C190" s="4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spans="1:37" ht="15.75" customHeight="1">
      <c r="A191" s="7"/>
      <c r="B191" s="7"/>
      <c r="C191" s="4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spans="1:37" ht="15.75" customHeight="1">
      <c r="A192" s="7"/>
      <c r="B192" s="7"/>
      <c r="C192" s="4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spans="1:37" ht="15.75" customHeight="1">
      <c r="A193" s="7"/>
      <c r="B193" s="7"/>
      <c r="C193" s="4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spans="1:37" ht="15.75" customHeight="1">
      <c r="A194" s="7"/>
      <c r="B194" s="7"/>
      <c r="C194" s="4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spans="1:37" ht="15.75" customHeight="1">
      <c r="A195" s="7"/>
      <c r="B195" s="7"/>
      <c r="C195" s="4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spans="1:37" ht="15.75" customHeight="1">
      <c r="A196" s="7"/>
      <c r="B196" s="7"/>
      <c r="C196" s="4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spans="1:37" ht="15.75" customHeight="1">
      <c r="A197" s="7"/>
      <c r="B197" s="7"/>
      <c r="C197" s="4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spans="1:37" ht="15.75" customHeight="1">
      <c r="A198" s="7"/>
      <c r="B198" s="7"/>
      <c r="C198" s="4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spans="1:37" ht="15.75" customHeight="1">
      <c r="A199" s="7"/>
      <c r="B199" s="7"/>
      <c r="C199" s="4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spans="1:37" ht="15.75" customHeight="1">
      <c r="A200" s="7"/>
      <c r="B200" s="7"/>
      <c r="C200" s="4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spans="1:37" ht="15.75" customHeight="1">
      <c r="A201" s="7"/>
      <c r="B201" s="7"/>
      <c r="C201" s="4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spans="1:37" ht="15.75" customHeight="1">
      <c r="A202" s="7"/>
      <c r="B202" s="7"/>
      <c r="C202" s="4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spans="1:37" ht="15.75" customHeight="1">
      <c r="A203" s="7"/>
      <c r="B203" s="7"/>
      <c r="C203" s="4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spans="1:37" ht="15.75" customHeight="1">
      <c r="A204" s="7"/>
      <c r="B204" s="7"/>
      <c r="C204" s="4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spans="1:37" ht="15.75" customHeight="1">
      <c r="A205" s="7"/>
      <c r="B205" s="7"/>
      <c r="C205" s="4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spans="1:37" ht="15.75" customHeight="1">
      <c r="A206" s="7"/>
      <c r="B206" s="7"/>
      <c r="C206" s="4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spans="1:37" ht="15.75" customHeight="1">
      <c r="A207" s="7"/>
      <c r="B207" s="7"/>
      <c r="C207" s="4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spans="1:37" ht="15.75" customHeight="1">
      <c r="A208" s="7"/>
      <c r="B208" s="7"/>
      <c r="C208" s="4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spans="1:37" ht="15.75" customHeight="1">
      <c r="A209" s="7"/>
      <c r="B209" s="7"/>
      <c r="C209" s="4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spans="1:37" ht="15.75" customHeight="1">
      <c r="A210" s="7"/>
      <c r="B210" s="7"/>
      <c r="C210" s="4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spans="1:37" ht="15.75" customHeight="1">
      <c r="A211" s="7"/>
      <c r="B211" s="7"/>
      <c r="C211" s="4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spans="1:37" ht="15.75" customHeight="1">
      <c r="A212" s="7"/>
      <c r="B212" s="7"/>
      <c r="C212" s="4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spans="1:37" ht="15.75" customHeight="1">
      <c r="A213" s="7"/>
      <c r="B213" s="7"/>
      <c r="C213" s="4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spans="1:37" ht="15.75" customHeight="1">
      <c r="A214" s="7"/>
      <c r="B214" s="7"/>
      <c r="C214" s="4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spans="1:37" ht="15.75" customHeight="1">
      <c r="A215" s="7"/>
      <c r="B215" s="7"/>
      <c r="C215" s="4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spans="1:37" ht="15.75" customHeight="1">
      <c r="A216" s="7"/>
      <c r="B216" s="7"/>
      <c r="C216" s="4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spans="1:37" ht="15.75" customHeight="1">
      <c r="A217" s="7"/>
      <c r="B217" s="7"/>
      <c r="C217" s="4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spans="1:37" ht="15.75" customHeight="1">
      <c r="A218" s="7"/>
      <c r="B218" s="7"/>
      <c r="C218" s="4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spans="1:37" ht="15.75" customHeight="1">
      <c r="A219" s="7"/>
      <c r="B219" s="7"/>
      <c r="C219" s="4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spans="1:37" ht="15.75" customHeight="1">
      <c r="A220" s="7"/>
      <c r="B220" s="7"/>
      <c r="C220" s="4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spans="1:37" ht="15.75" customHeight="1">
      <c r="A221" s="7"/>
      <c r="B221" s="7"/>
      <c r="C221" s="4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spans="1:37" ht="15.75" customHeight="1">
      <c r="A222" s="7"/>
      <c r="B222" s="7"/>
      <c r="C222" s="4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spans="1:37" ht="15.75" customHeight="1">
      <c r="A223" s="7"/>
      <c r="B223" s="7"/>
      <c r="C223" s="4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spans="1:37" ht="15.75" customHeight="1">
      <c r="A224" s="7"/>
      <c r="B224" s="7"/>
      <c r="C224" s="4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spans="1:37" ht="15.75" customHeight="1">
      <c r="A225" s="7"/>
      <c r="B225" s="7"/>
      <c r="C225" s="4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spans="1:37" ht="15.75" customHeight="1">
      <c r="A226" s="7"/>
      <c r="B226" s="7"/>
      <c r="C226" s="4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spans="1:37" ht="15.75" customHeight="1">
      <c r="A227" s="7"/>
      <c r="B227" s="7"/>
      <c r="C227" s="4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spans="1:37" ht="15.75" customHeight="1">
      <c r="A228" s="7"/>
      <c r="B228" s="7"/>
      <c r="C228" s="4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spans="1:37" ht="15.75" customHeight="1">
      <c r="A229" s="7"/>
      <c r="B229" s="7"/>
      <c r="C229" s="4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spans="1:37" ht="15.75" customHeight="1">
      <c r="A230" s="7"/>
      <c r="B230" s="7"/>
      <c r="C230" s="4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spans="1:37" ht="15.75" customHeight="1">
      <c r="A231" s="7"/>
      <c r="B231" s="7"/>
      <c r="C231" s="4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spans="1:37" ht="15.75" customHeight="1">
      <c r="A232" s="7"/>
      <c r="B232" s="7"/>
      <c r="C232" s="4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spans="1:37" ht="15.75" customHeight="1">
      <c r="A233" s="7"/>
      <c r="B233" s="7"/>
      <c r="C233" s="4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spans="1:37" ht="15.75" customHeight="1">
      <c r="A234" s="7"/>
      <c r="B234" s="7"/>
      <c r="C234" s="4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spans="1:37" ht="15.75" customHeight="1">
      <c r="A235" s="7"/>
      <c r="B235" s="7"/>
      <c r="C235" s="4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spans="1:37" ht="15.75" customHeight="1">
      <c r="A236" s="7"/>
      <c r="B236" s="7"/>
      <c r="C236" s="4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spans="1:37" ht="15.75" customHeight="1">
      <c r="A237" s="7"/>
      <c r="B237" s="7"/>
      <c r="C237" s="4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spans="1:37" ht="15.75" customHeight="1">
      <c r="A238" s="7"/>
      <c r="B238" s="7"/>
      <c r="C238" s="4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spans="1:37" ht="15.75" customHeight="1">
      <c r="A239" s="7"/>
      <c r="B239" s="7"/>
      <c r="C239" s="4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spans="1:37" ht="15.75" customHeight="1">
      <c r="A240" s="7"/>
      <c r="B240" s="7"/>
      <c r="C240" s="4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spans="1:37" ht="15.75" customHeight="1">
      <c r="A241" s="7"/>
      <c r="B241" s="7"/>
      <c r="C241" s="4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spans="1:37" ht="15.75" customHeight="1">
      <c r="A242" s="7"/>
      <c r="B242" s="7"/>
      <c r="C242" s="4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spans="1:37" ht="15.75" customHeight="1">
      <c r="A243" s="7"/>
      <c r="B243" s="7"/>
      <c r="C243" s="4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spans="1:37" ht="15.75" customHeight="1">
      <c r="A244" s="7"/>
      <c r="B244" s="7"/>
      <c r="C244" s="4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spans="1:37" ht="15.75" customHeight="1">
      <c r="A245" s="7"/>
      <c r="B245" s="7"/>
      <c r="C245" s="4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spans="1:37" ht="15.75" customHeight="1">
      <c r="A246" s="7"/>
      <c r="B246" s="7"/>
      <c r="C246" s="4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spans="1:37" ht="15.75" customHeight="1">
      <c r="A247" s="7"/>
      <c r="B247" s="7"/>
      <c r="C247" s="4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spans="1:37" ht="15.75" customHeight="1">
      <c r="A248" s="7"/>
      <c r="B248" s="7"/>
      <c r="C248" s="4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spans="1:37" ht="15.75" customHeight="1">
      <c r="A249" s="7"/>
      <c r="B249" s="7"/>
      <c r="C249" s="4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spans="1:37" ht="15.75" customHeight="1">
      <c r="A250" s="7"/>
      <c r="B250" s="7"/>
      <c r="C250" s="4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spans="1:37" ht="15.75" customHeight="1">
      <c r="A251" s="7"/>
      <c r="B251" s="7"/>
      <c r="C251" s="4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spans="1:37" ht="15.75" customHeight="1">
      <c r="A252" s="7"/>
      <c r="B252" s="7"/>
      <c r="C252" s="4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spans="1:37" ht="15.75" customHeight="1">
      <c r="A253" s="7"/>
      <c r="B253" s="7"/>
      <c r="C253" s="4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spans="1:37" ht="15.75" customHeight="1">
      <c r="A254" s="7"/>
      <c r="B254" s="7"/>
      <c r="C254" s="4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spans="1:37" ht="15.75" customHeight="1">
      <c r="A255" s="7"/>
      <c r="B255" s="7"/>
      <c r="C255" s="4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spans="1:37" ht="15.75" customHeight="1">
      <c r="A256" s="7"/>
      <c r="B256" s="7"/>
      <c r="C256" s="4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spans="1:37" ht="15.75" customHeight="1">
      <c r="A257" s="7"/>
      <c r="B257" s="7"/>
      <c r="C257" s="4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spans="1:37" ht="15.75" customHeight="1">
      <c r="A258" s="7"/>
      <c r="B258" s="7"/>
      <c r="C258" s="4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spans="1:37" ht="15.75" customHeight="1">
      <c r="A259" s="7"/>
      <c r="B259" s="7"/>
      <c r="C259" s="4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spans="1:37" ht="15.75" customHeight="1">
      <c r="A260" s="7"/>
      <c r="B260" s="7"/>
      <c r="C260" s="4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spans="1:37" ht="15.75" customHeight="1">
      <c r="A261" s="7"/>
      <c r="B261" s="7"/>
      <c r="C261" s="4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spans="1:37" ht="15.75" customHeight="1">
      <c r="A262" s="7"/>
      <c r="B262" s="7"/>
      <c r="C262" s="4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spans="1:37" ht="15.75" customHeight="1">
      <c r="A263" s="7"/>
      <c r="B263" s="7"/>
      <c r="C263" s="4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spans="1:37" ht="15.75" customHeight="1">
      <c r="A264" s="7"/>
      <c r="B264" s="7"/>
      <c r="C264" s="4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spans="1:37" ht="15.75" customHeight="1">
      <c r="A265" s="7"/>
      <c r="B265" s="7"/>
      <c r="C265" s="4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spans="1:37" ht="15.75" customHeight="1">
      <c r="A266" s="7"/>
      <c r="B266" s="7"/>
      <c r="C266" s="4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spans="1:37" ht="15.75" customHeight="1">
      <c r="A267" s="7"/>
      <c r="B267" s="7"/>
      <c r="C267" s="4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spans="1:37" ht="15.75" customHeight="1">
      <c r="A268" s="7"/>
      <c r="B268" s="7"/>
      <c r="C268" s="4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spans="1:37" ht="15.75" customHeight="1">
      <c r="A269" s="7"/>
      <c r="B269" s="7"/>
      <c r="C269" s="4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spans="1:37" ht="15.75" customHeight="1">
      <c r="A270" s="7"/>
      <c r="B270" s="7"/>
      <c r="C270" s="4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spans="1:37" ht="15.75" customHeight="1">
      <c r="A271" s="7"/>
      <c r="B271" s="7"/>
      <c r="C271" s="4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spans="1:37" ht="15.75" customHeight="1">
      <c r="A272" s="7"/>
      <c r="B272" s="7"/>
      <c r="C272" s="4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spans="1:37" ht="15.75" customHeight="1">
      <c r="A273" s="7"/>
      <c r="B273" s="7"/>
      <c r="C273" s="4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spans="1:37" ht="15.75" customHeight="1">
      <c r="A274" s="7"/>
      <c r="B274" s="7"/>
      <c r="C274" s="4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spans="1:37" ht="15.75" customHeight="1">
      <c r="A275" s="7"/>
      <c r="B275" s="7"/>
      <c r="C275" s="4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spans="1:37" ht="15.75" customHeight="1">
      <c r="A276" s="7"/>
      <c r="B276" s="7"/>
      <c r="C276" s="4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spans="1:37" ht="15.75" customHeight="1">
      <c r="A277" s="7"/>
      <c r="B277" s="7"/>
      <c r="C277" s="4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spans="1:37" ht="15.75" customHeight="1">
      <c r="A278" s="7"/>
      <c r="B278" s="7"/>
      <c r="C278" s="4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spans="1:37" ht="15.75" customHeight="1">
      <c r="A279" s="7"/>
      <c r="B279" s="7"/>
      <c r="C279" s="4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spans="1:37" ht="15.75" customHeight="1">
      <c r="A280" s="7"/>
      <c r="B280" s="7"/>
      <c r="C280" s="4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spans="1:37" ht="15.75" customHeight="1">
      <c r="A281" s="7"/>
      <c r="B281" s="7"/>
      <c r="C281" s="4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spans="1:37" ht="15.75" customHeight="1">
      <c r="A282" s="7"/>
      <c r="B282" s="7"/>
      <c r="C282" s="4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spans="1:37" ht="15.75" customHeight="1">
      <c r="A283" s="7"/>
      <c r="B283" s="7"/>
      <c r="C283" s="4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spans="1:37" ht="15.75" customHeight="1">
      <c r="A284" s="7"/>
      <c r="B284" s="7"/>
      <c r="C284" s="4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spans="1:37" ht="15.75" customHeight="1">
      <c r="A285" s="7"/>
      <c r="B285" s="7"/>
      <c r="C285" s="4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spans="1:37" ht="15.75" customHeight="1">
      <c r="A286" s="7"/>
      <c r="B286" s="7"/>
      <c r="C286" s="4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spans="1:37" ht="15.75" customHeight="1">
      <c r="A287" s="7"/>
      <c r="B287" s="7"/>
      <c r="C287" s="4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spans="1:37" ht="15.75" customHeight="1">
      <c r="A288" s="7"/>
      <c r="B288" s="7"/>
      <c r="C288" s="4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spans="1:37" ht="15.75" customHeight="1">
      <c r="A289" s="7"/>
      <c r="B289" s="7"/>
      <c r="C289" s="4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spans="1:37" ht="15.75" customHeight="1">
      <c r="A290" s="7"/>
      <c r="B290" s="7"/>
      <c r="C290" s="4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spans="1:37" ht="15.75" customHeight="1">
      <c r="A291" s="7"/>
      <c r="B291" s="7"/>
      <c r="C291" s="4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spans="1:37" ht="15.75" customHeight="1">
      <c r="A292" s="7"/>
      <c r="B292" s="7"/>
      <c r="C292" s="4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spans="1:37" ht="15.75" customHeight="1">
      <c r="A293" s="7"/>
      <c r="B293" s="7"/>
      <c r="C293" s="4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spans="1:37" ht="15.75" customHeight="1">
      <c r="A294" s="7"/>
      <c r="B294" s="7"/>
      <c r="C294" s="4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spans="1:37" ht="15.75" customHeight="1">
      <c r="A295" s="7"/>
      <c r="B295" s="7"/>
      <c r="C295" s="4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spans="1:37" ht="15.75" customHeight="1">
      <c r="A296" s="7"/>
      <c r="B296" s="7"/>
      <c r="C296" s="4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spans="1:37" ht="15.75" customHeight="1">
      <c r="A297" s="7"/>
      <c r="B297" s="7"/>
      <c r="C297" s="4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spans="1:37" ht="15.75" customHeight="1">
      <c r="A298" s="7"/>
      <c r="B298" s="7"/>
      <c r="C298" s="4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spans="1:37" ht="15.75" customHeight="1">
      <c r="A299" s="7"/>
      <c r="B299" s="7"/>
      <c r="C299" s="4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spans="1:37" ht="15.75" customHeight="1">
      <c r="A300" s="7"/>
      <c r="B300" s="7"/>
      <c r="C300" s="4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spans="1:37" ht="15.75" customHeight="1">
      <c r="A301" s="7"/>
      <c r="B301" s="7"/>
      <c r="C301" s="4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spans="1:37" ht="15.75" customHeight="1">
      <c r="A302" s="7"/>
      <c r="B302" s="7"/>
      <c r="C302" s="4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spans="1:37" ht="15.75" customHeight="1">
      <c r="A303" s="7"/>
      <c r="B303" s="7"/>
      <c r="C303" s="4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spans="1:37" ht="15.75" customHeight="1">
      <c r="A304" s="7"/>
      <c r="B304" s="7"/>
      <c r="C304" s="4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spans="1:37" ht="15.75" customHeight="1">
      <c r="A305" s="7"/>
      <c r="B305" s="7"/>
      <c r="C305" s="4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spans="1:37" ht="15.75" customHeight="1">
      <c r="A306" s="7"/>
      <c r="B306" s="7"/>
      <c r="C306" s="4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spans="1:37" ht="15.75" customHeight="1">
      <c r="A307" s="7"/>
      <c r="B307" s="7"/>
      <c r="C307" s="4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spans="1:37" ht="15.75" customHeight="1">
      <c r="A308" s="7"/>
      <c r="B308" s="7"/>
      <c r="C308" s="4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spans="1:37" ht="15.75" customHeight="1">
      <c r="A309" s="7"/>
      <c r="B309" s="7"/>
      <c r="C309" s="4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spans="1:37" ht="15.75" customHeight="1">
      <c r="A310" s="7"/>
      <c r="B310" s="7"/>
      <c r="C310" s="4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spans="1:37" ht="15.75" customHeight="1">
      <c r="A311" s="7"/>
      <c r="B311" s="7"/>
      <c r="C311" s="4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spans="1:37" ht="15.75" customHeight="1">
      <c r="A312" s="7"/>
      <c r="B312" s="7"/>
      <c r="C312" s="4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spans="1:37" ht="15.75" customHeight="1">
      <c r="A313" s="7"/>
      <c r="B313" s="7"/>
      <c r="C313" s="4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spans="1:37" ht="15.75" customHeight="1">
      <c r="A314" s="7"/>
      <c r="B314" s="7"/>
      <c r="C314" s="4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spans="1:37" ht="15.75" customHeight="1">
      <c r="A315" s="7"/>
      <c r="B315" s="7"/>
      <c r="C315" s="4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spans="1:37" ht="15.75" customHeight="1">
      <c r="A316" s="7"/>
      <c r="B316" s="7"/>
      <c r="C316" s="4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spans="1:37" ht="15.75" customHeight="1">
      <c r="A317" s="7"/>
      <c r="B317" s="7"/>
      <c r="C317" s="4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spans="1:37" ht="15.75" customHeight="1">
      <c r="A318" s="7"/>
      <c r="B318" s="7"/>
      <c r="C318" s="4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spans="1:37" ht="15.75" customHeight="1">
      <c r="A319" s="7"/>
      <c r="B319" s="7"/>
      <c r="C319" s="4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spans="1:37" ht="15.75" customHeight="1">
      <c r="A320" s="7"/>
      <c r="B320" s="7"/>
      <c r="C320" s="4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spans="1:37" ht="15.75" customHeight="1">
      <c r="A321" s="7"/>
      <c r="B321" s="7"/>
      <c r="C321" s="4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spans="1:37" ht="15.75" customHeight="1">
      <c r="A322" s="7"/>
      <c r="B322" s="7"/>
      <c r="C322" s="4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spans="1:37" ht="15.75" customHeight="1">
      <c r="A323" s="7"/>
      <c r="B323" s="7"/>
      <c r="C323" s="4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spans="1:37" ht="15.75" customHeight="1">
      <c r="A324" s="7"/>
      <c r="B324" s="7"/>
      <c r="C324" s="4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spans="1:37" ht="15.75" customHeight="1">
      <c r="A325" s="7"/>
      <c r="B325" s="7"/>
      <c r="C325" s="4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spans="1:37" ht="15.75" customHeight="1">
      <c r="A326" s="7"/>
      <c r="B326" s="7"/>
      <c r="C326" s="4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spans="1:37" ht="15.75" customHeight="1">
      <c r="A327" s="7"/>
      <c r="B327" s="7"/>
      <c r="C327" s="4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spans="1:37" ht="15.75" customHeight="1">
      <c r="A328" s="7"/>
      <c r="B328" s="7"/>
      <c r="C328" s="4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spans="1:37" ht="15.75" customHeight="1">
      <c r="A329" s="7"/>
      <c r="B329" s="7"/>
      <c r="C329" s="4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spans="1:37" ht="15.75" customHeight="1">
      <c r="A330" s="7"/>
      <c r="B330" s="7"/>
      <c r="C330" s="4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spans="1:37" ht="15.75" customHeight="1">
      <c r="A331" s="7"/>
      <c r="B331" s="7"/>
      <c r="C331" s="4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spans="1:37" ht="15.75" customHeight="1">
      <c r="A332" s="7"/>
      <c r="B332" s="7"/>
      <c r="C332" s="4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spans="1:37" ht="15.75" customHeight="1">
      <c r="A333" s="7"/>
      <c r="B333" s="7"/>
      <c r="C333" s="4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spans="1:37" ht="15.75" customHeight="1">
      <c r="A334" s="7"/>
      <c r="B334" s="7"/>
      <c r="C334" s="4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spans="1:37" ht="15.75" customHeight="1">
      <c r="A335" s="7"/>
      <c r="B335" s="7"/>
      <c r="C335" s="4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spans="1:37" ht="15.75" customHeight="1">
      <c r="A336" s="7"/>
      <c r="B336" s="7"/>
      <c r="C336" s="4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spans="1:37" ht="15.75" customHeight="1">
      <c r="A337" s="7"/>
      <c r="B337" s="7"/>
      <c r="C337" s="4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spans="1:37" ht="15.75" customHeight="1">
      <c r="A338" s="7"/>
      <c r="B338" s="7"/>
      <c r="C338" s="4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spans="1:37" ht="15.75" customHeight="1">
      <c r="A339" s="7"/>
      <c r="B339" s="7"/>
      <c r="C339" s="4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spans="1:37" ht="15.75" customHeight="1">
      <c r="A340" s="7"/>
      <c r="B340" s="7"/>
      <c r="C340" s="4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spans="1:37" ht="15.75" customHeight="1">
      <c r="A341" s="7"/>
      <c r="B341" s="7"/>
      <c r="C341" s="4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spans="1:37" ht="15.75" customHeight="1">
      <c r="A342" s="7"/>
      <c r="B342" s="7"/>
      <c r="C342" s="4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spans="1:37" ht="15.75" customHeight="1">
      <c r="A343" s="7"/>
      <c r="B343" s="7"/>
      <c r="C343" s="4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spans="1:37" ht="15.75" customHeight="1">
      <c r="A344" s="7"/>
      <c r="B344" s="7"/>
      <c r="C344" s="4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spans="1:37" ht="15.75" customHeight="1">
      <c r="A345" s="7"/>
      <c r="B345" s="7"/>
      <c r="C345" s="4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spans="1:37" ht="15.75" customHeight="1">
      <c r="A346" s="7"/>
      <c r="B346" s="7"/>
      <c r="C346" s="4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spans="1:37" ht="15.75" customHeight="1">
      <c r="A347" s="7"/>
      <c r="B347" s="7"/>
      <c r="C347" s="4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spans="1:37" ht="15.75" customHeight="1">
      <c r="A348" s="7"/>
      <c r="B348" s="7"/>
      <c r="C348" s="4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spans="1:37" ht="15.75" customHeight="1">
      <c r="A349" s="7"/>
      <c r="B349" s="7"/>
      <c r="C349" s="4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spans="1:37" ht="15.75" customHeight="1">
      <c r="A350" s="7"/>
      <c r="B350" s="7"/>
      <c r="C350" s="4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spans="1:37" ht="15.75" customHeight="1">
      <c r="A351" s="7"/>
      <c r="B351" s="7"/>
      <c r="C351" s="4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spans="1:37" ht="15.75" customHeight="1">
      <c r="A352" s="7"/>
      <c r="B352" s="7"/>
      <c r="C352" s="4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spans="1:37" ht="15.75" customHeight="1">
      <c r="A353" s="7"/>
      <c r="B353" s="7"/>
      <c r="C353" s="4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spans="1:37" ht="15.75" customHeight="1">
      <c r="A354" s="7"/>
      <c r="B354" s="7"/>
      <c r="C354" s="4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spans="1:37" ht="15.75" customHeight="1">
      <c r="A355" s="7"/>
      <c r="B355" s="7"/>
      <c r="C355" s="4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spans="1:37" ht="15.75" customHeight="1">
      <c r="A356" s="7"/>
      <c r="B356" s="7"/>
      <c r="C356" s="4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spans="1:37" ht="15.75" customHeight="1">
      <c r="A357" s="7"/>
      <c r="B357" s="7"/>
      <c r="C357" s="4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spans="1:37" ht="15.75" customHeight="1">
      <c r="A358" s="7"/>
      <c r="B358" s="7"/>
      <c r="C358" s="4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spans="1:37" ht="15.75" customHeight="1">
      <c r="A359" s="7"/>
      <c r="B359" s="7"/>
      <c r="C359" s="4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spans="1:37" ht="15.75" customHeight="1">
      <c r="A360" s="7"/>
      <c r="B360" s="7"/>
      <c r="C360" s="4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spans="1:37" ht="15.75" customHeight="1">
      <c r="A361" s="7"/>
      <c r="B361" s="7"/>
      <c r="C361" s="4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spans="1:37" ht="15.75" customHeight="1">
      <c r="A362" s="7"/>
      <c r="B362" s="7"/>
      <c r="C362" s="4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spans="1:37" ht="15.75" customHeight="1">
      <c r="A363" s="7"/>
      <c r="B363" s="7"/>
      <c r="C363" s="4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spans="1:37" ht="15.75" customHeight="1">
      <c r="A364" s="7"/>
      <c r="B364" s="7"/>
      <c r="C364" s="4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spans="1:37" ht="15.75" customHeight="1">
      <c r="A365" s="7"/>
      <c r="B365" s="7"/>
      <c r="C365" s="4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spans="1:37" ht="15.75" customHeight="1">
      <c r="A366" s="7"/>
      <c r="B366" s="7"/>
      <c r="C366" s="4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spans="1:37" ht="15.75" customHeight="1">
      <c r="A367" s="7"/>
      <c r="B367" s="7"/>
      <c r="C367" s="4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spans="1:37" ht="15.75" customHeight="1">
      <c r="A368" s="7"/>
      <c r="B368" s="7"/>
      <c r="C368" s="4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spans="1:37" ht="15.75" customHeight="1">
      <c r="A369" s="7"/>
      <c r="B369" s="7"/>
      <c r="C369" s="4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spans="1:37" ht="15.75" customHeight="1">
      <c r="A370" s="7"/>
      <c r="B370" s="7"/>
      <c r="C370" s="4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spans="1:37" ht="15.75" customHeight="1">
      <c r="A371" s="7"/>
      <c r="B371" s="7"/>
      <c r="C371" s="4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spans="1:37" ht="15.75" customHeight="1">
      <c r="A372" s="7"/>
      <c r="B372" s="7"/>
      <c r="C372" s="4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spans="1:37" ht="15.75" customHeight="1">
      <c r="A373" s="7"/>
      <c r="B373" s="7"/>
      <c r="C373" s="4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spans="1:37" ht="15.75" customHeight="1">
      <c r="A374" s="7"/>
      <c r="B374" s="7"/>
      <c r="C374" s="4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spans="1:37" ht="15.75" customHeight="1">
      <c r="A375" s="7"/>
      <c r="B375" s="7"/>
      <c r="C375" s="4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spans="1:37" ht="15.75" customHeight="1">
      <c r="A376" s="7"/>
      <c r="B376" s="7"/>
      <c r="C376" s="4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spans="1:37" ht="15.75" customHeight="1">
      <c r="A377" s="7"/>
      <c r="B377" s="7"/>
      <c r="C377" s="4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spans="1:37" ht="15.75" customHeight="1">
      <c r="A378" s="7"/>
      <c r="B378" s="7"/>
      <c r="C378" s="4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spans="1:37" ht="15.75" customHeight="1">
      <c r="A379" s="7"/>
      <c r="B379" s="7"/>
      <c r="C379" s="4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spans="1:37" ht="15.75" customHeight="1">
      <c r="A380" s="7"/>
      <c r="B380" s="7"/>
      <c r="C380" s="4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spans="1:37" ht="15.75" customHeight="1">
      <c r="A381" s="7"/>
      <c r="B381" s="7"/>
      <c r="C381" s="4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spans="1:37" ht="15.75" customHeight="1">
      <c r="A382" s="7"/>
      <c r="B382" s="7"/>
      <c r="C382" s="4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spans="1:37" ht="15.75" customHeight="1">
      <c r="A383" s="7"/>
      <c r="B383" s="7"/>
      <c r="C383" s="4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spans="1:37" ht="15.75" customHeight="1">
      <c r="A384" s="7"/>
      <c r="B384" s="7"/>
      <c r="C384" s="4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spans="1:37" ht="15.75" customHeight="1">
      <c r="A385" s="7"/>
      <c r="B385" s="7"/>
      <c r="C385" s="4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spans="1:37" ht="15.75" customHeight="1">
      <c r="A386" s="7"/>
      <c r="B386" s="7"/>
      <c r="C386" s="4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spans="1:37" ht="15.75" customHeight="1">
      <c r="A387" s="7"/>
      <c r="B387" s="7"/>
      <c r="C387" s="4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spans="1:37" ht="15.75" customHeight="1">
      <c r="A388" s="7"/>
      <c r="B388" s="7"/>
      <c r="C388" s="4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spans="1:37" ht="15.75" customHeight="1">
      <c r="A389" s="7"/>
      <c r="B389" s="7"/>
      <c r="C389" s="4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spans="1:37" ht="15.75" customHeight="1">
      <c r="A390" s="7"/>
      <c r="B390" s="7"/>
      <c r="C390" s="4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spans="1:37" ht="15.75" customHeight="1">
      <c r="A391" s="7"/>
      <c r="B391" s="7"/>
      <c r="C391" s="4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spans="1:37" ht="15.75" customHeight="1">
      <c r="A392" s="7"/>
      <c r="B392" s="7"/>
      <c r="C392" s="4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spans="1:37" ht="15.75" customHeight="1">
      <c r="A393" s="7"/>
      <c r="B393" s="7"/>
      <c r="C393" s="4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spans="1:37" ht="15.75" customHeight="1">
      <c r="A394" s="7"/>
      <c r="B394" s="7"/>
      <c r="C394" s="4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spans="1:37" ht="15.75" customHeight="1">
      <c r="A395" s="7"/>
      <c r="B395" s="7"/>
      <c r="C395" s="4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spans="1:37" ht="15.75" customHeight="1">
      <c r="A396" s="7"/>
      <c r="B396" s="7"/>
      <c r="C396" s="4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spans="1:37" ht="15.75" customHeight="1">
      <c r="A397" s="7"/>
      <c r="B397" s="7"/>
      <c r="C397" s="4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spans="1:37" ht="15.75" customHeight="1">
      <c r="A398" s="7"/>
      <c r="B398" s="7"/>
      <c r="C398" s="4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spans="1:37" ht="15.75" customHeight="1">
      <c r="A399" s="7"/>
      <c r="B399" s="7"/>
      <c r="C399" s="4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spans="1:37" ht="15.75" customHeight="1">
      <c r="A400" s="7"/>
      <c r="B400" s="7"/>
      <c r="C400" s="4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spans="1:37" ht="15.75" customHeight="1">
      <c r="A401" s="7"/>
      <c r="B401" s="7"/>
      <c r="C401" s="4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spans="1:37" ht="15.75" customHeight="1">
      <c r="A402" s="7"/>
      <c r="B402" s="7"/>
      <c r="C402" s="4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spans="1:37" ht="15.75" customHeight="1">
      <c r="A403" s="7"/>
      <c r="B403" s="7"/>
      <c r="C403" s="4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spans="1:37" ht="15.75" customHeight="1">
      <c r="A404" s="7"/>
      <c r="B404" s="7"/>
      <c r="C404" s="4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spans="1:37" ht="15.75" customHeight="1">
      <c r="A405" s="7"/>
      <c r="B405" s="7"/>
      <c r="C405" s="4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spans="1:37" ht="15.75" customHeight="1">
      <c r="A406" s="7"/>
      <c r="B406" s="7"/>
      <c r="C406" s="4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spans="1:37" ht="15.75" customHeight="1">
      <c r="A407" s="7"/>
      <c r="B407" s="7"/>
      <c r="C407" s="4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spans="1:37" ht="15.75" customHeight="1">
      <c r="A408" s="7"/>
      <c r="B408" s="7"/>
      <c r="C408" s="4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spans="1:37" ht="15.75" customHeight="1">
      <c r="A409" s="7"/>
      <c r="B409" s="7"/>
      <c r="C409" s="4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spans="1:37" ht="15.75" customHeight="1">
      <c r="A410" s="7"/>
      <c r="B410" s="7"/>
      <c r="C410" s="4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spans="1:37" ht="15.75" customHeight="1">
      <c r="A411" s="7"/>
      <c r="B411" s="7"/>
      <c r="C411" s="4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spans="1:37" ht="15.75" customHeight="1">
      <c r="A412" s="7"/>
      <c r="B412" s="7"/>
      <c r="C412" s="4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spans="1:37" ht="15.75" customHeight="1">
      <c r="A413" s="7"/>
      <c r="B413" s="7"/>
      <c r="C413" s="4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spans="1:37" ht="15.75" customHeight="1">
      <c r="A414" s="7"/>
      <c r="B414" s="7"/>
      <c r="C414" s="4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spans="1:37" ht="15.75" customHeight="1">
      <c r="A415" s="7"/>
      <c r="B415" s="7"/>
      <c r="C415" s="4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spans="1:37" ht="15.75" customHeight="1">
      <c r="A416" s="7"/>
      <c r="B416" s="7"/>
      <c r="C416" s="4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spans="1:37" ht="15.75" customHeight="1">
      <c r="A417" s="7"/>
      <c r="B417" s="7"/>
      <c r="C417" s="4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spans="1:37" ht="15.75" customHeight="1">
      <c r="A418" s="7"/>
      <c r="B418" s="7"/>
      <c r="C418" s="4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spans="1:37" ht="15.75" customHeight="1">
      <c r="A419" s="7"/>
      <c r="B419" s="7"/>
      <c r="C419" s="4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spans="1:37" ht="15.75" customHeight="1">
      <c r="A420" s="7"/>
      <c r="B420" s="7"/>
      <c r="C420" s="4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spans="1:37" ht="15.75" customHeight="1">
      <c r="A421" s="7"/>
      <c r="B421" s="7"/>
      <c r="C421" s="4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spans="1:37" ht="15.75" customHeight="1">
      <c r="A422" s="7"/>
      <c r="B422" s="7"/>
      <c r="C422" s="4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spans="1:37" ht="15.75" customHeight="1">
      <c r="A423" s="7"/>
      <c r="B423" s="7"/>
      <c r="C423" s="4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spans="1:37" ht="15.75" customHeight="1">
      <c r="A424" s="7"/>
      <c r="B424" s="7"/>
      <c r="C424" s="4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spans="1:37" ht="15.75" customHeight="1">
      <c r="A425" s="7"/>
      <c r="B425" s="7"/>
      <c r="C425" s="4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spans="1:37" ht="15.75" customHeight="1">
      <c r="A426" s="7"/>
      <c r="B426" s="7"/>
      <c r="C426" s="4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spans="1:37" ht="15.75" customHeight="1">
      <c r="A427" s="7"/>
      <c r="B427" s="7"/>
      <c r="C427" s="4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spans="1:37" ht="15.75" customHeight="1">
      <c r="A428" s="7"/>
      <c r="B428" s="7"/>
      <c r="C428" s="4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spans="1:37" ht="15.75" customHeight="1">
      <c r="A429" s="7"/>
      <c r="B429" s="7"/>
      <c r="C429" s="4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spans="1:37" ht="15.75" customHeight="1">
      <c r="A430" s="7"/>
      <c r="B430" s="7"/>
      <c r="C430" s="4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spans="1:37" ht="15.75" customHeight="1">
      <c r="A431" s="7"/>
      <c r="B431" s="7"/>
      <c r="C431" s="4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spans="1:37" ht="15.75" customHeight="1">
      <c r="A432" s="7"/>
      <c r="B432" s="7"/>
      <c r="C432" s="4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spans="1:37" ht="15.75" customHeight="1">
      <c r="A433" s="7"/>
      <c r="B433" s="7"/>
      <c r="C433" s="4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spans="1:37" ht="15.75" customHeight="1">
      <c r="A434" s="7"/>
      <c r="B434" s="7"/>
      <c r="C434" s="4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spans="1:37" ht="15.75" customHeight="1">
      <c r="A435" s="7"/>
      <c r="B435" s="7"/>
      <c r="C435" s="4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spans="1:37" ht="15.75" customHeight="1">
      <c r="A436" s="7"/>
      <c r="B436" s="7"/>
      <c r="C436" s="4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spans="1:37" ht="15.75" customHeight="1">
      <c r="A437" s="7"/>
      <c r="B437" s="7"/>
      <c r="C437" s="4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spans="1:37" ht="15.75" customHeight="1">
      <c r="A438" s="7"/>
      <c r="B438" s="7"/>
      <c r="C438" s="4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spans="1:37" ht="15.75" customHeight="1">
      <c r="A439" s="7"/>
      <c r="B439" s="7"/>
      <c r="C439" s="4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spans="1:37" ht="15.75" customHeight="1">
      <c r="A440" s="7"/>
      <c r="B440" s="7"/>
      <c r="C440" s="4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spans="1:37" ht="15.75" customHeight="1">
      <c r="A441" s="7"/>
      <c r="B441" s="7"/>
      <c r="C441" s="4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spans="1:37" ht="15.75" customHeight="1">
      <c r="A442" s="7"/>
      <c r="B442" s="7"/>
      <c r="C442" s="4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spans="1:37" ht="15.75" customHeight="1">
      <c r="A443" s="7"/>
      <c r="B443" s="7"/>
      <c r="C443" s="4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spans="1:37" ht="15.75" customHeight="1">
      <c r="A444" s="7"/>
      <c r="B444" s="7"/>
      <c r="C444" s="4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spans="1:37" ht="15.75" customHeight="1">
      <c r="A445" s="7"/>
      <c r="B445" s="7"/>
      <c r="C445" s="4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spans="1:37" ht="15.75" customHeight="1">
      <c r="A446" s="7"/>
      <c r="B446" s="7"/>
      <c r="C446" s="4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spans="1:37" ht="15.75" customHeight="1">
      <c r="A447" s="7"/>
      <c r="B447" s="7"/>
      <c r="C447" s="4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spans="1:37" ht="15.75" customHeight="1">
      <c r="A448" s="7"/>
      <c r="B448" s="7"/>
      <c r="C448" s="4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spans="1:37" ht="15.75" customHeight="1">
      <c r="A449" s="7"/>
      <c r="B449" s="7"/>
      <c r="C449" s="4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spans="1:37" ht="15.75" customHeight="1">
      <c r="A450" s="7"/>
      <c r="B450" s="7"/>
      <c r="C450" s="4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spans="1:37" ht="15.75" customHeight="1">
      <c r="A451" s="7"/>
      <c r="B451" s="7"/>
      <c r="C451" s="4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spans="1:37" ht="15.75" customHeight="1">
      <c r="A452" s="7"/>
      <c r="B452" s="7"/>
      <c r="C452" s="4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spans="1:37" ht="15.75" customHeight="1">
      <c r="A453" s="7"/>
      <c r="B453" s="7"/>
      <c r="C453" s="4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spans="1:37" ht="15.75" customHeight="1">
      <c r="A454" s="7"/>
      <c r="B454" s="7"/>
      <c r="C454" s="4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spans="1:37" ht="15.75" customHeight="1">
      <c r="A455" s="7"/>
      <c r="B455" s="7"/>
      <c r="C455" s="4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spans="1:37" ht="15.75" customHeight="1">
      <c r="A456" s="7"/>
      <c r="B456" s="7"/>
      <c r="C456" s="4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spans="1:37" ht="15.75" customHeight="1">
      <c r="A457" s="7"/>
      <c r="B457" s="7"/>
      <c r="C457" s="4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spans="1:37" ht="15.75" customHeight="1">
      <c r="A458" s="7"/>
      <c r="B458" s="7"/>
      <c r="C458" s="4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spans="1:37" ht="15.75" customHeight="1">
      <c r="A459" s="7"/>
      <c r="B459" s="7"/>
      <c r="C459" s="4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spans="1:37" ht="15.75" customHeight="1">
      <c r="A460" s="7"/>
      <c r="B460" s="7"/>
      <c r="C460" s="4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spans="1:37" ht="15.75" customHeight="1">
      <c r="A461" s="7"/>
      <c r="B461" s="7"/>
      <c r="C461" s="4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spans="1:37" ht="15.75" customHeight="1">
      <c r="A462" s="7"/>
      <c r="B462" s="7"/>
      <c r="C462" s="4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spans="1:37" ht="15.75" customHeight="1">
      <c r="A463" s="7"/>
      <c r="B463" s="7"/>
      <c r="C463" s="4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spans="1:37" ht="15.75" customHeight="1">
      <c r="A464" s="7"/>
      <c r="B464" s="7"/>
      <c r="C464" s="4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spans="1:37" ht="15.75" customHeight="1">
      <c r="A465" s="7"/>
      <c r="B465" s="7"/>
      <c r="C465" s="4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spans="1:37" ht="15.75" customHeight="1">
      <c r="A466" s="7"/>
      <c r="B466" s="7"/>
      <c r="C466" s="4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spans="1:37" ht="15.75" customHeight="1">
      <c r="A467" s="7"/>
      <c r="B467" s="7"/>
      <c r="C467" s="4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spans="1:37" ht="15.75" customHeight="1">
      <c r="A468" s="7"/>
      <c r="B468" s="7"/>
      <c r="C468" s="4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spans="1:37" ht="15.75" customHeight="1">
      <c r="A469" s="7"/>
      <c r="B469" s="7"/>
      <c r="C469" s="4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spans="1:37" ht="15.75" customHeight="1">
      <c r="A470" s="7"/>
      <c r="B470" s="7"/>
      <c r="C470" s="4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spans="1:37" ht="15.75" customHeight="1">
      <c r="A471" s="7"/>
      <c r="B471" s="7"/>
      <c r="C471" s="4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spans="1:37" ht="15.75" customHeight="1">
      <c r="A472" s="7"/>
      <c r="B472" s="7"/>
      <c r="C472" s="4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spans="1:37" ht="15.75" customHeight="1">
      <c r="A473" s="7"/>
      <c r="B473" s="7"/>
      <c r="C473" s="4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spans="1:37" ht="15.75" customHeight="1">
      <c r="A474" s="7"/>
      <c r="B474" s="7"/>
      <c r="C474" s="4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spans="1:37" ht="15.75" customHeight="1">
      <c r="A475" s="7"/>
      <c r="B475" s="7"/>
      <c r="C475" s="4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spans="1:37" ht="15.75" customHeight="1">
      <c r="A476" s="7"/>
      <c r="B476" s="7"/>
      <c r="C476" s="4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spans="1:37" ht="15.75" customHeight="1">
      <c r="A477" s="7"/>
      <c r="B477" s="7"/>
      <c r="C477" s="4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spans="1:37" ht="15.75" customHeight="1">
      <c r="A478" s="7"/>
      <c r="B478" s="7"/>
      <c r="C478" s="4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spans="1:37" ht="15.75" customHeight="1">
      <c r="A479" s="7"/>
      <c r="B479" s="7"/>
      <c r="C479" s="4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spans="1:37" ht="15.75" customHeight="1">
      <c r="A480" s="7"/>
      <c r="B480" s="7"/>
      <c r="C480" s="4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spans="1:37" ht="15.75" customHeight="1">
      <c r="A481" s="7"/>
      <c r="B481" s="7"/>
      <c r="C481" s="4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spans="1:37" ht="15.75" customHeight="1">
      <c r="A482" s="7"/>
      <c r="B482" s="7"/>
      <c r="C482" s="4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spans="1:37" ht="15.75" customHeight="1">
      <c r="A483" s="7"/>
      <c r="B483" s="7"/>
      <c r="C483" s="4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spans="1:37" ht="15.75" customHeight="1">
      <c r="A484" s="7"/>
      <c r="B484" s="7"/>
      <c r="C484" s="4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spans="1:37" ht="15.75" customHeight="1">
      <c r="A485" s="7"/>
      <c r="B485" s="7"/>
      <c r="C485" s="4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spans="1:37" ht="15.75" customHeight="1">
      <c r="A486" s="7"/>
      <c r="B486" s="7"/>
      <c r="C486" s="4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spans="1:37" ht="15.75" customHeight="1">
      <c r="A487" s="7"/>
      <c r="B487" s="7"/>
      <c r="C487" s="4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spans="1:37" ht="15.75" customHeight="1">
      <c r="A488" s="7"/>
      <c r="B488" s="7"/>
      <c r="C488" s="4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spans="1:37" ht="15.75" customHeight="1">
      <c r="A489" s="7"/>
      <c r="B489" s="7"/>
      <c r="C489" s="4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spans="1:37" ht="15.75" customHeight="1">
      <c r="A490" s="7"/>
      <c r="B490" s="7"/>
      <c r="C490" s="4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spans="1:37" ht="15.75" customHeight="1">
      <c r="A491" s="7"/>
      <c r="B491" s="7"/>
      <c r="C491" s="4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spans="1:37" ht="15.75" customHeight="1">
      <c r="A492" s="7"/>
      <c r="B492" s="7"/>
      <c r="C492" s="4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spans="1:37" ht="15.75" customHeight="1">
      <c r="A493" s="7"/>
      <c r="B493" s="7"/>
      <c r="C493" s="4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spans="1:37" ht="15.75" customHeight="1">
      <c r="A494" s="7"/>
      <c r="B494" s="7"/>
      <c r="C494" s="4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spans="1:37" ht="15.75" customHeight="1">
      <c r="A495" s="7"/>
      <c r="B495" s="7"/>
      <c r="C495" s="4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spans="1:37" ht="15.75" customHeight="1">
      <c r="A496" s="7"/>
      <c r="B496" s="7"/>
      <c r="C496" s="4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spans="1:37" ht="15.75" customHeight="1">
      <c r="A497" s="7"/>
      <c r="B497" s="7"/>
      <c r="C497" s="4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spans="1:37" ht="15.75" customHeight="1">
      <c r="A498" s="7"/>
      <c r="B498" s="7"/>
      <c r="C498" s="4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spans="1:37" ht="15.75" customHeight="1">
      <c r="A499" s="7"/>
      <c r="B499" s="7"/>
      <c r="C499" s="4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spans="1:37" ht="15.75" customHeight="1">
      <c r="A500" s="7"/>
      <c r="B500" s="7"/>
      <c r="C500" s="4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spans="1:37" ht="15.75" customHeight="1">
      <c r="A501" s="7"/>
      <c r="B501" s="7"/>
      <c r="C501" s="4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spans="1:37" ht="15.75" customHeight="1">
      <c r="A502" s="7"/>
      <c r="B502" s="7"/>
      <c r="C502" s="4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spans="1:37" ht="15.75" customHeight="1">
      <c r="A503" s="7"/>
      <c r="B503" s="7"/>
      <c r="C503" s="4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spans="1:37" ht="15.75" customHeight="1">
      <c r="A504" s="7"/>
      <c r="B504" s="7"/>
      <c r="C504" s="4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spans="1:37" ht="15.75" customHeight="1">
      <c r="A505" s="7"/>
      <c r="B505" s="7"/>
      <c r="C505" s="4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spans="1:37" ht="15.75" customHeight="1">
      <c r="A506" s="7"/>
      <c r="B506" s="7"/>
      <c r="C506" s="4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spans="1:37" ht="15.75" customHeight="1">
      <c r="A507" s="7"/>
      <c r="B507" s="7"/>
      <c r="C507" s="4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spans="1:37" ht="15.75" customHeight="1">
      <c r="A508" s="7"/>
      <c r="B508" s="7"/>
      <c r="C508" s="4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spans="1:37" ht="15.75" customHeight="1">
      <c r="A509" s="7"/>
      <c r="B509" s="7"/>
      <c r="C509" s="4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spans="1:37" ht="15.75" customHeight="1">
      <c r="A510" s="7"/>
      <c r="B510" s="7"/>
      <c r="C510" s="4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spans="1:37" ht="15.75" customHeight="1">
      <c r="A511" s="7"/>
      <c r="B511" s="7"/>
      <c r="C511" s="4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spans="1:37" ht="15.75" customHeight="1">
      <c r="A512" s="7"/>
      <c r="B512" s="7"/>
      <c r="C512" s="4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spans="1:37" ht="15.75" customHeight="1">
      <c r="A513" s="7"/>
      <c r="B513" s="7"/>
      <c r="C513" s="4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spans="1:37" ht="15.75" customHeight="1">
      <c r="A514" s="7"/>
      <c r="B514" s="7"/>
      <c r="C514" s="4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spans="1:37" ht="15.75" customHeight="1">
      <c r="A515" s="7"/>
      <c r="B515" s="7"/>
      <c r="C515" s="4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spans="1:37" ht="15.75" customHeight="1">
      <c r="A516" s="7"/>
      <c r="B516" s="7"/>
      <c r="C516" s="4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spans="1:37" ht="15.75" customHeight="1">
      <c r="A517" s="7"/>
      <c r="B517" s="7"/>
      <c r="C517" s="4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spans="1:37" ht="15.75" customHeight="1">
      <c r="A518" s="7"/>
      <c r="B518" s="7"/>
      <c r="C518" s="4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spans="1:37" ht="15.75" customHeight="1">
      <c r="A519" s="7"/>
      <c r="B519" s="7"/>
      <c r="C519" s="4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spans="1:37" ht="15.75" customHeight="1">
      <c r="A520" s="7"/>
      <c r="B520" s="7"/>
      <c r="C520" s="4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spans="1:37" ht="15.75" customHeight="1">
      <c r="A521" s="7"/>
      <c r="B521" s="7"/>
      <c r="C521" s="4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spans="1:37" ht="15.75" customHeight="1">
      <c r="A522" s="7"/>
      <c r="B522" s="7"/>
      <c r="C522" s="4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spans="1:37" ht="15.75" customHeight="1">
      <c r="A523" s="7"/>
      <c r="B523" s="7"/>
      <c r="C523" s="4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spans="1:37" ht="15.75" customHeight="1">
      <c r="A524" s="7"/>
      <c r="B524" s="7"/>
      <c r="C524" s="4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spans="1:37" ht="15.75" customHeight="1">
      <c r="A525" s="7"/>
      <c r="B525" s="7"/>
      <c r="C525" s="4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spans="1:37" ht="15.75" customHeight="1">
      <c r="A526" s="7"/>
      <c r="B526" s="7"/>
      <c r="C526" s="4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spans="1:37" ht="15.75" customHeight="1">
      <c r="A527" s="7"/>
      <c r="B527" s="7"/>
      <c r="C527" s="4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spans="1:37" ht="15.75" customHeight="1">
      <c r="A528" s="7"/>
      <c r="B528" s="7"/>
      <c r="C528" s="4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spans="1:37" ht="15.75" customHeight="1">
      <c r="A529" s="7"/>
      <c r="B529" s="7"/>
      <c r="C529" s="4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spans="1:37" ht="15.75" customHeight="1">
      <c r="A530" s="7"/>
      <c r="B530" s="7"/>
      <c r="C530" s="4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spans="1:37" ht="15.75" customHeight="1">
      <c r="A531" s="7"/>
      <c r="B531" s="7"/>
      <c r="C531" s="4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spans="1:37" ht="15.75" customHeight="1">
      <c r="A532" s="7"/>
      <c r="B532" s="7"/>
      <c r="C532" s="4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spans="1:37" ht="15.75" customHeight="1">
      <c r="A533" s="7"/>
      <c r="B533" s="7"/>
      <c r="C533" s="4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spans="1:37" ht="15.75" customHeight="1">
      <c r="A534" s="7"/>
      <c r="B534" s="7"/>
      <c r="C534" s="4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spans="1:37" ht="15.75" customHeight="1">
      <c r="A535" s="7"/>
      <c r="B535" s="7"/>
      <c r="C535" s="4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spans="1:37" ht="15.75" customHeight="1">
      <c r="A536" s="7"/>
      <c r="B536" s="7"/>
      <c r="C536" s="4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spans="1:37" ht="15.75" customHeight="1">
      <c r="A537" s="7"/>
      <c r="B537" s="7"/>
      <c r="C537" s="4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spans="1:37" ht="15.75" customHeight="1">
      <c r="A538" s="7"/>
      <c r="B538" s="7"/>
      <c r="C538" s="4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spans="1:37" ht="15.75" customHeight="1">
      <c r="A539" s="7"/>
      <c r="B539" s="7"/>
      <c r="C539" s="4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spans="1:37" ht="15.75" customHeight="1">
      <c r="A540" s="7"/>
      <c r="B540" s="7"/>
      <c r="C540" s="4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spans="1:37" ht="15.75" customHeight="1">
      <c r="A541" s="7"/>
      <c r="B541" s="7"/>
      <c r="C541" s="4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spans="1:37" ht="15.75" customHeight="1">
      <c r="A542" s="7"/>
      <c r="B542" s="7"/>
      <c r="C542" s="4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spans="1:37" ht="15.75" customHeight="1">
      <c r="A543" s="7"/>
      <c r="B543" s="7"/>
      <c r="C543" s="4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spans="1:37" ht="15.75" customHeight="1">
      <c r="A544" s="7"/>
      <c r="B544" s="7"/>
      <c r="C544" s="4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spans="1:37" ht="15.75" customHeight="1">
      <c r="A545" s="7"/>
      <c r="B545" s="7"/>
      <c r="C545" s="4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spans="1:37" ht="15.75" customHeight="1">
      <c r="A546" s="7"/>
      <c r="B546" s="7"/>
      <c r="C546" s="4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spans="1:37" ht="15.75" customHeight="1">
      <c r="A547" s="7"/>
      <c r="B547" s="7"/>
      <c r="C547" s="4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spans="1:37" ht="15.75" customHeight="1">
      <c r="A548" s="7"/>
      <c r="B548" s="7"/>
      <c r="C548" s="4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spans="1:37" ht="15.75" customHeight="1">
      <c r="A549" s="7"/>
      <c r="B549" s="7"/>
      <c r="C549" s="4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spans="1:37" ht="15.75" customHeight="1">
      <c r="A550" s="7"/>
      <c r="B550" s="7"/>
      <c r="C550" s="4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spans="1:37" ht="15.75" customHeight="1">
      <c r="A551" s="7"/>
      <c r="B551" s="7"/>
      <c r="C551" s="4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spans="1:37" ht="15.75" customHeight="1">
      <c r="A552" s="7"/>
      <c r="B552" s="7"/>
      <c r="C552" s="4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spans="1:37" ht="15.75" customHeight="1">
      <c r="A553" s="7"/>
      <c r="B553" s="7"/>
      <c r="C553" s="4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spans="1:37" ht="15.75" customHeight="1">
      <c r="A554" s="7"/>
      <c r="B554" s="7"/>
      <c r="C554" s="4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spans="1:37" ht="15.75" customHeight="1">
      <c r="A555" s="7"/>
      <c r="B555" s="7"/>
      <c r="C555" s="4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spans="1:37" ht="15.75" customHeight="1">
      <c r="A556" s="7"/>
      <c r="B556" s="7"/>
      <c r="C556" s="4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spans="1:37" ht="15.75" customHeight="1">
      <c r="A557" s="7"/>
      <c r="B557" s="7"/>
      <c r="C557" s="4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spans="1:37" ht="15.75" customHeight="1">
      <c r="A558" s="7"/>
      <c r="B558" s="7"/>
      <c r="C558" s="4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spans="1:37" ht="15.75" customHeight="1">
      <c r="A559" s="7"/>
      <c r="B559" s="7"/>
      <c r="C559" s="4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spans="1:37" ht="15.75" customHeight="1">
      <c r="A560" s="7"/>
      <c r="B560" s="7"/>
      <c r="C560" s="4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spans="1:37" ht="15.75" customHeight="1">
      <c r="A561" s="7"/>
      <c r="B561" s="7"/>
      <c r="C561" s="4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spans="1:37" ht="15.75" customHeight="1">
      <c r="A562" s="7"/>
      <c r="B562" s="7"/>
      <c r="C562" s="4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spans="1:37" ht="15.75" customHeight="1">
      <c r="A563" s="7"/>
      <c r="B563" s="7"/>
      <c r="C563" s="4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spans="1:37" ht="15.75" customHeight="1">
      <c r="A564" s="7"/>
      <c r="B564" s="7"/>
      <c r="C564" s="4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spans="1:37" ht="15.75" customHeight="1">
      <c r="A565" s="7"/>
      <c r="B565" s="7"/>
      <c r="C565" s="4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spans="1:37" ht="15.75" customHeight="1">
      <c r="A566" s="7"/>
      <c r="B566" s="7"/>
      <c r="C566" s="4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spans="1:37" ht="15.75" customHeight="1">
      <c r="A567" s="7"/>
      <c r="B567" s="7"/>
      <c r="C567" s="4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spans="1:37" ht="15.75" customHeight="1">
      <c r="A568" s="7"/>
      <c r="B568" s="7"/>
      <c r="C568" s="4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spans="1:37" ht="15.75" customHeight="1">
      <c r="A569" s="7"/>
      <c r="B569" s="7"/>
      <c r="C569" s="4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spans="1:37" ht="15.75" customHeight="1">
      <c r="A570" s="7"/>
      <c r="B570" s="7"/>
      <c r="C570" s="4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spans="1:37" ht="15.75" customHeight="1">
      <c r="A571" s="7"/>
      <c r="B571" s="7"/>
      <c r="C571" s="4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spans="1:37" ht="15.75" customHeight="1">
      <c r="A572" s="7"/>
      <c r="B572" s="7"/>
      <c r="C572" s="4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spans="1:37" ht="15.75" customHeight="1">
      <c r="A573" s="7"/>
      <c r="B573" s="7"/>
      <c r="C573" s="4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spans="1:37" ht="15.75" customHeight="1">
      <c r="A574" s="7"/>
      <c r="B574" s="7"/>
      <c r="C574" s="4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spans="1:37" ht="15.75" customHeight="1">
      <c r="A575" s="7"/>
      <c r="B575" s="7"/>
      <c r="C575" s="4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spans="1:37" ht="15.75" customHeight="1">
      <c r="A576" s="7"/>
      <c r="B576" s="7"/>
      <c r="C576" s="4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spans="1:37" ht="15.75" customHeight="1">
      <c r="A577" s="7"/>
      <c r="B577" s="7"/>
      <c r="C577" s="4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spans="1:37" ht="15.75" customHeight="1">
      <c r="A578" s="7"/>
      <c r="B578" s="7"/>
      <c r="C578" s="4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spans="1:37" ht="15.75" customHeight="1">
      <c r="A579" s="7"/>
      <c r="B579" s="7"/>
      <c r="C579" s="4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spans="1:37" ht="15.75" customHeight="1">
      <c r="A580" s="7"/>
      <c r="B580" s="7"/>
      <c r="C580" s="4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spans="1:37" ht="15.75" customHeight="1">
      <c r="A581" s="7"/>
      <c r="B581" s="7"/>
      <c r="C581" s="4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spans="1:37" ht="15.75" customHeight="1">
      <c r="A582" s="7"/>
      <c r="B582" s="7"/>
      <c r="C582" s="4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spans="1:37" ht="15.75" customHeight="1">
      <c r="A583" s="7"/>
      <c r="B583" s="7"/>
      <c r="C583" s="4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spans="1:37" ht="15.75" customHeight="1">
      <c r="A584" s="7"/>
      <c r="B584" s="7"/>
      <c r="C584" s="4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spans="1:37" ht="15.75" customHeight="1">
      <c r="A585" s="7"/>
      <c r="B585" s="7"/>
      <c r="C585" s="4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spans="1:37" ht="15.75" customHeight="1">
      <c r="A586" s="7"/>
      <c r="B586" s="7"/>
      <c r="C586" s="4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spans="1:37" ht="15.75" customHeight="1">
      <c r="A587" s="7"/>
      <c r="B587" s="7"/>
      <c r="C587" s="4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spans="1:37" ht="15.75" customHeight="1">
      <c r="A588" s="7"/>
      <c r="B588" s="7"/>
      <c r="C588" s="4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spans="1:37" ht="15.75" customHeight="1">
      <c r="A589" s="7"/>
      <c r="B589" s="7"/>
      <c r="C589" s="4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spans="1:37" ht="15.75" customHeight="1">
      <c r="A590" s="7"/>
      <c r="B590" s="7"/>
      <c r="C590" s="4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spans="1:37" ht="15.75" customHeight="1">
      <c r="A591" s="7"/>
      <c r="B591" s="7"/>
      <c r="C591" s="4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spans="1:37" ht="15.75" customHeight="1">
      <c r="A592" s="7"/>
      <c r="B592" s="7"/>
      <c r="C592" s="4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spans="1:37" ht="15.75" customHeight="1">
      <c r="A593" s="7"/>
      <c r="B593" s="7"/>
      <c r="C593" s="4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spans="1:37" ht="15.75" customHeight="1">
      <c r="A594" s="7"/>
      <c r="B594" s="7"/>
      <c r="C594" s="4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spans="1:37" ht="15.75" customHeight="1">
      <c r="A595" s="7"/>
      <c r="B595" s="7"/>
      <c r="C595" s="4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spans="1:37" ht="15.75" customHeight="1">
      <c r="A596" s="7"/>
      <c r="B596" s="7"/>
      <c r="C596" s="4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spans="1:37" ht="15.75" customHeight="1">
      <c r="A597" s="7"/>
      <c r="B597" s="7"/>
      <c r="C597" s="4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spans="1:37" ht="15.75" customHeight="1">
      <c r="A598" s="7"/>
      <c r="B598" s="7"/>
      <c r="C598" s="4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spans="1:37" ht="15.75" customHeight="1">
      <c r="A599" s="7"/>
      <c r="B599" s="7"/>
      <c r="C599" s="4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spans="1:37" ht="15.75" customHeight="1">
      <c r="A600" s="7"/>
      <c r="B600" s="7"/>
      <c r="C600" s="4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spans="1:37" ht="15.75" customHeight="1">
      <c r="A601" s="7"/>
      <c r="B601" s="7"/>
      <c r="C601" s="4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spans="1:37" ht="15.75" customHeight="1">
      <c r="A602" s="7"/>
      <c r="B602" s="7"/>
      <c r="C602" s="4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spans="1:37" ht="15.75" customHeight="1">
      <c r="A603" s="7"/>
      <c r="B603" s="7"/>
      <c r="C603" s="4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spans="1:37" ht="15.75" customHeight="1">
      <c r="A604" s="7"/>
      <c r="B604" s="7"/>
      <c r="C604" s="4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spans="1:37" ht="15.75" customHeight="1">
      <c r="A605" s="7"/>
      <c r="B605" s="7"/>
      <c r="C605" s="4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spans="1:37" ht="15.75" customHeight="1">
      <c r="A606" s="7"/>
      <c r="B606" s="7"/>
      <c r="C606" s="4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spans="1:37" ht="15.75" customHeight="1">
      <c r="A607" s="7"/>
      <c r="B607" s="7"/>
      <c r="C607" s="4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spans="1:37" ht="15.75" customHeight="1">
      <c r="A608" s="7"/>
      <c r="B608" s="7"/>
      <c r="C608" s="4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spans="1:37" ht="15.75" customHeight="1">
      <c r="A609" s="7"/>
      <c r="B609" s="7"/>
      <c r="C609" s="4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spans="1:37" ht="15.75" customHeight="1">
      <c r="A610" s="7"/>
      <c r="B610" s="7"/>
      <c r="C610" s="4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spans="1:37" ht="15.75" customHeight="1">
      <c r="A611" s="7"/>
      <c r="B611" s="7"/>
      <c r="C611" s="4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spans="1:37" ht="15.75" customHeight="1">
      <c r="A612" s="7"/>
      <c r="B612" s="7"/>
      <c r="C612" s="4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spans="1:37" ht="15.75" customHeight="1">
      <c r="A613" s="7"/>
      <c r="B613" s="7"/>
      <c r="C613" s="4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spans="1:37" ht="15.75" customHeight="1">
      <c r="A614" s="7"/>
      <c r="B614" s="7"/>
      <c r="C614" s="4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spans="1:37" ht="15.75" customHeight="1">
      <c r="A615" s="7"/>
      <c r="B615" s="7"/>
      <c r="C615" s="4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spans="1:37" ht="15.75" customHeight="1">
      <c r="A616" s="7"/>
      <c r="B616" s="7"/>
      <c r="C616" s="4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spans="1:37" ht="15.75" customHeight="1">
      <c r="A617" s="7"/>
      <c r="B617" s="7"/>
      <c r="C617" s="4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spans="1:37" ht="15.75" customHeight="1">
      <c r="A618" s="7"/>
      <c r="B618" s="7"/>
      <c r="C618" s="4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spans="1:37" ht="15.75" customHeight="1">
      <c r="A619" s="7"/>
      <c r="B619" s="7"/>
      <c r="C619" s="4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spans="1:37" ht="15.75" customHeight="1">
      <c r="A620" s="7"/>
      <c r="B620" s="7"/>
      <c r="C620" s="4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spans="1:37" ht="15.75" customHeight="1">
      <c r="A621" s="7"/>
      <c r="B621" s="7"/>
      <c r="C621" s="4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spans="1:37" ht="15.75" customHeight="1">
      <c r="A622" s="7"/>
      <c r="B622" s="7"/>
      <c r="C622" s="4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1:37" ht="15.75" customHeight="1">
      <c r="A623" s="7"/>
      <c r="B623" s="7"/>
      <c r="C623" s="4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1:37" ht="15.75" customHeight="1">
      <c r="A624" s="7"/>
      <c r="B624" s="7"/>
      <c r="C624" s="4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1:37" ht="15.75" customHeight="1">
      <c r="A625" s="7"/>
      <c r="B625" s="7"/>
      <c r="C625" s="4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1:37" ht="15.75" customHeight="1">
      <c r="A626" s="7"/>
      <c r="B626" s="7"/>
      <c r="C626" s="4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1:37" ht="15.75" customHeight="1">
      <c r="A627" s="7"/>
      <c r="B627" s="7"/>
      <c r="C627" s="4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1:37" ht="15.75" customHeight="1">
      <c r="A628" s="7"/>
      <c r="B628" s="7"/>
      <c r="C628" s="4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1:37" ht="15.75" customHeight="1">
      <c r="A629" s="7"/>
      <c r="B629" s="7"/>
      <c r="C629" s="4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1:37" ht="15.75" customHeight="1">
      <c r="A630" s="7"/>
      <c r="B630" s="7"/>
      <c r="C630" s="4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1:37" ht="15.75" customHeight="1">
      <c r="A631" s="7"/>
      <c r="B631" s="7"/>
      <c r="C631" s="4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1:37" ht="15.75" customHeight="1">
      <c r="A632" s="7"/>
      <c r="B632" s="7"/>
      <c r="C632" s="4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1:37" ht="15.75" customHeight="1">
      <c r="A633" s="7"/>
      <c r="B633" s="7"/>
      <c r="C633" s="4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1:37" ht="15.75" customHeight="1">
      <c r="A634" s="7"/>
      <c r="B634" s="7"/>
      <c r="C634" s="4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1:37" ht="15.75" customHeight="1">
      <c r="A635" s="7"/>
      <c r="B635" s="7"/>
      <c r="C635" s="4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1:37" ht="15.75" customHeight="1">
      <c r="A636" s="7"/>
      <c r="B636" s="7"/>
      <c r="C636" s="4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1:37" ht="15.75" customHeight="1">
      <c r="A637" s="7"/>
      <c r="B637" s="7"/>
      <c r="C637" s="4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1:37" ht="15.75" customHeight="1">
      <c r="A638" s="7"/>
      <c r="B638" s="7"/>
      <c r="C638" s="4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1:37" ht="15.75" customHeight="1">
      <c r="A639" s="7"/>
      <c r="B639" s="7"/>
      <c r="C639" s="4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1:37" ht="15.75" customHeight="1">
      <c r="A640" s="7"/>
      <c r="B640" s="7"/>
      <c r="C640" s="4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1:37" ht="15.75" customHeight="1">
      <c r="A641" s="7"/>
      <c r="B641" s="7"/>
      <c r="C641" s="4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1:37" ht="15.75" customHeight="1">
      <c r="A642" s="7"/>
      <c r="B642" s="7"/>
      <c r="C642" s="4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1:37" ht="15.75" customHeight="1">
      <c r="A643" s="7"/>
      <c r="B643" s="7"/>
      <c r="C643" s="4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1:37" ht="15.75" customHeight="1">
      <c r="A644" s="7"/>
      <c r="B644" s="7"/>
      <c r="C644" s="4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1:37" ht="15.75" customHeight="1">
      <c r="A645" s="7"/>
      <c r="B645" s="7"/>
      <c r="C645" s="4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1:37" ht="15.75" customHeight="1">
      <c r="A646" s="7"/>
      <c r="B646" s="7"/>
      <c r="C646" s="4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1:37" ht="15.75" customHeight="1">
      <c r="A647" s="7"/>
      <c r="B647" s="7"/>
      <c r="C647" s="4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1:37" ht="15.75" customHeight="1">
      <c r="A648" s="7"/>
      <c r="B648" s="7"/>
      <c r="C648" s="4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1:37" ht="15.75" customHeight="1">
      <c r="A649" s="7"/>
      <c r="B649" s="7"/>
      <c r="C649" s="4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spans="1:37" ht="15.75" customHeight="1">
      <c r="A650" s="7"/>
      <c r="B650" s="7"/>
      <c r="C650" s="4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spans="1:37" ht="15.75" customHeight="1">
      <c r="A651" s="7"/>
      <c r="B651" s="7"/>
      <c r="C651" s="4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spans="1:37" ht="15.75" customHeight="1">
      <c r="A652" s="7"/>
      <c r="B652" s="7"/>
      <c r="C652" s="4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spans="1:37" ht="15.75" customHeight="1">
      <c r="A653" s="7"/>
      <c r="B653" s="7"/>
      <c r="C653" s="4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spans="1:37" ht="15.75" customHeight="1">
      <c r="A654" s="7"/>
      <c r="B654" s="7"/>
      <c r="C654" s="4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spans="1:37" ht="15.75" customHeight="1">
      <c r="A655" s="7"/>
      <c r="B655" s="7"/>
      <c r="C655" s="4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spans="1:37" ht="15.75" customHeight="1">
      <c r="A656" s="7"/>
      <c r="B656" s="7"/>
      <c r="C656" s="4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1:37" ht="15.75" customHeight="1">
      <c r="A657" s="7"/>
      <c r="B657" s="7"/>
      <c r="C657" s="4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1:37" ht="15.75" customHeight="1">
      <c r="A658" s="7"/>
      <c r="B658" s="7"/>
      <c r="C658" s="4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1:37" ht="15.75" customHeight="1">
      <c r="A659" s="7"/>
      <c r="B659" s="7"/>
      <c r="C659" s="4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1:37" ht="15.75" customHeight="1">
      <c r="A660" s="7"/>
      <c r="B660" s="7"/>
      <c r="C660" s="4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1:37" ht="15.75" customHeight="1">
      <c r="A661" s="7"/>
      <c r="B661" s="7"/>
      <c r="C661" s="4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1:37" ht="15.75" customHeight="1">
      <c r="A662" s="7"/>
      <c r="B662" s="7"/>
      <c r="C662" s="4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1:37" ht="15.75" customHeight="1">
      <c r="A663" s="7"/>
      <c r="B663" s="7"/>
      <c r="C663" s="4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1:37" ht="15.75" customHeight="1">
      <c r="A664" s="7"/>
      <c r="B664" s="7"/>
      <c r="C664" s="4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1:37" ht="15.75" customHeight="1">
      <c r="A665" s="7"/>
      <c r="B665" s="7"/>
      <c r="C665" s="4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1:37" ht="15.75" customHeight="1">
      <c r="A666" s="7"/>
      <c r="B666" s="7"/>
      <c r="C666" s="4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1:37" ht="15.75" customHeight="1">
      <c r="A667" s="7"/>
      <c r="B667" s="7"/>
      <c r="C667" s="4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1:37" ht="15.75" customHeight="1">
      <c r="A668" s="7"/>
      <c r="B668" s="7"/>
      <c r="C668" s="4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1:37" ht="15.75" customHeight="1">
      <c r="A669" s="7"/>
      <c r="B669" s="7"/>
      <c r="C669" s="4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1:37" ht="15.75" customHeight="1">
      <c r="A670" s="7"/>
      <c r="B670" s="7"/>
      <c r="C670" s="4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1:37" ht="15.75" customHeight="1">
      <c r="A671" s="7"/>
      <c r="B671" s="7"/>
      <c r="C671" s="4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1:37" ht="15.75" customHeight="1">
      <c r="A672" s="7"/>
      <c r="B672" s="7"/>
      <c r="C672" s="4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1:37" ht="15.75" customHeight="1">
      <c r="A673" s="7"/>
      <c r="B673" s="7"/>
      <c r="C673" s="4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1:37" ht="15.75" customHeight="1">
      <c r="A674" s="7"/>
      <c r="B674" s="7"/>
      <c r="C674" s="4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1:37" ht="15.75" customHeight="1">
      <c r="A675" s="7"/>
      <c r="B675" s="7"/>
      <c r="C675" s="4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1:37" ht="15.75" customHeight="1">
      <c r="A676" s="7"/>
      <c r="B676" s="7"/>
      <c r="C676" s="4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1:37" ht="15.75" customHeight="1">
      <c r="A677" s="7"/>
      <c r="B677" s="7"/>
      <c r="C677" s="4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1:37" ht="15.75" customHeight="1">
      <c r="A678" s="7"/>
      <c r="B678" s="7"/>
      <c r="C678" s="4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1:37" ht="15.75" customHeight="1">
      <c r="A679" s="7"/>
      <c r="B679" s="7"/>
      <c r="C679" s="4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1:37" ht="15.75" customHeight="1">
      <c r="A680" s="7"/>
      <c r="B680" s="7"/>
      <c r="C680" s="4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1:37" ht="15.75" customHeight="1">
      <c r="A681" s="7"/>
      <c r="B681" s="7"/>
      <c r="C681" s="4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1:37" ht="15.75" customHeight="1">
      <c r="A682" s="7"/>
      <c r="B682" s="7"/>
      <c r="C682" s="4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1:37" ht="15.75" customHeight="1">
      <c r="A683" s="7"/>
      <c r="B683" s="7"/>
      <c r="C683" s="4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spans="1:37" ht="15.75" customHeight="1">
      <c r="A684" s="7"/>
      <c r="B684" s="7"/>
      <c r="C684" s="4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spans="1:37" ht="15.75" customHeight="1">
      <c r="A685" s="7"/>
      <c r="B685" s="7"/>
      <c r="C685" s="4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spans="1:37" ht="15.75" customHeight="1">
      <c r="A686" s="7"/>
      <c r="B686" s="7"/>
      <c r="C686" s="4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spans="1:37" ht="15.75" customHeight="1">
      <c r="A687" s="7"/>
      <c r="B687" s="7"/>
      <c r="C687" s="4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spans="1:37" ht="15.75" customHeight="1">
      <c r="A688" s="7"/>
      <c r="B688" s="7"/>
      <c r="C688" s="4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spans="1:37" ht="15.75" customHeight="1">
      <c r="A689" s="7"/>
      <c r="B689" s="7"/>
      <c r="C689" s="4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spans="1:37" ht="15.75" customHeight="1">
      <c r="A690" s="7"/>
      <c r="B690" s="7"/>
      <c r="C690" s="4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1:37" ht="15.75" customHeight="1">
      <c r="A691" s="7"/>
      <c r="B691" s="7"/>
      <c r="C691" s="4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1:37" ht="15.75" customHeight="1">
      <c r="A692" s="7"/>
      <c r="B692" s="7"/>
      <c r="C692" s="4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1:37" ht="15.75" customHeight="1">
      <c r="A693" s="7"/>
      <c r="B693" s="7"/>
      <c r="C693" s="4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1:37" ht="15.75" customHeight="1">
      <c r="A694" s="7"/>
      <c r="B694" s="7"/>
      <c r="C694" s="4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1:37" ht="15.75" customHeight="1">
      <c r="A695" s="7"/>
      <c r="B695" s="7"/>
      <c r="C695" s="4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1:37" ht="15.75" customHeight="1">
      <c r="A696" s="7"/>
      <c r="B696" s="7"/>
      <c r="C696" s="4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1:37" ht="15.75" customHeight="1">
      <c r="A697" s="7"/>
      <c r="B697" s="7"/>
      <c r="C697" s="4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1:37" ht="15.75" customHeight="1">
      <c r="A698" s="7"/>
      <c r="B698" s="7"/>
      <c r="C698" s="4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1:37" ht="15.75" customHeight="1">
      <c r="A699" s="7"/>
      <c r="B699" s="7"/>
      <c r="C699" s="4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1:37" ht="15.75" customHeight="1">
      <c r="A700" s="7"/>
      <c r="B700" s="7"/>
      <c r="C700" s="4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1:37" ht="15.75" customHeight="1">
      <c r="A701" s="7"/>
      <c r="B701" s="7"/>
      <c r="C701" s="4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1:37" ht="15.75" customHeight="1">
      <c r="A702" s="7"/>
      <c r="B702" s="7"/>
      <c r="C702" s="4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1:37" ht="15.75" customHeight="1">
      <c r="A703" s="7"/>
      <c r="B703" s="7"/>
      <c r="C703" s="4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1:37" ht="15.75" customHeight="1">
      <c r="A704" s="7"/>
      <c r="B704" s="7"/>
      <c r="C704" s="4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1:37" ht="15.75" customHeight="1">
      <c r="A705" s="7"/>
      <c r="B705" s="7"/>
      <c r="C705" s="4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1:37" ht="15.75" customHeight="1">
      <c r="A706" s="7"/>
      <c r="B706" s="7"/>
      <c r="C706" s="4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1:37" ht="15.75" customHeight="1">
      <c r="A707" s="7"/>
      <c r="B707" s="7"/>
      <c r="C707" s="4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1:37" ht="15.75" customHeight="1">
      <c r="A708" s="7"/>
      <c r="B708" s="7"/>
      <c r="C708" s="4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1:37" ht="15.75" customHeight="1">
      <c r="A709" s="7"/>
      <c r="B709" s="7"/>
      <c r="C709" s="4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1:37" ht="15.75" customHeight="1">
      <c r="A710" s="7"/>
      <c r="B710" s="7"/>
      <c r="C710" s="4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1:37" ht="15.75" customHeight="1">
      <c r="A711" s="7"/>
      <c r="B711" s="7"/>
      <c r="C711" s="4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1:37" ht="15.75" customHeight="1">
      <c r="A712" s="7"/>
      <c r="B712" s="7"/>
      <c r="C712" s="4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1:37" ht="15.75" customHeight="1">
      <c r="A713" s="7"/>
      <c r="B713" s="7"/>
      <c r="C713" s="4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1:37" ht="15.75" customHeight="1">
      <c r="A714" s="7"/>
      <c r="B714" s="7"/>
      <c r="C714" s="4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1:37" ht="15.75" customHeight="1">
      <c r="A715" s="7"/>
      <c r="B715" s="7"/>
      <c r="C715" s="4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1:37" ht="15.75" customHeight="1">
      <c r="A716" s="7"/>
      <c r="B716" s="7"/>
      <c r="C716" s="4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1:37" ht="15.75" customHeight="1">
      <c r="A717" s="7"/>
      <c r="B717" s="7"/>
      <c r="C717" s="4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spans="1:37" ht="15.75" customHeight="1">
      <c r="A718" s="7"/>
      <c r="B718" s="7"/>
      <c r="C718" s="4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spans="1:37" ht="15.75" customHeight="1">
      <c r="A719" s="7"/>
      <c r="B719" s="7"/>
      <c r="C719" s="4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spans="1:37" ht="15.75" customHeight="1">
      <c r="A720" s="7"/>
      <c r="B720" s="7"/>
      <c r="C720" s="4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spans="1:37" ht="15.75" customHeight="1">
      <c r="A721" s="7"/>
      <c r="B721" s="7"/>
      <c r="C721" s="4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spans="1:37" ht="15.75" customHeight="1">
      <c r="A722" s="7"/>
      <c r="B722" s="7"/>
      <c r="C722" s="4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spans="1:37" ht="15.75" customHeight="1">
      <c r="A723" s="7"/>
      <c r="B723" s="7"/>
      <c r="C723" s="4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spans="1:37" ht="15.75" customHeight="1">
      <c r="A724" s="7"/>
      <c r="B724" s="7"/>
      <c r="C724" s="4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spans="1:37" ht="15.75" customHeight="1">
      <c r="A725" s="7"/>
      <c r="B725" s="7"/>
      <c r="C725" s="4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spans="1:37" ht="15.75" customHeight="1">
      <c r="A726" s="7"/>
      <c r="B726" s="7"/>
      <c r="C726" s="4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spans="1:37" ht="15.75" customHeight="1">
      <c r="A727" s="7"/>
      <c r="B727" s="7"/>
      <c r="C727" s="4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spans="1:37" ht="15.75" customHeight="1">
      <c r="A728" s="7"/>
      <c r="B728" s="7"/>
      <c r="C728" s="4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spans="1:37" ht="15.75" customHeight="1">
      <c r="A729" s="7"/>
      <c r="B729" s="7"/>
      <c r="C729" s="4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spans="1:37" ht="15.75" customHeight="1">
      <c r="A730" s="7"/>
      <c r="B730" s="7"/>
      <c r="C730" s="4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spans="1:37" ht="15.75" customHeight="1">
      <c r="A731" s="7"/>
      <c r="B731" s="7"/>
      <c r="C731" s="4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spans="1:37" ht="15.75" customHeight="1">
      <c r="A732" s="7"/>
      <c r="B732" s="7"/>
      <c r="C732" s="4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spans="1:37" ht="15.75" customHeight="1">
      <c r="A733" s="7"/>
      <c r="B733" s="7"/>
      <c r="C733" s="4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spans="1:37" ht="15.75" customHeight="1">
      <c r="A734" s="7"/>
      <c r="B734" s="7"/>
      <c r="C734" s="4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spans="1:37" ht="15.75" customHeight="1">
      <c r="A735" s="7"/>
      <c r="B735" s="7"/>
      <c r="C735" s="4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spans="1:37" ht="15.75" customHeight="1">
      <c r="A736" s="7"/>
      <c r="B736" s="7"/>
      <c r="C736" s="4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spans="1:37" ht="15.75" customHeight="1">
      <c r="A737" s="7"/>
      <c r="B737" s="7"/>
      <c r="C737" s="4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spans="1:37" ht="15.75" customHeight="1">
      <c r="A738" s="7"/>
      <c r="B738" s="7"/>
      <c r="C738" s="4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spans="1:37" ht="15.75" customHeight="1">
      <c r="A739" s="7"/>
      <c r="B739" s="7"/>
      <c r="C739" s="4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spans="1:37" ht="15.75" customHeight="1">
      <c r="A740" s="7"/>
      <c r="B740" s="7"/>
      <c r="C740" s="4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spans="1:37" ht="15.75" customHeight="1">
      <c r="A741" s="7"/>
      <c r="B741" s="7"/>
      <c r="C741" s="4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spans="1:37" ht="15.75" customHeight="1">
      <c r="A742" s="7"/>
      <c r="B742" s="7"/>
      <c r="C742" s="4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spans="1:37" ht="15.75" customHeight="1">
      <c r="A743" s="7"/>
      <c r="B743" s="7"/>
      <c r="C743" s="4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spans="1:37" ht="15.75" customHeight="1">
      <c r="A744" s="7"/>
      <c r="B744" s="7"/>
      <c r="C744" s="4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spans="1:37" ht="15.75" customHeight="1">
      <c r="A745" s="7"/>
      <c r="B745" s="7"/>
      <c r="C745" s="4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spans="1:37" ht="15.75" customHeight="1">
      <c r="A746" s="7"/>
      <c r="B746" s="7"/>
      <c r="C746" s="4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spans="1:37" ht="15.75" customHeight="1">
      <c r="A747" s="7"/>
      <c r="B747" s="7"/>
      <c r="C747" s="4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spans="1:37" ht="15.75" customHeight="1">
      <c r="A748" s="7"/>
      <c r="B748" s="7"/>
      <c r="C748" s="4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spans="1:37" ht="15.75" customHeight="1">
      <c r="A749" s="7"/>
      <c r="B749" s="7"/>
      <c r="C749" s="4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spans="1:37" ht="15.75" customHeight="1">
      <c r="A750" s="7"/>
      <c r="B750" s="7"/>
      <c r="C750" s="4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spans="1:37" ht="15.75" customHeight="1">
      <c r="A751" s="7"/>
      <c r="B751" s="7"/>
      <c r="C751" s="4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spans="1:37" ht="15.75" customHeight="1">
      <c r="A752" s="7"/>
      <c r="B752" s="7"/>
      <c r="C752" s="4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spans="1:37" ht="15.75" customHeight="1">
      <c r="A753" s="7"/>
      <c r="B753" s="7"/>
      <c r="C753" s="4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spans="1:37" ht="15.75" customHeight="1">
      <c r="A754" s="7"/>
      <c r="B754" s="7"/>
      <c r="C754" s="4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spans="1:37" ht="15.75" customHeight="1">
      <c r="A755" s="7"/>
      <c r="B755" s="7"/>
      <c r="C755" s="4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spans="1:37" ht="15.75" customHeight="1">
      <c r="A756" s="7"/>
      <c r="B756" s="7"/>
      <c r="C756" s="4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spans="1:37" ht="15.75" customHeight="1">
      <c r="A757" s="7"/>
      <c r="B757" s="7"/>
      <c r="C757" s="4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spans="1:37" ht="15.75" customHeight="1">
      <c r="A758" s="7"/>
      <c r="B758" s="7"/>
      <c r="C758" s="4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spans="1:37" ht="15.75" customHeight="1">
      <c r="A759" s="7"/>
      <c r="B759" s="7"/>
      <c r="C759" s="4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spans="1:37" ht="15.75" customHeight="1">
      <c r="A760" s="7"/>
      <c r="B760" s="7"/>
      <c r="C760" s="4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spans="1:37" ht="15.75" customHeight="1">
      <c r="A761" s="7"/>
      <c r="B761" s="7"/>
      <c r="C761" s="4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spans="1:37" ht="15.75" customHeight="1">
      <c r="A762" s="7"/>
      <c r="B762" s="7"/>
      <c r="C762" s="4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spans="1:37" ht="15.75" customHeight="1">
      <c r="A763" s="7"/>
      <c r="B763" s="7"/>
      <c r="C763" s="4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spans="1:37" ht="15.75" customHeight="1">
      <c r="A764" s="7"/>
      <c r="B764" s="7"/>
      <c r="C764" s="4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spans="1:37" ht="15.75" customHeight="1">
      <c r="A765" s="7"/>
      <c r="B765" s="7"/>
      <c r="C765" s="4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spans="1:37" ht="15.75" customHeight="1">
      <c r="A766" s="7"/>
      <c r="B766" s="7"/>
      <c r="C766" s="4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spans="1:37" ht="15.75" customHeight="1">
      <c r="A767" s="7"/>
      <c r="B767" s="7"/>
      <c r="C767" s="4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spans="1:37" ht="15.75" customHeight="1">
      <c r="A768" s="7"/>
      <c r="B768" s="7"/>
      <c r="C768" s="4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spans="1:37" ht="15.75" customHeight="1">
      <c r="A769" s="7"/>
      <c r="B769" s="7"/>
      <c r="C769" s="4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spans="1:37" ht="15.75" customHeight="1">
      <c r="A770" s="7"/>
      <c r="B770" s="7"/>
      <c r="C770" s="4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spans="1:37" ht="15.75" customHeight="1">
      <c r="A771" s="7"/>
      <c r="B771" s="7"/>
      <c r="C771" s="4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spans="1:37" ht="15.75" customHeight="1">
      <c r="A772" s="7"/>
      <c r="B772" s="7"/>
      <c r="C772" s="4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spans="1:37" ht="15.75" customHeight="1">
      <c r="A773" s="7"/>
      <c r="B773" s="7"/>
      <c r="C773" s="4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spans="1:37" ht="15.75" customHeight="1">
      <c r="A774" s="7"/>
      <c r="B774" s="7"/>
      <c r="C774" s="4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spans="1:37" ht="15.75" customHeight="1">
      <c r="A775" s="7"/>
      <c r="B775" s="7"/>
      <c r="C775" s="4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spans="1:37" ht="15.75" customHeight="1">
      <c r="A776" s="7"/>
      <c r="B776" s="7"/>
      <c r="C776" s="4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spans="1:37" ht="15.75" customHeight="1">
      <c r="A777" s="7"/>
      <c r="B777" s="7"/>
      <c r="C777" s="4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spans="1:37" ht="15.75" customHeight="1">
      <c r="A778" s="7"/>
      <c r="B778" s="7"/>
      <c r="C778" s="4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spans="1:37" ht="15.75" customHeight="1">
      <c r="A779" s="7"/>
      <c r="B779" s="7"/>
      <c r="C779" s="4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spans="1:37" ht="15.75" customHeight="1">
      <c r="A780" s="7"/>
      <c r="B780" s="7"/>
      <c r="C780" s="4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spans="1:37" ht="15.75" customHeight="1">
      <c r="A781" s="7"/>
      <c r="B781" s="7"/>
      <c r="C781" s="4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spans="1:37" ht="15.75" customHeight="1">
      <c r="A782" s="7"/>
      <c r="B782" s="7"/>
      <c r="C782" s="4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spans="1:37" ht="15.75" customHeight="1">
      <c r="A783" s="7"/>
      <c r="B783" s="7"/>
      <c r="C783" s="4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spans="1:37" ht="15.75" customHeight="1">
      <c r="A784" s="7"/>
      <c r="B784" s="7"/>
      <c r="C784" s="4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spans="1:37" ht="15.75" customHeight="1">
      <c r="A785" s="7"/>
      <c r="B785" s="7"/>
      <c r="C785" s="4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spans="1:37" ht="15.75" customHeight="1">
      <c r="A786" s="7"/>
      <c r="B786" s="7"/>
      <c r="C786" s="4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spans="1:37" ht="15.75" customHeight="1">
      <c r="A787" s="7"/>
      <c r="B787" s="7"/>
      <c r="C787" s="4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spans="1:37" ht="15.75" customHeight="1">
      <c r="A788" s="7"/>
      <c r="B788" s="7"/>
      <c r="C788" s="4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spans="1:37" ht="15.75" customHeight="1">
      <c r="A789" s="7"/>
      <c r="B789" s="7"/>
      <c r="C789" s="4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spans="1:37" ht="15.75" customHeight="1">
      <c r="A790" s="7"/>
      <c r="B790" s="7"/>
      <c r="C790" s="4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spans="1:37" ht="15.75" customHeight="1">
      <c r="A791" s="7"/>
      <c r="B791" s="7"/>
      <c r="C791" s="4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spans="1:37" ht="15.75" customHeight="1">
      <c r="A792" s="7"/>
      <c r="B792" s="7"/>
      <c r="C792" s="4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spans="1:37" ht="15.75" customHeight="1">
      <c r="A793" s="7"/>
      <c r="B793" s="7"/>
      <c r="C793" s="4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spans="1:37" ht="15.75" customHeight="1">
      <c r="A794" s="7"/>
      <c r="B794" s="7"/>
      <c r="C794" s="4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spans="1:37" ht="15.75" customHeight="1">
      <c r="A795" s="7"/>
      <c r="B795" s="7"/>
      <c r="C795" s="4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spans="1:37" ht="15.75" customHeight="1">
      <c r="A796" s="7"/>
      <c r="B796" s="7"/>
      <c r="C796" s="4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spans="1:37" ht="15.75" customHeight="1">
      <c r="A797" s="7"/>
      <c r="B797" s="7"/>
      <c r="C797" s="4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spans="1:37" ht="15.75" customHeight="1">
      <c r="A798" s="7"/>
      <c r="B798" s="7"/>
      <c r="C798" s="4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spans="1:37" ht="15.75" customHeight="1">
      <c r="A799" s="7"/>
      <c r="B799" s="7"/>
      <c r="C799" s="4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spans="1:37" ht="15.75" customHeight="1">
      <c r="A800" s="7"/>
      <c r="B800" s="7"/>
      <c r="C800" s="4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spans="1:37" ht="15.75" customHeight="1">
      <c r="A801" s="7"/>
      <c r="B801" s="7"/>
      <c r="C801" s="4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spans="1:37" ht="15.75" customHeight="1">
      <c r="A802" s="7"/>
      <c r="B802" s="7"/>
      <c r="C802" s="4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spans="1:37" ht="15.75" customHeight="1">
      <c r="A803" s="7"/>
      <c r="B803" s="7"/>
      <c r="C803" s="4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spans="1:37" ht="15.75" customHeight="1">
      <c r="A804" s="7"/>
      <c r="B804" s="7"/>
      <c r="C804" s="4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spans="1:37" ht="15.75" customHeight="1">
      <c r="A805" s="7"/>
      <c r="B805" s="7"/>
      <c r="C805" s="4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spans="1:37" ht="15.75" customHeight="1">
      <c r="A806" s="7"/>
      <c r="B806" s="7"/>
      <c r="C806" s="4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spans="1:37" ht="15.75" customHeight="1">
      <c r="A807" s="7"/>
      <c r="B807" s="7"/>
      <c r="C807" s="4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spans="1:37" ht="15.75" customHeight="1">
      <c r="A808" s="7"/>
      <c r="B808" s="7"/>
      <c r="C808" s="4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spans="1:37" ht="15.75" customHeight="1">
      <c r="A809" s="7"/>
      <c r="B809" s="7"/>
      <c r="C809" s="4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spans="1:37" ht="15.75" customHeight="1">
      <c r="A810" s="7"/>
      <c r="B810" s="7"/>
      <c r="C810" s="4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spans="1:37" ht="15.75" customHeight="1">
      <c r="A811" s="7"/>
      <c r="B811" s="7"/>
      <c r="C811" s="4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spans="1:37" ht="15.75" customHeight="1">
      <c r="A812" s="7"/>
      <c r="B812" s="7"/>
      <c r="C812" s="4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spans="1:37" ht="15.75" customHeight="1">
      <c r="A813" s="7"/>
      <c r="B813" s="7"/>
      <c r="C813" s="4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spans="1:37" ht="15.75" customHeight="1">
      <c r="A814" s="7"/>
      <c r="B814" s="7"/>
      <c r="C814" s="4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spans="1:37" ht="15.75" customHeight="1">
      <c r="A815" s="7"/>
      <c r="B815" s="7"/>
      <c r="C815" s="4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spans="1:37" ht="15.75" customHeight="1">
      <c r="A816" s="7"/>
      <c r="B816" s="7"/>
      <c r="C816" s="4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spans="1:37" ht="15.75" customHeight="1">
      <c r="A817" s="7"/>
      <c r="B817" s="7"/>
      <c r="C817" s="4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spans="1:37" ht="15.75" customHeight="1">
      <c r="A818" s="7"/>
      <c r="B818" s="7"/>
      <c r="C818" s="4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spans="1:37" ht="15.75" customHeight="1">
      <c r="A819" s="7"/>
      <c r="B819" s="7"/>
      <c r="C819" s="4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spans="1:37" ht="15.75" customHeight="1">
      <c r="A820" s="7"/>
      <c r="B820" s="7"/>
      <c r="C820" s="4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spans="1:37" ht="15.75" customHeight="1">
      <c r="A821" s="7"/>
      <c r="B821" s="7"/>
      <c r="C821" s="4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spans="1:37" ht="15.75" customHeight="1">
      <c r="A822" s="7"/>
      <c r="B822" s="7"/>
      <c r="C822" s="4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spans="1:37" ht="15.75" customHeight="1">
      <c r="A823" s="7"/>
      <c r="B823" s="7"/>
      <c r="C823" s="4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spans="1:37" ht="15.75" customHeight="1">
      <c r="A824" s="7"/>
      <c r="B824" s="7"/>
      <c r="C824" s="4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spans="1:37" ht="15.75" customHeight="1">
      <c r="A825" s="7"/>
      <c r="B825" s="7"/>
      <c r="C825" s="4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spans="1:37" ht="15.75" customHeight="1">
      <c r="A826" s="7"/>
      <c r="B826" s="7"/>
      <c r="C826" s="4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spans="1:37" ht="15.75" customHeight="1">
      <c r="A827" s="7"/>
      <c r="B827" s="7"/>
      <c r="C827" s="4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spans="1:37" ht="15.75" customHeight="1">
      <c r="A828" s="7"/>
      <c r="B828" s="7"/>
      <c r="C828" s="4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spans="1:37" ht="15.75" customHeight="1">
      <c r="A829" s="7"/>
      <c r="B829" s="7"/>
      <c r="C829" s="4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spans="1:37" ht="15.75" customHeight="1">
      <c r="A830" s="7"/>
      <c r="B830" s="7"/>
      <c r="C830" s="4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spans="1:37" ht="15.75" customHeight="1">
      <c r="A831" s="7"/>
      <c r="B831" s="7"/>
      <c r="C831" s="4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spans="1:37" ht="15.75" customHeight="1">
      <c r="A832" s="7"/>
      <c r="B832" s="7"/>
      <c r="C832" s="4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spans="1:37" ht="15.75" customHeight="1">
      <c r="A833" s="7"/>
      <c r="B833" s="7"/>
      <c r="C833" s="4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spans="1:37" ht="15.75" customHeight="1">
      <c r="A834" s="7"/>
      <c r="B834" s="7"/>
      <c r="C834" s="4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spans="1:37" ht="15.75" customHeight="1">
      <c r="A835" s="7"/>
      <c r="B835" s="7"/>
      <c r="C835" s="4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spans="1:37" ht="15.75" customHeight="1">
      <c r="A836" s="7"/>
      <c r="B836" s="7"/>
      <c r="C836" s="4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spans="1:37" ht="15.75" customHeight="1">
      <c r="A837" s="7"/>
      <c r="B837" s="7"/>
      <c r="C837" s="4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spans="1:37" ht="15.75" customHeight="1">
      <c r="A838" s="7"/>
      <c r="B838" s="7"/>
      <c r="C838" s="4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spans="1:37" ht="15.75" customHeight="1">
      <c r="A839" s="7"/>
      <c r="B839" s="7"/>
      <c r="C839" s="4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spans="1:37" ht="15.75" customHeight="1">
      <c r="A840" s="7"/>
      <c r="B840" s="7"/>
      <c r="C840" s="4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spans="1:37" ht="15.75" customHeight="1">
      <c r="A841" s="7"/>
      <c r="B841" s="7"/>
      <c r="C841" s="4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spans="1:37" ht="15.75" customHeight="1">
      <c r="A842" s="7"/>
      <c r="B842" s="7"/>
      <c r="C842" s="4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spans="1:37" ht="15.75" customHeight="1">
      <c r="A843" s="7"/>
      <c r="B843" s="7"/>
      <c r="C843" s="4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spans="1:37" ht="15.75" customHeight="1">
      <c r="A844" s="7"/>
      <c r="B844" s="7"/>
      <c r="C844" s="4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spans="1:37" ht="15.75" customHeight="1">
      <c r="A845" s="7"/>
      <c r="B845" s="7"/>
      <c r="C845" s="4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spans="1:37" ht="15.75" customHeight="1">
      <c r="A846" s="7"/>
      <c r="B846" s="7"/>
      <c r="C846" s="4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spans="1:37" ht="15.75" customHeight="1">
      <c r="A847" s="7"/>
      <c r="B847" s="7"/>
      <c r="C847" s="4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spans="1:37" ht="15.75" customHeight="1">
      <c r="A848" s="7"/>
      <c r="B848" s="7"/>
      <c r="C848" s="4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spans="1:37" ht="15.75" customHeight="1">
      <c r="A849" s="7"/>
      <c r="B849" s="7"/>
      <c r="C849" s="4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spans="1:37" ht="15.75" customHeight="1">
      <c r="A850" s="7"/>
      <c r="B850" s="7"/>
      <c r="C850" s="4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spans="1:37" ht="15.75" customHeight="1">
      <c r="A851" s="7"/>
      <c r="B851" s="7"/>
      <c r="C851" s="4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spans="1:37" ht="15.75" customHeight="1">
      <c r="A852" s="7"/>
      <c r="B852" s="7"/>
      <c r="C852" s="4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spans="1:37" ht="15.75" customHeight="1">
      <c r="A853" s="7"/>
      <c r="B853" s="7"/>
      <c r="C853" s="4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spans="1:37" ht="15.75" customHeight="1">
      <c r="A854" s="7"/>
      <c r="B854" s="7"/>
      <c r="C854" s="4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spans="1:37" ht="15.75" customHeight="1">
      <c r="A855" s="7"/>
      <c r="B855" s="7"/>
      <c r="C855" s="4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spans="1:37" ht="15.75" customHeight="1">
      <c r="A856" s="7"/>
      <c r="B856" s="7"/>
      <c r="C856" s="4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spans="1:37" ht="15.75" customHeight="1">
      <c r="A857" s="7"/>
      <c r="B857" s="7"/>
      <c r="C857" s="4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spans="1:37" ht="15.75" customHeight="1">
      <c r="A858" s="7"/>
      <c r="B858" s="7"/>
      <c r="C858" s="4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spans="1:37" ht="15.75" customHeight="1">
      <c r="A859" s="7"/>
      <c r="B859" s="7"/>
      <c r="C859" s="4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spans="1:37" ht="15.75" customHeight="1">
      <c r="A860" s="7"/>
      <c r="B860" s="7"/>
      <c r="C860" s="4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spans="1:37" ht="15.75" customHeight="1">
      <c r="A861" s="7"/>
      <c r="B861" s="7"/>
      <c r="C861" s="4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spans="1:37" ht="15.75" customHeight="1">
      <c r="A862" s="7"/>
      <c r="B862" s="7"/>
      <c r="C862" s="4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spans="1:37" ht="15.75" customHeight="1">
      <c r="A863" s="7"/>
      <c r="B863" s="7"/>
      <c r="C863" s="4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spans="1:37" ht="15.75" customHeight="1">
      <c r="A864" s="7"/>
      <c r="B864" s="7"/>
      <c r="C864" s="4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spans="1:37" ht="15.75" customHeight="1">
      <c r="A865" s="7"/>
      <c r="B865" s="7"/>
      <c r="C865" s="4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spans="1:37" ht="15.75" customHeight="1">
      <c r="A866" s="7"/>
      <c r="B866" s="7"/>
      <c r="C866" s="4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spans="1:37" ht="15.75" customHeight="1">
      <c r="A867" s="7"/>
      <c r="B867" s="7"/>
      <c r="C867" s="4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spans="1:37" ht="15.75" customHeight="1">
      <c r="A868" s="7"/>
      <c r="B868" s="7"/>
      <c r="C868" s="4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spans="1:37" ht="15.75" customHeight="1">
      <c r="A869" s="7"/>
      <c r="B869" s="7"/>
      <c r="C869" s="4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spans="1:37" ht="15.75" customHeight="1">
      <c r="A870" s="7"/>
      <c r="B870" s="7"/>
      <c r="C870" s="4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spans="1:37" ht="15.75" customHeight="1">
      <c r="A871" s="7"/>
      <c r="B871" s="7"/>
      <c r="C871" s="4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spans="1:37" ht="15.75" customHeight="1">
      <c r="A872" s="7"/>
      <c r="B872" s="7"/>
      <c r="C872" s="4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spans="1:37" ht="15.75" customHeight="1">
      <c r="A873" s="7"/>
      <c r="B873" s="7"/>
      <c r="C873" s="4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spans="1:37" ht="15.75" customHeight="1">
      <c r="A874" s="7"/>
      <c r="B874" s="7"/>
      <c r="C874" s="4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spans="1:37" ht="15.75" customHeight="1">
      <c r="A875" s="7"/>
      <c r="B875" s="7"/>
      <c r="C875" s="4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spans="1:37" ht="15.75" customHeight="1">
      <c r="A876" s="7"/>
      <c r="B876" s="7"/>
      <c r="C876" s="4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spans="1:37" ht="15.75" customHeight="1">
      <c r="A877" s="7"/>
      <c r="B877" s="7"/>
      <c r="C877" s="4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spans="1:37" ht="15.75" customHeight="1">
      <c r="A878" s="7"/>
      <c r="B878" s="7"/>
      <c r="C878" s="4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spans="1:37" ht="15.75" customHeight="1">
      <c r="A879" s="7"/>
      <c r="B879" s="7"/>
      <c r="C879" s="4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spans="1:37" ht="15.75" customHeight="1">
      <c r="A880" s="7"/>
      <c r="B880" s="7"/>
      <c r="C880" s="4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spans="1:37" ht="15.75" customHeight="1">
      <c r="A881" s="7"/>
      <c r="B881" s="7"/>
      <c r="C881" s="4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spans="1:37" ht="15.75" customHeight="1">
      <c r="A882" s="7"/>
      <c r="B882" s="7"/>
      <c r="C882" s="4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spans="1:37" ht="15.75" customHeight="1">
      <c r="A883" s="7"/>
      <c r="B883" s="7"/>
      <c r="C883" s="4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spans="1:37" ht="15.75" customHeight="1">
      <c r="A884" s="7"/>
      <c r="B884" s="7"/>
      <c r="C884" s="4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spans="1:37" ht="15.75" customHeight="1">
      <c r="A885" s="7"/>
      <c r="B885" s="7"/>
      <c r="C885" s="4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spans="1:37" ht="15.75" customHeight="1">
      <c r="A886" s="7"/>
      <c r="B886" s="7"/>
      <c r="C886" s="4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spans="1:37" ht="15.75" customHeight="1">
      <c r="A887" s="7"/>
      <c r="B887" s="7"/>
      <c r="C887" s="4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spans="1:37" ht="15.75" customHeight="1">
      <c r="A888" s="7"/>
      <c r="B888" s="7"/>
      <c r="C888" s="4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spans="1:37" ht="15.75" customHeight="1">
      <c r="A889" s="7"/>
      <c r="B889" s="7"/>
      <c r="C889" s="4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spans="1:37" ht="15.75" customHeight="1">
      <c r="A890" s="7"/>
      <c r="B890" s="7"/>
      <c r="C890" s="4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spans="1:37" ht="15.75" customHeight="1">
      <c r="A891" s="7"/>
      <c r="B891" s="7"/>
      <c r="C891" s="4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spans="1:37" ht="15.75" customHeight="1">
      <c r="A892" s="7"/>
      <c r="B892" s="7"/>
      <c r="C892" s="4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spans="1:37" ht="15.75" customHeight="1">
      <c r="A893" s="7"/>
      <c r="B893" s="7"/>
      <c r="C893" s="4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spans="1:37" ht="15.75" customHeight="1">
      <c r="A894" s="7"/>
      <c r="B894" s="7"/>
      <c r="C894" s="4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spans="1:37" ht="15.75" customHeight="1">
      <c r="A895" s="7"/>
      <c r="B895" s="7"/>
      <c r="C895" s="4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spans="1:37" ht="15.75" customHeight="1">
      <c r="A896" s="7"/>
      <c r="B896" s="7"/>
      <c r="C896" s="4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spans="1:37" ht="15.75" customHeight="1">
      <c r="A897" s="7"/>
      <c r="B897" s="7"/>
      <c r="C897" s="4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spans="1:37" ht="15.75" customHeight="1">
      <c r="A898" s="7"/>
      <c r="B898" s="7"/>
      <c r="C898" s="4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spans="1:37" ht="15.75" customHeight="1">
      <c r="A899" s="7"/>
      <c r="B899" s="7"/>
      <c r="C899" s="4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spans="1:37" ht="15.75" customHeight="1">
      <c r="A900" s="7"/>
      <c r="B900" s="7"/>
      <c r="C900" s="4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spans="1:37" ht="15.75" customHeight="1">
      <c r="A901" s="7"/>
      <c r="B901" s="7"/>
      <c r="C901" s="4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spans="1:37" ht="15.75" customHeight="1">
      <c r="A902" s="7"/>
      <c r="B902" s="7"/>
      <c r="C902" s="4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spans="1:37" ht="15.75" customHeight="1">
      <c r="A903" s="7"/>
      <c r="B903" s="7"/>
      <c r="C903" s="4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spans="1:37" ht="15.75" customHeight="1">
      <c r="A904" s="7"/>
      <c r="B904" s="7"/>
      <c r="C904" s="4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spans="1:37" ht="15.75" customHeight="1">
      <c r="A905" s="7"/>
      <c r="B905" s="7"/>
      <c r="C905" s="4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spans="1:37" ht="15.75" customHeight="1">
      <c r="A906" s="7"/>
      <c r="B906" s="7"/>
      <c r="C906" s="4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spans="1:37" ht="15.75" customHeight="1">
      <c r="A907" s="7"/>
      <c r="B907" s="7"/>
      <c r="C907" s="4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spans="1:37" ht="15.75" customHeight="1">
      <c r="A908" s="7"/>
      <c r="B908" s="7"/>
      <c r="C908" s="4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spans="1:37" ht="15.75" customHeight="1">
      <c r="A909" s="7"/>
      <c r="B909" s="7"/>
      <c r="C909" s="4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spans="1:37" ht="15.75" customHeight="1">
      <c r="A910" s="7"/>
      <c r="B910" s="7"/>
      <c r="C910" s="4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spans="1:37" ht="15.75" customHeight="1">
      <c r="A911" s="7"/>
      <c r="B911" s="7"/>
      <c r="C911" s="4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spans="1:37" ht="15.75" customHeight="1">
      <c r="A912" s="7"/>
      <c r="B912" s="7"/>
      <c r="C912" s="4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spans="1:37" ht="15.75" customHeight="1">
      <c r="A913" s="7"/>
      <c r="B913" s="7"/>
      <c r="C913" s="4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spans="1:37" ht="15.75" customHeight="1">
      <c r="A914" s="7"/>
      <c r="B914" s="7"/>
      <c r="C914" s="4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spans="1:37" ht="15.75" customHeight="1">
      <c r="A915" s="7"/>
      <c r="B915" s="7"/>
      <c r="C915" s="4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spans="1:37" ht="15.75" customHeight="1">
      <c r="A916" s="7"/>
      <c r="B916" s="7"/>
      <c r="C916" s="4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spans="1:37" ht="15.75" customHeight="1">
      <c r="A917" s="7"/>
      <c r="B917" s="7"/>
      <c r="C917" s="4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spans="1:37" ht="15.75" customHeight="1">
      <c r="A918" s="7"/>
      <c r="B918" s="7"/>
      <c r="C918" s="4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spans="1:37" ht="15.75" customHeight="1">
      <c r="A919" s="7"/>
      <c r="B919" s="7"/>
      <c r="C919" s="4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spans="1:37" ht="15.75" customHeight="1">
      <c r="A920" s="7"/>
      <c r="B920" s="7"/>
      <c r="C920" s="4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spans="1:37" ht="15.75" customHeight="1">
      <c r="A921" s="7"/>
      <c r="B921" s="7"/>
      <c r="C921" s="4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spans="1:37" ht="15.75" customHeight="1">
      <c r="A922" s="7"/>
      <c r="B922" s="7"/>
      <c r="C922" s="4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spans="1:37" ht="15.75" customHeight="1">
      <c r="A923" s="7"/>
      <c r="B923" s="7"/>
      <c r="C923" s="4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spans="1:37" ht="15.75" customHeight="1">
      <c r="A924" s="7"/>
      <c r="B924" s="7"/>
      <c r="C924" s="4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spans="1:37" ht="15.75" customHeight="1">
      <c r="A925" s="7"/>
      <c r="B925" s="7"/>
      <c r="C925" s="4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spans="1:37" ht="15.75" customHeight="1">
      <c r="A926" s="7"/>
      <c r="B926" s="7"/>
      <c r="C926" s="4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spans="1:37" ht="15.75" customHeight="1">
      <c r="A927" s="7"/>
      <c r="B927" s="7"/>
      <c r="C927" s="4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spans="1:37" ht="15.75" customHeight="1">
      <c r="A928" s="7"/>
      <c r="B928" s="7"/>
      <c r="C928" s="4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spans="1:37" ht="15.75" customHeight="1">
      <c r="A929" s="7"/>
      <c r="B929" s="7"/>
      <c r="C929" s="4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spans="1:37" ht="15.75" customHeight="1">
      <c r="A930" s="7"/>
      <c r="B930" s="7"/>
      <c r="C930" s="4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spans="1:37" ht="15.75" customHeight="1">
      <c r="A931" s="7"/>
      <c r="B931" s="7"/>
      <c r="C931" s="4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spans="1:37" ht="15.75" customHeight="1">
      <c r="A932" s="7"/>
      <c r="B932" s="7"/>
      <c r="C932" s="4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spans="1:37" ht="15.75" customHeight="1">
      <c r="A933" s="7"/>
      <c r="B933" s="7"/>
      <c r="C933" s="4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spans="1:37" ht="15.75" customHeight="1">
      <c r="A934" s="7"/>
      <c r="B934" s="7"/>
      <c r="C934" s="4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spans="1:37" ht="15.75" customHeight="1">
      <c r="A935" s="7"/>
      <c r="B935" s="7"/>
      <c r="C935" s="4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spans="1:37" ht="15.75" customHeight="1">
      <c r="A936" s="7"/>
      <c r="B936" s="7"/>
      <c r="C936" s="4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spans="1:37" ht="15.75" customHeight="1">
      <c r="A937" s="7"/>
      <c r="B937" s="7"/>
      <c r="C937" s="4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spans="1:37" ht="15.75" customHeight="1">
      <c r="A938" s="7"/>
      <c r="B938" s="7"/>
      <c r="C938" s="4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spans="1:37" ht="15.75" customHeight="1">
      <c r="A939" s="7"/>
      <c r="B939" s="7"/>
      <c r="C939" s="4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spans="1:37" ht="15.75" customHeight="1">
      <c r="A940" s="7"/>
      <c r="B940" s="7"/>
      <c r="C940" s="4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spans="1:37" ht="15.75" customHeight="1">
      <c r="A941" s="7"/>
      <c r="B941" s="7"/>
      <c r="C941" s="4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spans="1:37" ht="15.75" customHeight="1">
      <c r="A942" s="7"/>
      <c r="B942" s="7"/>
      <c r="C942" s="4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spans="1:37" ht="15.75" customHeight="1">
      <c r="A943" s="7"/>
      <c r="B943" s="7"/>
      <c r="C943" s="4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spans="1:37" ht="15.75" customHeight="1">
      <c r="A944" s="7"/>
      <c r="B944" s="7"/>
      <c r="C944" s="4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spans="1:37" ht="15.75" customHeight="1">
      <c r="A945" s="7"/>
      <c r="B945" s="7"/>
      <c r="C945" s="4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spans="1:37" ht="15.75" customHeight="1">
      <c r="A946" s="7"/>
      <c r="B946" s="7"/>
      <c r="C946" s="4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spans="1:37" ht="15.75" customHeight="1">
      <c r="A947" s="7"/>
      <c r="B947" s="7"/>
      <c r="C947" s="4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spans="1:37" ht="15.75" customHeight="1">
      <c r="A948" s="7"/>
      <c r="B948" s="7"/>
      <c r="C948" s="4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spans="1:37" ht="15.75" customHeight="1">
      <c r="A949" s="7"/>
      <c r="B949" s="7"/>
      <c r="C949" s="4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spans="1:37" ht="15.75" customHeight="1">
      <c r="A950" s="7"/>
      <c r="B950" s="7"/>
      <c r="C950" s="4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spans="1:37" ht="15.75" customHeight="1">
      <c r="A951" s="7"/>
      <c r="B951" s="7"/>
      <c r="C951" s="4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spans="1:37" ht="15.75" customHeight="1">
      <c r="A952" s="7"/>
      <c r="B952" s="7"/>
      <c r="C952" s="4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spans="1:37" ht="15.75" customHeight="1">
      <c r="A953" s="7"/>
      <c r="B953" s="7"/>
      <c r="C953" s="4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spans="1:37" ht="15.75" customHeight="1">
      <c r="A954" s="7"/>
      <c r="B954" s="7"/>
      <c r="C954" s="4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spans="1:37" ht="15.75" customHeight="1">
      <c r="A955" s="7"/>
      <c r="B955" s="7"/>
      <c r="C955" s="4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spans="1:37" ht="15.75" customHeight="1">
      <c r="A956" s="7"/>
      <c r="B956" s="7"/>
      <c r="C956" s="4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spans="1:37" ht="15.75" customHeight="1">
      <c r="A957" s="7"/>
      <c r="B957" s="7"/>
      <c r="C957" s="4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spans="1:37" ht="15.75" customHeight="1">
      <c r="A958" s="7"/>
      <c r="B958" s="7"/>
      <c r="C958" s="4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spans="1:37" ht="15.75" customHeight="1">
      <c r="A959" s="7"/>
      <c r="B959" s="7"/>
      <c r="C959" s="4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spans="1:37" ht="15.75" customHeight="1">
      <c r="A960" s="7"/>
      <c r="B960" s="7"/>
      <c r="C960" s="4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spans="1:37" ht="15.75" customHeight="1">
      <c r="A961" s="7"/>
      <c r="B961" s="7"/>
      <c r="C961" s="4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spans="1:37" ht="15.75" customHeight="1">
      <c r="A962" s="7"/>
      <c r="B962" s="7"/>
      <c r="C962" s="4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spans="1:37" ht="15.75" customHeight="1">
      <c r="A963" s="7"/>
      <c r="B963" s="7"/>
      <c r="C963" s="4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spans="1:37" ht="15.75" customHeight="1">
      <c r="A964" s="7"/>
      <c r="B964" s="7"/>
      <c r="C964" s="4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spans="1:37" ht="15.75" customHeight="1">
      <c r="A965" s="7"/>
      <c r="B965" s="7"/>
      <c r="C965" s="4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spans="1:37" ht="15.75" customHeight="1">
      <c r="A966" s="7"/>
      <c r="B966" s="7"/>
      <c r="C966" s="4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spans="1:37" ht="15.75" customHeight="1">
      <c r="A967" s="7"/>
      <c r="B967" s="7"/>
      <c r="C967" s="4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spans="1:37" ht="15.75" customHeight="1">
      <c r="A968" s="7"/>
      <c r="B968" s="7"/>
      <c r="C968" s="4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spans="1:37" ht="15.75" customHeight="1">
      <c r="A969" s="7"/>
      <c r="B969" s="7"/>
      <c r="C969" s="4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spans="1:37" ht="15.75" customHeight="1">
      <c r="A970" s="7"/>
      <c r="B970" s="7"/>
      <c r="C970" s="4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spans="1:37" ht="15.75" customHeight="1">
      <c r="A971" s="7"/>
      <c r="B971" s="7"/>
      <c r="C971" s="4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spans="1:37" ht="15.75" customHeight="1">
      <c r="A972" s="7"/>
      <c r="B972" s="7"/>
      <c r="C972" s="4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spans="1:37" ht="15.75" customHeight="1">
      <c r="A973" s="7"/>
      <c r="B973" s="7"/>
      <c r="C973" s="4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spans="1:37" ht="15.75" customHeight="1">
      <c r="A974" s="7"/>
      <c r="B974" s="7"/>
      <c r="C974" s="4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spans="1:37" ht="15.75" customHeight="1">
      <c r="A975" s="7"/>
      <c r="B975" s="7"/>
      <c r="C975" s="4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spans="1:37" ht="15.75" customHeight="1">
      <c r="A976" s="7"/>
      <c r="B976" s="7"/>
      <c r="C976" s="4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spans="1:37" ht="15.75" customHeight="1">
      <c r="A977" s="7"/>
      <c r="B977" s="7"/>
      <c r="C977" s="4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spans="1:37" ht="15.75" customHeight="1">
      <c r="A978" s="7"/>
      <c r="B978" s="7"/>
      <c r="C978" s="4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spans="1:37" ht="15.75" customHeight="1">
      <c r="A979" s="7"/>
      <c r="B979" s="7"/>
      <c r="C979" s="4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spans="1:37" ht="15.75" customHeight="1">
      <c r="A980" s="7"/>
      <c r="B980" s="7"/>
      <c r="C980" s="4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spans="1:37" ht="15.75" customHeight="1">
      <c r="A981" s="7"/>
      <c r="B981" s="7"/>
      <c r="C981" s="4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spans="1:37" ht="15.75" customHeight="1">
      <c r="A982" s="7"/>
      <c r="B982" s="7"/>
      <c r="C982" s="4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spans="1:37" ht="15.75" customHeight="1">
      <c r="A983" s="7"/>
      <c r="B983" s="7"/>
      <c r="C983" s="4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spans="1:37" ht="15.75" customHeight="1">
      <c r="A984" s="7"/>
      <c r="B984" s="7"/>
      <c r="C984" s="4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spans="1:37" ht="15.75" customHeight="1">
      <c r="A985" s="7"/>
      <c r="B985" s="7"/>
      <c r="C985" s="4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spans="1:37" ht="15.75" customHeight="1">
      <c r="A986" s="7"/>
      <c r="B986" s="7"/>
      <c r="C986" s="4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spans="1:37" ht="15.75" customHeight="1">
      <c r="A987" s="7"/>
      <c r="B987" s="7"/>
      <c r="C987" s="4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spans="1:37" ht="15.75" customHeight="1">
      <c r="A988" s="7"/>
      <c r="B988" s="7"/>
      <c r="C988" s="4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spans="1:37" ht="15.75" customHeight="1">
      <c r="A989" s="7"/>
      <c r="B989" s="7"/>
      <c r="C989" s="4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spans="1:37" ht="15.75" customHeight="1">
      <c r="A990" s="7"/>
      <c r="B990" s="7"/>
      <c r="C990" s="4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spans="1:37" ht="15.75" customHeight="1">
      <c r="A991" s="7"/>
      <c r="B991" s="7"/>
      <c r="C991" s="4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spans="1:37" ht="15.75" customHeight="1">
      <c r="A992" s="7"/>
      <c r="B992" s="7"/>
      <c r="C992" s="4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spans="1:37" ht="15.75" customHeight="1">
      <c r="A993" s="7"/>
      <c r="B993" s="7"/>
      <c r="C993" s="4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spans="1:37" ht="15.75" customHeight="1">
      <c r="A994" s="7"/>
      <c r="B994" s="7"/>
      <c r="C994" s="4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spans="1:37" ht="15.75" customHeight="1">
      <c r="A995" s="7"/>
      <c r="B995" s="7"/>
      <c r="C995" s="4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spans="1:37" ht="15.75" customHeight="1">
      <c r="A996" s="7"/>
      <c r="B996" s="7"/>
      <c r="C996" s="4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spans="1:37" ht="15.75" customHeight="1">
      <c r="A997" s="7"/>
      <c r="B997" s="7"/>
      <c r="C997" s="4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spans="1:37" ht="15.75" customHeight="1">
      <c r="A998" s="7"/>
      <c r="B998" s="7"/>
      <c r="C998" s="4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spans="1:37" ht="15.75" customHeight="1">
      <c r="A999" s="7"/>
      <c r="B999" s="7"/>
      <c r="C999" s="4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spans="1:37" ht="15.75" customHeight="1">
      <c r="A1000" s="7"/>
      <c r="B1000" s="7"/>
      <c r="C1000" s="4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32">
    <mergeCell ref="C39:C41"/>
    <mergeCell ref="D39:E39"/>
    <mergeCell ref="F39:G39"/>
    <mergeCell ref="F40:G40"/>
    <mergeCell ref="F41:G41"/>
    <mergeCell ref="H38:I38"/>
    <mergeCell ref="H39:I39"/>
    <mergeCell ref="H40:I40"/>
    <mergeCell ref="H41:I41"/>
    <mergeCell ref="B33:I33"/>
    <mergeCell ref="B35:C36"/>
    <mergeCell ref="F35:I35"/>
    <mergeCell ref="F36:G36"/>
    <mergeCell ref="H36:I36"/>
    <mergeCell ref="B37:B38"/>
    <mergeCell ref="C37:C38"/>
    <mergeCell ref="D40:E40"/>
    <mergeCell ref="D41:E41"/>
    <mergeCell ref="D38:E38"/>
    <mergeCell ref="F38:G38"/>
    <mergeCell ref="B39:B41"/>
    <mergeCell ref="G7:H7"/>
    <mergeCell ref="J9:AG9"/>
    <mergeCell ref="D35:E36"/>
    <mergeCell ref="D37:E37"/>
    <mergeCell ref="F37:G37"/>
    <mergeCell ref="H37:I37"/>
    <mergeCell ref="B1:I1"/>
    <mergeCell ref="B2:I2"/>
    <mergeCell ref="B3:I3"/>
    <mergeCell ref="G5:H5"/>
    <mergeCell ref="G6:H6"/>
  </mergeCells>
  <printOptions horizontalCentered="1" verticalCentered="1"/>
  <pageMargins left="0.70866141732283505" right="0.70866141732283505" top="0.74803149606299202" bottom="0.74803149606299202" header="0" footer="0"/>
  <pageSetup paperSize="9" orientation="landscape"/>
  <headerFooter>
    <oddFooter>&amp;C000000Simulation réalisée par MIRARI W.M. Document non contractuel édité le 041230&amp;D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Société</vt:lpstr>
      <vt:lpstr>Personne physique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Lastennet</dc:creator>
  <cp:lastModifiedBy>Robin Herold</cp:lastModifiedBy>
  <dcterms:created xsi:type="dcterms:W3CDTF">2017-11-29T17:02:48Z</dcterms:created>
  <dcterms:modified xsi:type="dcterms:W3CDTF">2025-01-15T18:46:34Z</dcterms:modified>
</cp:coreProperties>
</file>