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D:\SEDIMO\compta sedimo\notice\"/>
    </mc:Choice>
  </mc:AlternateContent>
  <xr:revisionPtr revIDLastSave="0" documentId="13_ncr:1_{9F037ADC-C60D-4586-B1CC-D0368EE4F6A8}" xr6:coauthVersionLast="47" xr6:coauthVersionMax="47" xr10:uidLastSave="{00000000-0000-0000-0000-000000000000}"/>
  <bookViews>
    <workbookView xWindow="28680" yWindow="-120" windowWidth="29040" windowHeight="15720" tabRatio="500" activeTab="1" xr2:uid="{00000000-000D-0000-FFFF-FFFF00000000}"/>
  </bookViews>
  <sheets>
    <sheet name="Recette" sheetId="1" r:id="rId1"/>
    <sheet name="Dépense" sheetId="2" r:id="rId2"/>
    <sheet name="Tabl. Bord" sheetId="3" r:id="rId3"/>
    <sheet name="BILAN" sheetId="4" r:id="rId4"/>
    <sheet name="TRESORERIE" sheetId="5" r:id="rId5"/>
  </sheets>
  <externalReferences>
    <externalReference r:id="rId6"/>
  </externalReferences>
  <definedNames>
    <definedName name="_xlnm._FilterDatabase" localSheetId="1">Dépense!$A$3:$IJ$92</definedName>
    <definedName name="_xlnm.Print_Area" localSheetId="3">BILAN!$J$5:$Q$52</definedName>
    <definedName name="_xlnm.Print_Area" localSheetId="2">'Tabl. Bord'!$A$1:$D$25</definedName>
    <definedName name="_xlnm.Print_Area" localSheetId="4">TRESORERIE!$F$6:$I$25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" i="5" l="1"/>
  <c r="E6" i="5" s="1"/>
  <c r="E7" i="5" s="1"/>
  <c r="E8" i="5" s="1"/>
  <c r="E9" i="5" s="1"/>
  <c r="E10" i="5" s="1"/>
  <c r="E11" i="5" s="1"/>
  <c r="E12" i="5" s="1"/>
  <c r="E13" i="5" s="1"/>
  <c r="E14" i="5" s="1"/>
  <c r="E15" i="5" s="1"/>
  <c r="E16" i="5" s="1"/>
  <c r="E17" i="5" s="1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E105" i="5" s="1"/>
  <c r="E106" i="5" s="1"/>
  <c r="E107" i="5" s="1"/>
  <c r="E108" i="5" s="1"/>
  <c r="E109" i="5" s="1"/>
  <c r="E110" i="5" s="1"/>
  <c r="E111" i="5" s="1"/>
  <c r="E112" i="5" s="1"/>
  <c r="E113" i="5" s="1"/>
  <c r="E114" i="5" s="1"/>
  <c r="E115" i="5" s="1"/>
  <c r="E116" i="5" s="1"/>
  <c r="E117" i="5" s="1"/>
  <c r="E118" i="5" s="1"/>
  <c r="E119" i="5" s="1"/>
  <c r="E120" i="5" s="1"/>
  <c r="E121" i="5" s="1"/>
  <c r="E122" i="5" s="1"/>
  <c r="E123" i="5" s="1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147" i="5" s="1"/>
  <c r="E148" i="5" s="1"/>
  <c r="E149" i="5" s="1"/>
  <c r="E150" i="5" s="1"/>
  <c r="E151" i="5" s="1"/>
  <c r="E152" i="5" s="1"/>
  <c r="E153" i="5" s="1"/>
  <c r="E154" i="5" s="1"/>
  <c r="E155" i="5" s="1"/>
  <c r="E156" i="5" s="1"/>
  <c r="E157" i="5" s="1"/>
  <c r="E158" i="5" s="1"/>
  <c r="E159" i="5" s="1"/>
  <c r="E160" i="5" s="1"/>
  <c r="E161" i="5" s="1"/>
  <c r="E162" i="5" s="1"/>
  <c r="E163" i="5" s="1"/>
  <c r="E164" i="5" s="1"/>
  <c r="E165" i="5" s="1"/>
  <c r="E166" i="5" s="1"/>
  <c r="E167" i="5" s="1"/>
  <c r="E168" i="5" s="1"/>
  <c r="E169" i="5" s="1"/>
  <c r="E170" i="5" s="1"/>
  <c r="E171" i="5" s="1"/>
  <c r="E172" i="5" s="1"/>
  <c r="E173" i="5" s="1"/>
  <c r="E174" i="5" s="1"/>
  <c r="E175" i="5" s="1"/>
  <c r="E176" i="5" s="1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200" i="5" s="1"/>
  <c r="E201" i="5" s="1"/>
  <c r="E202" i="5" s="1"/>
  <c r="E203" i="5" s="1"/>
  <c r="E204" i="5" s="1"/>
  <c r="E205" i="5" s="1"/>
  <c r="E206" i="5" s="1"/>
  <c r="E207" i="5" s="1"/>
  <c r="E208" i="5" s="1"/>
  <c r="E209" i="5" s="1"/>
  <c r="E210" i="5" s="1"/>
  <c r="E211" i="5" s="1"/>
  <c r="E212" i="5" s="1"/>
  <c r="E213" i="5" s="1"/>
  <c r="E214" i="5" s="1"/>
  <c r="E215" i="5" s="1"/>
  <c r="E216" i="5" s="1"/>
  <c r="E217" i="5" s="1"/>
  <c r="E218" i="5" s="1"/>
  <c r="E219" i="5" s="1"/>
  <c r="E220" i="5" s="1"/>
  <c r="E221" i="5" s="1"/>
  <c r="E222" i="5" s="1"/>
  <c r="E223" i="5" s="1"/>
  <c r="E224" i="5" s="1"/>
  <c r="E225" i="5" s="1"/>
  <c r="E226" i="5" s="1"/>
  <c r="E227" i="5" s="1"/>
  <c r="E228" i="5" s="1"/>
  <c r="E229" i="5" s="1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3" i="2"/>
  <c r="E1" i="2" a="1"/>
  <c r="E10" i="3" a="1"/>
  <c r="D1" i="1" a="1"/>
  <c r="D1" i="1" l="1"/>
  <c r="E1" i="2"/>
  <c r="E10" i="3"/>
  <c r="E11" i="3" s="1"/>
  <c r="F6" i="1"/>
  <c r="F5" i="1"/>
  <c r="S3" i="1"/>
  <c r="D13" i="3" s="1"/>
  <c r="F10" i="1"/>
  <c r="F11" i="1"/>
  <c r="F12" i="1"/>
  <c r="F13" i="1"/>
  <c r="F14" i="1"/>
  <c r="F27" i="1"/>
  <c r="F7" i="1"/>
  <c r="F8" i="1"/>
  <c r="F9" i="1"/>
  <c r="F28" i="1"/>
  <c r="F15" i="1"/>
  <c r="L3" i="2"/>
  <c r="G9" i="4" s="1"/>
  <c r="J3" i="1"/>
  <c r="D14" i="3" s="1"/>
  <c r="E3" i="5"/>
  <c r="E4" i="5" s="1"/>
  <c r="G2" i="5"/>
  <c r="G1" i="5" s="1"/>
  <c r="D2" i="5"/>
  <c r="C2" i="5"/>
  <c r="A1" i="4"/>
  <c r="B2" i="3"/>
  <c r="D1" i="3"/>
  <c r="Z460" i="2"/>
  <c r="Y460" i="2"/>
  <c r="X460" i="2"/>
  <c r="W460" i="2"/>
  <c r="O460" i="2"/>
  <c r="V460" i="2"/>
  <c r="P460" i="2"/>
  <c r="T460" i="2"/>
  <c r="S460" i="2"/>
  <c r="R460" i="2"/>
  <c r="Q460" i="2"/>
  <c r="Y459" i="2"/>
  <c r="G459" i="2" s="1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S48" i="2"/>
  <c r="G48" i="2" s="1"/>
  <c r="R47" i="2"/>
  <c r="G47" i="2" s="1"/>
  <c r="T46" i="2"/>
  <c r="G46" i="2" s="1"/>
  <c r="S45" i="2"/>
  <c r="G45" i="2" s="1"/>
  <c r="R44" i="2"/>
  <c r="G44" i="2" s="1"/>
  <c r="T43" i="2"/>
  <c r="G43" i="2" s="1"/>
  <c r="I41" i="2"/>
  <c r="G41" i="2" s="1"/>
  <c r="S40" i="2"/>
  <c r="G40" i="2" s="1"/>
  <c r="R39" i="2"/>
  <c r="G39" i="2" s="1"/>
  <c r="T38" i="2"/>
  <c r="G38" i="2" s="1"/>
  <c r="H42" i="2"/>
  <c r="G42" i="2" s="1"/>
  <c r="S37" i="2"/>
  <c r="G37" i="2" s="1"/>
  <c r="R36" i="2"/>
  <c r="G36" i="2" s="1"/>
  <c r="T35" i="2"/>
  <c r="G35" i="2" s="1"/>
  <c r="S33" i="2"/>
  <c r="G33" i="2" s="1"/>
  <c r="R32" i="2"/>
  <c r="G32" i="2" s="1"/>
  <c r="Q65" i="2"/>
  <c r="G65" i="2" s="1"/>
  <c r="T31" i="2"/>
  <c r="G31" i="2" s="1"/>
  <c r="S29" i="2"/>
  <c r="G29" i="2" s="1"/>
  <c r="R28" i="2"/>
  <c r="G28" i="2" s="1"/>
  <c r="T27" i="2"/>
  <c r="G27" i="2" s="1"/>
  <c r="H30" i="2"/>
  <c r="S26" i="2"/>
  <c r="G26" i="2" s="1"/>
  <c r="R25" i="2"/>
  <c r="G25" i="2" s="1"/>
  <c r="U3" i="2"/>
  <c r="B13" i="3" s="1"/>
  <c r="D16" i="3" s="1"/>
  <c r="T23" i="2"/>
  <c r="G23" i="2" s="1"/>
  <c r="P20" i="2"/>
  <c r="G20" i="2" s="1"/>
  <c r="S21" i="2"/>
  <c r="G21" i="2" s="1"/>
  <c r="R22" i="2"/>
  <c r="G22" i="2" s="1"/>
  <c r="T19" i="2"/>
  <c r="G19" i="2" s="1"/>
  <c r="N34" i="2"/>
  <c r="N3" i="2" s="1"/>
  <c r="S18" i="2"/>
  <c r="G18" i="2" s="1"/>
  <c r="R17" i="2"/>
  <c r="G17" i="2" s="1"/>
  <c r="T16" i="2"/>
  <c r="G16" i="2" s="1"/>
  <c r="H15" i="2"/>
  <c r="G15" i="2" s="1"/>
  <c r="S13" i="2"/>
  <c r="R14" i="2"/>
  <c r="G14" i="2" s="1"/>
  <c r="T12" i="2"/>
  <c r="G12" i="2" s="1"/>
  <c r="S11" i="2"/>
  <c r="G11" i="2" s="1"/>
  <c r="R10" i="2"/>
  <c r="G10" i="2" s="1"/>
  <c r="T8" i="2"/>
  <c r="G8" i="2" s="1"/>
  <c r="S6" i="2"/>
  <c r="G6" i="2" s="1"/>
  <c r="R5" i="2"/>
  <c r="G5" i="2" s="1"/>
  <c r="T4" i="2"/>
  <c r="G4" i="2" s="1"/>
  <c r="H7" i="2"/>
  <c r="G7" i="2" s="1"/>
  <c r="X3" i="2"/>
  <c r="G8" i="4" s="1"/>
  <c r="W3" i="2"/>
  <c r="B14" i="3" s="1"/>
  <c r="O3" i="2"/>
  <c r="G4" i="4" s="1"/>
  <c r="V3" i="2"/>
  <c r="K3" i="2"/>
  <c r="J3" i="2"/>
  <c r="F3" i="2"/>
  <c r="C13" i="4" s="1"/>
  <c r="D1" i="2"/>
  <c r="G304" i="1"/>
  <c r="F304" i="1" s="1"/>
  <c r="F303" i="1"/>
  <c r="W302" i="1"/>
  <c r="V302" i="1"/>
  <c r="U302" i="1"/>
  <c r="T302" i="1"/>
  <c r="R302" i="1"/>
  <c r="S302" i="1"/>
  <c r="P302" i="1"/>
  <c r="O302" i="1"/>
  <c r="N302" i="1"/>
  <c r="K302" i="1"/>
  <c r="M302" i="1"/>
  <c r="L302" i="1"/>
  <c r="J302" i="1"/>
  <c r="I302" i="1"/>
  <c r="H302" i="1"/>
  <c r="E302" i="1"/>
  <c r="E3" i="1" s="1"/>
  <c r="G13" i="4" s="1"/>
  <c r="D302" i="1"/>
  <c r="D3" i="1" s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G4" i="1"/>
  <c r="G3" i="1" s="1"/>
  <c r="X3" i="1"/>
  <c r="W3" i="1"/>
  <c r="V3" i="1"/>
  <c r="U3" i="1"/>
  <c r="T3" i="1"/>
  <c r="R3" i="1"/>
  <c r="Q3" i="1"/>
  <c r="C23" i="4" s="1"/>
  <c r="P3" i="1"/>
  <c r="B19" i="4" s="1"/>
  <c r="O3" i="1"/>
  <c r="B18" i="4" s="1"/>
  <c r="N3" i="1"/>
  <c r="B17" i="4" s="1"/>
  <c r="K3" i="1"/>
  <c r="C8" i="4" s="1"/>
  <c r="L3" i="1"/>
  <c r="C7" i="4" s="1"/>
  <c r="I3" i="1"/>
  <c r="B5" i="4" s="1"/>
  <c r="C1" i="1"/>
  <c r="B19" i="3" l="1"/>
  <c r="F4" i="1"/>
  <c r="F302" i="1"/>
  <c r="M3" i="2"/>
  <c r="G10" i="4" s="1"/>
  <c r="B5" i="3"/>
  <c r="D5" i="3"/>
  <c r="H3" i="1"/>
  <c r="B4" i="4" s="1"/>
  <c r="M3" i="1"/>
  <c r="C12" i="4" s="1"/>
  <c r="Y3" i="2"/>
  <c r="C14" i="4"/>
  <c r="P3" i="2"/>
  <c r="G11" i="4" s="1"/>
  <c r="I3" i="2"/>
  <c r="G7" i="4" s="1"/>
  <c r="S3" i="2"/>
  <c r="F19" i="4" s="1"/>
  <c r="T3" i="2"/>
  <c r="F17" i="4" s="1"/>
  <c r="R3" i="2"/>
  <c r="F18" i="4" s="1"/>
  <c r="H3" i="2"/>
  <c r="Q3" i="2"/>
  <c r="G12" i="4" s="1"/>
  <c r="C24" i="4"/>
  <c r="D17" i="3"/>
  <c r="C16" i="4"/>
  <c r="G13" i="2"/>
  <c r="C21" i="3"/>
  <c r="C28" i="3" s="1"/>
  <c r="C29" i="3" s="1"/>
  <c r="C22" i="4"/>
  <c r="G3" i="4" l="1"/>
  <c r="B7" i="3"/>
  <c r="B21" i="3"/>
  <c r="D21" i="3" s="1"/>
  <c r="D7" i="3"/>
  <c r="E7" i="3" s="1"/>
  <c r="G15" i="4"/>
  <c r="G16" i="4"/>
  <c r="B10" i="3"/>
  <c r="B11" i="3" s="1"/>
  <c r="D3" i="2" s="1"/>
  <c r="C3" i="4"/>
  <c r="G26" i="4"/>
  <c r="G20" i="4" l="1"/>
  <c r="C15" i="4"/>
  <c r="C20" i="4" s="1"/>
  <c r="G24" i="4"/>
  <c r="D10" i="3"/>
  <c r="D11" i="3" s="1"/>
  <c r="C3" i="1" s="1"/>
  <c r="G23" i="4" l="1"/>
  <c r="G22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<sst xmlns="http://schemas.openxmlformats.org/spreadsheetml/2006/main" count="271" uniqueCount="101">
  <si>
    <t>N° Opé</t>
  </si>
  <si>
    <t>Dates</t>
  </si>
  <si>
    <t>Nature</t>
  </si>
  <si>
    <t>Banque €</t>
  </si>
  <si>
    <t>Epargne €</t>
  </si>
  <si>
    <t>Immobilisation</t>
  </si>
  <si>
    <t>Loyers</t>
  </si>
  <si>
    <t>Provision charges</t>
  </si>
  <si>
    <t>Cautions</t>
  </si>
  <si>
    <t>Prêt</t>
  </si>
  <si>
    <t>Prod Bancaire</t>
  </si>
  <si>
    <t>Divers</t>
  </si>
  <si>
    <t>Monique</t>
  </si>
  <si>
    <t>Séverine</t>
  </si>
  <si>
    <t>Didier</t>
  </si>
  <si>
    <t>Gains actions</t>
  </si>
  <si>
    <t>Mvts Fds</t>
  </si>
  <si>
    <t>Vente Epargne</t>
  </si>
  <si>
    <t>Mode</t>
  </si>
  <si>
    <t>Syndic</t>
  </si>
  <si>
    <t>Taxe foncière</t>
  </si>
  <si>
    <t>Assuranc prêt</t>
  </si>
  <si>
    <t>Remb Prêt</t>
  </si>
  <si>
    <t>Frais  bancaires</t>
  </si>
  <si>
    <t>Travaux</t>
  </si>
  <si>
    <t>Assurance</t>
  </si>
  <si>
    <t>Achat appart</t>
  </si>
  <si>
    <t>Impôts</t>
  </si>
  <si>
    <t>Vente épargne</t>
  </si>
  <si>
    <t>virement</t>
  </si>
  <si>
    <t>Charges syndic</t>
  </si>
  <si>
    <t>Prélèvement</t>
  </si>
  <si>
    <t>Droits de gardes titres</t>
  </si>
  <si>
    <t>Entretient chaudière</t>
  </si>
  <si>
    <t>Assurance multirisque</t>
  </si>
  <si>
    <t>DEPENSES</t>
  </si>
  <si>
    <t>RECETTES</t>
  </si>
  <si>
    <t>total dépenses</t>
  </si>
  <si>
    <t>total recettes</t>
  </si>
  <si>
    <t>=D5-D7 arrondi 20 dec</t>
  </si>
  <si>
    <t>ventil dépenses</t>
  </si>
  <si>
    <t>ventil recettes</t>
  </si>
  <si>
    <t>Balance</t>
  </si>
  <si>
    <t>Mvt de fonds</t>
  </si>
  <si>
    <t>Caution</t>
  </si>
  <si>
    <t>Balance mvt fonds</t>
  </si>
  <si>
    <t>BANQUE</t>
  </si>
  <si>
    <t>EPARGNE</t>
  </si>
  <si>
    <t>TOTAL</t>
  </si>
  <si>
    <t>Perte ou gain</t>
  </si>
  <si>
    <t>Montant</t>
  </si>
  <si>
    <t>Cumul</t>
  </si>
  <si>
    <t>Loyers + charges</t>
  </si>
  <si>
    <t>Prêts</t>
  </si>
  <si>
    <t>Assurances multirisque</t>
  </si>
  <si>
    <t>Produits financiers</t>
  </si>
  <si>
    <t>Frais financiers</t>
  </si>
  <si>
    <t>Vente bourse</t>
  </si>
  <si>
    <t>Achat produits financiers</t>
  </si>
  <si>
    <t>Gain ou perte bourse</t>
  </si>
  <si>
    <t>Apport actionnaires</t>
  </si>
  <si>
    <t>Versements actionnaires</t>
  </si>
  <si>
    <t>Epargne théorique</t>
  </si>
  <si>
    <t>Résultat brut</t>
  </si>
  <si>
    <t>Gain ou perte</t>
  </si>
  <si>
    <t>Résultat net</t>
  </si>
  <si>
    <t xml:space="preserve">Placements de l'année: </t>
  </si>
  <si>
    <t>Solde banque</t>
  </si>
  <si>
    <t>CSG</t>
  </si>
  <si>
    <t>identité</t>
  </si>
  <si>
    <t>Nature des Opérations</t>
  </si>
  <si>
    <t>Crédit €</t>
  </si>
  <si>
    <t>Débit €</t>
  </si>
  <si>
    <t>Soldes :</t>
  </si>
  <si>
    <t>Vérif banque</t>
  </si>
  <si>
    <t xml:space="preserve">   </t>
  </si>
  <si>
    <t>Reddition charges</t>
  </si>
  <si>
    <t>Reddition caution</t>
  </si>
  <si>
    <t>Total dépenses</t>
  </si>
  <si>
    <t>Total recettes</t>
  </si>
  <si>
    <t>Syndic "Le Cézane"</t>
  </si>
  <si>
    <t>Rédition charges "Le Cézane"</t>
  </si>
  <si>
    <t>ok dma 31/12/2024</t>
  </si>
  <si>
    <t>épargne réelle  le 4/01/2025</t>
  </si>
  <si>
    <t>Charges récupérables</t>
  </si>
  <si>
    <t>code couleur case verte</t>
  </si>
  <si>
    <t>SOLDE REEL</t>
  </si>
  <si>
    <t>solde prévisionel fin exercice</t>
  </si>
  <si>
    <t>épargne théorique le 31/12/2024</t>
  </si>
  <si>
    <t>Report 31/12/2024</t>
  </si>
  <si>
    <t>societe 2025</t>
  </si>
  <si>
    <t>Loyer locataire</t>
  </si>
  <si>
    <t>Versement à Alice</t>
  </si>
  <si>
    <t>Loyers ""</t>
  </si>
  <si>
    <t>Provisions charges ""</t>
  </si>
  <si>
    <t>Alice</t>
  </si>
  <si>
    <t>Manon</t>
  </si>
  <si>
    <t>Toto</t>
  </si>
  <si>
    <t>Versement à Toto</t>
  </si>
  <si>
    <t>Versement à Manon</t>
  </si>
  <si>
    <t>immeuble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</si>
</sst>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d\-mmm"/>
    <numFmt numFmtId="165" formatCode="#,##0.00_ ;[Red]\-#,##0.00\ "/>
    <numFmt numFmtId="166" formatCode="#,##0.00\ _€"/>
    <numFmt numFmtId="167" formatCode="#,##0.00&quot; €&quot;"/>
    <numFmt numFmtId="168" formatCode="ddd\ dd\ mmm\ yyyy"/>
    <numFmt numFmtId="169" formatCode="#,##0.00000000000000000000"/>
    <numFmt numFmtId="170" formatCode="#,##0.00\ _F"/>
    <numFmt numFmtId="171" formatCode="[$-40C]dd/mm/yyyy"/>
  </numFmts>
  <fonts count="34" x14ac:knownFonts="1">
    <font>
      <sz val="10"/>
      <name val="Arial"/>
      <charset val="1"/>
    </font>
    <font>
      <b/>
      <sz val="10"/>
      <name val="Arial"/>
      <family val="2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i/>
      <sz val="12"/>
      <color rgb="FFFF00FF"/>
      <name val="Arial"/>
      <family val="2"/>
      <charset val="1"/>
    </font>
    <font>
      <b/>
      <sz val="8"/>
      <name val="Arial"/>
      <family val="2"/>
      <charset val="1"/>
    </font>
    <font>
      <i/>
      <sz val="11"/>
      <color rgb="FFFF00FF"/>
      <name val="Arial"/>
      <family val="2"/>
      <charset val="1"/>
    </font>
    <font>
      <b/>
      <i/>
      <sz val="11"/>
      <color rgb="FF000000"/>
      <name val="Arial"/>
      <family val="2"/>
      <charset val="1"/>
    </font>
    <font>
      <b/>
      <i/>
      <sz val="11"/>
      <color rgb="FFFF00FF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u/>
      <sz val="10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i/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FF0000"/>
      <name val="Arial"/>
      <family val="2"/>
      <charset val="1"/>
    </font>
    <font>
      <strike/>
      <sz val="10"/>
      <name val="Arial"/>
      <family val="2"/>
      <charset val="1"/>
    </font>
    <font>
      <b/>
      <strike/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FF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2"/>
      <color rgb="FFFF0000"/>
      <name val="Arial"/>
      <family val="2"/>
      <charset val="1"/>
    </font>
    <font>
      <sz val="12"/>
      <color rgb="FF0000FF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i/>
      <sz val="12"/>
      <name val="Arial"/>
      <family val="2"/>
      <charset val="1"/>
    </font>
    <font>
      <b/>
      <u/>
      <sz val="11"/>
      <name val="Arial"/>
      <family val="2"/>
      <charset val="1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2"/>
      <color theme="1"/>
      <name val="Arial"/>
      <family val="2"/>
      <charset val="1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CCFFCC"/>
        <bgColor rgb="FFC0FFC0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  <fill>
      <patternFill patternType="solid">
        <fgColor rgb="FFFFFFCC"/>
        <bgColor rgb="FFFFF2CC"/>
      </patternFill>
    </fill>
    <fill>
      <patternFill patternType="solid">
        <fgColor rgb="FFCCFFCC"/>
        <bgColor indexed="64"/>
      </patternFill>
    </fill>
    <fill>
      <patternFill patternType="solid">
        <fgColor rgb="FFE5FFFE"/>
        <bgColor indexed="64"/>
      </patternFill>
    </fill>
    <fill>
      <patternFill patternType="solid">
        <fgColor rgb="FFE5FFFE"/>
        <bgColor rgb="FF993300"/>
      </patternFill>
    </fill>
    <fill>
      <patternFill patternType="solid">
        <fgColor rgb="FFE5FFFE"/>
        <bgColor rgb="FFFFFF00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rgb="FFFF00FF"/>
      </left>
      <right style="medium">
        <color rgb="FFFF00FF"/>
      </right>
      <top style="medium">
        <color rgb="FFFF00FF"/>
      </top>
      <bottom style="medium">
        <color rgb="FFFF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rgb="FFFF00FF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27" fillId="0" borderId="0" applyBorder="0" applyProtection="0">
      <alignment horizontal="left"/>
    </xf>
    <xf numFmtId="0" fontId="27" fillId="0" borderId="0" applyBorder="0" applyProtection="0"/>
    <xf numFmtId="0" fontId="27" fillId="0" borderId="0" applyBorder="0" applyProtection="0"/>
    <xf numFmtId="0" fontId="1" fillId="0" borderId="0" applyBorder="0" applyProtection="0"/>
    <xf numFmtId="0" fontId="1" fillId="0" borderId="0" applyBorder="0" applyProtection="0">
      <alignment horizontal="left"/>
    </xf>
    <xf numFmtId="0" fontId="27" fillId="0" borderId="0" applyBorder="0" applyProtection="0"/>
  </cellStyleXfs>
  <cellXfs count="379">
    <xf numFmtId="0" fontId="0" fillId="0" borderId="0" xfId="0"/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4" fontId="3" fillId="0" borderId="1" xfId="0" applyNumberFormat="1" applyFont="1" applyBorder="1"/>
    <xf numFmtId="4" fontId="3" fillId="0" borderId="2" xfId="0" applyNumberFormat="1" applyFont="1" applyBorder="1"/>
    <xf numFmtId="0" fontId="0" fillId="2" borderId="0" xfId="0" applyFill="1"/>
    <xf numFmtId="4" fontId="0" fillId="0" borderId="1" xfId="0" applyNumberFormat="1" applyBorder="1"/>
    <xf numFmtId="4" fontId="0" fillId="0" borderId="0" xfId="0" applyNumberFormat="1"/>
    <xf numFmtId="0" fontId="2" fillId="0" borderId="3" xfId="0" applyFont="1" applyBorder="1"/>
    <xf numFmtId="164" fontId="2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" fontId="2" fillId="0" borderId="5" xfId="0" applyNumberFormat="1" applyFont="1" applyBorder="1"/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165" fontId="3" fillId="2" borderId="7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4" fontId="6" fillId="0" borderId="8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4" fontId="8" fillId="0" borderId="8" xfId="0" applyNumberFormat="1" applyFont="1" applyBorder="1"/>
    <xf numFmtId="4" fontId="8" fillId="0" borderId="9" xfId="0" applyNumberFormat="1" applyFont="1" applyBorder="1"/>
    <xf numFmtId="165" fontId="3" fillId="2" borderId="0" xfId="0" applyNumberFormat="1" applyFont="1" applyFill="1" applyAlignment="1">
      <alignment horizontal="center"/>
    </xf>
    <xf numFmtId="4" fontId="8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" fontId="0" fillId="2" borderId="1" xfId="0" applyNumberForma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" fontId="2" fillId="0" borderId="1" xfId="0" applyNumberFormat="1" applyFont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2" fillId="0" borderId="1" xfId="0" applyNumberFormat="1" applyFont="1" applyBorder="1"/>
    <xf numFmtId="4" fontId="9" fillId="0" borderId="1" xfId="0" applyNumberFormat="1" applyFont="1" applyBorder="1"/>
    <xf numFmtId="165" fontId="3" fillId="0" borderId="2" xfId="0" applyNumberFormat="1" applyFont="1" applyBorder="1" applyAlignment="1">
      <alignment horizontal="right"/>
    </xf>
    <xf numFmtId="4" fontId="2" fillId="0" borderId="2" xfId="0" applyNumberFormat="1" applyFont="1" applyBorder="1" applyAlignment="1">
      <alignment horizontal="right"/>
    </xf>
    <xf numFmtId="4" fontId="2" fillId="0" borderId="1" xfId="0" applyNumberFormat="1" applyFont="1" applyBorder="1" applyAlignment="1">
      <alignment horizontal="right"/>
    </xf>
    <xf numFmtId="4" fontId="10" fillId="0" borderId="1" xfId="0" applyNumberFormat="1" applyFont="1" applyBorder="1"/>
    <xf numFmtId="166" fontId="0" fillId="0" borderId="0" xfId="0" applyNumberFormat="1" applyAlignment="1">
      <alignment horizontal="right"/>
    </xf>
    <xf numFmtId="164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/>
    <xf numFmtId="4" fontId="3" fillId="4" borderId="1" xfId="0" applyNumberFormat="1" applyFont="1" applyFill="1" applyBorder="1"/>
    <xf numFmtId="4" fontId="3" fillId="4" borderId="2" xfId="0" applyNumberFormat="1" applyFont="1" applyFill="1" applyBorder="1"/>
    <xf numFmtId="4" fontId="3" fillId="4" borderId="0" xfId="0" applyNumberFormat="1" applyFont="1" applyFill="1"/>
    <xf numFmtId="0" fontId="0" fillId="4" borderId="0" xfId="0" applyFill="1"/>
    <xf numFmtId="4" fontId="11" fillId="0" borderId="1" xfId="0" applyNumberFormat="1" applyFont="1" applyBorder="1"/>
    <xf numFmtId="4" fontId="0" fillId="5" borderId="1" xfId="0" applyNumberFormat="1" applyFill="1" applyBorder="1"/>
    <xf numFmtId="4" fontId="0" fillId="5" borderId="0" xfId="0" applyNumberFormat="1" applyFill="1"/>
    <xf numFmtId="0" fontId="0" fillId="5" borderId="0" xfId="0" applyFill="1"/>
    <xf numFmtId="0" fontId="2" fillId="5" borderId="1" xfId="0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0" fontId="2" fillId="5" borderId="1" xfId="0" applyFont="1" applyFill="1" applyBorder="1"/>
    <xf numFmtId="4" fontId="3" fillId="5" borderId="1" xfId="0" applyNumberFormat="1" applyFont="1" applyFill="1" applyBorder="1"/>
    <xf numFmtId="4" fontId="3" fillId="5" borderId="2" xfId="0" applyNumberFormat="1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4" fontId="3" fillId="0" borderId="0" xfId="0" applyNumberFormat="1" applyFont="1"/>
    <xf numFmtId="1" fontId="0" fillId="2" borderId="0" xfId="0" applyNumberFormat="1" applyFill="1"/>
    <xf numFmtId="2" fontId="0" fillId="0" borderId="0" xfId="0" applyNumberFormat="1"/>
    <xf numFmtId="3" fontId="0" fillId="0" borderId="0" xfId="0" applyNumberFormat="1"/>
    <xf numFmtId="0" fontId="3" fillId="0" borderId="3" xfId="0" applyFont="1" applyBorder="1"/>
    <xf numFmtId="0" fontId="3" fillId="0" borderId="12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/>
    <xf numFmtId="1" fontId="3" fillId="0" borderId="3" xfId="0" applyNumberFormat="1" applyFont="1" applyBorder="1"/>
    <xf numFmtId="2" fontId="3" fillId="0" borderId="3" xfId="0" applyNumberFormat="1" applyFont="1" applyBorder="1"/>
    <xf numFmtId="3" fontId="3" fillId="0" borderId="3" xfId="0" applyNumberFormat="1" applyFont="1" applyBorder="1"/>
    <xf numFmtId="0" fontId="3" fillId="0" borderId="13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left" vertical="center"/>
    </xf>
    <xf numFmtId="4" fontId="3" fillId="0" borderId="5" xfId="0" applyNumberFormat="1" applyFont="1" applyBorder="1" applyAlignment="1">
      <alignment horizontal="center" vertical="center"/>
    </xf>
    <xf numFmtId="1" fontId="3" fillId="2" borderId="5" xfId="0" applyNumberFormat="1" applyFont="1" applyFill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/>
    </xf>
    <xf numFmtId="4" fontId="6" fillId="0" borderId="5" xfId="0" applyNumberFormat="1" applyFont="1" applyBorder="1"/>
    <xf numFmtId="4" fontId="6" fillId="0" borderId="5" xfId="0" applyNumberFormat="1" applyFont="1" applyBorder="1" applyAlignment="1">
      <alignment horizontal="center"/>
    </xf>
    <xf numFmtId="4" fontId="7" fillId="0" borderId="5" xfId="0" applyNumberFormat="1" applyFont="1" applyBorder="1" applyAlignment="1">
      <alignment horizontal="center"/>
    </xf>
    <xf numFmtId="4" fontId="8" fillId="0" borderId="5" xfId="0" applyNumberFormat="1" applyFont="1" applyBorder="1"/>
    <xf numFmtId="1" fontId="12" fillId="2" borderId="5" xfId="0" applyNumberFormat="1" applyFont="1" applyFill="1" applyBorder="1" applyAlignment="1">
      <alignment horizontal="center"/>
    </xf>
    <xf numFmtId="3" fontId="8" fillId="0" borderId="5" xfId="0" applyNumberFormat="1" applyFont="1" applyBorder="1"/>
    <xf numFmtId="0" fontId="2" fillId="0" borderId="6" xfId="0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2" fontId="0" fillId="0" borderId="1" xfId="0" applyNumberFormat="1" applyBorder="1"/>
    <xf numFmtId="2" fontId="0" fillId="0" borderId="6" xfId="0" applyNumberFormat="1" applyBorder="1"/>
    <xf numFmtId="3" fontId="0" fillId="0" borderId="6" xfId="0" applyNumberFormat="1" applyBorder="1"/>
    <xf numFmtId="4" fontId="0" fillId="0" borderId="6" xfId="0" applyNumberFormat="1" applyBorder="1"/>
    <xf numFmtId="4" fontId="0" fillId="0" borderId="5" xfId="0" applyNumberFormat="1" applyBorder="1"/>
    <xf numFmtId="0" fontId="2" fillId="0" borderId="2" xfId="0" applyFont="1" applyBorder="1" applyAlignment="1">
      <alignment horizontal="center"/>
    </xf>
    <xf numFmtId="2" fontId="2" fillId="0" borderId="1" xfId="0" applyNumberFormat="1" applyFont="1" applyBorder="1"/>
    <xf numFmtId="3" fontId="0" fillId="0" borderId="1" xfId="0" applyNumberFormat="1" applyBorder="1"/>
    <xf numFmtId="4" fontId="2" fillId="0" borderId="5" xfId="0" applyNumberFormat="1" applyFont="1" applyBorder="1"/>
    <xf numFmtId="4" fontId="2" fillId="0" borderId="0" xfId="0" applyNumberFormat="1" applyFont="1"/>
    <xf numFmtId="0" fontId="0" fillId="0" borderId="5" xfId="0" applyBorder="1"/>
    <xf numFmtId="164" fontId="2" fillId="0" borderId="1" xfId="0" applyNumberFormat="1" applyFont="1" applyBorder="1" applyAlignment="1">
      <alignment horizontal="left"/>
    </xf>
    <xf numFmtId="3" fontId="2" fillId="0" borderId="1" xfId="0" applyNumberFormat="1" applyFont="1" applyBorder="1"/>
    <xf numFmtId="0" fontId="2" fillId="0" borderId="15" xfId="0" applyFont="1" applyBorder="1" applyAlignment="1">
      <alignment horizontal="center"/>
    </xf>
    <xf numFmtId="4" fontId="2" fillId="0" borderId="2" xfId="0" applyNumberFormat="1" applyFont="1" applyBorder="1" applyAlignment="1">
      <alignment horizontal="left"/>
    </xf>
    <xf numFmtId="4" fontId="2" fillId="0" borderId="0" xfId="0" applyNumberFormat="1" applyFont="1" applyAlignment="1">
      <alignment horizontal="left"/>
    </xf>
    <xf numFmtId="4" fontId="13" fillId="0" borderId="1" xfId="0" applyNumberFormat="1" applyFont="1" applyBorder="1"/>
    <xf numFmtId="4" fontId="14" fillId="0" borderId="1" xfId="0" applyNumberFormat="1" applyFont="1" applyBorder="1"/>
    <xf numFmtId="4" fontId="14" fillId="0" borderId="5" xfId="0" applyNumberFormat="1" applyFont="1" applyBorder="1"/>
    <xf numFmtId="4" fontId="14" fillId="0" borderId="0" xfId="0" applyNumberFormat="1" applyFont="1"/>
    <xf numFmtId="0" fontId="14" fillId="0" borderId="0" xfId="0" applyFont="1"/>
    <xf numFmtId="0" fontId="0" fillId="0" borderId="1" xfId="0" applyBorder="1"/>
    <xf numFmtId="4" fontId="0" fillId="0" borderId="2" xfId="0" applyNumberFormat="1" applyBorder="1"/>
    <xf numFmtId="0" fontId="2" fillId="0" borderId="2" xfId="0" applyFont="1" applyBorder="1" applyAlignment="1">
      <alignment horizontal="left"/>
    </xf>
    <xf numFmtId="4" fontId="0" fillId="0" borderId="16" xfId="0" applyNumberFormat="1" applyBorder="1"/>
    <xf numFmtId="166" fontId="3" fillId="0" borderId="1" xfId="0" applyNumberFormat="1" applyFont="1" applyBorder="1" applyAlignment="1">
      <alignment horizontal="right"/>
    </xf>
    <xf numFmtId="4" fontId="13" fillId="0" borderId="1" xfId="0" applyNumberFormat="1" applyFont="1" applyBorder="1" applyAlignment="1">
      <alignment horizontal="left"/>
    </xf>
    <xf numFmtId="0" fontId="15" fillId="0" borderId="1" xfId="0" applyFont="1" applyBorder="1" applyAlignment="1">
      <alignment horizontal="center"/>
    </xf>
    <xf numFmtId="164" fontId="15" fillId="0" borderId="1" xfId="0" applyNumberFormat="1" applyFont="1" applyBorder="1" applyAlignment="1">
      <alignment horizontal="center"/>
    </xf>
    <xf numFmtId="4" fontId="15" fillId="0" borderId="1" xfId="0" applyNumberFormat="1" applyFont="1" applyBorder="1" applyAlignment="1">
      <alignment horizontal="left"/>
    </xf>
    <xf numFmtId="4" fontId="16" fillId="0" borderId="1" xfId="0" applyNumberFormat="1" applyFont="1" applyBorder="1"/>
    <xf numFmtId="0" fontId="2" fillId="0" borderId="5" xfId="0" applyFont="1" applyBorder="1"/>
    <xf numFmtId="1" fontId="2" fillId="0" borderId="1" xfId="0" applyNumberFormat="1" applyFont="1" applyBorder="1" applyAlignment="1">
      <alignment horizontal="center"/>
    </xf>
    <xf numFmtId="2" fontId="3" fillId="0" borderId="1" xfId="0" applyNumberFormat="1" applyFont="1" applyBorder="1"/>
    <xf numFmtId="3" fontId="3" fillId="0" borderId="1" xfId="0" applyNumberFormat="1" applyFont="1" applyBorder="1"/>
    <xf numFmtId="4" fontId="3" fillId="0" borderId="5" xfId="0" applyNumberFormat="1" applyFont="1" applyBorder="1"/>
    <xf numFmtId="4" fontId="0" fillId="2" borderId="0" xfId="0" applyNumberFormat="1" applyFill="1"/>
    <xf numFmtId="166" fontId="0" fillId="0" borderId="1" xfId="0" applyNumberFormat="1" applyBorder="1"/>
    <xf numFmtId="4" fontId="14" fillId="0" borderId="1" xfId="0" applyNumberFormat="1" applyFont="1" applyBorder="1" applyAlignment="1">
      <alignment horizontal="left"/>
    </xf>
    <xf numFmtId="164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2" fontId="13" fillId="0" borderId="1" xfId="0" applyNumberFormat="1" applyFont="1" applyBorder="1"/>
    <xf numFmtId="3" fontId="13" fillId="0" borderId="1" xfId="0" applyNumberFormat="1" applyFont="1" applyBorder="1"/>
    <xf numFmtId="0" fontId="13" fillId="0" borderId="1" xfId="0" applyFont="1" applyBorder="1"/>
    <xf numFmtId="0" fontId="13" fillId="0" borderId="5" xfId="0" applyFont="1" applyBorder="1"/>
    <xf numFmtId="0" fontId="13" fillId="0" borderId="0" xfId="0" applyFont="1"/>
    <xf numFmtId="0" fontId="2" fillId="4" borderId="0" xfId="0" applyFont="1" applyFill="1"/>
    <xf numFmtId="0" fontId="2" fillId="4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0" fontId="2" fillId="4" borderId="0" xfId="0" applyFont="1" applyFill="1" applyAlignment="1">
      <alignment horizontal="left"/>
    </xf>
    <xf numFmtId="2" fontId="3" fillId="4" borderId="0" xfId="0" applyNumberFormat="1" applyFont="1" applyFill="1"/>
    <xf numFmtId="3" fontId="3" fillId="4" borderId="0" xfId="0" applyNumberFormat="1" applyFont="1" applyFill="1"/>
    <xf numFmtId="4" fontId="0" fillId="4" borderId="0" xfId="0" applyNumberFormat="1" applyFill="1"/>
    <xf numFmtId="0" fontId="2" fillId="5" borderId="0" xfId="0" applyFont="1" applyFill="1"/>
    <xf numFmtId="0" fontId="2" fillId="5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left"/>
    </xf>
    <xf numFmtId="4" fontId="3" fillId="5" borderId="0" xfId="0" applyNumberFormat="1" applyFont="1" applyFill="1"/>
    <xf numFmtId="2" fontId="0" fillId="5" borderId="0" xfId="0" applyNumberFormat="1" applyFill="1"/>
    <xf numFmtId="3" fontId="0" fillId="5" borderId="0" xfId="0" applyNumberFormat="1" applyFill="1"/>
    <xf numFmtId="164" fontId="17" fillId="0" borderId="0" xfId="0" applyNumberFormat="1" applyFont="1"/>
    <xf numFmtId="0" fontId="17" fillId="0" borderId="0" xfId="0" applyFont="1"/>
    <xf numFmtId="168" fontId="17" fillId="0" borderId="0" xfId="0" applyNumberFormat="1" applyFont="1"/>
    <xf numFmtId="164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4" fontId="18" fillId="0" borderId="0" xfId="0" applyNumberFormat="1" applyFont="1"/>
    <xf numFmtId="164" fontId="18" fillId="0" borderId="19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4" fontId="18" fillId="0" borderId="20" xfId="0" applyNumberFormat="1" applyFont="1" applyBorder="1"/>
    <xf numFmtId="4" fontId="18" fillId="0" borderId="21" xfId="0" applyNumberFormat="1" applyFont="1" applyBorder="1" applyAlignment="1">
      <alignment horizontal="center"/>
    </xf>
    <xf numFmtId="164" fontId="17" fillId="0" borderId="22" xfId="0" applyNumberFormat="1" applyFont="1" applyBorder="1" applyAlignment="1">
      <alignment horizontal="right"/>
    </xf>
    <xf numFmtId="4" fontId="19" fillId="0" borderId="1" xfId="0" applyNumberFormat="1" applyFont="1" applyBorder="1" applyAlignment="1">
      <alignment horizontal="right"/>
    </xf>
    <xf numFmtId="164" fontId="17" fillId="0" borderId="0" xfId="0" applyNumberFormat="1" applyFont="1" applyAlignment="1">
      <alignment horizontal="right"/>
    </xf>
    <xf numFmtId="4" fontId="19" fillId="0" borderId="23" xfId="0" applyNumberFormat="1" applyFont="1" applyBorder="1"/>
    <xf numFmtId="0" fontId="19" fillId="0" borderId="1" xfId="0" applyFont="1" applyBorder="1" applyAlignment="1">
      <alignment horizontal="right"/>
    </xf>
    <xf numFmtId="4" fontId="18" fillId="0" borderId="0" xfId="0" applyNumberFormat="1" applyFont="1" applyAlignment="1">
      <alignment horizontal="right"/>
    </xf>
    <xf numFmtId="4" fontId="17" fillId="0" borderId="0" xfId="0" applyNumberFormat="1" applyFont="1" applyAlignment="1">
      <alignment horizontal="right"/>
    </xf>
    <xf numFmtId="169" fontId="17" fillId="0" borderId="0" xfId="0" applyNumberFormat="1" applyFont="1"/>
    <xf numFmtId="164" fontId="18" fillId="0" borderId="22" xfId="0" applyNumberFormat="1" applyFont="1" applyBorder="1" applyAlignment="1">
      <alignment horizontal="right"/>
    </xf>
    <xf numFmtId="0" fontId="18" fillId="0" borderId="1" xfId="0" applyFont="1" applyBorder="1" applyAlignment="1">
      <alignment horizontal="right"/>
    </xf>
    <xf numFmtId="4" fontId="18" fillId="0" borderId="23" xfId="0" applyNumberFormat="1" applyFont="1" applyBorder="1"/>
    <xf numFmtId="164" fontId="17" fillId="0" borderId="24" xfId="0" applyNumberFormat="1" applyFont="1" applyBorder="1" applyAlignment="1">
      <alignment horizontal="right"/>
    </xf>
    <xf numFmtId="164" fontId="20" fillId="0" borderId="24" xfId="0" applyNumberFormat="1" applyFont="1" applyBorder="1" applyAlignment="1">
      <alignment horizontal="right"/>
    </xf>
    <xf numFmtId="164" fontId="20" fillId="0" borderId="2" xfId="0" applyNumberFormat="1" applyFont="1" applyBorder="1" applyAlignment="1">
      <alignment horizontal="right"/>
    </xf>
    <xf numFmtId="164" fontId="20" fillId="0" borderId="2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164" fontId="20" fillId="0" borderId="1" xfId="0" applyNumberFormat="1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164" fontId="21" fillId="0" borderId="24" xfId="0" applyNumberFormat="1" applyFont="1" applyBorder="1" applyAlignment="1">
      <alignment horizontal="center"/>
    </xf>
    <xf numFmtId="4" fontId="21" fillId="0" borderId="15" xfId="0" applyNumberFormat="1" applyFont="1" applyBorder="1" applyAlignment="1">
      <alignment horizontal="right"/>
    </xf>
    <xf numFmtId="164" fontId="21" fillId="0" borderId="1" xfId="0" applyNumberFormat="1" applyFont="1" applyBorder="1" applyAlignment="1">
      <alignment horizontal="center"/>
    </xf>
    <xf numFmtId="4" fontId="21" fillId="0" borderId="25" xfId="0" applyNumberFormat="1" applyFont="1" applyBorder="1"/>
    <xf numFmtId="164" fontId="17" fillId="0" borderId="24" xfId="0" applyNumberFormat="1" applyFont="1" applyBorder="1" applyAlignment="1">
      <alignment horizontal="left"/>
    </xf>
    <xf numFmtId="4" fontId="22" fillId="0" borderId="15" xfId="0" applyNumberFormat="1" applyFont="1" applyBorder="1" applyAlignment="1">
      <alignment horizontal="right"/>
    </xf>
    <xf numFmtId="4" fontId="22" fillId="0" borderId="25" xfId="0" applyNumberFormat="1" applyFont="1" applyBorder="1"/>
    <xf numFmtId="4" fontId="17" fillId="0" borderId="15" xfId="0" applyNumberFormat="1" applyFont="1" applyBorder="1"/>
    <xf numFmtId="0" fontId="17" fillId="0" borderId="25" xfId="0" applyFont="1" applyBorder="1"/>
    <xf numFmtId="164" fontId="20" fillId="0" borderId="1" xfId="0" applyNumberFormat="1" applyFont="1" applyBorder="1" applyAlignment="1">
      <alignment horizontal="right"/>
    </xf>
    <xf numFmtId="4" fontId="19" fillId="0" borderId="25" xfId="0" applyNumberFormat="1" applyFont="1" applyBorder="1"/>
    <xf numFmtId="164" fontId="18" fillId="0" borderId="27" xfId="0" applyNumberFormat="1" applyFont="1" applyBorder="1" applyAlignment="1">
      <alignment horizontal="center"/>
    </xf>
    <xf numFmtId="0" fontId="17" fillId="0" borderId="28" xfId="0" applyFont="1" applyBorder="1"/>
    <xf numFmtId="0" fontId="17" fillId="0" borderId="29" xfId="0" applyFont="1" applyBorder="1"/>
    <xf numFmtId="4" fontId="19" fillId="0" borderId="30" xfId="0" applyNumberFormat="1" applyFont="1" applyBorder="1" applyAlignment="1">
      <alignment horizontal="center"/>
    </xf>
    <xf numFmtId="164" fontId="19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4" fontId="17" fillId="0" borderId="31" xfId="0" applyNumberFormat="1" applyFont="1" applyBorder="1"/>
    <xf numFmtId="4" fontId="17" fillId="0" borderId="10" xfId="0" applyNumberFormat="1" applyFont="1" applyBorder="1" applyAlignment="1">
      <alignment horizontal="center"/>
    </xf>
    <xf numFmtId="4" fontId="18" fillId="3" borderId="32" xfId="0" applyNumberFormat="1" applyFont="1" applyFill="1" applyBorder="1" applyAlignment="1">
      <alignment horizontal="left"/>
    </xf>
    <xf numFmtId="4" fontId="17" fillId="0" borderId="0" xfId="0" applyNumberFormat="1" applyFont="1"/>
    <xf numFmtId="164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4" fontId="17" fillId="2" borderId="0" xfId="0" applyNumberFormat="1" applyFont="1" applyFill="1"/>
    <xf numFmtId="0" fontId="17" fillId="0" borderId="0" xfId="0" applyFont="1" applyAlignment="1">
      <alignment horizontal="right"/>
    </xf>
    <xf numFmtId="3" fontId="17" fillId="0" borderId="0" xfId="0" applyNumberFormat="1" applyFont="1" applyAlignment="1">
      <alignment horizontal="right"/>
    </xf>
    <xf numFmtId="4" fontId="17" fillId="0" borderId="0" xfId="0" applyNumberFormat="1" applyFont="1" applyAlignment="1">
      <alignment horizontal="left"/>
    </xf>
    <xf numFmtId="3" fontId="18" fillId="0" borderId="0" xfId="0" applyNumberFormat="1" applyFont="1"/>
    <xf numFmtId="0" fontId="17" fillId="3" borderId="0" xfId="0" applyFont="1" applyFill="1"/>
    <xf numFmtId="3" fontId="17" fillId="3" borderId="0" xfId="0" applyNumberFormat="1" applyFont="1" applyFill="1"/>
    <xf numFmtId="4" fontId="17" fillId="0" borderId="0" xfId="0" applyNumberFormat="1" applyFont="1" applyAlignment="1">
      <alignment horizontal="right" vertical="center"/>
    </xf>
    <xf numFmtId="0" fontId="23" fillId="0" borderId="33" xfId="0" applyFont="1" applyBorder="1" applyAlignment="1">
      <alignment horizontal="center"/>
    </xf>
    <xf numFmtId="4" fontId="23" fillId="0" borderId="17" xfId="0" applyNumberFormat="1" applyFont="1" applyBorder="1" applyAlignment="1">
      <alignment horizontal="center"/>
    </xf>
    <xf numFmtId="4" fontId="23" fillId="0" borderId="18" xfId="0" applyNumberFormat="1" applyFont="1" applyBorder="1" applyAlignment="1">
      <alignment horizontal="center"/>
    </xf>
    <xf numFmtId="0" fontId="24" fillId="0" borderId="0" xfId="0" applyFont="1"/>
    <xf numFmtId="0" fontId="23" fillId="0" borderId="34" xfId="0" applyFont="1" applyBorder="1" applyAlignment="1">
      <alignment horizontal="center"/>
    </xf>
    <xf numFmtId="4" fontId="23" fillId="0" borderId="35" xfId="0" applyNumberFormat="1" applyFont="1" applyBorder="1" applyAlignment="1">
      <alignment horizontal="center"/>
    </xf>
    <xf numFmtId="0" fontId="3" fillId="0" borderId="24" xfId="0" applyFont="1" applyBorder="1"/>
    <xf numFmtId="4" fontId="3" fillId="0" borderId="25" xfId="0" applyNumberFormat="1" applyFont="1" applyBorder="1"/>
    <xf numFmtId="2" fontId="18" fillId="0" borderId="0" xfId="0" applyNumberFormat="1" applyFont="1"/>
    <xf numFmtId="0" fontId="2" fillId="0" borderId="22" xfId="0" applyFont="1" applyBorder="1" applyAlignment="1">
      <alignment horizontal="left"/>
    </xf>
    <xf numFmtId="4" fontId="0" fillId="0" borderId="23" xfId="0" applyNumberFormat="1" applyBorder="1"/>
    <xf numFmtId="0" fontId="0" fillId="0" borderId="24" xfId="0" applyBorder="1" applyAlignment="1">
      <alignment horizontal="left"/>
    </xf>
    <xf numFmtId="4" fontId="0" fillId="0" borderId="25" xfId="0" applyNumberFormat="1" applyBorder="1"/>
    <xf numFmtId="0" fontId="0" fillId="0" borderId="22" xfId="0" applyBorder="1" applyAlignment="1">
      <alignment horizontal="left"/>
    </xf>
    <xf numFmtId="4" fontId="2" fillId="0" borderId="25" xfId="0" applyNumberFormat="1" applyFont="1" applyBorder="1"/>
    <xf numFmtId="0" fontId="2" fillId="0" borderId="24" xfId="0" applyFont="1" applyBorder="1" applyAlignment="1">
      <alignment horizontal="left"/>
    </xf>
    <xf numFmtId="0" fontId="0" fillId="0" borderId="22" xfId="0" applyBorder="1"/>
    <xf numFmtId="167" fontId="0" fillId="0" borderId="0" xfId="0" applyNumberFormat="1"/>
    <xf numFmtId="0" fontId="3" fillId="0" borderId="36" xfId="0" applyFont="1" applyBorder="1"/>
    <xf numFmtId="4" fontId="0" fillId="0" borderId="13" xfId="0" applyNumberFormat="1" applyBorder="1"/>
    <xf numFmtId="4" fontId="3" fillId="0" borderId="37" xfId="0" applyNumberFormat="1" applyFont="1" applyBorder="1"/>
    <xf numFmtId="0" fontId="3" fillId="0" borderId="36" xfId="0" applyFont="1" applyBorder="1" applyAlignment="1">
      <alignment horizontal="left"/>
    </xf>
    <xf numFmtId="4" fontId="3" fillId="0" borderId="38" xfId="0" applyNumberFormat="1" applyFont="1" applyBorder="1"/>
    <xf numFmtId="4" fontId="0" fillId="0" borderId="39" xfId="0" applyNumberFormat="1" applyBorder="1"/>
    <xf numFmtId="4" fontId="0" fillId="0" borderId="28" xfId="0" applyNumberFormat="1" applyBorder="1"/>
    <xf numFmtId="4" fontId="0" fillId="0" borderId="30" xfId="0" applyNumberFormat="1" applyBorder="1"/>
    <xf numFmtId="0" fontId="23" fillId="0" borderId="41" xfId="0" applyFont="1" applyBorder="1" applyAlignment="1">
      <alignment horizontal="center"/>
    </xf>
    <xf numFmtId="4" fontId="0" fillId="0" borderId="10" xfId="0" applyNumberFormat="1" applyBorder="1"/>
    <xf numFmtId="4" fontId="3" fillId="0" borderId="32" xfId="0" applyNumberFormat="1" applyFont="1" applyBorder="1"/>
    <xf numFmtId="4" fontId="0" fillId="0" borderId="8" xfId="0" applyNumberFormat="1" applyBorder="1"/>
    <xf numFmtId="4" fontId="3" fillId="0" borderId="8" xfId="0" applyNumberFormat="1" applyFont="1" applyBorder="1"/>
    <xf numFmtId="0" fontId="3" fillId="6" borderId="34" xfId="0" applyFont="1" applyFill="1" applyBorder="1" applyAlignment="1">
      <alignment horizontal="left"/>
    </xf>
    <xf numFmtId="4" fontId="3" fillId="6" borderId="42" xfId="0" applyNumberFormat="1" applyFont="1" applyFill="1" applyBorder="1"/>
    <xf numFmtId="4" fontId="3" fillId="6" borderId="18" xfId="0" applyNumberFormat="1" applyFont="1" applyFill="1" applyBorder="1"/>
    <xf numFmtId="0" fontId="0" fillId="0" borderId="36" xfId="0" applyBorder="1" applyAlignment="1">
      <alignment horizontal="left"/>
    </xf>
    <xf numFmtId="4" fontId="0" fillId="0" borderId="43" xfId="0" applyNumberFormat="1" applyBorder="1"/>
    <xf numFmtId="4" fontId="0" fillId="0" borderId="37" xfId="0" applyNumberFormat="1" applyBorder="1"/>
    <xf numFmtId="0" fontId="3" fillId="6" borderId="36" xfId="0" applyFont="1" applyFill="1" applyBorder="1" applyAlignment="1">
      <alignment horizontal="left"/>
    </xf>
    <xf numFmtId="4" fontId="3" fillId="6" borderId="43" xfId="0" applyNumberFormat="1" applyFont="1" applyFill="1" applyBorder="1"/>
    <xf numFmtId="4" fontId="3" fillId="6" borderId="37" xfId="0" applyNumberFormat="1" applyFont="1" applyFill="1" applyBorder="1"/>
    <xf numFmtId="0" fontId="0" fillId="0" borderId="44" xfId="0" applyBorder="1" applyAlignment="1">
      <alignment horizontal="left"/>
    </xf>
    <xf numFmtId="4" fontId="0" fillId="0" borderId="45" xfId="0" applyNumberFormat="1" applyBorder="1"/>
    <xf numFmtId="4" fontId="3" fillId="0" borderId="26" xfId="0" applyNumberFormat="1" applyFont="1" applyBorder="1"/>
    <xf numFmtId="0" fontId="0" fillId="0" borderId="44" xfId="0" applyBorder="1"/>
    <xf numFmtId="4" fontId="0" fillId="0" borderId="26" xfId="0" applyNumberFormat="1" applyBorder="1"/>
    <xf numFmtId="0" fontId="2" fillId="0" borderId="0" xfId="0" applyFont="1" applyAlignment="1">
      <alignment horizontal="center" vertical="top"/>
    </xf>
    <xf numFmtId="4" fontId="0" fillId="0" borderId="0" xfId="0" applyNumberFormat="1" applyAlignment="1">
      <alignment horizontal="center" vertical="top"/>
    </xf>
    <xf numFmtId="0" fontId="3" fillId="0" borderId="0" xfId="0" applyFont="1"/>
    <xf numFmtId="0" fontId="25" fillId="0" borderId="0" xfId="0" applyFont="1" applyAlignment="1">
      <alignment horizontal="left"/>
    </xf>
    <xf numFmtId="164" fontId="24" fillId="0" borderId="0" xfId="0" applyNumberFormat="1" applyFont="1" applyAlignment="1">
      <alignment horizontal="center"/>
    </xf>
    <xf numFmtId="0" fontId="24" fillId="0" borderId="0" xfId="0" applyFont="1" applyAlignment="1">
      <alignment horizontal="left"/>
    </xf>
    <xf numFmtId="4" fontId="24" fillId="0" borderId="1" xfId="0" applyNumberFormat="1" applyFont="1" applyBorder="1"/>
    <xf numFmtId="4" fontId="24" fillId="0" borderId="0" xfId="0" applyNumberFormat="1" applyFont="1"/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left"/>
    </xf>
    <xf numFmtId="4" fontId="23" fillId="0" borderId="1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4" fontId="23" fillId="5" borderId="1" xfId="0" applyNumberFormat="1" applyFont="1" applyFill="1" applyBorder="1"/>
    <xf numFmtId="4" fontId="23" fillId="0" borderId="0" xfId="0" applyNumberFormat="1" applyFont="1" applyAlignment="1">
      <alignment horizontal="center"/>
    </xf>
    <xf numFmtId="164" fontId="24" fillId="0" borderId="31" xfId="0" applyNumberFormat="1" applyFont="1" applyBorder="1" applyAlignment="1">
      <alignment horizontal="center"/>
    </xf>
    <xf numFmtId="0" fontId="24" fillId="0" borderId="41" xfId="0" applyFont="1" applyBorder="1" applyAlignment="1">
      <alignment horizontal="left"/>
    </xf>
    <xf numFmtId="4" fontId="6" fillId="0" borderId="8" xfId="0" applyNumberFormat="1" applyFont="1" applyBorder="1"/>
    <xf numFmtId="167" fontId="8" fillId="0" borderId="0" xfId="0" applyNumberFormat="1" applyFont="1"/>
    <xf numFmtId="170" fontId="0" fillId="0" borderId="0" xfId="0" applyNumberFormat="1"/>
    <xf numFmtId="170" fontId="10" fillId="0" borderId="0" xfId="0" applyNumberFormat="1" applyFont="1"/>
    <xf numFmtId="170" fontId="12" fillId="0" borderId="0" xfId="0" applyNumberFormat="1" applyFont="1"/>
    <xf numFmtId="4" fontId="24" fillId="0" borderId="1" xfId="0" applyNumberFormat="1" applyFont="1" applyBorder="1" applyAlignment="1">
      <alignment horizontal="right"/>
    </xf>
    <xf numFmtId="171" fontId="24" fillId="0" borderId="0" xfId="0" applyNumberFormat="1" applyFont="1"/>
    <xf numFmtId="4" fontId="17" fillId="0" borderId="1" xfId="0" applyNumberFormat="1" applyFont="1" applyBorder="1"/>
    <xf numFmtId="0" fontId="18" fillId="0" borderId="0" xfId="0" applyFont="1"/>
    <xf numFmtId="164" fontId="24" fillId="5" borderId="0" xfId="0" applyNumberFormat="1" applyFont="1" applyFill="1" applyAlignment="1">
      <alignment horizontal="center"/>
    </xf>
    <xf numFmtId="0" fontId="24" fillId="5" borderId="0" xfId="0" applyFont="1" applyFill="1" applyAlignment="1">
      <alignment horizontal="left"/>
    </xf>
    <xf numFmtId="4" fontId="24" fillId="5" borderId="1" xfId="0" applyNumberFormat="1" applyFont="1" applyFill="1" applyBorder="1"/>
    <xf numFmtId="0" fontId="24" fillId="5" borderId="0" xfId="0" applyFont="1" applyFill="1"/>
    <xf numFmtId="4" fontId="24" fillId="5" borderId="0" xfId="0" applyNumberFormat="1" applyFont="1" applyFill="1"/>
    <xf numFmtId="4" fontId="24" fillId="0" borderId="2" xfId="0" applyNumberFormat="1" applyFont="1" applyBorder="1"/>
    <xf numFmtId="4" fontId="3" fillId="7" borderId="1" xfId="0" applyNumberFormat="1" applyFont="1" applyFill="1" applyBorder="1"/>
    <xf numFmtId="4" fontId="3" fillId="7" borderId="2" xfId="0" applyNumberFormat="1" applyFont="1" applyFill="1" applyBorder="1"/>
    <xf numFmtId="0" fontId="0" fillId="0" borderId="24" xfId="0" applyBorder="1"/>
    <xf numFmtId="0" fontId="3" fillId="6" borderId="42" xfId="0" applyFont="1" applyFill="1" applyBorder="1" applyAlignment="1">
      <alignment horizontal="left"/>
    </xf>
    <xf numFmtId="0" fontId="29" fillId="0" borderId="0" xfId="0" applyFont="1"/>
    <xf numFmtId="0" fontId="30" fillId="0" borderId="0" xfId="0" applyFont="1"/>
    <xf numFmtId="2" fontId="3" fillId="8" borderId="5" xfId="0" applyNumberFormat="1" applyFont="1" applyFill="1" applyBorder="1" applyAlignment="1">
      <alignment horizontal="center" vertical="center"/>
    </xf>
    <xf numFmtId="2" fontId="3" fillId="8" borderId="5" xfId="0" applyNumberFormat="1" applyFont="1" applyFill="1" applyBorder="1" applyAlignment="1">
      <alignment horizontal="center" vertical="center" wrapText="1"/>
    </xf>
    <xf numFmtId="4" fontId="3" fillId="8" borderId="5" xfId="0" applyNumberFormat="1" applyFont="1" applyFill="1" applyBorder="1" applyAlignment="1">
      <alignment horizontal="center" vertical="center" wrapText="1"/>
    </xf>
    <xf numFmtId="4" fontId="8" fillId="8" borderId="5" xfId="0" applyNumberFormat="1" applyFont="1" applyFill="1" applyBorder="1"/>
    <xf numFmtId="2" fontId="0" fillId="8" borderId="1" xfId="0" applyNumberFormat="1" applyFill="1" applyBorder="1"/>
    <xf numFmtId="2" fontId="2" fillId="8" borderId="6" xfId="0" applyNumberFormat="1" applyFont="1" applyFill="1" applyBorder="1"/>
    <xf numFmtId="2" fontId="0" fillId="8" borderId="6" xfId="0" applyNumberFormat="1" applyFill="1" applyBorder="1"/>
    <xf numFmtId="2" fontId="2" fillId="8" borderId="1" xfId="0" applyNumberFormat="1" applyFont="1" applyFill="1" applyBorder="1"/>
    <xf numFmtId="4" fontId="2" fillId="8" borderId="1" xfId="0" applyNumberFormat="1" applyFont="1" applyFill="1" applyBorder="1"/>
    <xf numFmtId="4" fontId="0" fillId="8" borderId="1" xfId="0" applyNumberFormat="1" applyFill="1" applyBorder="1"/>
    <xf numFmtId="4" fontId="14" fillId="8" borderId="1" xfId="0" applyNumberFormat="1" applyFont="1" applyFill="1" applyBorder="1"/>
    <xf numFmtId="2" fontId="14" fillId="8" borderId="1" xfId="0" applyNumberFormat="1" applyFont="1" applyFill="1" applyBorder="1"/>
    <xf numFmtId="2" fontId="0" fillId="8" borderId="0" xfId="0" applyNumberFormat="1" applyFill="1"/>
    <xf numFmtId="0" fontId="0" fillId="8" borderId="1" xfId="0" applyFill="1" applyBorder="1"/>
    <xf numFmtId="2" fontId="0" fillId="8" borderId="2" xfId="0" applyNumberFormat="1" applyFill="1" applyBorder="1"/>
    <xf numFmtId="2" fontId="2" fillId="8" borderId="2" xfId="0" applyNumberFormat="1" applyFont="1" applyFill="1" applyBorder="1"/>
    <xf numFmtId="0" fontId="2" fillId="8" borderId="1" xfId="0" applyFont="1" applyFill="1" applyBorder="1"/>
    <xf numFmtId="2" fontId="3" fillId="8" borderId="1" xfId="0" applyNumberFormat="1" applyFont="1" applyFill="1" applyBorder="1"/>
    <xf numFmtId="4" fontId="3" fillId="8" borderId="1" xfId="0" applyNumberFormat="1" applyFont="1" applyFill="1" applyBorder="1"/>
    <xf numFmtId="2" fontId="10" fillId="8" borderId="1" xfId="0" applyNumberFormat="1" applyFont="1" applyFill="1" applyBorder="1"/>
    <xf numFmtId="167" fontId="0" fillId="8" borderId="1" xfId="0" applyNumberFormat="1" applyFill="1" applyBorder="1"/>
    <xf numFmtId="2" fontId="13" fillId="8" borderId="1" xfId="0" applyNumberFormat="1" applyFont="1" applyFill="1" applyBorder="1"/>
    <xf numFmtId="0" fontId="13" fillId="8" borderId="1" xfId="0" applyFont="1" applyFill="1" applyBorder="1"/>
    <xf numFmtId="4" fontId="3" fillId="9" borderId="0" xfId="0" applyNumberFormat="1" applyFont="1" applyFill="1"/>
    <xf numFmtId="2" fontId="3" fillId="9" borderId="0" xfId="0" applyNumberFormat="1" applyFont="1" applyFill="1"/>
    <xf numFmtId="0" fontId="0" fillId="8" borderId="0" xfId="0" applyFill="1"/>
    <xf numFmtId="2" fontId="0" fillId="10" borderId="0" xfId="0" applyNumberFormat="1" applyFill="1"/>
    <xf numFmtId="0" fontId="0" fillId="10" borderId="0" xfId="0" applyFill="1"/>
    <xf numFmtId="4" fontId="3" fillId="8" borderId="6" xfId="0" applyNumberFormat="1" applyFont="1" applyFill="1" applyBorder="1" applyAlignment="1">
      <alignment horizontal="center" vertical="center" wrapText="1"/>
    </xf>
    <xf numFmtId="4" fontId="8" fillId="8" borderId="8" xfId="0" applyNumberFormat="1" applyFont="1" applyFill="1" applyBorder="1"/>
    <xf numFmtId="4" fontId="10" fillId="8" borderId="1" xfId="0" applyNumberFormat="1" applyFont="1" applyFill="1" applyBorder="1"/>
    <xf numFmtId="4" fontId="3" fillId="9" borderId="1" xfId="0" applyNumberFormat="1" applyFont="1" applyFill="1" applyBorder="1"/>
    <xf numFmtId="4" fontId="0" fillId="10" borderId="1" xfId="0" applyNumberFormat="1" applyFill="1" applyBorder="1"/>
    <xf numFmtId="4" fontId="3" fillId="0" borderId="0" xfId="0" applyNumberFormat="1" applyFont="1" applyAlignment="1">
      <alignment horizontal="right"/>
    </xf>
    <xf numFmtId="4" fontId="3" fillId="7" borderId="11" xfId="0" applyNumberFormat="1" applyFont="1" applyFill="1" applyBorder="1"/>
    <xf numFmtId="4" fontId="8" fillId="0" borderId="5" xfId="0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16" fillId="0" borderId="1" xfId="0" applyNumberFormat="1" applyFont="1" applyBorder="1" applyAlignment="1">
      <alignment horizontal="right"/>
    </xf>
    <xf numFmtId="4" fontId="11" fillId="0" borderId="1" xfId="0" applyNumberFormat="1" applyFont="1" applyBorder="1" applyAlignment="1">
      <alignment horizontal="right"/>
    </xf>
    <xf numFmtId="4" fontId="11" fillId="0" borderId="0" xfId="0" applyNumberFormat="1" applyFont="1" applyAlignment="1">
      <alignment horizontal="right"/>
    </xf>
    <xf numFmtId="0" fontId="2" fillId="0" borderId="6" xfId="0" applyFont="1" applyBorder="1"/>
    <xf numFmtId="4" fontId="2" fillId="0" borderId="6" xfId="0" applyNumberFormat="1" applyFont="1" applyBorder="1" applyAlignment="1">
      <alignment horizontal="left"/>
    </xf>
    <xf numFmtId="4" fontId="2" fillId="8" borderId="6" xfId="0" applyNumberFormat="1" applyFont="1" applyFill="1" applyBorder="1"/>
    <xf numFmtId="4" fontId="2" fillId="0" borderId="6" xfId="0" applyNumberFormat="1" applyFont="1" applyBorder="1"/>
    <xf numFmtId="4" fontId="3" fillId="7" borderId="1" xfId="0" applyNumberFormat="1" applyFont="1" applyFill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7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164" fontId="18" fillId="0" borderId="0" xfId="0" applyNumberFormat="1" applyFont="1" applyBorder="1" applyAlignment="1">
      <alignment horizontal="center"/>
    </xf>
    <xf numFmtId="0" fontId="17" fillId="0" borderId="0" xfId="0" applyFont="1" applyBorder="1"/>
    <xf numFmtId="4" fontId="19" fillId="0" borderId="0" xfId="0" applyNumberFormat="1" applyFont="1" applyBorder="1" applyAlignment="1">
      <alignment horizontal="center"/>
    </xf>
    <xf numFmtId="0" fontId="18" fillId="0" borderId="24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8" fillId="0" borderId="23" xfId="0" applyFont="1" applyBorder="1" applyAlignment="1">
      <alignment horizontal="center"/>
    </xf>
    <xf numFmtId="0" fontId="17" fillId="0" borderId="17" xfId="0" applyFont="1" applyBorder="1"/>
    <xf numFmtId="0" fontId="17" fillId="0" borderId="35" xfId="0" applyFont="1" applyBorder="1"/>
    <xf numFmtId="165" fontId="32" fillId="0" borderId="47" xfId="0" applyNumberFormat="1" applyFont="1" applyBorder="1" applyAlignment="1">
      <alignment wrapText="1"/>
    </xf>
    <xf numFmtId="4" fontId="17" fillId="7" borderId="17" xfId="0" applyNumberFormat="1" applyFont="1" applyFill="1" applyBorder="1"/>
    <xf numFmtId="165" fontId="22" fillId="0" borderId="48" xfId="0" applyNumberFormat="1" applyFont="1" applyBorder="1" applyAlignment="1">
      <alignment vertical="center"/>
    </xf>
    <xf numFmtId="165" fontId="19" fillId="0" borderId="49" xfId="0" applyNumberFormat="1" applyFont="1" applyBorder="1" applyAlignment="1">
      <alignment vertical="center"/>
    </xf>
    <xf numFmtId="164" fontId="33" fillId="0" borderId="33" xfId="0" applyNumberFormat="1" applyFont="1" applyBorder="1"/>
    <xf numFmtId="4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4" fontId="24" fillId="0" borderId="1" xfId="0" applyNumberFormat="1" applyFont="1" applyFill="1" applyBorder="1"/>
    <xf numFmtId="4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164" fontId="24" fillId="0" borderId="0" xfId="0" applyNumberFormat="1" applyFont="1" applyFill="1" applyAlignment="1">
      <alignment horizontal="center"/>
    </xf>
    <xf numFmtId="0" fontId="24" fillId="0" borderId="0" xfId="0" applyFont="1" applyFill="1" applyAlignment="1">
      <alignment horizontal="left"/>
    </xf>
    <xf numFmtId="164" fontId="2" fillId="0" borderId="0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" fontId="2" fillId="0" borderId="0" xfId="0" applyNumberFormat="1" applyFont="1" applyBorder="1" applyAlignment="1">
      <alignment horizontal="left"/>
    </xf>
    <xf numFmtId="4" fontId="3" fillId="7" borderId="2" xfId="0" applyNumberFormat="1" applyFont="1" applyFill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8" fillId="7" borderId="8" xfId="0" applyNumberFormat="1" applyFont="1" applyFill="1" applyBorder="1"/>
    <xf numFmtId="4" fontId="8" fillId="7" borderId="5" xfId="0" applyNumberFormat="1" applyFont="1" applyFill="1" applyBorder="1" applyAlignment="1">
      <alignment horizontal="right"/>
    </xf>
    <xf numFmtId="4" fontId="3" fillId="0" borderId="1" xfId="0" applyNumberFormat="1" applyFont="1" applyFill="1" applyBorder="1"/>
    <xf numFmtId="4" fontId="31" fillId="8" borderId="3" xfId="0" applyNumberFormat="1" applyFont="1" applyFill="1" applyBorder="1" applyAlignment="1">
      <alignment horizontal="center" vertical="center"/>
    </xf>
    <xf numFmtId="2" fontId="3" fillId="8" borderId="3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4" fontId="3" fillId="0" borderId="0" xfId="0" applyNumberFormat="1" applyFont="1" applyBorder="1"/>
    <xf numFmtId="2" fontId="0" fillId="8" borderId="0" xfId="0" applyNumberFormat="1" applyFill="1" applyBorder="1"/>
    <xf numFmtId="4" fontId="0" fillId="0" borderId="0" xfId="0" applyNumberFormat="1" applyBorder="1"/>
    <xf numFmtId="0" fontId="27" fillId="0" borderId="24" xfId="0" applyFont="1" applyBorder="1" applyAlignment="1">
      <alignment horizontal="left"/>
    </xf>
    <xf numFmtId="0" fontId="27" fillId="0" borderId="22" xfId="0" applyFont="1" applyBorder="1" applyAlignment="1">
      <alignment horizontal="left"/>
    </xf>
    <xf numFmtId="0" fontId="27" fillId="0" borderId="40" xfId="0" applyFont="1" applyBorder="1" applyAlignment="1">
      <alignment horizontal="left"/>
    </xf>
    <xf numFmtId="4" fontId="1" fillId="8" borderId="46" xfId="0" applyNumberFormat="1" applyFont="1" applyFill="1" applyBorder="1" applyAlignment="1">
      <alignment horizontal="center" vertical="center"/>
    </xf>
  </cellXfs>
  <cellStyles count="7">
    <cellStyle name="Catégorie de la table dynamique" xfId="1" xr:uid="{00000000-0005-0000-0000-000006000000}"/>
    <cellStyle name="Champ de la table dynamique" xfId="2" xr:uid="{00000000-0005-0000-0000-000007000000}"/>
    <cellStyle name="Coin de la table dynamique" xfId="3" xr:uid="{00000000-0005-0000-0000-000008000000}"/>
    <cellStyle name="Normal" xfId="0" builtinId="0"/>
    <cellStyle name="Résultat de la table dynamique" xfId="4" xr:uid="{00000000-0005-0000-0000-00000B000000}"/>
    <cellStyle name="Titre de la table dynamique" xfId="5" xr:uid="{00000000-0005-0000-0000-00000C000000}"/>
    <cellStyle name="Valeur de la table dynamique" xfId="6" xr:uid="{00000000-0005-0000-0000-00000D000000}"/>
  </cellStyles>
  <dxfs count="13"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strike val="0"/>
        <color rgb="FFFF6600"/>
      </font>
    </dxf>
    <dxf>
      <font>
        <b/>
        <i val="0"/>
      </font>
      <fill>
        <patternFill>
          <bgColor rgb="FFFF8080"/>
        </patternFill>
      </fill>
    </dxf>
    <dxf>
      <fill>
        <patternFill>
          <bgColor rgb="FFC0FFC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66FF33"/>
        </patternFill>
      </fill>
    </dxf>
  </dxfs>
  <tableStyles count="0" defaultTableStyle="TableStyleMedium2" defaultPivotStyle="PivotStyleLight16"/>
  <colors>
    <indexedColors>
      <rgbColor rgb="FF000000"/>
      <rgbColor rgb="FFFFF2CC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0FFC0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66FF3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E5FF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c:style val="2"/>
  <c:chart>
    <c:autoTitleDeleted val="1"/>
    <c:plotArea>
      <c:layout>
        <c:manualLayout>
          <c:layoutTarget val="inner"/>
          <c:xMode val="edge"/>
          <c:yMode val="edge"/>
          <c:x val="0.15825475791602522"/>
          <c:y val="3.7827614158335597E-2"/>
          <c:w val="0.81005671013311598"/>
          <c:h val="0.72788435557957298"/>
        </c:manualLayout>
      </c:layout>
      <c:lineChart>
        <c:grouping val="standard"/>
        <c:varyColors val="0"/>
        <c:ser>
          <c:idx val="0"/>
          <c:order val="0"/>
          <c:spPr>
            <a:ln w="22320">
              <a:solidFill>
                <a:srgbClr val="FF00FF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0" strike="noStrike" spc="-1">
                    <a:solidFill>
                      <a:srgbClr val="000000"/>
                    </a:solidFill>
                    <a:latin typeface="Arial"/>
                    <a:ea typeface="Arial"/>
                  </a:defRPr>
                </a:pPr>
                <a:endParaRPr lang="fr-FR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TRESORERIE!$A$3:$A$143</c:f>
              <c:numCache>
                <c:formatCode>d\-mmm</c:formatCode>
                <c:ptCount val="141"/>
                <c:pt idx="0">
                  <c:v>45658</c:v>
                </c:pt>
                <c:pt idx="1">
                  <c:v>45665</c:v>
                </c:pt>
                <c:pt idx="2">
                  <c:v>45667</c:v>
                </c:pt>
                <c:pt idx="3">
                  <c:v>45676</c:v>
                </c:pt>
                <c:pt idx="4">
                  <c:v>45676</c:v>
                </c:pt>
                <c:pt idx="5">
                  <c:v>45687</c:v>
                </c:pt>
                <c:pt idx="6">
                  <c:v>45691</c:v>
                </c:pt>
                <c:pt idx="7">
                  <c:v>45700</c:v>
                </c:pt>
                <c:pt idx="8">
                  <c:v>45707</c:v>
                </c:pt>
                <c:pt idx="9">
                  <c:v>45707</c:v>
                </c:pt>
                <c:pt idx="10">
                  <c:v>45726</c:v>
                </c:pt>
                <c:pt idx="11">
                  <c:v>45728</c:v>
                </c:pt>
                <c:pt idx="12">
                  <c:v>45736</c:v>
                </c:pt>
                <c:pt idx="13">
                  <c:v>45736</c:v>
                </c:pt>
                <c:pt idx="14">
                  <c:v>45751</c:v>
                </c:pt>
                <c:pt idx="15">
                  <c:v>45752</c:v>
                </c:pt>
                <c:pt idx="16">
                  <c:v>45757</c:v>
                </c:pt>
                <c:pt idx="17">
                  <c:v>45766</c:v>
                </c:pt>
                <c:pt idx="18">
                  <c:v>45766</c:v>
                </c:pt>
                <c:pt idx="19">
                  <c:v>45783</c:v>
                </c:pt>
                <c:pt idx="20">
                  <c:v>45787</c:v>
                </c:pt>
                <c:pt idx="21">
                  <c:v>45798</c:v>
                </c:pt>
                <c:pt idx="22">
                  <c:v>45798</c:v>
                </c:pt>
                <c:pt idx="23">
                  <c:v>45798</c:v>
                </c:pt>
                <c:pt idx="24">
                  <c:v>45818</c:v>
                </c:pt>
                <c:pt idx="25">
                  <c:v>45827</c:v>
                </c:pt>
                <c:pt idx="26">
                  <c:v>45827</c:v>
                </c:pt>
                <c:pt idx="27">
                  <c:v>45846</c:v>
                </c:pt>
                <c:pt idx="28">
                  <c:v>45848</c:v>
                </c:pt>
                <c:pt idx="29">
                  <c:v>45857</c:v>
                </c:pt>
                <c:pt idx="30">
                  <c:v>45857</c:v>
                </c:pt>
                <c:pt idx="31">
                  <c:v>45876</c:v>
                </c:pt>
                <c:pt idx="32">
                  <c:v>45878</c:v>
                </c:pt>
                <c:pt idx="33">
                  <c:v>45879</c:v>
                </c:pt>
                <c:pt idx="34">
                  <c:v>45888</c:v>
                </c:pt>
                <c:pt idx="35">
                  <c:v>45888</c:v>
                </c:pt>
                <c:pt idx="36">
                  <c:v>45906</c:v>
                </c:pt>
                <c:pt idx="37">
                  <c:v>45906</c:v>
                </c:pt>
                <c:pt idx="38">
                  <c:v>45910</c:v>
                </c:pt>
                <c:pt idx="39">
                  <c:v>45919</c:v>
                </c:pt>
                <c:pt idx="40">
                  <c:v>45919</c:v>
                </c:pt>
                <c:pt idx="41">
                  <c:v>45938</c:v>
                </c:pt>
                <c:pt idx="42">
                  <c:v>45940</c:v>
                </c:pt>
                <c:pt idx="43">
                  <c:v>45951</c:v>
                </c:pt>
                <c:pt idx="44">
                  <c:v>45951</c:v>
                </c:pt>
                <c:pt idx="45">
                  <c:v>45955</c:v>
                </c:pt>
                <c:pt idx="46">
                  <c:v>45966</c:v>
                </c:pt>
                <c:pt idx="47">
                  <c:v>45972</c:v>
                </c:pt>
                <c:pt idx="48">
                  <c:v>45973</c:v>
                </c:pt>
                <c:pt idx="49">
                  <c:v>45980</c:v>
                </c:pt>
                <c:pt idx="50">
                  <c:v>45980</c:v>
                </c:pt>
                <c:pt idx="51">
                  <c:v>45997</c:v>
                </c:pt>
                <c:pt idx="52">
                  <c:v>46001</c:v>
                </c:pt>
                <c:pt idx="53">
                  <c:v>46010</c:v>
                </c:pt>
                <c:pt idx="54">
                  <c:v>46010</c:v>
                </c:pt>
              </c:numCache>
            </c:numRef>
          </c:cat>
          <c:val>
            <c:numRef>
              <c:f>TRESORERIE!$E$3:$E$143</c:f>
              <c:numCache>
                <c:formatCode>#,##0.00</c:formatCode>
                <c:ptCount val="141"/>
                <c:pt idx="0">
                  <c:v>3674.96</c:v>
                </c:pt>
                <c:pt idx="1">
                  <c:v>4884.96</c:v>
                </c:pt>
                <c:pt idx="2">
                  <c:v>4384.96</c:v>
                </c:pt>
                <c:pt idx="3">
                  <c:v>4284.96</c:v>
                </c:pt>
                <c:pt idx="4">
                  <c:v>4184.96</c:v>
                </c:pt>
                <c:pt idx="5">
                  <c:v>3618.84</c:v>
                </c:pt>
                <c:pt idx="6">
                  <c:v>4828.84</c:v>
                </c:pt>
                <c:pt idx="7">
                  <c:v>4328.84</c:v>
                </c:pt>
                <c:pt idx="8">
                  <c:v>4228.84</c:v>
                </c:pt>
                <c:pt idx="9">
                  <c:v>4128.84</c:v>
                </c:pt>
                <c:pt idx="10">
                  <c:v>3628.84</c:v>
                </c:pt>
                <c:pt idx="11">
                  <c:v>4838.84</c:v>
                </c:pt>
                <c:pt idx="12">
                  <c:v>4738.84</c:v>
                </c:pt>
                <c:pt idx="13">
                  <c:v>4638.84</c:v>
                </c:pt>
                <c:pt idx="14">
                  <c:v>4202.04</c:v>
                </c:pt>
                <c:pt idx="15">
                  <c:v>5412.04</c:v>
                </c:pt>
                <c:pt idx="16">
                  <c:v>4912.04</c:v>
                </c:pt>
                <c:pt idx="17">
                  <c:v>4812.04</c:v>
                </c:pt>
                <c:pt idx="18">
                  <c:v>4712.04</c:v>
                </c:pt>
                <c:pt idx="19">
                  <c:v>5922.04</c:v>
                </c:pt>
                <c:pt idx="20">
                  <c:v>5422.04</c:v>
                </c:pt>
                <c:pt idx="21">
                  <c:v>5236.07</c:v>
                </c:pt>
                <c:pt idx="22">
                  <c:v>5136.07</c:v>
                </c:pt>
                <c:pt idx="23">
                  <c:v>5036.07</c:v>
                </c:pt>
                <c:pt idx="24">
                  <c:v>4536.07</c:v>
                </c:pt>
                <c:pt idx="25">
                  <c:v>4436.07</c:v>
                </c:pt>
                <c:pt idx="26">
                  <c:v>4336.07</c:v>
                </c:pt>
                <c:pt idx="27">
                  <c:v>5546.07</c:v>
                </c:pt>
                <c:pt idx="28">
                  <c:v>5046.07</c:v>
                </c:pt>
                <c:pt idx="29">
                  <c:v>4946.07</c:v>
                </c:pt>
                <c:pt idx="30">
                  <c:v>4846.07</c:v>
                </c:pt>
                <c:pt idx="31">
                  <c:v>4465.37</c:v>
                </c:pt>
                <c:pt idx="32">
                  <c:v>5675.37</c:v>
                </c:pt>
                <c:pt idx="33">
                  <c:v>5175.37</c:v>
                </c:pt>
                <c:pt idx="34">
                  <c:v>5075.37</c:v>
                </c:pt>
                <c:pt idx="35">
                  <c:v>4975.37</c:v>
                </c:pt>
                <c:pt idx="36">
                  <c:v>6185.37</c:v>
                </c:pt>
                <c:pt idx="37">
                  <c:v>6010.24</c:v>
                </c:pt>
                <c:pt idx="38">
                  <c:v>5510.24</c:v>
                </c:pt>
                <c:pt idx="39">
                  <c:v>5410.24</c:v>
                </c:pt>
                <c:pt idx="40">
                  <c:v>5310.24</c:v>
                </c:pt>
                <c:pt idx="41">
                  <c:v>6520.24</c:v>
                </c:pt>
                <c:pt idx="42">
                  <c:v>6020.24</c:v>
                </c:pt>
                <c:pt idx="43">
                  <c:v>5920.24</c:v>
                </c:pt>
                <c:pt idx="44">
                  <c:v>5820.24</c:v>
                </c:pt>
                <c:pt idx="45">
                  <c:v>4423.24</c:v>
                </c:pt>
                <c:pt idx="46">
                  <c:v>5633.24</c:v>
                </c:pt>
                <c:pt idx="47">
                  <c:v>5196.4299999999994</c:v>
                </c:pt>
                <c:pt idx="48">
                  <c:v>4696.4299999999994</c:v>
                </c:pt>
                <c:pt idx="49">
                  <c:v>4596.4299999999994</c:v>
                </c:pt>
                <c:pt idx="50">
                  <c:v>4496.4299999999994</c:v>
                </c:pt>
                <c:pt idx="51">
                  <c:v>5706.4299999999994</c:v>
                </c:pt>
                <c:pt idx="52">
                  <c:v>5206.4299999999994</c:v>
                </c:pt>
                <c:pt idx="53">
                  <c:v>5106.4299999999994</c:v>
                </c:pt>
                <c:pt idx="54">
                  <c:v>5006.4299999999994</c:v>
                </c:pt>
                <c:pt idx="55">
                  <c:v>5006.4299999999994</c:v>
                </c:pt>
                <c:pt idx="56">
                  <c:v>5006.4299999999994</c:v>
                </c:pt>
                <c:pt idx="57">
                  <c:v>5006.4299999999994</c:v>
                </c:pt>
                <c:pt idx="58">
                  <c:v>5006.4299999999994</c:v>
                </c:pt>
                <c:pt idx="59">
                  <c:v>5006.4299999999994</c:v>
                </c:pt>
                <c:pt idx="60">
                  <c:v>5006.4299999999994</c:v>
                </c:pt>
                <c:pt idx="61">
                  <c:v>5006.4299999999994</c:v>
                </c:pt>
                <c:pt idx="62">
                  <c:v>5006.4299999999994</c:v>
                </c:pt>
                <c:pt idx="63">
                  <c:v>5006.4299999999994</c:v>
                </c:pt>
                <c:pt idx="64">
                  <c:v>5006.4299999999994</c:v>
                </c:pt>
                <c:pt idx="65">
                  <c:v>5006.4299999999994</c:v>
                </c:pt>
                <c:pt idx="66">
                  <c:v>5006.4299999999994</c:v>
                </c:pt>
                <c:pt idx="67">
                  <c:v>5006.4299999999994</c:v>
                </c:pt>
                <c:pt idx="68">
                  <c:v>5006.4299999999994</c:v>
                </c:pt>
                <c:pt idx="69">
                  <c:v>5006.4299999999994</c:v>
                </c:pt>
                <c:pt idx="70">
                  <c:v>5006.4299999999994</c:v>
                </c:pt>
                <c:pt idx="71">
                  <c:v>5006.4299999999994</c:v>
                </c:pt>
                <c:pt idx="72">
                  <c:v>5006.4299999999994</c:v>
                </c:pt>
                <c:pt idx="73">
                  <c:v>5006.4299999999994</c:v>
                </c:pt>
                <c:pt idx="74">
                  <c:v>5006.4299999999994</c:v>
                </c:pt>
                <c:pt idx="75">
                  <c:v>5006.4299999999994</c:v>
                </c:pt>
                <c:pt idx="76">
                  <c:v>5006.4299999999994</c:v>
                </c:pt>
                <c:pt idx="77">
                  <c:v>5006.4299999999994</c:v>
                </c:pt>
                <c:pt idx="78">
                  <c:v>5006.4299999999994</c:v>
                </c:pt>
                <c:pt idx="79">
                  <c:v>5006.4299999999994</c:v>
                </c:pt>
                <c:pt idx="80">
                  <c:v>5006.4299999999994</c:v>
                </c:pt>
                <c:pt idx="81">
                  <c:v>5006.4299999999994</c:v>
                </c:pt>
                <c:pt idx="82">
                  <c:v>5006.4299999999994</c:v>
                </c:pt>
                <c:pt idx="83">
                  <c:v>5006.4299999999994</c:v>
                </c:pt>
                <c:pt idx="84">
                  <c:v>5006.4299999999994</c:v>
                </c:pt>
                <c:pt idx="85">
                  <c:v>5006.4299999999994</c:v>
                </c:pt>
                <c:pt idx="86">
                  <c:v>5006.4299999999994</c:v>
                </c:pt>
                <c:pt idx="87">
                  <c:v>5006.4299999999994</c:v>
                </c:pt>
                <c:pt idx="88">
                  <c:v>5006.4299999999994</c:v>
                </c:pt>
                <c:pt idx="89">
                  <c:v>5006.4299999999994</c:v>
                </c:pt>
                <c:pt idx="90">
                  <c:v>5006.4299999999994</c:v>
                </c:pt>
                <c:pt idx="91">
                  <c:v>5006.4299999999994</c:v>
                </c:pt>
                <c:pt idx="92">
                  <c:v>5006.4299999999994</c:v>
                </c:pt>
                <c:pt idx="93">
                  <c:v>5006.4299999999994</c:v>
                </c:pt>
                <c:pt idx="94">
                  <c:v>5006.4299999999994</c:v>
                </c:pt>
                <c:pt idx="95">
                  <c:v>5006.4299999999994</c:v>
                </c:pt>
                <c:pt idx="96">
                  <c:v>5006.4299999999994</c:v>
                </c:pt>
                <c:pt idx="97">
                  <c:v>5006.4299999999994</c:v>
                </c:pt>
                <c:pt idx="98">
                  <c:v>5006.4299999999994</c:v>
                </c:pt>
                <c:pt idx="99">
                  <c:v>5006.4299999999994</c:v>
                </c:pt>
                <c:pt idx="100">
                  <c:v>5006.4299999999994</c:v>
                </c:pt>
                <c:pt idx="101">
                  <c:v>5006.4299999999994</c:v>
                </c:pt>
                <c:pt idx="102">
                  <c:v>5006.4299999999994</c:v>
                </c:pt>
                <c:pt idx="103">
                  <c:v>5006.4299999999994</c:v>
                </c:pt>
                <c:pt idx="104">
                  <c:v>5006.4299999999994</c:v>
                </c:pt>
                <c:pt idx="105">
                  <c:v>5006.4299999999994</c:v>
                </c:pt>
                <c:pt idx="106">
                  <c:v>5006.4299999999994</c:v>
                </c:pt>
                <c:pt idx="107">
                  <c:v>5006.4299999999994</c:v>
                </c:pt>
                <c:pt idx="108">
                  <c:v>5006.4299999999994</c:v>
                </c:pt>
                <c:pt idx="109">
                  <c:v>5006.4299999999994</c:v>
                </c:pt>
                <c:pt idx="110">
                  <c:v>5006.4299999999994</c:v>
                </c:pt>
                <c:pt idx="111">
                  <c:v>5006.4299999999994</c:v>
                </c:pt>
                <c:pt idx="112">
                  <c:v>5006.4299999999994</c:v>
                </c:pt>
                <c:pt idx="113">
                  <c:v>5006.4299999999994</c:v>
                </c:pt>
                <c:pt idx="114">
                  <c:v>5006.4299999999994</c:v>
                </c:pt>
                <c:pt idx="115">
                  <c:v>5006.4299999999994</c:v>
                </c:pt>
                <c:pt idx="116">
                  <c:v>5006.4299999999994</c:v>
                </c:pt>
                <c:pt idx="117">
                  <c:v>5006.4299999999994</c:v>
                </c:pt>
                <c:pt idx="118">
                  <c:v>5006.4299999999994</c:v>
                </c:pt>
                <c:pt idx="119">
                  <c:v>5006.4299999999994</c:v>
                </c:pt>
                <c:pt idx="120">
                  <c:v>5006.4299999999994</c:v>
                </c:pt>
                <c:pt idx="121">
                  <c:v>5006.4299999999994</c:v>
                </c:pt>
                <c:pt idx="122">
                  <c:v>5006.4299999999994</c:v>
                </c:pt>
                <c:pt idx="123">
                  <c:v>5006.4299999999994</c:v>
                </c:pt>
                <c:pt idx="124">
                  <c:v>5006.4299999999994</c:v>
                </c:pt>
                <c:pt idx="125">
                  <c:v>5006.4299999999994</c:v>
                </c:pt>
                <c:pt idx="126">
                  <c:v>5006.4299999999994</c:v>
                </c:pt>
                <c:pt idx="127">
                  <c:v>5006.4299999999994</c:v>
                </c:pt>
                <c:pt idx="128">
                  <c:v>5006.4299999999994</c:v>
                </c:pt>
                <c:pt idx="129">
                  <c:v>5006.4299999999994</c:v>
                </c:pt>
                <c:pt idx="130">
                  <c:v>5006.4299999999994</c:v>
                </c:pt>
                <c:pt idx="131">
                  <c:v>5006.4299999999994</c:v>
                </c:pt>
                <c:pt idx="132">
                  <c:v>5006.4299999999994</c:v>
                </c:pt>
                <c:pt idx="133">
                  <c:v>5006.4299999999994</c:v>
                </c:pt>
                <c:pt idx="134">
                  <c:v>5006.4299999999994</c:v>
                </c:pt>
                <c:pt idx="135">
                  <c:v>5006.4299999999994</c:v>
                </c:pt>
                <c:pt idx="136">
                  <c:v>5006.4299999999994</c:v>
                </c:pt>
                <c:pt idx="137">
                  <c:v>5006.4299999999994</c:v>
                </c:pt>
                <c:pt idx="138">
                  <c:v>5006.4299999999994</c:v>
                </c:pt>
                <c:pt idx="139">
                  <c:v>5006.4299999999994</c:v>
                </c:pt>
                <c:pt idx="140">
                  <c:v>5006.4299999999994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C9-45B8-B3F2-1C2FCA023A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noFill/>
            </a:ln>
          </c:spPr>
        </c:hiLowLines>
        <c:smooth val="0"/>
        <c:axId val="30281543"/>
        <c:axId val="90886838"/>
      </c:lineChart>
      <c:dateAx>
        <c:axId val="30281543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ln w="3240">
            <a:solidFill>
              <a:srgbClr val="000000"/>
            </a:solidFill>
            <a:round/>
          </a:ln>
        </c:spPr>
        <c:txPr>
          <a:bodyPr rot="-5400000"/>
          <a:lstStyle/>
          <a:p>
            <a:pPr>
              <a:defRPr sz="1425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r-FR"/>
          </a:p>
        </c:txPr>
        <c:crossAx val="90886838"/>
        <c:crosses val="autoZero"/>
        <c:auto val="1"/>
        <c:lblOffset val="100"/>
        <c:baseTimeUnit val="days"/>
      </c:dateAx>
      <c:valAx>
        <c:axId val="90886838"/>
        <c:scaling>
          <c:orientation val="minMax"/>
        </c:scaling>
        <c:delete val="0"/>
        <c:axPos val="l"/>
        <c:majorGridlines>
          <c:spPr>
            <a:ln w="3240">
              <a:solidFill>
                <a:srgbClr val="000000"/>
              </a:solidFill>
              <a:round/>
            </a:ln>
          </c:spPr>
        </c:majorGridlines>
        <c:numFmt formatCode="#,##0.00" sourceLinked="0"/>
        <c:majorTickMark val="out"/>
        <c:minorTickMark val="none"/>
        <c:tickLblPos val="nextTo"/>
        <c:spPr>
          <a:ln w="3240">
            <a:solidFill>
              <a:srgbClr val="000000"/>
            </a:solidFill>
            <a:round/>
          </a:ln>
        </c:spPr>
        <c:txPr>
          <a:bodyPr/>
          <a:lstStyle/>
          <a:p>
            <a:pPr>
              <a:defRPr sz="1425" b="0" strike="noStrike" spc="-1">
                <a:solidFill>
                  <a:srgbClr val="000000"/>
                </a:solidFill>
                <a:latin typeface="Arial"/>
                <a:ea typeface="Arial"/>
              </a:defRPr>
            </a:pPr>
            <a:endParaRPr lang="fr-FR"/>
          </a:p>
        </c:txPr>
        <c:crossAx val="30281543"/>
        <c:crosses val="autoZero"/>
        <c:crossBetween val="midCat"/>
      </c:valAx>
      <c:spPr>
        <a:solidFill>
          <a:srgbClr val="C0C0C0"/>
        </a:solidFill>
        <a:ln w="12600">
          <a:solidFill>
            <a:srgbClr val="808080"/>
          </a:solidFill>
          <a:round/>
        </a:ln>
      </c:spPr>
    </c:plotArea>
    <c:legend>
      <c:legendPos val="r"/>
      <c:layout>
        <c:manualLayout>
          <c:xMode val="edge"/>
          <c:yMode val="edge"/>
          <c:x val="0.53604827530813304"/>
          <c:y val="5.7191341181362203E-2"/>
          <c:w val="8.5886208942539594E-2"/>
          <c:h val="4.0850982736068901E-2"/>
        </c:manualLayout>
      </c:layout>
      <c:overlay val="0"/>
      <c:spPr>
        <a:solidFill>
          <a:srgbClr val="FFFFFF"/>
        </a:solidFill>
        <a:ln w="3240">
          <a:solidFill>
            <a:srgbClr val="000000"/>
          </a:solidFill>
          <a:round/>
        </a:ln>
      </c:spPr>
      <c:txPr>
        <a:bodyPr/>
        <a:lstStyle/>
        <a:p>
          <a:pPr>
            <a:defRPr sz="1100" b="0" strike="noStrike" spc="-1">
              <a:solidFill>
                <a:srgbClr val="000000"/>
              </a:solidFill>
              <a:latin typeface="Arial"/>
              <a:ea typeface="Arial"/>
            </a:defRPr>
          </a:pPr>
          <a:endParaRPr lang="fr-FR"/>
        </a:p>
      </c:txPr>
    </c:legend>
    <c:plotVisOnly val="1"/>
    <c:dispBlanksAs val="gap"/>
    <c:showDLblsOverMax val="1"/>
  </c:chart>
  <c:spPr>
    <a:solidFill>
      <a:srgbClr val="FFFFFF"/>
    </a:solidFill>
    <a:ln w="3240">
      <a:solidFill>
        <a:srgbClr val="000000"/>
      </a:solidFill>
      <a:round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64</xdr:row>
      <xdr:rowOff>66675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62</xdr:row>
      <xdr:rowOff>66675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12</xdr:col>
      <xdr:colOff>304800</xdr:colOff>
      <xdr:row>62</xdr:row>
      <xdr:rowOff>66675</xdr:rowOff>
    </xdr:to>
    <xdr:sp macro="" textlink="">
      <xdr:nvSpPr>
        <xdr:cNvPr id="7" name="AutoShape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504720</xdr:colOff>
      <xdr:row>3</xdr:row>
      <xdr:rowOff>171495</xdr:rowOff>
    </xdr:from>
    <xdr:to>
      <xdr:col>21</xdr:col>
      <xdr:colOff>133200</xdr:colOff>
      <xdr:row>77</xdr:row>
      <xdr:rowOff>83655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52" name="_x0000_t202" hidden="1">
          <a:extLst>
            <a:ext uri="{FF2B5EF4-FFF2-40B4-BE49-F238E27FC236}">
              <a16:creationId xmlns:a16="http://schemas.microsoft.com/office/drawing/2014/main" id="{00000000-0008-0000-0400-000004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50" name="_x0000_t202" hidden="1">
          <a:extLst>
            <a:ext uri="{FF2B5EF4-FFF2-40B4-BE49-F238E27FC236}">
              <a16:creationId xmlns:a16="http://schemas.microsoft.com/office/drawing/2014/main" id="{00000000-0008-0000-0400-00000208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542925</xdr:colOff>
          <xdr:row>4</xdr:row>
          <xdr:rowOff>95250</xdr:rowOff>
        </xdr:from>
        <xdr:to>
          <xdr:col>8</xdr:col>
          <xdr:colOff>742950</xdr:colOff>
          <xdr:row>7</xdr:row>
          <xdr:rowOff>161925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4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Trésorerie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61" name="AutoShape 13">
          <a:extLst>
            <a:ext uri="{FF2B5EF4-FFF2-40B4-BE49-F238E27FC236}">
              <a16:creationId xmlns:a16="http://schemas.microsoft.com/office/drawing/2014/main" id="{00000000-0008-0000-0400-00000D08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60" name="AutoShape 12">
          <a:extLst>
            <a:ext uri="{FF2B5EF4-FFF2-40B4-BE49-F238E27FC236}">
              <a16:creationId xmlns:a16="http://schemas.microsoft.com/office/drawing/2014/main" id="{00000000-0008-0000-0400-00000C08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67" name="AutoShape 19">
          <a:extLst>
            <a:ext uri="{FF2B5EF4-FFF2-40B4-BE49-F238E27FC236}">
              <a16:creationId xmlns:a16="http://schemas.microsoft.com/office/drawing/2014/main" id="{00000000-0008-0000-0400-00001308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2066" name="AutoShape 18">
          <a:extLst>
            <a:ext uri="{FF2B5EF4-FFF2-40B4-BE49-F238E27FC236}">
              <a16:creationId xmlns:a16="http://schemas.microsoft.com/office/drawing/2014/main" id="{00000000-0008-0000-0400-00001208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5" name="AutoShap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457200</xdr:colOff>
      <xdr:row>52</xdr:row>
      <xdr:rowOff>85725</xdr:rowOff>
    </xdr:to>
    <xdr:sp macro="" textlink="">
      <xdr:nvSpPr>
        <xdr:cNvPr id="6" name="AutoShape 18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\Microsoft%20Office\root\Office16\XLSTART\Pack%20de%20fonctions%20XLP.xlam" TargetMode="External"/><Relationship Id="rId1" Type="http://schemas.openxmlformats.org/officeDocument/2006/relationships/externalLinkPath" Target="file:///C:\Program%20Files\Microsoft%20Office\root\Office16\XLSTART\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B22F3CD-6D39-4213-BAF8-8B26E3C17592}">
  <we:reference id="wa104379955" version="1.0.0.0" store="fr-FR" storeType="OMEX"/>
  <we:alternateReferences>
    <we:reference id="WA104379955" version="1.0.0.0" store="WA104379955" storeType="OMEX"/>
  </we:alternateReferences>
  <we:properties/>
  <we:bindings/>
  <we:snapshot xmlns:r="http://schemas.openxmlformats.org/officeDocument/2006/relationships"/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X364"/>
  <sheetViews>
    <sheetView zoomScale="130" zoomScaleNormal="130" workbookViewId="0">
      <pane xSplit="6" ySplit="3" topLeftCell="H4" activePane="bottomRight" state="frozen"/>
      <selection pane="topRight" activeCell="H1" sqref="H1"/>
      <selection pane="bottomLeft" activeCell="A4" sqref="A4"/>
      <selection pane="bottomRight" activeCell="C24" sqref="C24"/>
    </sheetView>
  </sheetViews>
  <sheetFormatPr baseColWidth="10" defaultColWidth="10.5703125" defaultRowHeight="12.75" outlineLevelCol="1" x14ac:dyDescent="0.2"/>
  <cols>
    <col min="1" max="1" width="6.7109375" style="1" customWidth="1"/>
    <col min="2" max="2" width="8.42578125" style="2" customWidth="1"/>
    <col min="3" max="3" width="30.5703125" style="1" customWidth="1"/>
    <col min="4" max="4" width="12.85546875" style="3" customWidth="1"/>
    <col min="5" max="5" width="12.5703125" style="4" customWidth="1"/>
    <col min="6" max="6" width="1.5703125" style="5" customWidth="1"/>
    <col min="7" max="7" width="12.5703125" style="6" hidden="1" customWidth="1"/>
    <col min="8" max="12" width="11.42578125" style="302" customWidth="1" outlineLevel="1"/>
    <col min="13" max="17" width="11.42578125" style="6" customWidth="1"/>
    <col min="18" max="18" width="11.42578125" style="7" customWidth="1"/>
    <col min="19" max="19" width="11.42578125" style="6" customWidth="1"/>
    <col min="20" max="21" width="11.42578125" style="7" customWidth="1"/>
  </cols>
  <sheetData>
    <row r="1" spans="1:24" ht="20.25" customHeight="1" thickBot="1" x14ac:dyDescent="0.25">
      <c r="A1" s="8"/>
      <c r="B1" s="9"/>
      <c r="C1" s="10" t="str">
        <f>+BILAN!A28</f>
        <v>societe 2025</v>
      </c>
      <c r="D1" s="366" cm="1">
        <f t="array" aca="1" ref="D1" ca="1">[1]!SOMME_SI_COULEUR(D4:D301,13434828)</f>
        <v>3674.96</v>
      </c>
      <c r="H1" s="378" t="s">
        <v>100</v>
      </c>
      <c r="I1" s="369"/>
      <c r="J1" s="369"/>
      <c r="K1" s="369"/>
      <c r="L1" s="369"/>
      <c r="M1" s="7"/>
      <c r="N1" s="7"/>
      <c r="O1" s="7"/>
      <c r="P1" s="7"/>
      <c r="Q1" s="7"/>
      <c r="S1" s="7"/>
    </row>
    <row r="2" spans="1:24" s="19" customFormat="1" ht="26.25" thickBot="1" x14ac:dyDescent="0.25">
      <c r="A2" s="12" t="s">
        <v>0</v>
      </c>
      <c r="B2" s="13" t="s">
        <v>1</v>
      </c>
      <c r="C2" s="12" t="s">
        <v>2</v>
      </c>
      <c r="D2" s="14" t="s">
        <v>3</v>
      </c>
      <c r="E2" s="15" t="s">
        <v>4</v>
      </c>
      <c r="F2" s="16"/>
      <c r="G2" s="17" t="s">
        <v>5</v>
      </c>
      <c r="H2" s="321" t="s">
        <v>6</v>
      </c>
      <c r="I2" s="321" t="s">
        <v>7</v>
      </c>
      <c r="J2" s="321" t="s">
        <v>8</v>
      </c>
      <c r="K2" s="321" t="s">
        <v>11</v>
      </c>
      <c r="L2" s="321" t="s">
        <v>9</v>
      </c>
      <c r="M2" s="14" t="s">
        <v>10</v>
      </c>
      <c r="N2" s="14" t="s">
        <v>12</v>
      </c>
      <c r="O2" s="14" t="s">
        <v>13</v>
      </c>
      <c r="P2" s="14" t="s">
        <v>14</v>
      </c>
      <c r="Q2" s="14" t="s">
        <v>15</v>
      </c>
      <c r="R2" s="14" t="s">
        <v>17</v>
      </c>
      <c r="S2" s="14" t="s">
        <v>16</v>
      </c>
      <c r="T2" s="18"/>
      <c r="U2" s="18"/>
      <c r="V2" s="18"/>
      <c r="W2" s="18"/>
      <c r="X2" s="18"/>
    </row>
    <row r="3" spans="1:24" s="25" customFormat="1" ht="14.25" x14ac:dyDescent="0.2">
      <c r="A3" s="20"/>
      <c r="B3" s="20"/>
      <c r="C3" s="21" t="str">
        <f>'Tabl. Bord'!D11</f>
        <v>OK</v>
      </c>
      <c r="D3" s="22">
        <f>SUM(D4:D303)</f>
        <v>16984.96</v>
      </c>
      <c r="E3" s="23">
        <f>SUM(E4:E303)</f>
        <v>40339.03</v>
      </c>
      <c r="F3" s="24"/>
      <c r="G3" s="22">
        <f>SUM(G4:G303)</f>
        <v>44013.99</v>
      </c>
      <c r="H3" s="322">
        <f t="shared" ref="H3:X3" si="0">SUM(H4:H301)</f>
        <v>12100</v>
      </c>
      <c r="I3" s="322">
        <f t="shared" si="0"/>
        <v>1210</v>
      </c>
      <c r="J3" s="322">
        <f t="shared" si="0"/>
        <v>0</v>
      </c>
      <c r="K3" s="322">
        <f t="shared" si="0"/>
        <v>0</v>
      </c>
      <c r="L3" s="322">
        <f t="shared" si="0"/>
        <v>0</v>
      </c>
      <c r="M3" s="22">
        <f t="shared" si="0"/>
        <v>0</v>
      </c>
      <c r="N3" s="22">
        <f t="shared" si="0"/>
        <v>0</v>
      </c>
      <c r="O3" s="22">
        <f t="shared" si="0"/>
        <v>0</v>
      </c>
      <c r="P3" s="22">
        <f t="shared" si="0"/>
        <v>0</v>
      </c>
      <c r="Q3" s="22">
        <f t="shared" si="0"/>
        <v>0</v>
      </c>
      <c r="R3" s="22">
        <f t="shared" si="0"/>
        <v>0</v>
      </c>
      <c r="S3" s="22">
        <f t="shared" si="0"/>
        <v>0</v>
      </c>
      <c r="T3" s="25">
        <f t="shared" si="0"/>
        <v>0</v>
      </c>
      <c r="U3" s="25">
        <f t="shared" si="0"/>
        <v>0</v>
      </c>
      <c r="V3" s="25">
        <f t="shared" si="0"/>
        <v>0</v>
      </c>
      <c r="W3" s="25">
        <f t="shared" si="0"/>
        <v>0</v>
      </c>
      <c r="X3" s="25">
        <f t="shared" si="0"/>
        <v>0</v>
      </c>
    </row>
    <row r="4" spans="1:24" x14ac:dyDescent="0.2">
      <c r="A4" s="26">
        <v>1</v>
      </c>
      <c r="B4" s="2">
        <v>45658</v>
      </c>
      <c r="C4" s="27" t="s">
        <v>89</v>
      </c>
      <c r="D4" s="327">
        <v>3674.96</v>
      </c>
      <c r="E4" s="288">
        <v>40339.03</v>
      </c>
      <c r="F4" s="28">
        <f>D4+E4-SUM(G4:X4)</f>
        <v>0</v>
      </c>
      <c r="G4" s="6">
        <f>SUM(D4:E4)</f>
        <v>44013.99</v>
      </c>
      <c r="R4" s="6"/>
    </row>
    <row r="5" spans="1:24" x14ac:dyDescent="0.2">
      <c r="A5" s="29">
        <v>2</v>
      </c>
      <c r="B5" s="2">
        <v>45665</v>
      </c>
      <c r="C5" s="30" t="s">
        <v>91</v>
      </c>
      <c r="D5" s="368">
        <v>1210</v>
      </c>
      <c r="F5" s="28">
        <f>D5+E5-SUM(G5:X5)</f>
        <v>0</v>
      </c>
      <c r="H5" s="302">
        <v>1100</v>
      </c>
      <c r="I5" s="302">
        <v>110</v>
      </c>
      <c r="R5" s="6"/>
    </row>
    <row r="6" spans="1:24" x14ac:dyDescent="0.2">
      <c r="A6" s="29">
        <v>3</v>
      </c>
      <c r="B6" s="2">
        <v>45691</v>
      </c>
      <c r="C6" s="30" t="s">
        <v>91</v>
      </c>
      <c r="D6" s="368">
        <v>1210</v>
      </c>
      <c r="F6" s="28">
        <f>D6+E6-SUM(G6:X6)</f>
        <v>0</v>
      </c>
      <c r="H6" s="302">
        <v>1100</v>
      </c>
      <c r="I6" s="302">
        <v>110</v>
      </c>
      <c r="R6" s="6"/>
    </row>
    <row r="7" spans="1:24" x14ac:dyDescent="0.2">
      <c r="A7" s="29">
        <v>5</v>
      </c>
      <c r="B7" s="2">
        <v>45728</v>
      </c>
      <c r="C7" s="30" t="s">
        <v>91</v>
      </c>
      <c r="D7" s="368">
        <v>1210</v>
      </c>
      <c r="F7" s="28">
        <f>D7+E7-SUM(G7:X7)</f>
        <v>0</v>
      </c>
      <c r="H7" s="302">
        <v>1100</v>
      </c>
      <c r="I7" s="302">
        <v>110</v>
      </c>
      <c r="R7" s="6"/>
    </row>
    <row r="8" spans="1:24" x14ac:dyDescent="0.2">
      <c r="A8" s="29">
        <v>6</v>
      </c>
      <c r="B8" s="2">
        <v>45752</v>
      </c>
      <c r="C8" s="30" t="s">
        <v>91</v>
      </c>
      <c r="D8" s="368">
        <v>1210</v>
      </c>
      <c r="F8" s="28">
        <f>D8+E8-SUM(G8:X8)</f>
        <v>0</v>
      </c>
      <c r="H8" s="302">
        <v>1100</v>
      </c>
      <c r="I8" s="302">
        <v>110</v>
      </c>
      <c r="R8" s="6"/>
    </row>
    <row r="9" spans="1:24" x14ac:dyDescent="0.2">
      <c r="A9" s="29">
        <v>9</v>
      </c>
      <c r="B9" s="2">
        <v>45783</v>
      </c>
      <c r="C9" s="30" t="s">
        <v>91</v>
      </c>
      <c r="D9" s="3">
        <v>1210</v>
      </c>
      <c r="F9" s="28">
        <f>D9+E9-SUM(G9:X9)</f>
        <v>0</v>
      </c>
      <c r="H9" s="302">
        <v>1100</v>
      </c>
      <c r="I9" s="302">
        <v>110</v>
      </c>
      <c r="R9" s="6"/>
    </row>
    <row r="10" spans="1:24" x14ac:dyDescent="0.2">
      <c r="A10" s="29">
        <v>18</v>
      </c>
      <c r="B10" s="2">
        <v>45846</v>
      </c>
      <c r="C10" s="30" t="s">
        <v>91</v>
      </c>
      <c r="D10" s="3">
        <v>1210</v>
      </c>
      <c r="F10" s="28">
        <f>D10+E10-SUM(G10:X10)</f>
        <v>0</v>
      </c>
      <c r="H10" s="302">
        <v>1100</v>
      </c>
      <c r="I10" s="302">
        <v>110</v>
      </c>
      <c r="R10" s="6"/>
    </row>
    <row r="11" spans="1:24" x14ac:dyDescent="0.2">
      <c r="A11" s="29">
        <v>19</v>
      </c>
      <c r="B11" s="2">
        <v>45878</v>
      </c>
      <c r="C11" s="30" t="s">
        <v>91</v>
      </c>
      <c r="D11" s="3">
        <v>1210</v>
      </c>
      <c r="F11" s="28">
        <f>D11+E11-SUM(G11:X11)</f>
        <v>0</v>
      </c>
      <c r="H11" s="302">
        <v>1100</v>
      </c>
      <c r="I11" s="302">
        <v>110</v>
      </c>
      <c r="R11" s="6"/>
    </row>
    <row r="12" spans="1:24" x14ac:dyDescent="0.2">
      <c r="A12" s="29">
        <v>20</v>
      </c>
      <c r="B12" s="2">
        <v>45906</v>
      </c>
      <c r="C12" s="30" t="s">
        <v>91</v>
      </c>
      <c r="D12" s="3">
        <v>1210</v>
      </c>
      <c r="F12" s="28">
        <f>D12+E12-SUM(G12:X12)</f>
        <v>0</v>
      </c>
      <c r="H12" s="302">
        <v>1100</v>
      </c>
      <c r="I12" s="302">
        <v>110</v>
      </c>
      <c r="R12" s="6"/>
    </row>
    <row r="13" spans="1:24" x14ac:dyDescent="0.2">
      <c r="A13" s="29">
        <v>21</v>
      </c>
      <c r="B13" s="2">
        <v>45938</v>
      </c>
      <c r="C13" s="30" t="s">
        <v>91</v>
      </c>
      <c r="D13" s="3">
        <v>1210</v>
      </c>
      <c r="F13" s="28">
        <f>D13+E13-SUM(G13:X13)</f>
        <v>0</v>
      </c>
      <c r="H13" s="302">
        <v>1100</v>
      </c>
      <c r="I13" s="302">
        <v>110</v>
      </c>
      <c r="R13" s="6"/>
    </row>
    <row r="14" spans="1:24" x14ac:dyDescent="0.2">
      <c r="A14" s="29">
        <v>22</v>
      </c>
      <c r="B14" s="2">
        <v>45966</v>
      </c>
      <c r="C14" s="30" t="s">
        <v>91</v>
      </c>
      <c r="D14" s="3">
        <v>1210</v>
      </c>
      <c r="F14" s="28">
        <f>D14+E14-SUM(G14:X14)</f>
        <v>0</v>
      </c>
      <c r="H14" s="302">
        <v>1100</v>
      </c>
      <c r="I14" s="302">
        <v>110</v>
      </c>
      <c r="R14" s="6"/>
    </row>
    <row r="15" spans="1:24" x14ac:dyDescent="0.2">
      <c r="A15" s="29">
        <v>23</v>
      </c>
      <c r="B15" s="2">
        <v>45997</v>
      </c>
      <c r="C15" s="30" t="s">
        <v>91</v>
      </c>
      <c r="D15" s="3">
        <v>1210</v>
      </c>
      <c r="F15" s="28">
        <f>D15+E15-SUM(G15:X15)</f>
        <v>0</v>
      </c>
      <c r="H15" s="302">
        <v>1100</v>
      </c>
      <c r="I15" s="302">
        <v>110</v>
      </c>
      <c r="R15" s="6"/>
    </row>
    <row r="16" spans="1:24" x14ac:dyDescent="0.2">
      <c r="A16" s="29"/>
      <c r="C16" s="30"/>
      <c r="F16" s="28"/>
      <c r="R16" s="6"/>
    </row>
    <row r="17" spans="1:18" x14ac:dyDescent="0.2">
      <c r="A17" s="29"/>
      <c r="C17" s="30"/>
      <c r="F17" s="28"/>
      <c r="R17" s="6"/>
    </row>
    <row r="18" spans="1:18" x14ac:dyDescent="0.2">
      <c r="A18" s="29"/>
      <c r="C18" s="30"/>
      <c r="F18" s="28"/>
      <c r="R18" s="6"/>
    </row>
    <row r="19" spans="1:18" x14ac:dyDescent="0.2">
      <c r="A19" s="29"/>
      <c r="C19" s="31"/>
      <c r="F19" s="28"/>
      <c r="R19" s="6"/>
    </row>
    <row r="20" spans="1:18" x14ac:dyDescent="0.2">
      <c r="A20" s="29"/>
      <c r="C20" s="31"/>
      <c r="F20" s="28"/>
      <c r="R20" s="6"/>
    </row>
    <row r="21" spans="1:18" x14ac:dyDescent="0.2">
      <c r="A21" s="29"/>
      <c r="C21" s="31"/>
      <c r="F21" s="28"/>
      <c r="R21" s="6"/>
    </row>
    <row r="22" spans="1:18" x14ac:dyDescent="0.2">
      <c r="A22" s="29"/>
      <c r="C22" s="31"/>
      <c r="D22" s="32"/>
      <c r="F22" s="28"/>
      <c r="R22" s="6"/>
    </row>
    <row r="23" spans="1:18" x14ac:dyDescent="0.2">
      <c r="A23" s="29"/>
      <c r="C23" s="30"/>
      <c r="F23" s="28"/>
      <c r="R23" s="6"/>
    </row>
    <row r="24" spans="1:18" x14ac:dyDescent="0.2">
      <c r="A24" s="29"/>
      <c r="F24" s="28"/>
      <c r="R24" s="6"/>
    </row>
    <row r="25" spans="1:18" x14ac:dyDescent="0.2">
      <c r="A25" s="29"/>
      <c r="F25" s="28"/>
      <c r="R25" s="6"/>
    </row>
    <row r="26" spans="1:18" x14ac:dyDescent="0.2">
      <c r="A26" s="29"/>
      <c r="C26" s="31"/>
      <c r="D26" s="32"/>
      <c r="F26" s="28"/>
      <c r="R26" s="6"/>
    </row>
    <row r="27" spans="1:18" x14ac:dyDescent="0.2">
      <c r="A27" s="29"/>
      <c r="C27" s="30"/>
      <c r="F27" s="28">
        <f t="shared" ref="F20:F28" si="1">D27+E27-SUM(G27:X27)</f>
        <v>0</v>
      </c>
      <c r="R27" s="6"/>
    </row>
    <row r="28" spans="1:18" x14ac:dyDescent="0.2">
      <c r="A28" s="29"/>
      <c r="C28" s="30"/>
      <c r="E28" s="33"/>
      <c r="F28" s="28">
        <f t="shared" si="1"/>
        <v>0</v>
      </c>
      <c r="R28" s="6"/>
    </row>
    <row r="29" spans="1:18" x14ac:dyDescent="0.2">
      <c r="A29" s="29"/>
      <c r="C29" s="31"/>
      <c r="E29" s="32"/>
      <c r="F29" s="28"/>
      <c r="R29" s="6"/>
    </row>
    <row r="30" spans="1:18" x14ac:dyDescent="0.2">
      <c r="A30" s="29"/>
      <c r="C30" s="31"/>
      <c r="E30" s="32"/>
      <c r="F30" s="28"/>
      <c r="R30" s="6"/>
    </row>
    <row r="31" spans="1:18" x14ac:dyDescent="0.2">
      <c r="A31" s="29"/>
      <c r="C31" s="31"/>
      <c r="E31" s="32"/>
      <c r="F31" s="28"/>
      <c r="R31" s="6"/>
    </row>
    <row r="32" spans="1:18" x14ac:dyDescent="0.2">
      <c r="A32" s="29"/>
      <c r="C32" s="30"/>
      <c r="D32" s="34"/>
      <c r="F32" s="28"/>
      <c r="R32" s="6"/>
    </row>
    <row r="33" spans="1:18" x14ac:dyDescent="0.2">
      <c r="A33" s="29"/>
      <c r="C33" s="30"/>
      <c r="F33" s="28"/>
      <c r="R33" s="6"/>
    </row>
    <row r="34" spans="1:18" x14ac:dyDescent="0.2">
      <c r="A34" s="29"/>
      <c r="C34" s="30"/>
      <c r="F34" s="28">
        <f t="shared" ref="F34:F97" si="2">D34+E34-SUM(G34:X34)</f>
        <v>0</v>
      </c>
      <c r="R34" s="6"/>
    </row>
    <row r="35" spans="1:18" x14ac:dyDescent="0.2">
      <c r="A35" s="29"/>
      <c r="C35" s="30"/>
      <c r="E35" s="33"/>
      <c r="F35" s="28">
        <f t="shared" si="2"/>
        <v>0</v>
      </c>
      <c r="R35" s="6"/>
    </row>
    <row r="36" spans="1:18" x14ac:dyDescent="0.2">
      <c r="A36" s="29"/>
      <c r="C36" s="30"/>
      <c r="F36" s="28">
        <f t="shared" si="2"/>
        <v>0</v>
      </c>
      <c r="R36" s="6"/>
    </row>
    <row r="37" spans="1:18" x14ac:dyDescent="0.2">
      <c r="A37" s="29"/>
      <c r="C37" s="30"/>
      <c r="F37" s="28">
        <f t="shared" si="2"/>
        <v>0</v>
      </c>
      <c r="R37" s="6"/>
    </row>
    <row r="38" spans="1:18" x14ac:dyDescent="0.2">
      <c r="A38" s="29"/>
      <c r="C38" s="3"/>
      <c r="D38" s="35"/>
      <c r="F38" s="28">
        <f t="shared" si="2"/>
        <v>0</v>
      </c>
      <c r="R38" s="6"/>
    </row>
    <row r="39" spans="1:18" x14ac:dyDescent="0.2">
      <c r="A39" s="29"/>
      <c r="E39" s="33"/>
      <c r="F39" s="28">
        <f t="shared" si="2"/>
        <v>0</v>
      </c>
      <c r="R39" s="6"/>
    </row>
    <row r="40" spans="1:18" x14ac:dyDescent="0.2">
      <c r="A40" s="29"/>
      <c r="E40" s="33"/>
      <c r="F40" s="28">
        <f t="shared" si="2"/>
        <v>0</v>
      </c>
      <c r="R40" s="6"/>
    </row>
    <row r="41" spans="1:18" x14ac:dyDescent="0.2">
      <c r="A41" s="29"/>
      <c r="C41" s="30"/>
      <c r="F41" s="28">
        <f t="shared" si="2"/>
        <v>0</v>
      </c>
      <c r="R41" s="6"/>
    </row>
    <row r="42" spans="1:18" x14ac:dyDescent="0.2">
      <c r="A42" s="29"/>
      <c r="C42" s="31"/>
      <c r="E42" s="36"/>
      <c r="F42" s="28">
        <f t="shared" si="2"/>
        <v>0</v>
      </c>
      <c r="R42" s="6"/>
    </row>
    <row r="43" spans="1:18" x14ac:dyDescent="0.2">
      <c r="A43" s="29"/>
      <c r="C43" s="31"/>
      <c r="E43" s="36"/>
      <c r="F43" s="28">
        <f t="shared" si="2"/>
        <v>0</v>
      </c>
      <c r="R43" s="6"/>
    </row>
    <row r="44" spans="1:18" x14ac:dyDescent="0.2">
      <c r="A44" s="29"/>
      <c r="D44" s="4"/>
      <c r="F44" s="28">
        <f t="shared" si="2"/>
        <v>0</v>
      </c>
      <c r="R44" s="6"/>
    </row>
    <row r="45" spans="1:18" x14ac:dyDescent="0.2">
      <c r="A45" s="29"/>
      <c r="D45" s="4"/>
      <c r="F45" s="28">
        <f t="shared" si="2"/>
        <v>0</v>
      </c>
      <c r="R45" s="6"/>
    </row>
    <row r="46" spans="1:18" x14ac:dyDescent="0.2">
      <c r="A46" s="29"/>
      <c r="D46" s="4"/>
      <c r="E46" s="37"/>
      <c r="F46" s="28">
        <f t="shared" si="2"/>
        <v>0</v>
      </c>
      <c r="R46" s="6"/>
    </row>
    <row r="47" spans="1:18" x14ac:dyDescent="0.2">
      <c r="A47" s="29"/>
      <c r="D47" s="4"/>
      <c r="E47" s="37"/>
      <c r="F47" s="28">
        <f t="shared" si="2"/>
        <v>0</v>
      </c>
      <c r="R47" s="6"/>
    </row>
    <row r="48" spans="1:18" x14ac:dyDescent="0.2">
      <c r="A48" s="29"/>
      <c r="E48" s="37"/>
      <c r="F48" s="28">
        <f t="shared" si="2"/>
        <v>0</v>
      </c>
      <c r="R48" s="6"/>
    </row>
    <row r="49" spans="1:18" x14ac:dyDescent="0.2">
      <c r="A49" s="29"/>
      <c r="D49" s="38"/>
      <c r="F49" s="28">
        <f t="shared" si="2"/>
        <v>0</v>
      </c>
      <c r="R49" s="6"/>
    </row>
    <row r="50" spans="1:18" x14ac:dyDescent="0.2">
      <c r="A50" s="29"/>
      <c r="D50" s="38"/>
      <c r="F50" s="28">
        <f t="shared" si="2"/>
        <v>0</v>
      </c>
      <c r="R50" s="6"/>
    </row>
    <row r="51" spans="1:18" x14ac:dyDescent="0.2">
      <c r="A51" s="29"/>
      <c r="D51" s="38"/>
      <c r="F51" s="28">
        <f t="shared" si="2"/>
        <v>0</v>
      </c>
      <c r="R51" s="6"/>
    </row>
    <row r="52" spans="1:18" x14ac:dyDescent="0.2">
      <c r="A52" s="29"/>
      <c r="D52" s="38"/>
      <c r="E52" s="3"/>
      <c r="F52" s="28">
        <f t="shared" si="2"/>
        <v>0</v>
      </c>
      <c r="R52" s="6"/>
    </row>
    <row r="53" spans="1:18" x14ac:dyDescent="0.2">
      <c r="A53" s="29"/>
      <c r="E53" s="3"/>
      <c r="F53" s="28">
        <f t="shared" si="2"/>
        <v>0</v>
      </c>
      <c r="R53" s="6"/>
    </row>
    <row r="54" spans="1:18" x14ac:dyDescent="0.2">
      <c r="A54" s="29"/>
      <c r="D54" s="32"/>
      <c r="E54" s="3"/>
      <c r="F54" s="28">
        <f t="shared" si="2"/>
        <v>0</v>
      </c>
      <c r="R54" s="6"/>
    </row>
    <row r="55" spans="1:18" x14ac:dyDescent="0.2">
      <c r="A55" s="29"/>
      <c r="D55" s="32"/>
      <c r="F55" s="28">
        <f t="shared" si="2"/>
        <v>0</v>
      </c>
      <c r="R55" s="6"/>
    </row>
    <row r="56" spans="1:18" x14ac:dyDescent="0.2">
      <c r="A56" s="29"/>
      <c r="D56" s="32"/>
      <c r="F56" s="28">
        <f t="shared" si="2"/>
        <v>0</v>
      </c>
      <c r="R56" s="6"/>
    </row>
    <row r="57" spans="1:18" x14ac:dyDescent="0.2">
      <c r="A57" s="29"/>
      <c r="F57" s="28">
        <f t="shared" si="2"/>
        <v>0</v>
      </c>
      <c r="R57" s="6"/>
    </row>
    <row r="58" spans="1:18" x14ac:dyDescent="0.2">
      <c r="A58" s="29"/>
      <c r="F58" s="28">
        <f t="shared" si="2"/>
        <v>0</v>
      </c>
      <c r="R58" s="6"/>
    </row>
    <row r="59" spans="1:18" x14ac:dyDescent="0.2">
      <c r="A59" s="29"/>
      <c r="F59" s="28">
        <f t="shared" si="2"/>
        <v>0</v>
      </c>
      <c r="R59" s="6"/>
    </row>
    <row r="60" spans="1:18" x14ac:dyDescent="0.2">
      <c r="A60" s="29"/>
      <c r="F60" s="28">
        <f t="shared" si="2"/>
        <v>0</v>
      </c>
      <c r="R60" s="6"/>
    </row>
    <row r="61" spans="1:18" x14ac:dyDescent="0.2">
      <c r="A61" s="29"/>
      <c r="F61" s="28">
        <f t="shared" si="2"/>
        <v>0</v>
      </c>
      <c r="R61" s="6"/>
    </row>
    <row r="62" spans="1:18" x14ac:dyDescent="0.2">
      <c r="A62" s="29"/>
      <c r="F62" s="28">
        <f t="shared" si="2"/>
        <v>0</v>
      </c>
      <c r="R62" s="6"/>
    </row>
    <row r="63" spans="1:18" x14ac:dyDescent="0.2">
      <c r="A63" s="29"/>
      <c r="F63" s="28">
        <f t="shared" si="2"/>
        <v>0</v>
      </c>
      <c r="R63" s="6"/>
    </row>
    <row r="64" spans="1:18" x14ac:dyDescent="0.2">
      <c r="A64" s="29"/>
      <c r="F64" s="28">
        <f t="shared" si="2"/>
        <v>0</v>
      </c>
      <c r="R64" s="6"/>
    </row>
    <row r="65" spans="1:24" x14ac:dyDescent="0.2">
      <c r="A65" s="29"/>
      <c r="F65" s="28">
        <f t="shared" si="2"/>
        <v>0</v>
      </c>
      <c r="R65" s="6"/>
    </row>
    <row r="66" spans="1:24" x14ac:dyDescent="0.2">
      <c r="A66" s="29"/>
      <c r="F66" s="28">
        <f t="shared" si="2"/>
        <v>0</v>
      </c>
    </row>
    <row r="67" spans="1:24" x14ac:dyDescent="0.2">
      <c r="A67" s="29"/>
      <c r="F67" s="28">
        <f t="shared" si="2"/>
        <v>0</v>
      </c>
    </row>
    <row r="68" spans="1:24" x14ac:dyDescent="0.2">
      <c r="F68" s="28">
        <f t="shared" si="2"/>
        <v>0</v>
      </c>
    </row>
    <row r="69" spans="1:24" x14ac:dyDescent="0.2">
      <c r="A69" s="29"/>
      <c r="F69" s="28">
        <f t="shared" si="2"/>
        <v>0</v>
      </c>
    </row>
    <row r="70" spans="1:24" x14ac:dyDescent="0.2">
      <c r="A70" s="29"/>
      <c r="F70" s="28">
        <f t="shared" si="2"/>
        <v>0</v>
      </c>
    </row>
    <row r="71" spans="1:24" x14ac:dyDescent="0.2">
      <c r="A71" s="29"/>
      <c r="F71" s="28">
        <f t="shared" si="2"/>
        <v>0</v>
      </c>
    </row>
    <row r="72" spans="1:24" x14ac:dyDescent="0.2">
      <c r="A72" s="29"/>
      <c r="F72" s="28">
        <f t="shared" si="2"/>
        <v>0</v>
      </c>
      <c r="X72" s="7"/>
    </row>
    <row r="73" spans="1:24" x14ac:dyDescent="0.2">
      <c r="A73" s="29"/>
      <c r="F73" s="28">
        <f t="shared" si="2"/>
        <v>0</v>
      </c>
    </row>
    <row r="74" spans="1:24" x14ac:dyDescent="0.2">
      <c r="A74" s="29"/>
      <c r="F74" s="28">
        <f t="shared" si="2"/>
        <v>0</v>
      </c>
    </row>
    <row r="75" spans="1:24" x14ac:dyDescent="0.2">
      <c r="A75" s="29"/>
      <c r="F75" s="28">
        <f t="shared" si="2"/>
        <v>0</v>
      </c>
    </row>
    <row r="76" spans="1:24" x14ac:dyDescent="0.2">
      <c r="A76" s="29"/>
      <c r="F76" s="28">
        <f t="shared" si="2"/>
        <v>0</v>
      </c>
    </row>
    <row r="77" spans="1:24" x14ac:dyDescent="0.2">
      <c r="A77" s="29"/>
      <c r="F77" s="28">
        <f t="shared" si="2"/>
        <v>0</v>
      </c>
    </row>
    <row r="78" spans="1:24" x14ac:dyDescent="0.2">
      <c r="A78" s="29"/>
      <c r="F78" s="28">
        <f t="shared" si="2"/>
        <v>0</v>
      </c>
    </row>
    <row r="79" spans="1:24" x14ac:dyDescent="0.2">
      <c r="A79" s="29"/>
      <c r="F79" s="28">
        <f t="shared" si="2"/>
        <v>0</v>
      </c>
    </row>
    <row r="80" spans="1:24" x14ac:dyDescent="0.2">
      <c r="A80" s="29"/>
      <c r="F80" s="28">
        <f t="shared" si="2"/>
        <v>0</v>
      </c>
    </row>
    <row r="81" spans="1:6" x14ac:dyDescent="0.2">
      <c r="A81" s="29"/>
      <c r="F81" s="28">
        <f t="shared" si="2"/>
        <v>0</v>
      </c>
    </row>
    <row r="82" spans="1:6" x14ac:dyDescent="0.2">
      <c r="A82" s="29"/>
      <c r="F82" s="28">
        <f t="shared" si="2"/>
        <v>0</v>
      </c>
    </row>
    <row r="83" spans="1:6" x14ac:dyDescent="0.2">
      <c r="A83" s="29"/>
      <c r="F83" s="28">
        <f t="shared" si="2"/>
        <v>0</v>
      </c>
    </row>
    <row r="84" spans="1:6" x14ac:dyDescent="0.2">
      <c r="A84" s="29"/>
      <c r="F84" s="28">
        <f t="shared" si="2"/>
        <v>0</v>
      </c>
    </row>
    <row r="85" spans="1:6" x14ac:dyDescent="0.2">
      <c r="A85" s="29"/>
      <c r="F85" s="28">
        <f t="shared" si="2"/>
        <v>0</v>
      </c>
    </row>
    <row r="86" spans="1:6" x14ac:dyDescent="0.2">
      <c r="A86" s="29"/>
      <c r="F86" s="28">
        <f t="shared" si="2"/>
        <v>0</v>
      </c>
    </row>
    <row r="87" spans="1:6" x14ac:dyDescent="0.2">
      <c r="A87" s="29"/>
      <c r="F87" s="28">
        <f t="shared" si="2"/>
        <v>0</v>
      </c>
    </row>
    <row r="88" spans="1:6" x14ac:dyDescent="0.2">
      <c r="A88" s="29"/>
      <c r="F88" s="28">
        <f t="shared" si="2"/>
        <v>0</v>
      </c>
    </row>
    <row r="89" spans="1:6" x14ac:dyDescent="0.2">
      <c r="A89" s="29"/>
      <c r="F89" s="28">
        <f t="shared" si="2"/>
        <v>0</v>
      </c>
    </row>
    <row r="90" spans="1:6" x14ac:dyDescent="0.2">
      <c r="A90" s="29"/>
      <c r="F90" s="28">
        <f t="shared" si="2"/>
        <v>0</v>
      </c>
    </row>
    <row r="91" spans="1:6" x14ac:dyDescent="0.2">
      <c r="A91" s="29"/>
      <c r="F91" s="28">
        <f t="shared" si="2"/>
        <v>0</v>
      </c>
    </row>
    <row r="92" spans="1:6" x14ac:dyDescent="0.2">
      <c r="A92" s="29"/>
      <c r="F92" s="28">
        <f t="shared" si="2"/>
        <v>0</v>
      </c>
    </row>
    <row r="93" spans="1:6" x14ac:dyDescent="0.2">
      <c r="A93" s="29"/>
      <c r="F93" s="28">
        <f t="shared" si="2"/>
        <v>0</v>
      </c>
    </row>
    <row r="94" spans="1:6" x14ac:dyDescent="0.2">
      <c r="A94" s="29"/>
      <c r="F94" s="28">
        <f t="shared" si="2"/>
        <v>0</v>
      </c>
    </row>
    <row r="95" spans="1:6" x14ac:dyDescent="0.2">
      <c r="A95" s="29"/>
      <c r="F95" s="28">
        <f t="shared" si="2"/>
        <v>0</v>
      </c>
    </row>
    <row r="96" spans="1:6" x14ac:dyDescent="0.2">
      <c r="A96" s="29"/>
      <c r="F96" s="28">
        <f t="shared" si="2"/>
        <v>0</v>
      </c>
    </row>
    <row r="97" spans="1:6" x14ac:dyDescent="0.2">
      <c r="A97" s="29"/>
      <c r="F97" s="28">
        <f t="shared" si="2"/>
        <v>0</v>
      </c>
    </row>
    <row r="98" spans="1:6" x14ac:dyDescent="0.2">
      <c r="A98" s="29"/>
      <c r="F98" s="28">
        <f t="shared" ref="F98:F161" si="3">D98+E98-SUM(G98:X98)</f>
        <v>0</v>
      </c>
    </row>
    <row r="99" spans="1:6" x14ac:dyDescent="0.2">
      <c r="A99" s="29"/>
      <c r="F99" s="28">
        <f t="shared" si="3"/>
        <v>0</v>
      </c>
    </row>
    <row r="100" spans="1:6" x14ac:dyDescent="0.2">
      <c r="A100" s="29"/>
      <c r="F100" s="28">
        <f t="shared" si="3"/>
        <v>0</v>
      </c>
    </row>
    <row r="101" spans="1:6" x14ac:dyDescent="0.2">
      <c r="A101" s="29"/>
      <c r="F101" s="28">
        <f t="shared" si="3"/>
        <v>0</v>
      </c>
    </row>
    <row r="102" spans="1:6" x14ac:dyDescent="0.2">
      <c r="A102" s="29"/>
      <c r="F102" s="28">
        <f t="shared" si="3"/>
        <v>0</v>
      </c>
    </row>
    <row r="103" spans="1:6" x14ac:dyDescent="0.2">
      <c r="A103" s="29"/>
      <c r="F103" s="28">
        <f t="shared" si="3"/>
        <v>0</v>
      </c>
    </row>
    <row r="104" spans="1:6" x14ac:dyDescent="0.2">
      <c r="A104" s="29"/>
      <c r="F104" s="28">
        <f t="shared" si="3"/>
        <v>0</v>
      </c>
    </row>
    <row r="105" spans="1:6" x14ac:dyDescent="0.2">
      <c r="A105" s="29"/>
      <c r="F105" s="28">
        <f t="shared" si="3"/>
        <v>0</v>
      </c>
    </row>
    <row r="106" spans="1:6" x14ac:dyDescent="0.2">
      <c r="A106" s="29"/>
      <c r="F106" s="28">
        <f t="shared" si="3"/>
        <v>0</v>
      </c>
    </row>
    <row r="107" spans="1:6" x14ac:dyDescent="0.2">
      <c r="A107" s="29"/>
      <c r="F107" s="28">
        <f t="shared" si="3"/>
        <v>0</v>
      </c>
    </row>
    <row r="108" spans="1:6" x14ac:dyDescent="0.2">
      <c r="A108" s="29"/>
      <c r="F108" s="28">
        <f t="shared" si="3"/>
        <v>0</v>
      </c>
    </row>
    <row r="109" spans="1:6" x14ac:dyDescent="0.2">
      <c r="A109" s="29"/>
      <c r="F109" s="28">
        <f t="shared" si="3"/>
        <v>0</v>
      </c>
    </row>
    <row r="110" spans="1:6" x14ac:dyDescent="0.2">
      <c r="A110" s="29"/>
      <c r="F110" s="28">
        <f t="shared" si="3"/>
        <v>0</v>
      </c>
    </row>
    <row r="111" spans="1:6" x14ac:dyDescent="0.2">
      <c r="A111" s="29"/>
      <c r="F111" s="28">
        <f t="shared" si="3"/>
        <v>0</v>
      </c>
    </row>
    <row r="112" spans="1:6" x14ac:dyDescent="0.2">
      <c r="A112" s="29"/>
      <c r="F112" s="28">
        <f t="shared" si="3"/>
        <v>0</v>
      </c>
    </row>
    <row r="113" spans="1:22" x14ac:dyDescent="0.2">
      <c r="A113" s="29"/>
      <c r="F113" s="28">
        <f t="shared" si="3"/>
        <v>0</v>
      </c>
    </row>
    <row r="114" spans="1:22" x14ac:dyDescent="0.2">
      <c r="A114" s="29"/>
      <c r="F114" s="28">
        <f t="shared" si="3"/>
        <v>0</v>
      </c>
      <c r="V114" s="7"/>
    </row>
    <row r="115" spans="1:22" x14ac:dyDescent="0.2">
      <c r="A115" s="29"/>
      <c r="F115" s="28">
        <f t="shared" si="3"/>
        <v>0</v>
      </c>
      <c r="V115" s="7"/>
    </row>
    <row r="116" spans="1:22" x14ac:dyDescent="0.2">
      <c r="A116" s="29"/>
      <c r="F116" s="28">
        <f t="shared" si="3"/>
        <v>0</v>
      </c>
      <c r="V116" s="7"/>
    </row>
    <row r="117" spans="1:22" x14ac:dyDescent="0.2">
      <c r="A117" s="29"/>
      <c r="F117" s="28">
        <f t="shared" si="3"/>
        <v>0</v>
      </c>
      <c r="V117" s="7"/>
    </row>
    <row r="118" spans="1:22" x14ac:dyDescent="0.2">
      <c r="A118" s="29"/>
      <c r="F118" s="28">
        <f t="shared" si="3"/>
        <v>0</v>
      </c>
      <c r="V118" s="7"/>
    </row>
    <row r="119" spans="1:22" x14ac:dyDescent="0.2">
      <c r="A119" s="29"/>
      <c r="F119" s="28">
        <f t="shared" si="3"/>
        <v>0</v>
      </c>
    </row>
    <row r="120" spans="1:22" x14ac:dyDescent="0.2">
      <c r="A120" s="29"/>
      <c r="F120" s="28">
        <f t="shared" si="3"/>
        <v>0</v>
      </c>
    </row>
    <row r="121" spans="1:22" x14ac:dyDescent="0.2">
      <c r="A121" s="29"/>
      <c r="F121" s="28">
        <f t="shared" si="3"/>
        <v>0</v>
      </c>
    </row>
    <row r="122" spans="1:22" x14ac:dyDescent="0.2">
      <c r="A122" s="29"/>
      <c r="F122" s="28">
        <f t="shared" si="3"/>
        <v>0</v>
      </c>
    </row>
    <row r="123" spans="1:22" x14ac:dyDescent="0.2">
      <c r="A123" s="29"/>
      <c r="F123" s="28">
        <f t="shared" si="3"/>
        <v>0</v>
      </c>
    </row>
    <row r="124" spans="1:22" x14ac:dyDescent="0.2">
      <c r="A124" s="29"/>
      <c r="F124" s="28">
        <f t="shared" si="3"/>
        <v>0</v>
      </c>
    </row>
    <row r="125" spans="1:22" x14ac:dyDescent="0.2">
      <c r="A125" s="29"/>
      <c r="F125" s="28">
        <f t="shared" si="3"/>
        <v>0</v>
      </c>
    </row>
    <row r="126" spans="1:22" x14ac:dyDescent="0.2">
      <c r="A126" s="29"/>
      <c r="F126" s="28">
        <f t="shared" si="3"/>
        <v>0</v>
      </c>
    </row>
    <row r="127" spans="1:22" x14ac:dyDescent="0.2">
      <c r="A127" s="29"/>
      <c r="F127" s="28">
        <f t="shared" si="3"/>
        <v>0</v>
      </c>
    </row>
    <row r="128" spans="1:22" x14ac:dyDescent="0.2">
      <c r="A128" s="29"/>
      <c r="F128" s="28">
        <f t="shared" si="3"/>
        <v>0</v>
      </c>
    </row>
    <row r="129" spans="1:6" x14ac:dyDescent="0.2">
      <c r="A129" s="29"/>
      <c r="F129" s="28">
        <f t="shared" si="3"/>
        <v>0</v>
      </c>
    </row>
    <row r="130" spans="1:6" x14ac:dyDescent="0.2">
      <c r="A130" s="29"/>
      <c r="F130" s="28">
        <f t="shared" si="3"/>
        <v>0</v>
      </c>
    </row>
    <row r="131" spans="1:6" x14ac:dyDescent="0.2">
      <c r="A131" s="29"/>
      <c r="F131" s="28">
        <f t="shared" si="3"/>
        <v>0</v>
      </c>
    </row>
    <row r="132" spans="1:6" x14ac:dyDescent="0.2">
      <c r="A132" s="29"/>
      <c r="F132" s="28">
        <f t="shared" si="3"/>
        <v>0</v>
      </c>
    </row>
    <row r="133" spans="1:6" x14ac:dyDescent="0.2">
      <c r="A133" s="29"/>
      <c r="F133" s="28">
        <f t="shared" si="3"/>
        <v>0</v>
      </c>
    </row>
    <row r="134" spans="1:6" x14ac:dyDescent="0.2">
      <c r="A134" s="29"/>
      <c r="F134" s="28">
        <f t="shared" si="3"/>
        <v>0</v>
      </c>
    </row>
    <row r="135" spans="1:6" x14ac:dyDescent="0.2">
      <c r="A135" s="29"/>
      <c r="F135" s="28">
        <f t="shared" si="3"/>
        <v>0</v>
      </c>
    </row>
    <row r="136" spans="1:6" x14ac:dyDescent="0.2">
      <c r="A136" s="29"/>
      <c r="F136" s="28">
        <f t="shared" si="3"/>
        <v>0</v>
      </c>
    </row>
    <row r="137" spans="1:6" x14ac:dyDescent="0.2">
      <c r="A137" s="29"/>
      <c r="F137" s="28">
        <f t="shared" si="3"/>
        <v>0</v>
      </c>
    </row>
    <row r="138" spans="1:6" x14ac:dyDescent="0.2">
      <c r="A138" s="29"/>
      <c r="F138" s="28">
        <f t="shared" si="3"/>
        <v>0</v>
      </c>
    </row>
    <row r="139" spans="1:6" x14ac:dyDescent="0.2">
      <c r="A139" s="29"/>
      <c r="F139" s="28">
        <f t="shared" si="3"/>
        <v>0</v>
      </c>
    </row>
    <row r="140" spans="1:6" x14ac:dyDescent="0.2">
      <c r="A140" s="29"/>
      <c r="F140" s="28">
        <f t="shared" si="3"/>
        <v>0</v>
      </c>
    </row>
    <row r="141" spans="1:6" x14ac:dyDescent="0.2">
      <c r="A141" s="29"/>
      <c r="F141" s="28">
        <f t="shared" si="3"/>
        <v>0</v>
      </c>
    </row>
    <row r="142" spans="1:6" x14ac:dyDescent="0.2">
      <c r="A142" s="29"/>
      <c r="F142" s="28">
        <f t="shared" si="3"/>
        <v>0</v>
      </c>
    </row>
    <row r="143" spans="1:6" x14ac:dyDescent="0.2">
      <c r="A143" s="29"/>
      <c r="F143" s="28">
        <f t="shared" si="3"/>
        <v>0</v>
      </c>
    </row>
    <row r="144" spans="1:6" x14ac:dyDescent="0.2">
      <c r="A144" s="29"/>
      <c r="F144" s="28">
        <f t="shared" si="3"/>
        <v>0</v>
      </c>
    </row>
    <row r="145" spans="1:6" x14ac:dyDescent="0.2">
      <c r="A145" s="29"/>
      <c r="F145" s="28">
        <f t="shared" si="3"/>
        <v>0</v>
      </c>
    </row>
    <row r="146" spans="1:6" x14ac:dyDescent="0.2">
      <c r="A146" s="29"/>
      <c r="F146" s="28">
        <f t="shared" si="3"/>
        <v>0</v>
      </c>
    </row>
    <row r="147" spans="1:6" x14ac:dyDescent="0.2">
      <c r="A147" s="29"/>
      <c r="F147" s="28">
        <f t="shared" si="3"/>
        <v>0</v>
      </c>
    </row>
    <row r="148" spans="1:6" x14ac:dyDescent="0.2">
      <c r="A148" s="29"/>
      <c r="F148" s="28">
        <f t="shared" si="3"/>
        <v>0</v>
      </c>
    </row>
    <row r="149" spans="1:6" x14ac:dyDescent="0.2">
      <c r="A149" s="29"/>
      <c r="F149" s="28">
        <f t="shared" si="3"/>
        <v>0</v>
      </c>
    </row>
    <row r="150" spans="1:6" x14ac:dyDescent="0.2">
      <c r="A150" s="29"/>
      <c r="F150" s="28">
        <f t="shared" si="3"/>
        <v>0</v>
      </c>
    </row>
    <row r="151" spans="1:6" x14ac:dyDescent="0.2">
      <c r="A151" s="29"/>
      <c r="F151" s="28">
        <f t="shared" si="3"/>
        <v>0</v>
      </c>
    </row>
    <row r="152" spans="1:6" x14ac:dyDescent="0.2">
      <c r="A152" s="29"/>
      <c r="F152" s="28">
        <f t="shared" si="3"/>
        <v>0</v>
      </c>
    </row>
    <row r="153" spans="1:6" x14ac:dyDescent="0.2">
      <c r="A153" s="29"/>
      <c r="F153" s="28">
        <f t="shared" si="3"/>
        <v>0</v>
      </c>
    </row>
    <row r="154" spans="1:6" x14ac:dyDescent="0.2">
      <c r="A154" s="29"/>
      <c r="F154" s="28">
        <f t="shared" si="3"/>
        <v>0</v>
      </c>
    </row>
    <row r="155" spans="1:6" x14ac:dyDescent="0.2">
      <c r="A155" s="29"/>
      <c r="F155" s="28">
        <f t="shared" si="3"/>
        <v>0</v>
      </c>
    </row>
    <row r="156" spans="1:6" x14ac:dyDescent="0.2">
      <c r="A156" s="29"/>
      <c r="F156" s="28">
        <f t="shared" si="3"/>
        <v>0</v>
      </c>
    </row>
    <row r="157" spans="1:6" x14ac:dyDescent="0.2">
      <c r="A157" s="29"/>
      <c r="F157" s="28">
        <f t="shared" si="3"/>
        <v>0</v>
      </c>
    </row>
    <row r="158" spans="1:6" x14ac:dyDescent="0.2">
      <c r="A158" s="29"/>
      <c r="F158" s="28">
        <f t="shared" si="3"/>
        <v>0</v>
      </c>
    </row>
    <row r="159" spans="1:6" x14ac:dyDescent="0.2">
      <c r="A159" s="29"/>
      <c r="F159" s="28">
        <f t="shared" si="3"/>
        <v>0</v>
      </c>
    </row>
    <row r="160" spans="1:6" x14ac:dyDescent="0.2">
      <c r="A160" s="29"/>
      <c r="F160" s="28">
        <f t="shared" si="3"/>
        <v>0</v>
      </c>
    </row>
    <row r="161" spans="1:24" x14ac:dyDescent="0.2">
      <c r="A161" s="29"/>
      <c r="F161" s="28">
        <f t="shared" si="3"/>
        <v>0</v>
      </c>
    </row>
    <row r="162" spans="1:24" x14ac:dyDescent="0.2">
      <c r="A162" s="29"/>
      <c r="F162" s="28">
        <f t="shared" ref="F162:F225" si="4">D162+E162-SUM(G162:X162)</f>
        <v>0</v>
      </c>
    </row>
    <row r="163" spans="1:24" x14ac:dyDescent="0.2">
      <c r="A163" s="29"/>
      <c r="F163" s="28">
        <f t="shared" si="4"/>
        <v>0</v>
      </c>
    </row>
    <row r="164" spans="1:24" x14ac:dyDescent="0.2">
      <c r="A164" s="29"/>
      <c r="F164" s="28">
        <f t="shared" si="4"/>
        <v>0</v>
      </c>
    </row>
    <row r="165" spans="1:24" x14ac:dyDescent="0.2">
      <c r="A165" s="29"/>
      <c r="F165" s="28">
        <f t="shared" si="4"/>
        <v>0</v>
      </c>
    </row>
    <row r="166" spans="1:24" x14ac:dyDescent="0.2">
      <c r="A166" s="29"/>
      <c r="F166" s="28">
        <f t="shared" si="4"/>
        <v>0</v>
      </c>
    </row>
    <row r="167" spans="1:24" x14ac:dyDescent="0.2">
      <c r="A167" s="29"/>
      <c r="F167" s="28">
        <f t="shared" si="4"/>
        <v>0</v>
      </c>
    </row>
    <row r="168" spans="1:24" x14ac:dyDescent="0.2">
      <c r="A168" s="29"/>
      <c r="F168" s="28">
        <f t="shared" si="4"/>
        <v>0</v>
      </c>
    </row>
    <row r="169" spans="1:24" x14ac:dyDescent="0.2">
      <c r="A169" s="29"/>
      <c r="F169" s="28">
        <f t="shared" si="4"/>
        <v>0</v>
      </c>
    </row>
    <row r="170" spans="1:24" x14ac:dyDescent="0.2">
      <c r="A170" s="29"/>
      <c r="F170" s="28">
        <f t="shared" si="4"/>
        <v>0</v>
      </c>
    </row>
    <row r="171" spans="1:24" x14ac:dyDescent="0.2">
      <c r="A171" s="29"/>
      <c r="F171" s="28">
        <f t="shared" si="4"/>
        <v>0</v>
      </c>
    </row>
    <row r="172" spans="1:24" x14ac:dyDescent="0.2">
      <c r="A172" s="29"/>
      <c r="F172" s="28">
        <f t="shared" si="4"/>
        <v>0</v>
      </c>
    </row>
    <row r="173" spans="1:24" x14ac:dyDescent="0.2">
      <c r="A173" s="29"/>
      <c r="F173" s="28">
        <f t="shared" si="4"/>
        <v>0</v>
      </c>
    </row>
    <row r="174" spans="1:24" x14ac:dyDescent="0.2">
      <c r="A174" s="29"/>
      <c r="F174" s="28">
        <f t="shared" si="4"/>
        <v>0</v>
      </c>
    </row>
    <row r="175" spans="1:24" x14ac:dyDescent="0.2">
      <c r="A175" s="29"/>
      <c r="F175" s="28">
        <f t="shared" si="4"/>
        <v>0</v>
      </c>
      <c r="X175" s="7"/>
    </row>
    <row r="176" spans="1:24" x14ac:dyDescent="0.2">
      <c r="A176" s="29"/>
      <c r="F176" s="28">
        <f t="shared" si="4"/>
        <v>0</v>
      </c>
      <c r="X176" s="7"/>
    </row>
    <row r="177" spans="1:24" ht="12" customHeight="1" x14ac:dyDescent="0.2">
      <c r="A177" s="29"/>
      <c r="F177" s="28">
        <f t="shared" si="4"/>
        <v>0</v>
      </c>
      <c r="X177" s="7"/>
    </row>
    <row r="178" spans="1:24" ht="12" customHeight="1" x14ac:dyDescent="0.2">
      <c r="A178" s="29"/>
      <c r="F178" s="28">
        <f t="shared" si="4"/>
        <v>0</v>
      </c>
      <c r="W178" s="7"/>
    </row>
    <row r="179" spans="1:24" x14ac:dyDescent="0.2">
      <c r="A179" s="29"/>
      <c r="F179" s="28">
        <f t="shared" si="4"/>
        <v>0</v>
      </c>
    </row>
    <row r="180" spans="1:24" x14ac:dyDescent="0.2">
      <c r="A180" s="29"/>
      <c r="F180" s="28">
        <f t="shared" si="4"/>
        <v>0</v>
      </c>
    </row>
    <row r="181" spans="1:24" x14ac:dyDescent="0.2">
      <c r="A181" s="29"/>
      <c r="F181" s="28">
        <f t="shared" si="4"/>
        <v>0</v>
      </c>
    </row>
    <row r="182" spans="1:24" x14ac:dyDescent="0.2">
      <c r="A182" s="29"/>
      <c r="F182" s="28">
        <f t="shared" si="4"/>
        <v>0</v>
      </c>
    </row>
    <row r="183" spans="1:24" x14ac:dyDescent="0.2">
      <c r="A183" s="29"/>
      <c r="F183" s="28">
        <f t="shared" si="4"/>
        <v>0</v>
      </c>
      <c r="H183" s="323"/>
      <c r="O183" s="39"/>
    </row>
    <row r="184" spans="1:24" x14ac:dyDescent="0.2">
      <c r="A184" s="29"/>
      <c r="F184" s="28">
        <f t="shared" si="4"/>
        <v>0</v>
      </c>
      <c r="H184" s="323"/>
      <c r="O184" s="34"/>
    </row>
    <row r="185" spans="1:24" x14ac:dyDescent="0.2">
      <c r="A185" s="29"/>
      <c r="F185" s="28">
        <f t="shared" si="4"/>
        <v>0</v>
      </c>
    </row>
    <row r="186" spans="1:24" x14ac:dyDescent="0.2">
      <c r="A186" s="29"/>
      <c r="F186" s="28">
        <f t="shared" si="4"/>
        <v>0</v>
      </c>
    </row>
    <row r="187" spans="1:24" x14ac:dyDescent="0.2">
      <c r="A187" s="29"/>
      <c r="F187" s="28">
        <f t="shared" si="4"/>
        <v>0</v>
      </c>
    </row>
    <row r="188" spans="1:24" x14ac:dyDescent="0.2">
      <c r="A188" s="29"/>
      <c r="F188" s="28">
        <f t="shared" si="4"/>
        <v>0</v>
      </c>
      <c r="V188" s="7"/>
    </row>
    <row r="189" spans="1:24" x14ac:dyDescent="0.2">
      <c r="A189" s="29"/>
      <c r="F189" s="28">
        <f t="shared" si="4"/>
        <v>0</v>
      </c>
    </row>
    <row r="190" spans="1:24" x14ac:dyDescent="0.2">
      <c r="A190" s="29"/>
      <c r="F190" s="28">
        <f t="shared" si="4"/>
        <v>0</v>
      </c>
    </row>
    <row r="191" spans="1:24" x14ac:dyDescent="0.2">
      <c r="A191" s="29"/>
      <c r="F191" s="28">
        <f t="shared" si="4"/>
        <v>0</v>
      </c>
    </row>
    <row r="192" spans="1:24" x14ac:dyDescent="0.2">
      <c r="A192" s="29"/>
      <c r="F192" s="28">
        <f t="shared" si="4"/>
        <v>0</v>
      </c>
    </row>
    <row r="193" spans="1:24" x14ac:dyDescent="0.2">
      <c r="A193" s="29"/>
      <c r="F193" s="28">
        <f t="shared" si="4"/>
        <v>0</v>
      </c>
    </row>
    <row r="194" spans="1:24" x14ac:dyDescent="0.2">
      <c r="A194" s="29"/>
      <c r="F194" s="28">
        <f t="shared" si="4"/>
        <v>0</v>
      </c>
    </row>
    <row r="195" spans="1:24" x14ac:dyDescent="0.2">
      <c r="A195" s="29"/>
      <c r="F195" s="28">
        <f t="shared" si="4"/>
        <v>0</v>
      </c>
    </row>
    <row r="196" spans="1:24" x14ac:dyDescent="0.2">
      <c r="A196" s="29"/>
      <c r="F196" s="28">
        <f t="shared" si="4"/>
        <v>0</v>
      </c>
    </row>
    <row r="197" spans="1:24" x14ac:dyDescent="0.2">
      <c r="A197" s="29"/>
      <c r="F197" s="28">
        <f t="shared" si="4"/>
        <v>0</v>
      </c>
    </row>
    <row r="198" spans="1:24" x14ac:dyDescent="0.2">
      <c r="A198" s="29"/>
      <c r="F198" s="28">
        <f t="shared" si="4"/>
        <v>0</v>
      </c>
    </row>
    <row r="199" spans="1:24" x14ac:dyDescent="0.2">
      <c r="A199" s="29"/>
      <c r="F199" s="28">
        <f t="shared" si="4"/>
        <v>0</v>
      </c>
    </row>
    <row r="200" spans="1:24" x14ac:dyDescent="0.2">
      <c r="A200" s="29"/>
      <c r="F200" s="28">
        <f t="shared" si="4"/>
        <v>0</v>
      </c>
    </row>
    <row r="201" spans="1:24" x14ac:dyDescent="0.2">
      <c r="A201" s="29"/>
      <c r="F201" s="28">
        <f t="shared" si="4"/>
        <v>0</v>
      </c>
    </row>
    <row r="202" spans="1:24" x14ac:dyDescent="0.2">
      <c r="A202" s="29"/>
      <c r="F202" s="28">
        <f t="shared" si="4"/>
        <v>0</v>
      </c>
    </row>
    <row r="203" spans="1:24" x14ac:dyDescent="0.2">
      <c r="A203" s="29"/>
      <c r="F203" s="28">
        <f t="shared" si="4"/>
        <v>0</v>
      </c>
    </row>
    <row r="204" spans="1:24" x14ac:dyDescent="0.2">
      <c r="A204" s="29"/>
      <c r="F204" s="28">
        <f t="shared" si="4"/>
        <v>0</v>
      </c>
    </row>
    <row r="205" spans="1:24" x14ac:dyDescent="0.2">
      <c r="A205" s="29"/>
      <c r="F205" s="28">
        <f t="shared" si="4"/>
        <v>0</v>
      </c>
      <c r="X205" s="7"/>
    </row>
    <row r="206" spans="1:24" x14ac:dyDescent="0.2">
      <c r="A206" s="29"/>
      <c r="F206" s="28">
        <f t="shared" si="4"/>
        <v>0</v>
      </c>
      <c r="X206" s="7"/>
    </row>
    <row r="207" spans="1:24" x14ac:dyDescent="0.2">
      <c r="A207" s="29"/>
      <c r="F207" s="28">
        <f t="shared" si="4"/>
        <v>0</v>
      </c>
      <c r="X207" s="7"/>
    </row>
    <row r="208" spans="1:24" x14ac:dyDescent="0.2">
      <c r="A208" s="29"/>
      <c r="F208" s="28">
        <f t="shared" si="4"/>
        <v>0</v>
      </c>
      <c r="X208" s="7"/>
    </row>
    <row r="209" spans="1:24" x14ac:dyDescent="0.2">
      <c r="A209" s="29"/>
      <c r="F209" s="28">
        <f t="shared" si="4"/>
        <v>0</v>
      </c>
    </row>
    <row r="210" spans="1:24" x14ac:dyDescent="0.2">
      <c r="A210" s="29"/>
      <c r="F210" s="28">
        <f t="shared" si="4"/>
        <v>0</v>
      </c>
    </row>
    <row r="211" spans="1:24" x14ac:dyDescent="0.2">
      <c r="A211" s="29"/>
      <c r="F211" s="28">
        <f t="shared" si="4"/>
        <v>0</v>
      </c>
    </row>
    <row r="212" spans="1:24" x14ac:dyDescent="0.2">
      <c r="A212" s="29"/>
      <c r="F212" s="28">
        <f t="shared" si="4"/>
        <v>0</v>
      </c>
    </row>
    <row r="213" spans="1:24" x14ac:dyDescent="0.2">
      <c r="A213" s="29"/>
      <c r="F213" s="28">
        <f t="shared" si="4"/>
        <v>0</v>
      </c>
      <c r="X213" s="7"/>
    </row>
    <row r="214" spans="1:24" x14ac:dyDescent="0.2">
      <c r="A214" s="29"/>
      <c r="F214" s="28">
        <f t="shared" si="4"/>
        <v>0</v>
      </c>
      <c r="W214" s="7"/>
    </row>
    <row r="215" spans="1:24" x14ac:dyDescent="0.2">
      <c r="A215" s="29"/>
      <c r="F215" s="28">
        <f t="shared" si="4"/>
        <v>0</v>
      </c>
    </row>
    <row r="216" spans="1:24" x14ac:dyDescent="0.2">
      <c r="A216" s="29"/>
      <c r="F216" s="28">
        <f t="shared" si="4"/>
        <v>0</v>
      </c>
    </row>
    <row r="217" spans="1:24" x14ac:dyDescent="0.2">
      <c r="A217" s="29"/>
      <c r="F217" s="28">
        <f t="shared" si="4"/>
        <v>0</v>
      </c>
    </row>
    <row r="218" spans="1:24" x14ac:dyDescent="0.2">
      <c r="A218" s="29"/>
      <c r="F218" s="28">
        <f t="shared" si="4"/>
        <v>0</v>
      </c>
    </row>
    <row r="219" spans="1:24" x14ac:dyDescent="0.2">
      <c r="A219" s="29"/>
      <c r="F219" s="28">
        <f t="shared" si="4"/>
        <v>0</v>
      </c>
    </row>
    <row r="220" spans="1:24" x14ac:dyDescent="0.2">
      <c r="A220" s="29"/>
      <c r="F220" s="28">
        <f t="shared" si="4"/>
        <v>0</v>
      </c>
      <c r="X220" s="7"/>
    </row>
    <row r="221" spans="1:24" x14ac:dyDescent="0.2">
      <c r="A221" s="29"/>
      <c r="F221" s="28">
        <f t="shared" si="4"/>
        <v>0</v>
      </c>
      <c r="X221" s="7"/>
    </row>
    <row r="222" spans="1:24" x14ac:dyDescent="0.2">
      <c r="A222" s="29"/>
      <c r="F222" s="28">
        <f t="shared" si="4"/>
        <v>0</v>
      </c>
      <c r="X222" s="7"/>
    </row>
    <row r="223" spans="1:24" x14ac:dyDescent="0.2">
      <c r="A223" s="29"/>
      <c r="F223" s="28">
        <f t="shared" si="4"/>
        <v>0</v>
      </c>
      <c r="X223" s="7"/>
    </row>
    <row r="224" spans="1:24" x14ac:dyDescent="0.2">
      <c r="A224" s="29"/>
      <c r="F224" s="28">
        <f t="shared" si="4"/>
        <v>0</v>
      </c>
      <c r="T224" s="40"/>
      <c r="X224" s="7"/>
    </row>
    <row r="225" spans="1:6" x14ac:dyDescent="0.2">
      <c r="A225" s="29"/>
      <c r="F225" s="28">
        <f t="shared" si="4"/>
        <v>0</v>
      </c>
    </row>
    <row r="226" spans="1:6" x14ac:dyDescent="0.2">
      <c r="A226" s="29"/>
      <c r="F226" s="28">
        <f t="shared" ref="F226:F289" si="5">D226+E226-SUM(G226:X226)</f>
        <v>0</v>
      </c>
    </row>
    <row r="227" spans="1:6" x14ac:dyDescent="0.2">
      <c r="A227" s="29"/>
      <c r="F227" s="28">
        <f t="shared" si="5"/>
        <v>0</v>
      </c>
    </row>
    <row r="228" spans="1:6" x14ac:dyDescent="0.2">
      <c r="A228" s="29"/>
      <c r="F228" s="28">
        <f t="shared" si="5"/>
        <v>0</v>
      </c>
    </row>
    <row r="229" spans="1:6" x14ac:dyDescent="0.2">
      <c r="A229" s="29"/>
      <c r="F229" s="28">
        <f t="shared" si="5"/>
        <v>0</v>
      </c>
    </row>
    <row r="230" spans="1:6" x14ac:dyDescent="0.2">
      <c r="A230" s="29"/>
      <c r="F230" s="28">
        <f t="shared" si="5"/>
        <v>0</v>
      </c>
    </row>
    <row r="231" spans="1:6" x14ac:dyDescent="0.2">
      <c r="A231" s="29"/>
      <c r="F231" s="28">
        <f t="shared" si="5"/>
        <v>0</v>
      </c>
    </row>
    <row r="232" spans="1:6" x14ac:dyDescent="0.2">
      <c r="A232" s="29"/>
      <c r="F232" s="28">
        <f t="shared" si="5"/>
        <v>0</v>
      </c>
    </row>
    <row r="233" spans="1:6" x14ac:dyDescent="0.2">
      <c r="A233" s="29"/>
      <c r="F233" s="28">
        <f t="shared" si="5"/>
        <v>0</v>
      </c>
    </row>
    <row r="234" spans="1:6" x14ac:dyDescent="0.2">
      <c r="A234" s="29"/>
      <c r="F234" s="28">
        <f t="shared" si="5"/>
        <v>0</v>
      </c>
    </row>
    <row r="235" spans="1:6" x14ac:dyDescent="0.2">
      <c r="A235" s="29"/>
      <c r="F235" s="28">
        <f t="shared" si="5"/>
        <v>0</v>
      </c>
    </row>
    <row r="236" spans="1:6" x14ac:dyDescent="0.2">
      <c r="A236" s="29"/>
      <c r="F236" s="28">
        <f t="shared" si="5"/>
        <v>0</v>
      </c>
    </row>
    <row r="237" spans="1:6" x14ac:dyDescent="0.2">
      <c r="A237" s="29"/>
      <c r="F237" s="28">
        <f t="shared" si="5"/>
        <v>0</v>
      </c>
    </row>
    <row r="238" spans="1:6" x14ac:dyDescent="0.2">
      <c r="A238" s="29"/>
      <c r="F238" s="28">
        <f t="shared" si="5"/>
        <v>0</v>
      </c>
    </row>
    <row r="239" spans="1:6" x14ac:dyDescent="0.2">
      <c r="A239" s="29"/>
      <c r="F239" s="28">
        <f t="shared" si="5"/>
        <v>0</v>
      </c>
    </row>
    <row r="240" spans="1:6" x14ac:dyDescent="0.2">
      <c r="A240" s="29"/>
      <c r="F240" s="28">
        <f t="shared" si="5"/>
        <v>0</v>
      </c>
    </row>
    <row r="241" spans="1:24" x14ac:dyDescent="0.2">
      <c r="A241" s="29"/>
      <c r="F241" s="28">
        <f t="shared" si="5"/>
        <v>0</v>
      </c>
    </row>
    <row r="242" spans="1:24" x14ac:dyDescent="0.2">
      <c r="A242" s="29"/>
      <c r="F242" s="28">
        <f t="shared" si="5"/>
        <v>0</v>
      </c>
    </row>
    <row r="243" spans="1:24" x14ac:dyDescent="0.2">
      <c r="A243" s="29"/>
      <c r="F243" s="28">
        <f t="shared" si="5"/>
        <v>0</v>
      </c>
    </row>
    <row r="244" spans="1:24" x14ac:dyDescent="0.2">
      <c r="A244" s="29"/>
      <c r="F244" s="28">
        <f t="shared" si="5"/>
        <v>0</v>
      </c>
    </row>
    <row r="245" spans="1:24" x14ac:dyDescent="0.2">
      <c r="A245" s="29"/>
      <c r="F245" s="28">
        <f t="shared" si="5"/>
        <v>0</v>
      </c>
    </row>
    <row r="246" spans="1:24" x14ac:dyDescent="0.2">
      <c r="A246" s="29"/>
      <c r="F246" s="28">
        <f t="shared" si="5"/>
        <v>0</v>
      </c>
    </row>
    <row r="247" spans="1:24" x14ac:dyDescent="0.2">
      <c r="A247" s="29"/>
      <c r="F247" s="28">
        <f t="shared" si="5"/>
        <v>0</v>
      </c>
    </row>
    <row r="248" spans="1:24" x14ac:dyDescent="0.2">
      <c r="A248" s="29"/>
      <c r="F248" s="28">
        <f t="shared" si="5"/>
        <v>0</v>
      </c>
      <c r="X248" s="7"/>
    </row>
    <row r="249" spans="1:24" x14ac:dyDescent="0.2">
      <c r="A249" s="29"/>
      <c r="F249" s="28">
        <f t="shared" si="5"/>
        <v>0</v>
      </c>
      <c r="X249" s="7"/>
    </row>
    <row r="250" spans="1:24" x14ac:dyDescent="0.2">
      <c r="A250" s="29"/>
      <c r="F250" s="28">
        <f t="shared" si="5"/>
        <v>0</v>
      </c>
      <c r="X250" s="7"/>
    </row>
    <row r="251" spans="1:24" x14ac:dyDescent="0.2">
      <c r="A251" s="29"/>
      <c r="F251" s="28">
        <f t="shared" si="5"/>
        <v>0</v>
      </c>
    </row>
    <row r="252" spans="1:24" x14ac:dyDescent="0.2">
      <c r="A252" s="29"/>
      <c r="F252" s="28">
        <f t="shared" si="5"/>
        <v>0</v>
      </c>
    </row>
    <row r="253" spans="1:24" x14ac:dyDescent="0.2">
      <c r="A253" s="29"/>
      <c r="F253" s="28">
        <f t="shared" si="5"/>
        <v>0</v>
      </c>
    </row>
    <row r="254" spans="1:24" x14ac:dyDescent="0.2">
      <c r="A254" s="29"/>
      <c r="F254" s="28">
        <f t="shared" si="5"/>
        <v>0</v>
      </c>
    </row>
    <row r="255" spans="1:24" x14ac:dyDescent="0.2">
      <c r="A255" s="29"/>
      <c r="F255" s="28">
        <f t="shared" si="5"/>
        <v>0</v>
      </c>
    </row>
    <row r="256" spans="1:24" x14ac:dyDescent="0.2">
      <c r="A256" s="29"/>
      <c r="F256" s="28">
        <f t="shared" si="5"/>
        <v>0</v>
      </c>
    </row>
    <row r="257" spans="1:23" x14ac:dyDescent="0.2">
      <c r="A257" s="29"/>
      <c r="F257" s="28">
        <f t="shared" si="5"/>
        <v>0</v>
      </c>
    </row>
    <row r="258" spans="1:23" x14ac:dyDescent="0.2">
      <c r="A258" s="29"/>
      <c r="F258" s="28">
        <f t="shared" si="5"/>
        <v>0</v>
      </c>
    </row>
    <row r="259" spans="1:23" x14ac:dyDescent="0.2">
      <c r="A259" s="29"/>
      <c r="F259" s="28">
        <f t="shared" si="5"/>
        <v>0</v>
      </c>
    </row>
    <row r="260" spans="1:23" x14ac:dyDescent="0.2">
      <c r="A260" s="29"/>
      <c r="F260" s="28">
        <f t="shared" si="5"/>
        <v>0</v>
      </c>
    </row>
    <row r="261" spans="1:23" x14ac:dyDescent="0.2">
      <c r="A261" s="29"/>
      <c r="F261" s="28">
        <f t="shared" si="5"/>
        <v>0</v>
      </c>
    </row>
    <row r="262" spans="1:23" x14ac:dyDescent="0.2">
      <c r="A262" s="29"/>
      <c r="F262" s="28">
        <f t="shared" si="5"/>
        <v>0</v>
      </c>
    </row>
    <row r="263" spans="1:23" x14ac:dyDescent="0.2">
      <c r="A263" s="29"/>
      <c r="F263" s="28">
        <f t="shared" si="5"/>
        <v>0</v>
      </c>
      <c r="W263" s="7"/>
    </row>
    <row r="264" spans="1:23" x14ac:dyDescent="0.2">
      <c r="A264" s="29"/>
      <c r="F264" s="28">
        <f t="shared" si="5"/>
        <v>0</v>
      </c>
    </row>
    <row r="265" spans="1:23" x14ac:dyDescent="0.2">
      <c r="A265" s="29"/>
      <c r="F265" s="28">
        <f t="shared" si="5"/>
        <v>0</v>
      </c>
    </row>
    <row r="266" spans="1:23" x14ac:dyDescent="0.2">
      <c r="A266" s="29"/>
      <c r="F266" s="28">
        <f t="shared" si="5"/>
        <v>0</v>
      </c>
    </row>
    <row r="267" spans="1:23" x14ac:dyDescent="0.2">
      <c r="A267" s="29"/>
      <c r="F267" s="28">
        <f t="shared" si="5"/>
        <v>0</v>
      </c>
    </row>
    <row r="268" spans="1:23" x14ac:dyDescent="0.2">
      <c r="A268" s="29"/>
      <c r="F268" s="28">
        <f t="shared" si="5"/>
        <v>0</v>
      </c>
    </row>
    <row r="269" spans="1:23" x14ac:dyDescent="0.2">
      <c r="A269" s="29"/>
      <c r="F269" s="28">
        <f t="shared" si="5"/>
        <v>0</v>
      </c>
    </row>
    <row r="270" spans="1:23" x14ac:dyDescent="0.2">
      <c r="A270" s="29"/>
      <c r="F270" s="28">
        <f t="shared" si="5"/>
        <v>0</v>
      </c>
    </row>
    <row r="271" spans="1:23" x14ac:dyDescent="0.2">
      <c r="A271" s="29"/>
      <c r="F271" s="28">
        <f t="shared" si="5"/>
        <v>0</v>
      </c>
    </row>
    <row r="272" spans="1:23" x14ac:dyDescent="0.2">
      <c r="A272" s="29"/>
      <c r="F272" s="28">
        <f t="shared" si="5"/>
        <v>0</v>
      </c>
    </row>
    <row r="273" spans="1:24" x14ac:dyDescent="0.2">
      <c r="A273" s="29"/>
      <c r="F273" s="28">
        <f t="shared" si="5"/>
        <v>0</v>
      </c>
    </row>
    <row r="274" spans="1:24" x14ac:dyDescent="0.2">
      <c r="A274" s="29"/>
      <c r="F274" s="28">
        <f t="shared" si="5"/>
        <v>0</v>
      </c>
      <c r="X274" s="7"/>
    </row>
    <row r="275" spans="1:24" x14ac:dyDescent="0.2">
      <c r="A275" s="29"/>
      <c r="F275" s="28">
        <f t="shared" si="5"/>
        <v>0</v>
      </c>
      <c r="X275" s="7"/>
    </row>
    <row r="276" spans="1:24" x14ac:dyDescent="0.2">
      <c r="A276" s="29"/>
      <c r="F276" s="28">
        <f t="shared" si="5"/>
        <v>0</v>
      </c>
      <c r="X276" s="7"/>
    </row>
    <row r="277" spans="1:24" x14ac:dyDescent="0.2">
      <c r="A277" s="29"/>
      <c r="F277" s="28">
        <f t="shared" si="5"/>
        <v>0</v>
      </c>
      <c r="X277" s="7"/>
    </row>
    <row r="278" spans="1:24" x14ac:dyDescent="0.2">
      <c r="A278" s="29"/>
      <c r="F278" s="28">
        <f t="shared" si="5"/>
        <v>0</v>
      </c>
    </row>
    <row r="279" spans="1:24" x14ac:dyDescent="0.2">
      <c r="A279" s="29"/>
      <c r="F279" s="28">
        <f t="shared" si="5"/>
        <v>0</v>
      </c>
    </row>
    <row r="280" spans="1:24" x14ac:dyDescent="0.2">
      <c r="A280" s="29"/>
      <c r="F280" s="28">
        <f t="shared" si="5"/>
        <v>0</v>
      </c>
    </row>
    <row r="281" spans="1:24" x14ac:dyDescent="0.2">
      <c r="A281" s="29"/>
      <c r="F281" s="28">
        <f t="shared" si="5"/>
        <v>0</v>
      </c>
    </row>
    <row r="282" spans="1:24" x14ac:dyDescent="0.2">
      <c r="A282" s="29"/>
      <c r="F282" s="28">
        <f t="shared" si="5"/>
        <v>0</v>
      </c>
    </row>
    <row r="283" spans="1:24" x14ac:dyDescent="0.2">
      <c r="A283" s="29"/>
      <c r="F283" s="28">
        <f t="shared" si="5"/>
        <v>0</v>
      </c>
    </row>
    <row r="284" spans="1:24" x14ac:dyDescent="0.2">
      <c r="A284" s="29"/>
      <c r="F284" s="28">
        <f t="shared" si="5"/>
        <v>0</v>
      </c>
    </row>
    <row r="285" spans="1:24" x14ac:dyDescent="0.2">
      <c r="A285" s="29"/>
      <c r="F285" s="28">
        <f t="shared" si="5"/>
        <v>0</v>
      </c>
    </row>
    <row r="286" spans="1:24" x14ac:dyDescent="0.2">
      <c r="A286" s="29"/>
      <c r="F286" s="28">
        <f t="shared" si="5"/>
        <v>0</v>
      </c>
      <c r="X286" s="7"/>
    </row>
    <row r="287" spans="1:24" x14ac:dyDescent="0.2">
      <c r="A287" s="29"/>
      <c r="F287" s="28">
        <f t="shared" si="5"/>
        <v>0</v>
      </c>
      <c r="W287" s="7"/>
    </row>
    <row r="288" spans="1:24" x14ac:dyDescent="0.2">
      <c r="A288" s="29"/>
      <c r="F288" s="28">
        <f t="shared" si="5"/>
        <v>0</v>
      </c>
    </row>
    <row r="289" spans="1:23" x14ac:dyDescent="0.2">
      <c r="A289" s="29"/>
      <c r="F289" s="28">
        <f t="shared" si="5"/>
        <v>0</v>
      </c>
    </row>
    <row r="290" spans="1:23" x14ac:dyDescent="0.2">
      <c r="A290" s="29"/>
      <c r="F290" s="28">
        <f t="shared" ref="F290:F304" si="6">D290+E290-SUM(G290:X290)</f>
        <v>0</v>
      </c>
    </row>
    <row r="291" spans="1:23" x14ac:dyDescent="0.2">
      <c r="A291" s="29"/>
      <c r="F291" s="28">
        <f t="shared" si="6"/>
        <v>0</v>
      </c>
    </row>
    <row r="292" spans="1:23" x14ac:dyDescent="0.2">
      <c r="A292" s="29"/>
      <c r="F292" s="28">
        <f t="shared" si="6"/>
        <v>0</v>
      </c>
    </row>
    <row r="293" spans="1:23" x14ac:dyDescent="0.2">
      <c r="A293" s="29"/>
      <c r="F293" s="28">
        <f t="shared" si="6"/>
        <v>0</v>
      </c>
    </row>
    <row r="294" spans="1:23" x14ac:dyDescent="0.2">
      <c r="A294" s="29"/>
      <c r="F294" s="28">
        <f t="shared" si="6"/>
        <v>0</v>
      </c>
    </row>
    <row r="295" spans="1:23" x14ac:dyDescent="0.2">
      <c r="A295" s="29"/>
      <c r="F295" s="28">
        <f t="shared" si="6"/>
        <v>0</v>
      </c>
    </row>
    <row r="296" spans="1:23" x14ac:dyDescent="0.2">
      <c r="A296" s="29"/>
      <c r="F296" s="28">
        <f t="shared" si="6"/>
        <v>0</v>
      </c>
    </row>
    <row r="297" spans="1:23" x14ac:dyDescent="0.2">
      <c r="A297" s="29"/>
      <c r="F297" s="28">
        <f t="shared" si="6"/>
        <v>0</v>
      </c>
    </row>
    <row r="298" spans="1:23" x14ac:dyDescent="0.2">
      <c r="A298" s="29"/>
      <c r="F298" s="28">
        <f t="shared" si="6"/>
        <v>0</v>
      </c>
    </row>
    <row r="299" spans="1:23" x14ac:dyDescent="0.2">
      <c r="A299" s="29"/>
      <c r="F299" s="28">
        <f t="shared" si="6"/>
        <v>0</v>
      </c>
    </row>
    <row r="300" spans="1:23" x14ac:dyDescent="0.2">
      <c r="A300" s="29"/>
      <c r="F300" s="28">
        <f t="shared" si="6"/>
        <v>0</v>
      </c>
    </row>
    <row r="301" spans="1:23" x14ac:dyDescent="0.2">
      <c r="A301" s="29"/>
      <c r="F301" s="28">
        <f t="shared" si="6"/>
        <v>0</v>
      </c>
    </row>
    <row r="302" spans="1:23" s="46" customFormat="1" x14ac:dyDescent="0.2">
      <c r="A302" s="29"/>
      <c r="B302" s="41"/>
      <c r="C302" s="42"/>
      <c r="D302" s="43">
        <f>SUM(D305:D316)</f>
        <v>0</v>
      </c>
      <c r="E302" s="44">
        <f>SUM(E305:E316)</f>
        <v>0</v>
      </c>
      <c r="F302" s="28">
        <f t="shared" si="6"/>
        <v>0</v>
      </c>
      <c r="G302" s="6"/>
      <c r="H302" s="324">
        <f t="shared" ref="H302:P302" si="7">SUM(H303:H314)</f>
        <v>0</v>
      </c>
      <c r="I302" s="324">
        <f t="shared" si="7"/>
        <v>0</v>
      </c>
      <c r="J302" s="324">
        <f t="shared" si="7"/>
        <v>0</v>
      </c>
      <c r="K302" s="324">
        <f>SUM(K303:K314)</f>
        <v>0</v>
      </c>
      <c r="L302" s="324">
        <f t="shared" si="7"/>
        <v>0</v>
      </c>
      <c r="M302" s="43">
        <f t="shared" si="7"/>
        <v>0</v>
      </c>
      <c r="N302" s="43">
        <f t="shared" si="7"/>
        <v>0</v>
      </c>
      <c r="O302" s="43">
        <f t="shared" si="7"/>
        <v>0</v>
      </c>
      <c r="P302" s="43">
        <f t="shared" si="7"/>
        <v>0</v>
      </c>
      <c r="Q302" s="43"/>
      <c r="R302" s="45">
        <f t="shared" ref="R302:W302" si="8">SUM(R303:R314)</f>
        <v>0</v>
      </c>
      <c r="S302" s="43">
        <f>SUM(S303:S314)</f>
        <v>0</v>
      </c>
      <c r="T302" s="45">
        <f t="shared" si="8"/>
        <v>0</v>
      </c>
      <c r="U302" s="45">
        <f t="shared" si="8"/>
        <v>0</v>
      </c>
      <c r="V302" s="45">
        <f t="shared" si="8"/>
        <v>0</v>
      </c>
      <c r="W302" s="45">
        <f t="shared" si="8"/>
        <v>0</v>
      </c>
    </row>
    <row r="303" spans="1:23" x14ac:dyDescent="0.2">
      <c r="A303" s="29"/>
      <c r="F303" s="28">
        <f t="shared" si="6"/>
        <v>0</v>
      </c>
    </row>
    <row r="304" spans="1:23" x14ac:dyDescent="0.2">
      <c r="A304" s="29"/>
      <c r="F304" s="28">
        <f t="shared" si="6"/>
        <v>0</v>
      </c>
      <c r="G304" s="43">
        <f>SUM(G305:G316)</f>
        <v>0</v>
      </c>
    </row>
    <row r="305" spans="1:21" x14ac:dyDescent="0.2">
      <c r="A305" s="29"/>
      <c r="D305" s="47"/>
    </row>
    <row r="306" spans="1:21" x14ac:dyDescent="0.2">
      <c r="A306" s="29"/>
      <c r="D306" s="47"/>
    </row>
    <row r="307" spans="1:21" x14ac:dyDescent="0.2">
      <c r="A307" s="29"/>
      <c r="D307" s="47"/>
    </row>
    <row r="308" spans="1:21" x14ac:dyDescent="0.2">
      <c r="A308" s="29"/>
      <c r="D308" s="47"/>
    </row>
    <row r="309" spans="1:21" x14ac:dyDescent="0.2">
      <c r="A309" s="29"/>
      <c r="D309" s="47"/>
    </row>
    <row r="310" spans="1:21" x14ac:dyDescent="0.2">
      <c r="A310" s="29"/>
      <c r="D310" s="47"/>
    </row>
    <row r="311" spans="1:21" x14ac:dyDescent="0.2">
      <c r="A311" s="29"/>
      <c r="D311" s="47"/>
    </row>
    <row r="312" spans="1:21" x14ac:dyDescent="0.2">
      <c r="A312" s="29"/>
      <c r="D312" s="47"/>
    </row>
    <row r="313" spans="1:21" x14ac:dyDescent="0.2">
      <c r="A313" s="29"/>
      <c r="D313" s="47"/>
    </row>
    <row r="314" spans="1:21" x14ac:dyDescent="0.2">
      <c r="A314" s="29"/>
      <c r="D314" s="47"/>
    </row>
    <row r="315" spans="1:21" s="50" customFormat="1" x14ac:dyDescent="0.2">
      <c r="A315" s="29"/>
      <c r="B315" s="2"/>
      <c r="C315" s="1"/>
      <c r="D315" s="47"/>
      <c r="E315" s="4"/>
      <c r="F315" s="5"/>
      <c r="G315" s="6"/>
      <c r="H315" s="325"/>
      <c r="I315" s="325"/>
      <c r="J315" s="325"/>
      <c r="K315" s="325"/>
      <c r="L315" s="325"/>
      <c r="M315" s="48"/>
      <c r="N315" s="48"/>
      <c r="O315" s="48"/>
      <c r="P315" s="48"/>
      <c r="Q315" s="48"/>
      <c r="R315" s="49"/>
      <c r="S315" s="48"/>
      <c r="T315" s="49"/>
      <c r="U315" s="49"/>
    </row>
    <row r="316" spans="1:21" x14ac:dyDescent="0.2">
      <c r="A316" s="29"/>
      <c r="D316" s="47"/>
    </row>
    <row r="317" spans="1:21" x14ac:dyDescent="0.2">
      <c r="A317" s="51"/>
      <c r="B317" s="52"/>
      <c r="C317" s="53"/>
      <c r="D317" s="54"/>
      <c r="E317" s="55"/>
      <c r="G317" s="48"/>
    </row>
    <row r="318" spans="1:21" x14ac:dyDescent="0.2">
      <c r="A318" s="29"/>
    </row>
    <row r="319" spans="1:21" x14ac:dyDescent="0.2">
      <c r="A319" s="29"/>
    </row>
    <row r="320" spans="1:21" x14ac:dyDescent="0.2">
      <c r="A320" s="29"/>
    </row>
    <row r="321" spans="1:1" x14ac:dyDescent="0.2">
      <c r="A321" s="29"/>
    </row>
    <row r="322" spans="1:1" x14ac:dyDescent="0.2">
      <c r="A322" s="29"/>
    </row>
    <row r="323" spans="1:1" x14ac:dyDescent="0.2">
      <c r="A323" s="29"/>
    </row>
    <row r="324" spans="1:1" x14ac:dyDescent="0.2">
      <c r="A324" s="29"/>
    </row>
    <row r="325" spans="1:1" x14ac:dyDescent="0.2">
      <c r="A325" s="29"/>
    </row>
    <row r="326" spans="1:1" x14ac:dyDescent="0.2">
      <c r="A326" s="29"/>
    </row>
    <row r="327" spans="1:1" x14ac:dyDescent="0.2">
      <c r="A327" s="29"/>
    </row>
    <row r="328" spans="1:1" x14ac:dyDescent="0.2">
      <c r="A328" s="29"/>
    </row>
    <row r="329" spans="1:1" x14ac:dyDescent="0.2">
      <c r="A329" s="29"/>
    </row>
    <row r="330" spans="1:1" x14ac:dyDescent="0.2">
      <c r="A330" s="29"/>
    </row>
    <row r="331" spans="1:1" x14ac:dyDescent="0.2">
      <c r="A331" s="29"/>
    </row>
    <row r="332" spans="1:1" x14ac:dyDescent="0.2">
      <c r="A332" s="29"/>
    </row>
    <row r="333" spans="1:1" x14ac:dyDescent="0.2">
      <c r="A333" s="29"/>
    </row>
    <row r="334" spans="1:1" x14ac:dyDescent="0.2">
      <c r="A334" s="29"/>
    </row>
    <row r="335" spans="1:1" x14ac:dyDescent="0.2">
      <c r="A335" s="29"/>
    </row>
    <row r="336" spans="1:1" x14ac:dyDescent="0.2">
      <c r="A336" s="29"/>
    </row>
    <row r="337" spans="1:1" x14ac:dyDescent="0.2">
      <c r="A337" s="29"/>
    </row>
    <row r="338" spans="1:1" x14ac:dyDescent="0.2">
      <c r="A338" s="29"/>
    </row>
    <row r="339" spans="1:1" x14ac:dyDescent="0.2">
      <c r="A339" s="29"/>
    </row>
    <row r="340" spans="1:1" x14ac:dyDescent="0.2">
      <c r="A340" s="29"/>
    </row>
    <row r="341" spans="1:1" x14ac:dyDescent="0.2">
      <c r="A341" s="29"/>
    </row>
    <row r="342" spans="1:1" x14ac:dyDescent="0.2">
      <c r="A342" s="29"/>
    </row>
    <row r="343" spans="1:1" x14ac:dyDescent="0.2">
      <c r="A343" s="29"/>
    </row>
    <row r="344" spans="1:1" x14ac:dyDescent="0.2">
      <c r="A344" s="29"/>
    </row>
    <row r="345" spans="1:1" x14ac:dyDescent="0.2">
      <c r="A345" s="29"/>
    </row>
    <row r="346" spans="1:1" x14ac:dyDescent="0.2">
      <c r="A346" s="29"/>
    </row>
    <row r="347" spans="1:1" x14ac:dyDescent="0.2">
      <c r="A347" s="29"/>
    </row>
    <row r="348" spans="1:1" x14ac:dyDescent="0.2">
      <c r="A348" s="29"/>
    </row>
    <row r="349" spans="1:1" x14ac:dyDescent="0.2">
      <c r="A349" s="29"/>
    </row>
    <row r="350" spans="1:1" x14ac:dyDescent="0.2">
      <c r="A350" s="29"/>
    </row>
    <row r="351" spans="1:1" x14ac:dyDescent="0.2">
      <c r="A351" s="29"/>
    </row>
    <row r="352" spans="1:1" x14ac:dyDescent="0.2">
      <c r="A352" s="29"/>
    </row>
    <row r="353" spans="1:1" x14ac:dyDescent="0.2">
      <c r="A353" s="29"/>
    </row>
    <row r="354" spans="1:1" x14ac:dyDescent="0.2">
      <c r="A354" s="29"/>
    </row>
    <row r="355" spans="1:1" x14ac:dyDescent="0.2">
      <c r="A355" s="29"/>
    </row>
    <row r="356" spans="1:1" x14ac:dyDescent="0.2">
      <c r="A356" s="29"/>
    </row>
    <row r="357" spans="1:1" x14ac:dyDescent="0.2">
      <c r="A357" s="29"/>
    </row>
    <row r="358" spans="1:1" x14ac:dyDescent="0.2">
      <c r="A358" s="29"/>
    </row>
    <row r="359" spans="1:1" x14ac:dyDescent="0.2">
      <c r="A359" s="29"/>
    </row>
    <row r="360" spans="1:1" x14ac:dyDescent="0.2">
      <c r="A360" s="29"/>
    </row>
    <row r="361" spans="1:1" x14ac:dyDescent="0.2">
      <c r="A361" s="29"/>
    </row>
    <row r="362" spans="1:1" x14ac:dyDescent="0.2">
      <c r="A362" s="29"/>
    </row>
    <row r="363" spans="1:1" x14ac:dyDescent="0.2">
      <c r="A363" s="29"/>
    </row>
    <row r="364" spans="1:1" x14ac:dyDescent="0.2">
      <c r="A364" s="29"/>
    </row>
  </sheetData>
  <sortState xmlns:xlrd2="http://schemas.microsoft.com/office/spreadsheetml/2017/richdata2" ref="A4:X25">
    <sortCondition ref="A25"/>
  </sortState>
  <mergeCells count="1">
    <mergeCell ref="H1:L1"/>
  </mergeCells>
  <conditionalFormatting sqref="F4:F304">
    <cfRule type="cellIs" dxfId="12" priority="2" operator="equal">
      <formula>0</formula>
    </cfRule>
    <cfRule type="cellIs" dxfId="11" priority="3" operator="notEqual">
      <formula>0</formula>
    </cfRule>
  </conditionalFormatting>
  <conditionalFormatting sqref="C3">
    <cfRule type="cellIs" dxfId="10" priority="4" operator="equal">
      <formula>"OK"</formula>
    </cfRule>
    <cfRule type="cellIs" dxfId="9" priority="5" operator="notEqual">
      <formula>"OK"</formula>
    </cfRule>
  </conditionalFormatting>
  <pageMargins left="0.78749999999999998" right="0.78749999999999998" top="0.98402777777777795" bottom="0.9840277777777779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J479"/>
  <sheetViews>
    <sheetView tabSelected="1" zoomScale="115" zoomScaleNormal="115" workbookViewId="0">
      <pane xSplit="7" ySplit="3" topLeftCell="H4" activePane="bottomRight" state="frozen"/>
      <selection pane="topRight" activeCell="H1" sqref="H1"/>
      <selection pane="bottomLeft" activeCell="A4" sqref="A4"/>
      <selection pane="bottomRight" activeCell="E1" sqref="E1"/>
    </sheetView>
  </sheetViews>
  <sheetFormatPr baseColWidth="10" defaultColWidth="10.5703125" defaultRowHeight="12.75" outlineLevelCol="1" x14ac:dyDescent="0.2"/>
  <cols>
    <col min="1" max="1" width="5.7109375" style="56" customWidth="1"/>
    <col min="2" max="2" width="12.5703125" style="57" customWidth="1"/>
    <col min="3" max="3" width="10" style="58" customWidth="1"/>
    <col min="4" max="4" width="34.140625" style="59" customWidth="1"/>
    <col min="5" max="5" width="11" style="326" customWidth="1"/>
    <col min="6" max="6" width="10.85546875" style="60" customWidth="1"/>
    <col min="7" max="7" width="1.28515625" style="61" customWidth="1"/>
    <col min="8" max="9" width="10.28515625" style="305" customWidth="1" outlineLevel="1"/>
    <col min="10" max="10" width="10.85546875" style="305" customWidth="1" outlineLevel="1"/>
    <col min="11" max="11" width="11" style="305" customWidth="1" outlineLevel="1"/>
    <col min="12" max="14" width="10.28515625" style="305" customWidth="1" outlineLevel="1"/>
    <col min="15" max="15" width="10.5703125" style="318" customWidth="1" outlineLevel="1"/>
    <col min="16" max="16" width="10.28515625" style="305" customWidth="1" outlineLevel="1"/>
    <col min="17" max="17" width="10.28515625" style="62" customWidth="1"/>
    <col min="18" max="18" width="10.28515625" style="63" customWidth="1"/>
    <col min="19" max="20" width="10.28515625" style="62" customWidth="1"/>
    <col min="21" max="21" width="10.28515625" style="7" customWidth="1"/>
  </cols>
  <sheetData>
    <row r="1" spans="1:60" s="72" customFormat="1" ht="17.25" customHeight="1" x14ac:dyDescent="0.2">
      <c r="A1" s="64"/>
      <c r="B1" s="65"/>
      <c r="C1" s="66"/>
      <c r="D1" s="10" t="str">
        <f>+BILAN!A28</f>
        <v>societe 2025</v>
      </c>
      <c r="E1" s="367" cm="1">
        <f t="array" aca="1" ref="E1" ca="1">[1]!SOMME_SI_COULEUR(E4:E459,13434828)</f>
        <v>600</v>
      </c>
      <c r="F1" s="67"/>
      <c r="G1" s="68"/>
      <c r="H1" s="370" t="s">
        <v>100</v>
      </c>
      <c r="I1" s="370"/>
      <c r="J1" s="370"/>
      <c r="K1" s="370"/>
      <c r="L1" s="370"/>
      <c r="M1" s="370"/>
      <c r="N1" s="370"/>
      <c r="O1" s="370"/>
      <c r="P1" s="370"/>
      <c r="Q1" s="69"/>
      <c r="R1" s="70"/>
      <c r="S1" s="69"/>
      <c r="T1" s="69"/>
      <c r="U1" s="67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71"/>
    </row>
    <row r="2" spans="1:60" s="77" customFormat="1" ht="38.25" x14ac:dyDescent="0.2">
      <c r="A2" s="73" t="s">
        <v>0</v>
      </c>
      <c r="B2" s="74" t="s">
        <v>18</v>
      </c>
      <c r="C2" s="75"/>
      <c r="D2" s="76" t="s">
        <v>2</v>
      </c>
      <c r="E2" s="77" t="s">
        <v>3</v>
      </c>
      <c r="F2" s="77" t="s">
        <v>4</v>
      </c>
      <c r="G2" s="78"/>
      <c r="H2" s="293" t="s">
        <v>19</v>
      </c>
      <c r="I2" s="294" t="s">
        <v>20</v>
      </c>
      <c r="J2" s="294" t="s">
        <v>21</v>
      </c>
      <c r="K2" s="293" t="s">
        <v>22</v>
      </c>
      <c r="L2" s="293" t="s">
        <v>11</v>
      </c>
      <c r="M2" s="294" t="s">
        <v>24</v>
      </c>
      <c r="N2" s="294" t="s">
        <v>84</v>
      </c>
      <c r="O2" s="295" t="s">
        <v>76</v>
      </c>
      <c r="P2" s="293" t="s">
        <v>25</v>
      </c>
      <c r="Q2" s="80" t="s">
        <v>23</v>
      </c>
      <c r="R2" s="81" t="s">
        <v>13</v>
      </c>
      <c r="S2" s="79" t="s">
        <v>14</v>
      </c>
      <c r="T2" s="79" t="s">
        <v>12</v>
      </c>
      <c r="U2" s="77" t="s">
        <v>16</v>
      </c>
      <c r="V2" s="82" t="s">
        <v>26</v>
      </c>
      <c r="W2" s="82" t="s">
        <v>77</v>
      </c>
      <c r="X2" s="83" t="s">
        <v>27</v>
      </c>
      <c r="Y2" s="82" t="s">
        <v>28</v>
      </c>
    </row>
    <row r="3" spans="1:60" s="87" customFormat="1" ht="14.25" x14ac:dyDescent="0.2">
      <c r="A3" s="84"/>
      <c r="B3" s="85"/>
      <c r="C3" s="85"/>
      <c r="D3" s="86" t="str">
        <f>'Tabl. Bord'!B11</f>
        <v>OK</v>
      </c>
      <c r="E3" s="328">
        <f>SUM(E4:E459)</f>
        <v>12033.570000000002</v>
      </c>
      <c r="F3" s="87">
        <f>SUM(F4:F459)</f>
        <v>0</v>
      </c>
      <c r="G3" s="88"/>
      <c r="H3" s="296">
        <f t="shared" ref="H3:Y3" si="0">SUM(H4:H459)</f>
        <v>1820.43</v>
      </c>
      <c r="I3" s="296">
        <f t="shared" si="0"/>
        <v>1397</v>
      </c>
      <c r="J3" s="296">
        <f t="shared" si="0"/>
        <v>0</v>
      </c>
      <c r="K3" s="296">
        <f t="shared" si="0"/>
        <v>0</v>
      </c>
      <c r="L3" s="296">
        <f t="shared" si="0"/>
        <v>0</v>
      </c>
      <c r="M3" s="296">
        <f>SUM(M4:M459)</f>
        <v>0</v>
      </c>
      <c r="N3" s="296">
        <f>SUM(N4:N459)</f>
        <v>175.13</v>
      </c>
      <c r="O3" s="296">
        <f>SUM(O4:O459)</f>
        <v>0</v>
      </c>
      <c r="P3" s="296">
        <f>SUM(P4:P459)</f>
        <v>185.97</v>
      </c>
      <c r="Q3" s="87">
        <f>SUM(Q4:Q459)</f>
        <v>55.04</v>
      </c>
      <c r="R3" s="89">
        <f t="shared" si="0"/>
        <v>1200</v>
      </c>
      <c r="S3" s="87">
        <f t="shared" si="0"/>
        <v>1200</v>
      </c>
      <c r="T3" s="87">
        <f t="shared" si="0"/>
        <v>6000</v>
      </c>
      <c r="U3" s="87">
        <f t="shared" si="0"/>
        <v>0</v>
      </c>
      <c r="V3" s="87">
        <f t="shared" si="0"/>
        <v>0</v>
      </c>
      <c r="W3" s="87">
        <f t="shared" si="0"/>
        <v>0</v>
      </c>
      <c r="X3" s="87">
        <f t="shared" si="0"/>
        <v>0</v>
      </c>
      <c r="Y3" s="87">
        <f t="shared" si="0"/>
        <v>0</v>
      </c>
    </row>
    <row r="4" spans="1:60" x14ac:dyDescent="0.2">
      <c r="A4" s="90">
        <v>2</v>
      </c>
      <c r="B4" s="90" t="s">
        <v>29</v>
      </c>
      <c r="C4" s="91">
        <v>45667</v>
      </c>
      <c r="D4" s="334" t="s">
        <v>92</v>
      </c>
      <c r="E4" s="337">
        <v>500</v>
      </c>
      <c r="F4" s="3"/>
      <c r="G4" s="28">
        <f>E4+F4-SUM(H4:AA4)</f>
        <v>0</v>
      </c>
      <c r="H4" s="297"/>
      <c r="I4" s="297"/>
      <c r="J4" s="297"/>
      <c r="K4" s="298"/>
      <c r="L4" s="299"/>
      <c r="M4" s="299"/>
      <c r="N4" s="299"/>
      <c r="O4" s="335"/>
      <c r="P4" s="298"/>
      <c r="Q4" s="93"/>
      <c r="R4" s="94"/>
      <c r="S4" s="93"/>
      <c r="T4" s="93">
        <f>E4</f>
        <v>500</v>
      </c>
      <c r="U4" s="34"/>
      <c r="V4" s="336"/>
      <c r="W4" s="336"/>
      <c r="X4" s="100"/>
      <c r="Y4" s="100"/>
      <c r="Z4" s="100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</row>
    <row r="5" spans="1:60" x14ac:dyDescent="0.2">
      <c r="A5" s="97">
        <v>4</v>
      </c>
      <c r="B5" s="29" t="s">
        <v>29</v>
      </c>
      <c r="C5" s="58">
        <v>45676</v>
      </c>
      <c r="D5" s="31" t="s">
        <v>99</v>
      </c>
      <c r="E5" s="337">
        <v>100</v>
      </c>
      <c r="F5" s="3"/>
      <c r="G5" s="28">
        <f>E5+F5-SUM(H5:AA5)</f>
        <v>0</v>
      </c>
      <c r="H5" s="297"/>
      <c r="I5" s="297"/>
      <c r="J5" s="297"/>
      <c r="K5" s="300"/>
      <c r="L5" s="297"/>
      <c r="M5" s="297"/>
      <c r="N5" s="297"/>
      <c r="O5" s="302"/>
      <c r="P5" s="297"/>
      <c r="Q5" s="92"/>
      <c r="R5" s="99">
        <f>E5</f>
        <v>100</v>
      </c>
      <c r="S5" s="92"/>
      <c r="T5" s="92"/>
      <c r="U5" s="6"/>
      <c r="V5" s="6"/>
      <c r="W5" s="6"/>
      <c r="X5" s="96"/>
      <c r="Y5" s="96"/>
      <c r="Z5" s="96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</row>
    <row r="6" spans="1:60" x14ac:dyDescent="0.2">
      <c r="A6" s="29">
        <v>5</v>
      </c>
      <c r="B6" s="29" t="s">
        <v>29</v>
      </c>
      <c r="C6" s="361">
        <v>45676</v>
      </c>
      <c r="D6" s="31" t="s">
        <v>98</v>
      </c>
      <c r="E6" s="337">
        <v>100</v>
      </c>
      <c r="F6" s="3"/>
      <c r="G6" s="28">
        <f>E6+F6-SUM(H6:AA6)</f>
        <v>0</v>
      </c>
      <c r="H6" s="297"/>
      <c r="I6" s="297"/>
      <c r="J6" s="297"/>
      <c r="K6" s="300"/>
      <c r="L6" s="297"/>
      <c r="M6" s="297"/>
      <c r="N6" s="297"/>
      <c r="O6" s="302"/>
      <c r="P6" s="297"/>
      <c r="Q6" s="92"/>
      <c r="R6" s="99"/>
      <c r="S6" s="92">
        <f>E6</f>
        <v>100</v>
      </c>
      <c r="T6" s="92"/>
      <c r="U6" s="6"/>
      <c r="V6" s="6"/>
      <c r="W6" s="6"/>
      <c r="X6" s="96"/>
      <c r="Y6" s="96"/>
      <c r="Z6" s="96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</row>
    <row r="7" spans="1:60" x14ac:dyDescent="0.2">
      <c r="A7" s="97">
        <v>1</v>
      </c>
      <c r="B7" s="29" t="s">
        <v>29</v>
      </c>
      <c r="C7" s="2">
        <v>45687</v>
      </c>
      <c r="D7" s="103" t="s">
        <v>30</v>
      </c>
      <c r="E7" s="337">
        <v>566.12</v>
      </c>
      <c r="F7" s="3"/>
      <c r="G7" s="28">
        <f>E7+F7-SUM(H7:AA7)</f>
        <v>0</v>
      </c>
      <c r="H7" s="297">
        <f>E7</f>
        <v>566.12</v>
      </c>
      <c r="I7" s="297"/>
      <c r="J7" s="297"/>
      <c r="K7" s="300"/>
      <c r="L7" s="297"/>
      <c r="M7" s="297"/>
      <c r="N7" s="297"/>
      <c r="O7" s="302"/>
      <c r="P7" s="297"/>
      <c r="Q7" s="92"/>
      <c r="R7" s="99"/>
      <c r="S7" s="92"/>
      <c r="T7" s="92"/>
      <c r="U7" s="6"/>
      <c r="V7" s="6"/>
      <c r="W7" s="6"/>
      <c r="X7" s="96"/>
      <c r="Y7" s="96"/>
      <c r="Z7" s="96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</row>
    <row r="8" spans="1:60" x14ac:dyDescent="0.2">
      <c r="A8" s="29">
        <v>10</v>
      </c>
      <c r="B8" s="29" t="s">
        <v>29</v>
      </c>
      <c r="C8" s="2">
        <v>45700</v>
      </c>
      <c r="D8" s="31" t="s">
        <v>92</v>
      </c>
      <c r="E8" s="337">
        <v>500</v>
      </c>
      <c r="F8" s="3"/>
      <c r="G8" s="28">
        <f>E8+F8-SUM(H8:AA8)</f>
        <v>0</v>
      </c>
      <c r="H8" s="297"/>
      <c r="I8" s="297"/>
      <c r="J8" s="297"/>
      <c r="K8" s="300"/>
      <c r="L8" s="297"/>
      <c r="M8" s="297"/>
      <c r="N8" s="297"/>
      <c r="O8" s="301"/>
      <c r="P8" s="300"/>
      <c r="Q8" s="92"/>
      <c r="R8" s="99"/>
      <c r="S8" s="92"/>
      <c r="T8" s="92">
        <f>E8</f>
        <v>500</v>
      </c>
      <c r="U8" s="34"/>
      <c r="V8" s="34"/>
      <c r="W8" s="34"/>
      <c r="X8" s="100"/>
      <c r="Y8" s="100"/>
      <c r="Z8" s="100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  <c r="AL8" s="101"/>
      <c r="AM8" s="101"/>
      <c r="AN8" s="101"/>
      <c r="AO8" s="101"/>
      <c r="AP8" s="101"/>
      <c r="AQ8" s="101"/>
      <c r="AR8" s="101"/>
      <c r="AS8" s="101"/>
      <c r="AT8" s="101"/>
      <c r="AU8" s="101"/>
      <c r="AV8" s="101"/>
      <c r="AW8" s="101"/>
      <c r="AX8" s="101"/>
      <c r="AY8" s="101"/>
      <c r="AZ8" s="101"/>
      <c r="BA8" s="101"/>
      <c r="BB8" s="101"/>
      <c r="BC8" s="101"/>
      <c r="BD8" s="101"/>
      <c r="BE8" s="101"/>
      <c r="BF8" s="101"/>
      <c r="BG8" s="101"/>
      <c r="BH8" s="101"/>
    </row>
    <row r="9" spans="1:60" x14ac:dyDescent="0.2">
      <c r="A9" s="97"/>
      <c r="B9" s="29"/>
      <c r="D9" s="31"/>
      <c r="E9" s="32"/>
      <c r="F9" s="3"/>
      <c r="G9" s="28"/>
      <c r="H9" s="297"/>
      <c r="I9" s="297"/>
      <c r="J9" s="297"/>
      <c r="K9" s="300"/>
      <c r="L9" s="297"/>
      <c r="M9" s="297"/>
      <c r="N9" s="297"/>
      <c r="O9" s="302"/>
      <c r="P9" s="297"/>
      <c r="Q9" s="92"/>
      <c r="R9" s="99"/>
      <c r="S9" s="92"/>
      <c r="T9" s="92"/>
      <c r="U9" s="6"/>
      <c r="V9" s="6"/>
      <c r="W9" s="6"/>
      <c r="X9" s="96"/>
      <c r="Y9" s="96"/>
      <c r="Z9" s="96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</row>
    <row r="10" spans="1:60" x14ac:dyDescent="0.2">
      <c r="A10" s="29">
        <v>12</v>
      </c>
      <c r="B10" s="29" t="s">
        <v>29</v>
      </c>
      <c r="C10" s="58">
        <v>45707</v>
      </c>
      <c r="D10" s="31" t="s">
        <v>99</v>
      </c>
      <c r="E10" s="32">
        <v>100</v>
      </c>
      <c r="F10" s="3"/>
      <c r="G10" s="28">
        <f>E10+F10-SUM(H10:AA10)</f>
        <v>0</v>
      </c>
      <c r="H10" s="297"/>
      <c r="I10" s="297"/>
      <c r="J10" s="297"/>
      <c r="K10" s="300"/>
      <c r="L10" s="297"/>
      <c r="M10" s="297"/>
      <c r="N10" s="297"/>
      <c r="O10" s="302"/>
      <c r="P10" s="297"/>
      <c r="Q10" s="92"/>
      <c r="R10" s="99">
        <f>E10</f>
        <v>100</v>
      </c>
      <c r="S10" s="92"/>
      <c r="T10" s="92"/>
      <c r="U10" s="6"/>
      <c r="V10" s="6"/>
      <c r="W10" s="6"/>
      <c r="X10" s="96"/>
      <c r="Y10" s="96"/>
      <c r="Z10" s="96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</row>
    <row r="11" spans="1:60" x14ac:dyDescent="0.2">
      <c r="A11" s="97">
        <v>13</v>
      </c>
      <c r="B11" s="29" t="s">
        <v>29</v>
      </c>
      <c r="C11" s="58">
        <v>45707</v>
      </c>
      <c r="D11" s="31" t="s">
        <v>98</v>
      </c>
      <c r="E11" s="32">
        <v>100</v>
      </c>
      <c r="F11" s="3"/>
      <c r="G11" s="28">
        <f>E11+F11-SUM(H11:AA11)</f>
        <v>0</v>
      </c>
      <c r="H11" s="297"/>
      <c r="I11" s="297"/>
      <c r="J11" s="297"/>
      <c r="K11" s="300"/>
      <c r="L11" s="297"/>
      <c r="M11" s="297"/>
      <c r="N11" s="297"/>
      <c r="O11" s="302"/>
      <c r="P11" s="297"/>
      <c r="Q11" s="92"/>
      <c r="R11" s="99"/>
      <c r="S11" s="92">
        <f>E11</f>
        <v>100</v>
      </c>
      <c r="T11" s="92"/>
      <c r="U11" s="6"/>
      <c r="V11" s="6"/>
      <c r="W11" s="6"/>
      <c r="X11" s="96"/>
      <c r="Y11" s="96"/>
      <c r="Z11" s="96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</row>
    <row r="12" spans="1:60" x14ac:dyDescent="0.2">
      <c r="A12" s="29">
        <v>23</v>
      </c>
      <c r="B12" s="29" t="s">
        <v>29</v>
      </c>
      <c r="C12" s="58">
        <v>45726</v>
      </c>
      <c r="D12" s="31" t="s">
        <v>92</v>
      </c>
      <c r="E12" s="32">
        <v>500</v>
      </c>
      <c r="F12" s="3"/>
      <c r="G12" s="28">
        <f>E12+F12-SUM(H12:AA12)</f>
        <v>0</v>
      </c>
      <c r="H12" s="297"/>
      <c r="I12" s="297"/>
      <c r="J12" s="297"/>
      <c r="K12" s="300"/>
      <c r="L12" s="297"/>
      <c r="M12" s="297"/>
      <c r="N12" s="297"/>
      <c r="O12" s="301"/>
      <c r="P12" s="300"/>
      <c r="Q12" s="92"/>
      <c r="R12" s="99"/>
      <c r="S12" s="92"/>
      <c r="T12" s="92">
        <f>E12</f>
        <v>500</v>
      </c>
      <c r="U12" s="34"/>
      <c r="V12" s="34"/>
      <c r="W12" s="34"/>
      <c r="X12" s="100"/>
      <c r="Y12" s="100"/>
      <c r="Z12" s="100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101"/>
      <c r="AO12" s="101"/>
      <c r="AP12" s="101"/>
      <c r="AQ12" s="101"/>
      <c r="AR12" s="101"/>
      <c r="AS12" s="101"/>
      <c r="AT12" s="101"/>
      <c r="AU12" s="101"/>
      <c r="AV12" s="101"/>
      <c r="AW12" s="101"/>
      <c r="AX12" s="101"/>
      <c r="AY12" s="101"/>
      <c r="AZ12" s="101"/>
      <c r="BA12" s="101"/>
      <c r="BB12" s="101"/>
      <c r="BC12" s="101"/>
      <c r="BD12" s="101"/>
      <c r="BE12" s="101"/>
      <c r="BF12" s="101"/>
      <c r="BG12" s="101"/>
      <c r="BH12" s="101"/>
    </row>
    <row r="13" spans="1:60" ht="12.6" customHeight="1" x14ac:dyDescent="0.2">
      <c r="A13" s="97">
        <v>25</v>
      </c>
      <c r="B13" s="29" t="s">
        <v>29</v>
      </c>
      <c r="C13" s="58">
        <v>45736</v>
      </c>
      <c r="D13" s="31" t="s">
        <v>98</v>
      </c>
      <c r="E13" s="32">
        <v>100</v>
      </c>
      <c r="F13" s="3"/>
      <c r="G13" s="28">
        <f>E13+F13-SUM(H13:AA13)</f>
        <v>0</v>
      </c>
      <c r="H13" s="297"/>
      <c r="I13" s="297"/>
      <c r="J13" s="297"/>
      <c r="K13" s="300"/>
      <c r="L13" s="297"/>
      <c r="M13" s="297"/>
      <c r="N13" s="297"/>
      <c r="O13" s="302"/>
      <c r="P13" s="297"/>
      <c r="Q13" s="92"/>
      <c r="R13" s="99"/>
      <c r="S13" s="92">
        <f>E13</f>
        <v>100</v>
      </c>
      <c r="T13" s="92"/>
      <c r="U13" s="6"/>
      <c r="V13" s="6"/>
      <c r="W13" s="6"/>
      <c r="X13" s="96"/>
      <c r="Y13" s="96"/>
      <c r="Z13" s="96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</row>
    <row r="14" spans="1:60" x14ac:dyDescent="0.2">
      <c r="A14" s="29">
        <v>24</v>
      </c>
      <c r="B14" s="29" t="s">
        <v>29</v>
      </c>
      <c r="C14" s="58">
        <v>45736</v>
      </c>
      <c r="D14" s="31" t="s">
        <v>99</v>
      </c>
      <c r="E14" s="32">
        <v>100</v>
      </c>
      <c r="F14" s="372"/>
      <c r="G14" s="28">
        <f>E14+F14-SUM(H14:AA14)</f>
        <v>0</v>
      </c>
      <c r="H14" s="297"/>
      <c r="I14" s="297"/>
      <c r="J14" s="297"/>
      <c r="K14" s="300"/>
      <c r="L14" s="297"/>
      <c r="M14" s="297"/>
      <c r="N14" s="297"/>
      <c r="O14" s="302"/>
      <c r="P14" s="297"/>
      <c r="Q14" s="92"/>
      <c r="R14" s="99">
        <f>E14</f>
        <v>100</v>
      </c>
      <c r="S14" s="92"/>
      <c r="T14" s="92"/>
      <c r="U14" s="6"/>
      <c r="V14" s="6"/>
      <c r="W14" s="6"/>
      <c r="X14" s="96"/>
      <c r="Y14" s="374"/>
      <c r="Z14" s="96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</row>
    <row r="15" spans="1:60" x14ac:dyDescent="0.2">
      <c r="A15" s="97">
        <v>28</v>
      </c>
      <c r="B15" s="29" t="s">
        <v>29</v>
      </c>
      <c r="C15" s="58">
        <v>45751</v>
      </c>
      <c r="D15" s="103" t="s">
        <v>30</v>
      </c>
      <c r="E15" s="32">
        <v>436.8</v>
      </c>
      <c r="F15" s="3"/>
      <c r="G15" s="28">
        <f>E15+F15-SUM(H15:AA15)</f>
        <v>0</v>
      </c>
      <c r="H15" s="300">
        <f>E15</f>
        <v>436.8</v>
      </c>
      <c r="I15" s="300"/>
      <c r="J15" s="300"/>
      <c r="K15" s="300"/>
      <c r="L15" s="300"/>
      <c r="M15" s="300"/>
      <c r="N15" s="300"/>
      <c r="O15" s="301"/>
      <c r="P15" s="300"/>
      <c r="Q15" s="98"/>
      <c r="R15" s="104"/>
      <c r="S15" s="98"/>
      <c r="T15" s="98"/>
      <c r="U15" s="34"/>
      <c r="V15" s="34"/>
      <c r="W15" s="34"/>
      <c r="X15" s="100"/>
      <c r="Y15" s="100"/>
      <c r="Z15" s="100"/>
      <c r="AA15" s="101"/>
      <c r="AB15" s="101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101"/>
      <c r="AO15" s="101"/>
      <c r="AP15" s="101"/>
      <c r="AQ15" s="101"/>
      <c r="AR15" s="101"/>
      <c r="AS15" s="101"/>
      <c r="AT15" s="101"/>
      <c r="AU15" s="101"/>
      <c r="AV15" s="101"/>
      <c r="AW15" s="101"/>
      <c r="AX15" s="101"/>
      <c r="AY15" s="101"/>
      <c r="AZ15" s="101"/>
      <c r="BA15" s="101"/>
      <c r="BB15" s="101"/>
      <c r="BC15" s="101"/>
      <c r="BD15" s="101"/>
      <c r="BE15" s="101"/>
      <c r="BF15" s="101"/>
      <c r="BG15" s="101"/>
      <c r="BH15" s="101"/>
    </row>
    <row r="16" spans="1:60" x14ac:dyDescent="0.2">
      <c r="A16" s="29">
        <v>29</v>
      </c>
      <c r="B16" s="29" t="s">
        <v>29</v>
      </c>
      <c r="C16" s="58">
        <v>45757</v>
      </c>
      <c r="D16" s="31" t="s">
        <v>92</v>
      </c>
      <c r="E16" s="32">
        <v>500</v>
      </c>
      <c r="F16" s="3"/>
      <c r="G16" s="28">
        <f>E16+F16-SUM(H16:AA16)</f>
        <v>0</v>
      </c>
      <c r="H16" s="297"/>
      <c r="I16" s="297"/>
      <c r="J16" s="297"/>
      <c r="K16" s="300"/>
      <c r="L16" s="297"/>
      <c r="M16" s="297"/>
      <c r="N16" s="297"/>
      <c r="O16" s="301"/>
      <c r="P16" s="300"/>
      <c r="Q16" s="92"/>
      <c r="R16" s="99"/>
      <c r="S16" s="92"/>
      <c r="T16" s="92">
        <f>E16</f>
        <v>500</v>
      </c>
      <c r="U16" s="34"/>
      <c r="V16" s="34"/>
      <c r="W16" s="34"/>
      <c r="X16" s="100"/>
      <c r="Y16" s="100"/>
      <c r="Z16" s="100"/>
      <c r="AA16" s="101"/>
      <c r="AB16" s="101"/>
      <c r="AC16" s="101"/>
      <c r="AD16" s="101"/>
      <c r="AE16" s="101"/>
      <c r="AF16" s="101"/>
      <c r="AG16" s="101"/>
      <c r="AH16" s="101"/>
      <c r="AI16" s="101"/>
      <c r="AJ16" s="101"/>
      <c r="AK16" s="101"/>
      <c r="AL16" s="101"/>
      <c r="AM16" s="101"/>
      <c r="AN16" s="101"/>
      <c r="AO16" s="101"/>
      <c r="AP16" s="101"/>
      <c r="AQ16" s="101"/>
      <c r="AR16" s="101"/>
      <c r="AS16" s="101"/>
      <c r="AT16" s="101"/>
      <c r="AU16" s="101"/>
      <c r="AV16" s="101"/>
      <c r="AW16" s="101"/>
      <c r="AX16" s="101"/>
      <c r="AY16" s="101"/>
      <c r="AZ16" s="101"/>
      <c r="BA16" s="101"/>
      <c r="BB16" s="101"/>
      <c r="BC16" s="101"/>
      <c r="BD16" s="101"/>
      <c r="BE16" s="101"/>
      <c r="BF16" s="101"/>
      <c r="BG16" s="101"/>
      <c r="BH16" s="101"/>
    </row>
    <row r="17" spans="1:60" x14ac:dyDescent="0.2">
      <c r="A17" s="97">
        <v>30</v>
      </c>
      <c r="B17" s="29" t="s">
        <v>29</v>
      </c>
      <c r="C17" s="58">
        <v>45766</v>
      </c>
      <c r="D17" s="31" t="s">
        <v>99</v>
      </c>
      <c r="E17" s="32">
        <v>100</v>
      </c>
      <c r="F17" s="3"/>
      <c r="G17" s="28">
        <f>E17+F17-SUM(H17:AA17)</f>
        <v>0</v>
      </c>
      <c r="H17" s="297"/>
      <c r="I17" s="297"/>
      <c r="J17" s="297"/>
      <c r="K17" s="300"/>
      <c r="L17" s="297"/>
      <c r="M17" s="297"/>
      <c r="N17" s="297"/>
      <c r="O17" s="302"/>
      <c r="P17" s="297"/>
      <c r="Q17" s="92"/>
      <c r="R17" s="99">
        <f>E17</f>
        <v>100</v>
      </c>
      <c r="S17" s="92"/>
      <c r="T17" s="92"/>
      <c r="U17" s="6"/>
      <c r="V17" s="6"/>
      <c r="W17" s="6"/>
      <c r="X17" s="96"/>
      <c r="Y17" s="96"/>
      <c r="Z17" s="96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</row>
    <row r="18" spans="1:60" x14ac:dyDescent="0.2">
      <c r="A18" s="29">
        <v>18</v>
      </c>
      <c r="B18" s="29" t="s">
        <v>29</v>
      </c>
      <c r="C18" s="58">
        <v>45766</v>
      </c>
      <c r="D18" s="31" t="s">
        <v>98</v>
      </c>
      <c r="E18" s="32">
        <v>100</v>
      </c>
      <c r="F18" s="3"/>
      <c r="G18" s="28">
        <f>E18+F18-SUM(H18:AA18)</f>
        <v>0</v>
      </c>
      <c r="H18" s="297"/>
      <c r="I18" s="297"/>
      <c r="J18" s="297"/>
      <c r="K18" s="300"/>
      <c r="L18" s="297"/>
      <c r="M18" s="297"/>
      <c r="N18" s="297"/>
      <c r="O18" s="302"/>
      <c r="P18" s="297"/>
      <c r="Q18" s="92"/>
      <c r="R18" s="99"/>
      <c r="S18" s="92">
        <f>E18</f>
        <v>100</v>
      </c>
      <c r="T18" s="92"/>
      <c r="U18" s="6"/>
      <c r="V18" s="6"/>
      <c r="W18" s="6"/>
      <c r="X18" s="96"/>
      <c r="Y18" s="96"/>
      <c r="Z18" s="96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</row>
    <row r="19" spans="1:60" x14ac:dyDescent="0.2">
      <c r="A19" s="97">
        <v>20</v>
      </c>
      <c r="B19" s="29" t="s">
        <v>29</v>
      </c>
      <c r="C19" s="58">
        <v>45787</v>
      </c>
      <c r="D19" s="31" t="s">
        <v>92</v>
      </c>
      <c r="E19" s="32">
        <v>500</v>
      </c>
      <c r="F19" s="3"/>
      <c r="G19" s="28">
        <f>E19+F19-SUM(H19:AA19)</f>
        <v>0</v>
      </c>
      <c r="H19" s="297"/>
      <c r="I19" s="297"/>
      <c r="J19" s="297"/>
      <c r="K19" s="300"/>
      <c r="L19" s="297"/>
      <c r="M19" s="297"/>
      <c r="N19" s="297"/>
      <c r="O19" s="301"/>
      <c r="P19" s="300"/>
      <c r="Q19" s="92"/>
      <c r="R19" s="99"/>
      <c r="S19" s="92"/>
      <c r="T19" s="92">
        <f>E19</f>
        <v>500</v>
      </c>
      <c r="U19" s="34"/>
      <c r="V19" s="34"/>
      <c r="W19" s="34"/>
      <c r="X19" s="100"/>
      <c r="Y19" s="100"/>
      <c r="Z19" s="100"/>
      <c r="AA19" s="101"/>
      <c r="AB19" s="101"/>
      <c r="AC19" s="101"/>
      <c r="AD19" s="101"/>
      <c r="AE19" s="101"/>
      <c r="AF19" s="101"/>
      <c r="AG19" s="101"/>
      <c r="AH19" s="101"/>
      <c r="AI19" s="101"/>
      <c r="AJ19" s="101"/>
      <c r="AK19" s="101"/>
      <c r="AL19" s="101"/>
      <c r="AM19" s="101"/>
      <c r="AN19" s="101"/>
      <c r="AO19" s="101"/>
      <c r="AP19" s="101"/>
      <c r="AQ19" s="101"/>
      <c r="AR19" s="101"/>
      <c r="AS19" s="101"/>
      <c r="AT19" s="101"/>
      <c r="AU19" s="101"/>
      <c r="AV19" s="101"/>
      <c r="AW19" s="101"/>
      <c r="AX19" s="101"/>
      <c r="AY19" s="101"/>
      <c r="AZ19" s="101"/>
      <c r="BA19" s="101"/>
      <c r="BB19" s="101"/>
      <c r="BC19" s="101"/>
      <c r="BD19" s="101"/>
      <c r="BE19" s="101"/>
      <c r="BF19" s="101"/>
      <c r="BG19" s="101"/>
      <c r="BH19" s="101"/>
    </row>
    <row r="20" spans="1:60" x14ac:dyDescent="0.2">
      <c r="A20" s="29">
        <v>23</v>
      </c>
      <c r="B20" s="29" t="s">
        <v>31</v>
      </c>
      <c r="C20" s="58">
        <v>45798</v>
      </c>
      <c r="D20" s="31" t="s">
        <v>34</v>
      </c>
      <c r="E20" s="32">
        <v>185.97</v>
      </c>
      <c r="F20" s="3"/>
      <c r="G20" s="28">
        <f>E20+F20-SUM(H20:AA20)</f>
        <v>0</v>
      </c>
      <c r="H20" s="297"/>
      <c r="I20" s="297"/>
      <c r="J20" s="297"/>
      <c r="K20" s="300"/>
      <c r="L20" s="297"/>
      <c r="M20" s="297"/>
      <c r="N20" s="297"/>
      <c r="O20" s="302"/>
      <c r="P20" s="297">
        <f>+E20</f>
        <v>185.97</v>
      </c>
      <c r="Q20" s="92"/>
      <c r="R20" s="99"/>
      <c r="S20" s="92"/>
      <c r="T20" s="92"/>
      <c r="U20" s="6"/>
      <c r="V20" s="6"/>
      <c r="W20" s="6"/>
      <c r="X20" s="96"/>
      <c r="Y20" s="96"/>
      <c r="Z20" s="96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</row>
    <row r="21" spans="1:60" x14ac:dyDescent="0.2">
      <c r="A21" s="97">
        <v>22</v>
      </c>
      <c r="B21" s="29" t="s">
        <v>29</v>
      </c>
      <c r="C21" s="58">
        <v>45798</v>
      </c>
      <c r="D21" s="31" t="s">
        <v>98</v>
      </c>
      <c r="E21" s="32">
        <v>100</v>
      </c>
      <c r="F21" s="3"/>
      <c r="G21" s="28">
        <f>E21+F21-SUM(H21:AA21)</f>
        <v>0</v>
      </c>
      <c r="H21" s="297"/>
      <c r="I21" s="297"/>
      <c r="J21" s="297"/>
      <c r="K21" s="300"/>
      <c r="L21" s="297"/>
      <c r="M21" s="297"/>
      <c r="N21" s="297"/>
      <c r="O21" s="302"/>
      <c r="P21" s="297"/>
      <c r="Q21" s="92"/>
      <c r="R21" s="99"/>
      <c r="S21" s="92">
        <f>E21</f>
        <v>100</v>
      </c>
      <c r="T21" s="92"/>
      <c r="U21" s="6"/>
      <c r="V21" s="6"/>
      <c r="W21" s="6"/>
      <c r="X21" s="96"/>
      <c r="Y21" s="96"/>
      <c r="Z21" s="96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</row>
    <row r="22" spans="1:60" x14ac:dyDescent="0.2">
      <c r="A22" s="29">
        <v>21</v>
      </c>
      <c r="B22" s="29" t="s">
        <v>29</v>
      </c>
      <c r="C22" s="58">
        <v>45798</v>
      </c>
      <c r="D22" s="31" t="s">
        <v>99</v>
      </c>
      <c r="E22" s="32">
        <v>100</v>
      </c>
      <c r="F22" s="3"/>
      <c r="G22" s="28">
        <f>E22+F22-SUM(H22:AA22)</f>
        <v>0</v>
      </c>
      <c r="H22" s="297"/>
      <c r="I22" s="297"/>
      <c r="J22" s="297"/>
      <c r="K22" s="300"/>
      <c r="L22" s="297"/>
      <c r="M22" s="297"/>
      <c r="N22" s="297"/>
      <c r="O22" s="302"/>
      <c r="P22" s="297"/>
      <c r="Q22" s="92"/>
      <c r="R22" s="99">
        <f>E22</f>
        <v>100</v>
      </c>
      <c r="S22" s="92"/>
      <c r="T22" s="92"/>
      <c r="U22" s="6"/>
      <c r="V22" s="6"/>
      <c r="W22" s="6"/>
      <c r="X22" s="96"/>
      <c r="Y22" s="96"/>
      <c r="Z22" s="96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</row>
    <row r="23" spans="1:60" x14ac:dyDescent="0.2">
      <c r="A23" s="97">
        <v>24</v>
      </c>
      <c r="B23" s="29" t="s">
        <v>29</v>
      </c>
      <c r="C23" s="58">
        <v>45818</v>
      </c>
      <c r="D23" s="31" t="s">
        <v>92</v>
      </c>
      <c r="E23" s="32">
        <v>500</v>
      </c>
      <c r="F23" s="3"/>
      <c r="G23" s="28">
        <f>E23+F23-SUM(H23:AA23)</f>
        <v>0</v>
      </c>
      <c r="H23" s="297"/>
      <c r="I23" s="297"/>
      <c r="J23" s="297"/>
      <c r="K23" s="300"/>
      <c r="L23" s="297"/>
      <c r="M23" s="297"/>
      <c r="N23" s="297"/>
      <c r="O23" s="301"/>
      <c r="P23" s="300"/>
      <c r="Q23" s="92"/>
      <c r="R23" s="99"/>
      <c r="S23" s="92"/>
      <c r="T23" s="92">
        <f>E23</f>
        <v>500</v>
      </c>
      <c r="U23" s="34"/>
      <c r="V23" s="34"/>
      <c r="W23" s="34"/>
      <c r="X23" s="100"/>
      <c r="Y23" s="100"/>
      <c r="Z23" s="100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</row>
    <row r="24" spans="1:60" x14ac:dyDescent="0.2">
      <c r="A24" s="29"/>
      <c r="B24" s="29"/>
      <c r="D24" s="1"/>
      <c r="E24" s="32"/>
      <c r="F24" s="3"/>
      <c r="G24" s="28"/>
      <c r="H24" s="297"/>
      <c r="I24" s="297"/>
      <c r="J24" s="297"/>
      <c r="K24" s="300"/>
      <c r="L24" s="297"/>
      <c r="M24" s="297"/>
      <c r="N24" s="297"/>
      <c r="O24" s="302"/>
      <c r="P24" s="297"/>
      <c r="Q24" s="92"/>
      <c r="R24" s="99"/>
      <c r="S24" s="92"/>
      <c r="T24" s="92"/>
      <c r="U24" s="6"/>
      <c r="V24" s="6"/>
      <c r="W24" s="6"/>
      <c r="X24" s="96"/>
      <c r="Y24" s="96"/>
      <c r="Z24" s="96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</row>
    <row r="25" spans="1:60" x14ac:dyDescent="0.2">
      <c r="A25" s="97">
        <v>26</v>
      </c>
      <c r="B25" s="29" t="s">
        <v>29</v>
      </c>
      <c r="C25" s="58">
        <v>45827</v>
      </c>
      <c r="D25" s="31" t="s">
        <v>99</v>
      </c>
      <c r="E25" s="32">
        <v>100</v>
      </c>
      <c r="F25" s="3"/>
      <c r="G25" s="28">
        <f>E25+F25-SUM(H25:AA25)</f>
        <v>0</v>
      </c>
      <c r="H25" s="297"/>
      <c r="I25" s="297"/>
      <c r="J25" s="297"/>
      <c r="K25" s="300"/>
      <c r="L25" s="297"/>
      <c r="M25" s="297"/>
      <c r="N25" s="297"/>
      <c r="O25" s="302"/>
      <c r="P25" s="297"/>
      <c r="Q25" s="92"/>
      <c r="R25" s="99">
        <f>E25</f>
        <v>100</v>
      </c>
      <c r="S25" s="92"/>
      <c r="T25" s="92"/>
      <c r="U25" s="6"/>
      <c r="V25" s="6"/>
      <c r="W25" s="6"/>
      <c r="X25" s="96"/>
      <c r="Y25" s="96"/>
      <c r="Z25" s="96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</row>
    <row r="26" spans="1:60" x14ac:dyDescent="0.2">
      <c r="A26" s="29">
        <v>27</v>
      </c>
      <c r="B26" s="29" t="s">
        <v>29</v>
      </c>
      <c r="C26" s="58">
        <v>45827</v>
      </c>
      <c r="D26" s="31" t="s">
        <v>98</v>
      </c>
      <c r="E26" s="32">
        <v>100</v>
      </c>
      <c r="F26" s="3"/>
      <c r="G26" s="28">
        <f>E26+F26-SUM(H26:AA26)</f>
        <v>0</v>
      </c>
      <c r="H26" s="297"/>
      <c r="I26" s="297"/>
      <c r="J26" s="297"/>
      <c r="K26" s="300"/>
      <c r="L26" s="297"/>
      <c r="M26" s="297"/>
      <c r="N26" s="297"/>
      <c r="O26" s="302"/>
      <c r="P26" s="297"/>
      <c r="Q26" s="92"/>
      <c r="R26" s="99"/>
      <c r="S26" s="92">
        <f>E26</f>
        <v>100</v>
      </c>
      <c r="T26" s="92"/>
      <c r="U26" s="6"/>
      <c r="V26" s="6"/>
      <c r="W26" s="6"/>
      <c r="X26" s="96"/>
      <c r="Y26" s="96"/>
      <c r="Z26" s="96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</row>
    <row r="27" spans="1:60" x14ac:dyDescent="0.2">
      <c r="A27" s="97">
        <v>29</v>
      </c>
      <c r="B27" s="29" t="s">
        <v>29</v>
      </c>
      <c r="C27" s="58">
        <v>45848</v>
      </c>
      <c r="D27" s="31" t="s">
        <v>92</v>
      </c>
      <c r="E27" s="32">
        <v>500</v>
      </c>
      <c r="F27" s="3"/>
      <c r="G27" s="28">
        <f>E27+F27-SUM(H27:AA27)</f>
        <v>0</v>
      </c>
      <c r="H27" s="297"/>
      <c r="I27" s="297"/>
      <c r="J27" s="297"/>
      <c r="K27" s="300"/>
      <c r="L27" s="297"/>
      <c r="M27" s="297"/>
      <c r="N27" s="297"/>
      <c r="O27" s="301"/>
      <c r="P27" s="300"/>
      <c r="Q27" s="92"/>
      <c r="R27" s="99"/>
      <c r="S27" s="92"/>
      <c r="T27" s="92">
        <f>E27</f>
        <v>500</v>
      </c>
      <c r="U27" s="34"/>
      <c r="V27" s="34"/>
      <c r="W27" s="34"/>
      <c r="X27" s="100"/>
      <c r="Y27" s="100"/>
      <c r="Z27" s="100"/>
      <c r="AA27" s="101"/>
      <c r="AB27" s="101"/>
      <c r="AC27" s="101"/>
      <c r="AD27" s="101"/>
      <c r="AE27" s="101"/>
      <c r="AF27" s="101"/>
      <c r="AG27" s="101"/>
      <c r="AH27" s="101"/>
      <c r="AI27" s="101"/>
      <c r="AJ27" s="101"/>
      <c r="AK27" s="101"/>
      <c r="AL27" s="101"/>
      <c r="AM27" s="101"/>
      <c r="AN27" s="101"/>
      <c r="AO27" s="101"/>
      <c r="AP27" s="101"/>
      <c r="AQ27" s="101"/>
      <c r="AR27" s="101"/>
      <c r="AS27" s="101"/>
      <c r="AT27" s="101"/>
      <c r="AU27" s="101"/>
      <c r="AV27" s="101"/>
      <c r="AW27" s="101"/>
      <c r="AX27" s="101"/>
      <c r="AY27" s="101"/>
      <c r="AZ27" s="101"/>
      <c r="BA27" s="101"/>
      <c r="BB27" s="101"/>
      <c r="BC27" s="101"/>
      <c r="BD27" s="101"/>
      <c r="BE27" s="101"/>
      <c r="BF27" s="101"/>
      <c r="BG27" s="101"/>
      <c r="BH27" s="101"/>
    </row>
    <row r="28" spans="1:60" x14ac:dyDescent="0.2">
      <c r="A28" s="29">
        <v>30</v>
      </c>
      <c r="B28" s="29" t="s">
        <v>29</v>
      </c>
      <c r="C28" s="58">
        <v>45857</v>
      </c>
      <c r="D28" s="31" t="s">
        <v>99</v>
      </c>
      <c r="E28" s="32">
        <v>100</v>
      </c>
      <c r="F28" s="3"/>
      <c r="G28" s="28">
        <f>E28+F28-SUM(H28:AA28)</f>
        <v>0</v>
      </c>
      <c r="H28" s="297"/>
      <c r="I28" s="297"/>
      <c r="J28" s="297"/>
      <c r="K28" s="300"/>
      <c r="L28" s="297"/>
      <c r="M28" s="297"/>
      <c r="N28" s="297"/>
      <c r="O28" s="302"/>
      <c r="P28" s="297"/>
      <c r="Q28" s="92"/>
      <c r="R28" s="99">
        <f>E28</f>
        <v>100</v>
      </c>
      <c r="S28" s="92"/>
      <c r="T28" s="92"/>
      <c r="U28" s="6"/>
      <c r="V28" s="6"/>
      <c r="W28" s="6"/>
      <c r="X28" s="96"/>
      <c r="Y28" s="96"/>
      <c r="Z28" s="96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</row>
    <row r="29" spans="1:60" x14ac:dyDescent="0.2">
      <c r="A29" s="97">
        <v>31</v>
      </c>
      <c r="B29" s="29" t="s">
        <v>29</v>
      </c>
      <c r="C29" s="58">
        <v>45857</v>
      </c>
      <c r="D29" s="31" t="s">
        <v>98</v>
      </c>
      <c r="E29" s="32">
        <v>100</v>
      </c>
      <c r="F29" s="3"/>
      <c r="G29" s="28">
        <f>E29+F29-SUM(H29:AA29)</f>
        <v>0</v>
      </c>
      <c r="H29" s="297"/>
      <c r="I29" s="297"/>
      <c r="J29" s="297"/>
      <c r="K29" s="300"/>
      <c r="L29" s="297"/>
      <c r="M29" s="297"/>
      <c r="N29" s="297"/>
      <c r="O29" s="302"/>
      <c r="P29" s="297"/>
      <c r="Q29" s="92"/>
      <c r="R29" s="99"/>
      <c r="S29" s="92">
        <f>E29</f>
        <v>100</v>
      </c>
      <c r="T29" s="92"/>
      <c r="U29" s="6"/>
      <c r="V29" s="6"/>
      <c r="W29" s="6"/>
      <c r="X29" s="96"/>
      <c r="Y29" s="96"/>
      <c r="Z29" s="96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</row>
    <row r="30" spans="1:60" x14ac:dyDescent="0.2">
      <c r="A30" s="29">
        <v>28</v>
      </c>
      <c r="B30" s="29" t="s">
        <v>29</v>
      </c>
      <c r="C30" s="58">
        <v>45876</v>
      </c>
      <c r="D30" s="103" t="s">
        <v>30</v>
      </c>
      <c r="E30" s="32">
        <v>380.7</v>
      </c>
      <c r="F30" s="3"/>
      <c r="G30" s="28"/>
      <c r="H30" s="297">
        <f>E30</f>
        <v>380.7</v>
      </c>
      <c r="I30" s="297"/>
      <c r="J30" s="297"/>
      <c r="K30" s="300"/>
      <c r="L30" s="297"/>
      <c r="M30" s="297"/>
      <c r="N30" s="297"/>
      <c r="O30" s="301"/>
      <c r="P30" s="300"/>
      <c r="Q30" s="92"/>
      <c r="R30" s="99"/>
      <c r="S30" s="92"/>
      <c r="T30" s="92"/>
      <c r="U30" s="34"/>
      <c r="V30" s="34"/>
      <c r="W30" s="34"/>
      <c r="X30" s="100"/>
      <c r="Y30" s="100"/>
      <c r="Z30" s="100"/>
      <c r="AA30" s="101"/>
      <c r="AB30" s="101"/>
      <c r="AC30" s="101"/>
      <c r="AD30" s="101"/>
      <c r="AE30" s="101"/>
      <c r="AF30" s="101"/>
      <c r="AG30" s="101"/>
      <c r="AH30" s="101"/>
      <c r="AI30" s="101"/>
      <c r="AJ30" s="101"/>
      <c r="AK30" s="101"/>
      <c r="AL30" s="101"/>
      <c r="AM30" s="101"/>
      <c r="AN30" s="101"/>
      <c r="AO30" s="101"/>
      <c r="AP30" s="101"/>
      <c r="AQ30" s="101"/>
      <c r="AR30" s="101"/>
      <c r="AS30" s="101"/>
      <c r="AT30" s="101"/>
      <c r="AU30" s="101"/>
      <c r="AV30" s="101"/>
      <c r="AW30" s="101"/>
      <c r="AX30" s="101"/>
      <c r="AY30" s="101"/>
      <c r="AZ30" s="101"/>
      <c r="BA30" s="101"/>
      <c r="BB30" s="101"/>
      <c r="BC30" s="101"/>
      <c r="BD30" s="101"/>
      <c r="BE30" s="101"/>
      <c r="BF30" s="101"/>
      <c r="BG30" s="101"/>
      <c r="BH30" s="101"/>
    </row>
    <row r="31" spans="1:60" x14ac:dyDescent="0.2">
      <c r="A31" s="97">
        <v>32</v>
      </c>
      <c r="B31" s="29" t="s">
        <v>29</v>
      </c>
      <c r="C31" s="58">
        <v>45879</v>
      </c>
      <c r="D31" s="31" t="s">
        <v>92</v>
      </c>
      <c r="E31" s="32">
        <v>500</v>
      </c>
      <c r="F31" s="3"/>
      <c r="G31" s="28">
        <f>E31+F31-SUM(H31:AA31)</f>
        <v>0</v>
      </c>
      <c r="H31" s="297"/>
      <c r="I31" s="297"/>
      <c r="J31" s="297"/>
      <c r="K31" s="300"/>
      <c r="L31" s="297"/>
      <c r="M31" s="297"/>
      <c r="N31" s="297"/>
      <c r="O31" s="301"/>
      <c r="P31" s="300"/>
      <c r="Q31" s="92"/>
      <c r="R31" s="99"/>
      <c r="S31" s="92"/>
      <c r="T31" s="92">
        <f>E31</f>
        <v>500</v>
      </c>
      <c r="U31" s="34"/>
      <c r="V31" s="34"/>
      <c r="W31" s="34"/>
      <c r="X31" s="100"/>
      <c r="Y31" s="100"/>
      <c r="Z31" s="100"/>
      <c r="AA31" s="101"/>
      <c r="AB31" s="101"/>
      <c r="AC31" s="101"/>
      <c r="AD31" s="101"/>
      <c r="AE31" s="101"/>
      <c r="AF31" s="101"/>
      <c r="AG31" s="101"/>
      <c r="AH31" s="101"/>
      <c r="AI31" s="101"/>
      <c r="AJ31" s="101"/>
      <c r="AK31" s="101"/>
      <c r="AL31" s="101"/>
      <c r="AM31" s="101"/>
      <c r="AN31" s="101"/>
      <c r="AO31" s="101"/>
      <c r="AP31" s="101"/>
      <c r="AQ31" s="101"/>
      <c r="AR31" s="101"/>
      <c r="AS31" s="101"/>
      <c r="AT31" s="101"/>
      <c r="AU31" s="101"/>
      <c r="AV31" s="101"/>
      <c r="AW31" s="101"/>
      <c r="AX31" s="101"/>
      <c r="AY31" s="101"/>
      <c r="AZ31" s="101"/>
      <c r="BA31" s="101"/>
      <c r="BB31" s="101"/>
      <c r="BC31" s="101"/>
      <c r="BD31" s="101"/>
      <c r="BE31" s="101"/>
      <c r="BF31" s="101"/>
      <c r="BG31" s="101"/>
      <c r="BH31" s="101"/>
    </row>
    <row r="32" spans="1:60" x14ac:dyDescent="0.2">
      <c r="A32" s="29">
        <v>34</v>
      </c>
      <c r="B32" s="29" t="s">
        <v>29</v>
      </c>
      <c r="C32" s="58">
        <v>45888</v>
      </c>
      <c r="D32" s="31" t="s">
        <v>99</v>
      </c>
      <c r="E32" s="32">
        <v>100</v>
      </c>
      <c r="F32" s="3"/>
      <c r="G32" s="28">
        <f>E32+F32-SUM(H32:AA32)</f>
        <v>0</v>
      </c>
      <c r="H32" s="297"/>
      <c r="I32" s="297"/>
      <c r="J32" s="297"/>
      <c r="K32" s="300"/>
      <c r="L32" s="297"/>
      <c r="M32" s="297"/>
      <c r="N32" s="297"/>
      <c r="O32" s="302"/>
      <c r="P32" s="297"/>
      <c r="Q32" s="92"/>
      <c r="R32" s="99">
        <f>E32</f>
        <v>100</v>
      </c>
      <c r="S32" s="92"/>
      <c r="T32" s="92"/>
      <c r="U32" s="6"/>
      <c r="V32" s="6"/>
      <c r="W32" s="6"/>
      <c r="X32" s="96"/>
      <c r="Y32" s="96"/>
      <c r="Z32" s="96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</row>
    <row r="33" spans="1:244" x14ac:dyDescent="0.2">
      <c r="A33" s="97">
        <v>35</v>
      </c>
      <c r="B33" s="29" t="s">
        <v>29</v>
      </c>
      <c r="C33" s="58">
        <v>45888</v>
      </c>
      <c r="D33" s="31" t="s">
        <v>98</v>
      </c>
      <c r="E33" s="32">
        <v>100</v>
      </c>
      <c r="F33" s="3"/>
      <c r="G33" s="28">
        <f>E33+F33-SUM(H33:AA33)</f>
        <v>0</v>
      </c>
      <c r="H33" s="297"/>
      <c r="I33" s="297"/>
      <c r="J33" s="297"/>
      <c r="K33" s="300"/>
      <c r="L33" s="297"/>
      <c r="M33" s="297"/>
      <c r="N33" s="297"/>
      <c r="O33" s="302"/>
      <c r="P33" s="297"/>
      <c r="Q33" s="92"/>
      <c r="R33" s="99"/>
      <c r="S33" s="92">
        <f>E33</f>
        <v>100</v>
      </c>
      <c r="T33" s="92"/>
      <c r="U33" s="6"/>
      <c r="V33" s="6"/>
      <c r="W33" s="6"/>
      <c r="X33" s="96"/>
      <c r="Y33" s="96"/>
      <c r="Z33" s="96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</row>
    <row r="34" spans="1:244" x14ac:dyDescent="0.2">
      <c r="A34" s="29">
        <v>36</v>
      </c>
      <c r="B34" s="29">
        <v>5575225</v>
      </c>
      <c r="C34" s="58">
        <v>45906</v>
      </c>
      <c r="D34" s="31" t="s">
        <v>33</v>
      </c>
      <c r="E34" s="32">
        <v>175.13</v>
      </c>
      <c r="F34" s="3"/>
      <c r="G34" s="28"/>
      <c r="H34" s="297"/>
      <c r="I34" s="297"/>
      <c r="J34" s="297"/>
      <c r="K34" s="300"/>
      <c r="L34" s="297"/>
      <c r="M34" s="297"/>
      <c r="N34" s="297">
        <f>E34</f>
        <v>175.13</v>
      </c>
      <c r="O34" s="301"/>
      <c r="P34" s="300"/>
      <c r="Q34" s="92"/>
      <c r="R34" s="99"/>
      <c r="S34" s="92"/>
      <c r="T34" s="92"/>
      <c r="U34" s="34"/>
      <c r="V34" s="34"/>
      <c r="W34" s="34"/>
      <c r="X34" s="102"/>
      <c r="Y34" s="100"/>
      <c r="Z34" s="100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</row>
    <row r="35" spans="1:244" x14ac:dyDescent="0.2">
      <c r="A35" s="97">
        <v>37</v>
      </c>
      <c r="B35" s="29" t="s">
        <v>29</v>
      </c>
      <c r="C35" s="58">
        <v>45910</v>
      </c>
      <c r="D35" s="31" t="s">
        <v>92</v>
      </c>
      <c r="E35" s="32">
        <v>500</v>
      </c>
      <c r="F35" s="3"/>
      <c r="G35" s="28">
        <f>E35+F35-SUM(H35:AA35)</f>
        <v>0</v>
      </c>
      <c r="H35" s="297"/>
      <c r="I35" s="297"/>
      <c r="J35" s="297"/>
      <c r="K35" s="300"/>
      <c r="L35" s="297"/>
      <c r="M35" s="297"/>
      <c r="N35" s="297"/>
      <c r="O35" s="301"/>
      <c r="P35" s="300"/>
      <c r="Q35" s="92"/>
      <c r="R35" s="99"/>
      <c r="S35" s="92"/>
      <c r="T35" s="92">
        <f>E35</f>
        <v>500</v>
      </c>
      <c r="U35" s="34"/>
      <c r="V35" s="34"/>
      <c r="W35" s="34"/>
      <c r="X35" s="100"/>
      <c r="Y35" s="100"/>
      <c r="Z35" s="100"/>
      <c r="AA35" s="101"/>
      <c r="AB35" s="101"/>
      <c r="AC35" s="101"/>
      <c r="AD35" s="101"/>
      <c r="AE35" s="101"/>
      <c r="AF35" s="101"/>
      <c r="AG35" s="101"/>
      <c r="AH35" s="101"/>
      <c r="AI35" s="101"/>
      <c r="AJ35" s="101"/>
      <c r="AK35" s="101"/>
      <c r="AL35" s="101"/>
      <c r="AM35" s="101"/>
      <c r="AN35" s="101"/>
      <c r="AO35" s="101"/>
      <c r="AP35" s="101"/>
      <c r="AQ35" s="101"/>
      <c r="AR35" s="101"/>
      <c r="AS35" s="101"/>
      <c r="AT35" s="101"/>
      <c r="AU35" s="101"/>
      <c r="AV35" s="101"/>
      <c r="AW35" s="101"/>
      <c r="AX35" s="101"/>
      <c r="AY35" s="101"/>
      <c r="AZ35" s="101"/>
      <c r="BA35" s="101"/>
      <c r="BB35" s="101"/>
      <c r="BC35" s="101"/>
      <c r="BD35" s="101"/>
      <c r="BE35" s="101"/>
      <c r="BF35" s="101"/>
      <c r="BG35" s="101"/>
      <c r="BH35" s="101"/>
    </row>
    <row r="36" spans="1:244" x14ac:dyDescent="0.2">
      <c r="A36" s="97">
        <v>38</v>
      </c>
      <c r="B36" s="29" t="s">
        <v>29</v>
      </c>
      <c r="C36" s="361">
        <v>45919</v>
      </c>
      <c r="D36" s="31" t="s">
        <v>99</v>
      </c>
      <c r="E36" s="32">
        <v>100</v>
      </c>
      <c r="F36" s="3"/>
      <c r="G36" s="28">
        <f>E36+F36-SUM(H36:AA36)</f>
        <v>0</v>
      </c>
      <c r="H36" s="297"/>
      <c r="I36" s="297"/>
      <c r="J36" s="297"/>
      <c r="K36" s="300"/>
      <c r="L36" s="297"/>
      <c r="M36" s="297"/>
      <c r="N36" s="297"/>
      <c r="O36" s="302"/>
      <c r="P36" s="297"/>
      <c r="Q36" s="92"/>
      <c r="R36" s="99">
        <f>E36</f>
        <v>100</v>
      </c>
      <c r="S36" s="92"/>
      <c r="T36" s="92"/>
      <c r="U36" s="6"/>
      <c r="V36" s="6"/>
      <c r="W36" s="6"/>
      <c r="X36" s="96"/>
      <c r="Y36" s="96"/>
      <c r="Z36" s="96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</row>
    <row r="37" spans="1:244" x14ac:dyDescent="0.2">
      <c r="A37" s="29">
        <v>39</v>
      </c>
      <c r="B37" s="29" t="s">
        <v>29</v>
      </c>
      <c r="C37" s="361">
        <v>45919</v>
      </c>
      <c r="D37" s="31" t="s">
        <v>98</v>
      </c>
      <c r="E37" s="32">
        <v>100</v>
      </c>
      <c r="F37" s="3"/>
      <c r="G37" s="28">
        <f>E37+F37-SUM(H37:AA37)</f>
        <v>0</v>
      </c>
      <c r="H37" s="297"/>
      <c r="I37" s="297"/>
      <c r="J37" s="297"/>
      <c r="K37" s="300"/>
      <c r="L37" s="297"/>
      <c r="M37" s="297"/>
      <c r="N37" s="297"/>
      <c r="O37" s="302"/>
      <c r="P37" s="297"/>
      <c r="Q37" s="92"/>
      <c r="R37" s="99"/>
      <c r="S37" s="92">
        <f>E37</f>
        <v>100</v>
      </c>
      <c r="T37" s="92"/>
      <c r="U37" s="6"/>
      <c r="V37" s="6"/>
      <c r="W37" s="6"/>
      <c r="X37" s="96"/>
      <c r="Y37" s="96"/>
      <c r="Z37" s="96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</row>
    <row r="38" spans="1:244" x14ac:dyDescent="0.2">
      <c r="A38" s="97">
        <v>42</v>
      </c>
      <c r="B38" s="29" t="s">
        <v>29</v>
      </c>
      <c r="C38" s="361">
        <v>45940</v>
      </c>
      <c r="D38" s="31" t="s">
        <v>92</v>
      </c>
      <c r="E38" s="32">
        <v>500</v>
      </c>
      <c r="F38" s="3"/>
      <c r="G38" s="28">
        <f>E38+F38-SUM(H38:AA38)</f>
        <v>0</v>
      </c>
      <c r="H38" s="297"/>
      <c r="I38" s="297"/>
      <c r="J38" s="297"/>
      <c r="K38" s="300"/>
      <c r="L38" s="297"/>
      <c r="M38" s="297"/>
      <c r="N38" s="297"/>
      <c r="O38" s="301"/>
      <c r="P38" s="300"/>
      <c r="Q38" s="92"/>
      <c r="R38" s="99"/>
      <c r="S38" s="92"/>
      <c r="T38" s="92">
        <f>E38</f>
        <v>500</v>
      </c>
      <c r="U38" s="34"/>
      <c r="V38" s="34"/>
      <c r="W38" s="34"/>
      <c r="X38" s="100"/>
      <c r="Y38" s="100"/>
      <c r="Z38" s="100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</row>
    <row r="39" spans="1:244" x14ac:dyDescent="0.2">
      <c r="A39" s="97">
        <v>45</v>
      </c>
      <c r="B39" s="29" t="s">
        <v>29</v>
      </c>
      <c r="C39" s="361">
        <v>45951</v>
      </c>
      <c r="D39" s="31" t="s">
        <v>99</v>
      </c>
      <c r="E39" s="32">
        <v>100</v>
      </c>
      <c r="F39" s="3"/>
      <c r="G39" s="28">
        <f>E39+F39-SUM(H39:AA39)</f>
        <v>0</v>
      </c>
      <c r="H39" s="297"/>
      <c r="I39" s="297"/>
      <c r="J39" s="297"/>
      <c r="K39" s="300"/>
      <c r="L39" s="297"/>
      <c r="M39" s="297"/>
      <c r="N39" s="297"/>
      <c r="O39" s="302"/>
      <c r="P39" s="297"/>
      <c r="Q39" s="92"/>
      <c r="R39" s="99">
        <f>E39</f>
        <v>100</v>
      </c>
      <c r="S39" s="92"/>
      <c r="T39" s="92"/>
      <c r="U39" s="6"/>
      <c r="V39" s="6"/>
      <c r="W39" s="6"/>
      <c r="X39" s="96"/>
      <c r="Y39" s="96"/>
      <c r="Z39" s="96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</row>
    <row r="40" spans="1:244" x14ac:dyDescent="0.2">
      <c r="A40" s="29">
        <v>46</v>
      </c>
      <c r="B40" s="29" t="s">
        <v>29</v>
      </c>
      <c r="C40" s="361">
        <v>45951</v>
      </c>
      <c r="D40" s="31" t="s">
        <v>98</v>
      </c>
      <c r="E40" s="32">
        <v>100</v>
      </c>
      <c r="F40" s="3"/>
      <c r="G40" s="28">
        <f>E40+F40-SUM(H40:AA40)</f>
        <v>0</v>
      </c>
      <c r="H40" s="297"/>
      <c r="I40" s="297"/>
      <c r="J40" s="297"/>
      <c r="K40" s="300"/>
      <c r="L40" s="297"/>
      <c r="M40" s="297"/>
      <c r="N40" s="297"/>
      <c r="O40" s="303"/>
      <c r="P40" s="304"/>
      <c r="Q40" s="92"/>
      <c r="R40" s="99"/>
      <c r="S40" s="92">
        <f>E40</f>
        <v>100</v>
      </c>
      <c r="T40" s="108"/>
      <c r="U40" s="6"/>
      <c r="V40" s="109"/>
      <c r="W40" s="109"/>
      <c r="X40" s="110"/>
      <c r="Y40" s="110"/>
      <c r="Z40" s="110"/>
      <c r="AA40" s="111"/>
      <c r="AB40" s="111"/>
      <c r="AC40" s="111"/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/>
      <c r="BC40" s="111"/>
      <c r="BD40" s="111"/>
      <c r="BE40" s="111"/>
      <c r="BF40" s="111"/>
      <c r="BG40" s="111"/>
      <c r="BH40" s="111"/>
      <c r="BI40" s="112"/>
      <c r="BJ40" s="112"/>
      <c r="BK40" s="112"/>
      <c r="BL40" s="112"/>
      <c r="BM40" s="112"/>
      <c r="BN40" s="112"/>
      <c r="BO40" s="112"/>
      <c r="BP40" s="112"/>
      <c r="BQ40" s="112"/>
      <c r="BR40" s="112"/>
      <c r="BS40" s="112"/>
      <c r="BT40" s="112"/>
      <c r="BU40" s="112"/>
      <c r="BV40" s="112"/>
      <c r="BW40" s="112"/>
      <c r="BX40" s="112"/>
      <c r="BY40" s="112"/>
      <c r="BZ40" s="112"/>
      <c r="CA40" s="112"/>
      <c r="CB40" s="112"/>
      <c r="CC40" s="112"/>
      <c r="CD40" s="112"/>
      <c r="CE40" s="112"/>
      <c r="CF40" s="112"/>
      <c r="CG40" s="112"/>
      <c r="CH40" s="112"/>
      <c r="CI40" s="112"/>
      <c r="CJ40" s="112"/>
      <c r="CK40" s="112"/>
      <c r="CL40" s="112"/>
      <c r="CM40" s="112"/>
      <c r="CN40" s="112"/>
      <c r="CO40" s="112"/>
      <c r="CP40" s="112"/>
      <c r="CQ40" s="112"/>
      <c r="CR40" s="112"/>
      <c r="CS40" s="112"/>
      <c r="CT40" s="112"/>
      <c r="CU40" s="112"/>
      <c r="CV40" s="112"/>
      <c r="CW40" s="112"/>
      <c r="CX40" s="112"/>
      <c r="CY40" s="112"/>
      <c r="CZ40" s="112"/>
      <c r="DA40" s="112"/>
      <c r="DB40" s="112"/>
      <c r="DC40" s="112"/>
      <c r="DD40" s="112"/>
      <c r="DE40" s="112"/>
      <c r="DF40" s="112"/>
      <c r="DG40" s="112"/>
      <c r="DH40" s="112"/>
      <c r="DI40" s="112"/>
      <c r="DJ40" s="112"/>
      <c r="DK40" s="112"/>
      <c r="DL40" s="112"/>
      <c r="DM40" s="112"/>
      <c r="DN40" s="112"/>
      <c r="DO40" s="112"/>
      <c r="DP40" s="112"/>
      <c r="DQ40" s="112"/>
      <c r="DR40" s="112"/>
      <c r="DS40" s="112"/>
      <c r="DT40" s="112"/>
      <c r="DU40" s="112"/>
      <c r="DV40" s="112"/>
      <c r="DW40" s="112"/>
      <c r="DX40" s="112"/>
      <c r="DY40" s="112"/>
      <c r="DZ40" s="112"/>
      <c r="EA40" s="112"/>
      <c r="EB40" s="112"/>
      <c r="EC40" s="112"/>
      <c r="ED40" s="112"/>
      <c r="EE40" s="112"/>
      <c r="EF40" s="112"/>
      <c r="EG40" s="112"/>
      <c r="EH40" s="112"/>
      <c r="EI40" s="112"/>
      <c r="EJ40" s="112"/>
      <c r="EK40" s="112"/>
      <c r="EL40" s="112"/>
      <c r="EM40" s="112"/>
      <c r="EN40" s="112"/>
      <c r="EO40" s="112"/>
      <c r="EP40" s="112"/>
      <c r="EQ40" s="112"/>
      <c r="ER40" s="112"/>
      <c r="ES40" s="112"/>
      <c r="ET40" s="112"/>
      <c r="EU40" s="112"/>
      <c r="EV40" s="112"/>
      <c r="EW40" s="112"/>
      <c r="EX40" s="112"/>
      <c r="EY40" s="112"/>
      <c r="EZ40" s="112"/>
      <c r="FA40" s="112"/>
      <c r="FB40" s="112"/>
      <c r="FC40" s="112"/>
      <c r="FD40" s="112"/>
      <c r="FE40" s="112"/>
      <c r="FF40" s="112"/>
      <c r="FG40" s="112"/>
      <c r="FH40" s="112"/>
      <c r="FI40" s="112"/>
      <c r="FJ40" s="112"/>
      <c r="FK40" s="112"/>
      <c r="FL40" s="112"/>
      <c r="FM40" s="112"/>
      <c r="FN40" s="112"/>
      <c r="FO40" s="112"/>
      <c r="FP40" s="112"/>
      <c r="FQ40" s="112"/>
      <c r="FR40" s="112"/>
      <c r="FS40" s="112"/>
      <c r="FT40" s="112"/>
      <c r="FU40" s="112"/>
      <c r="FV40" s="112"/>
      <c r="FW40" s="112"/>
      <c r="FX40" s="112"/>
      <c r="FY40" s="112"/>
      <c r="FZ40" s="112"/>
      <c r="GA40" s="112"/>
      <c r="GB40" s="112"/>
      <c r="GC40" s="112"/>
      <c r="GD40" s="112"/>
      <c r="GE40" s="112"/>
      <c r="GF40" s="112"/>
      <c r="GG40" s="112"/>
      <c r="GH40" s="112"/>
      <c r="GI40" s="112"/>
      <c r="GJ40" s="112"/>
      <c r="GK40" s="112"/>
      <c r="GL40" s="112"/>
      <c r="GM40" s="112"/>
      <c r="GN40" s="112"/>
      <c r="GO40" s="112"/>
      <c r="GP40" s="112"/>
      <c r="GQ40" s="112"/>
      <c r="GR40" s="112"/>
      <c r="GS40" s="112"/>
      <c r="GT40" s="112"/>
      <c r="GU40" s="112"/>
      <c r="GV40" s="112"/>
      <c r="GW40" s="112"/>
      <c r="GX40" s="112"/>
      <c r="GY40" s="112"/>
      <c r="GZ40" s="112"/>
      <c r="HA40" s="112"/>
      <c r="HB40" s="112"/>
      <c r="HC40" s="112"/>
      <c r="HD40" s="112"/>
      <c r="HE40" s="112"/>
      <c r="HF40" s="112"/>
      <c r="HG40" s="112"/>
      <c r="HH40" s="112"/>
      <c r="HI40" s="112"/>
      <c r="HJ40" s="112"/>
      <c r="HK40" s="112"/>
      <c r="HL40" s="112"/>
      <c r="HM40" s="112"/>
      <c r="HN40" s="112"/>
      <c r="HO40" s="112"/>
      <c r="HP40" s="112"/>
      <c r="HQ40" s="112"/>
      <c r="HR40" s="112"/>
      <c r="HS40" s="112"/>
      <c r="HT40" s="112"/>
      <c r="HU40" s="112"/>
      <c r="HV40" s="112"/>
      <c r="HW40" s="112"/>
      <c r="HX40" s="112"/>
      <c r="HY40" s="112"/>
      <c r="HZ40" s="112"/>
      <c r="IA40" s="112"/>
      <c r="IB40" s="112"/>
      <c r="IC40" s="112"/>
      <c r="ID40" s="112"/>
      <c r="IE40" s="112"/>
      <c r="IF40" s="112"/>
      <c r="IG40" s="112"/>
      <c r="IH40" s="112"/>
      <c r="II40" s="112"/>
      <c r="IJ40" s="112"/>
    </row>
    <row r="41" spans="1:244" x14ac:dyDescent="0.2">
      <c r="A41" s="97">
        <v>47</v>
      </c>
      <c r="B41" s="29" t="s">
        <v>31</v>
      </c>
      <c r="C41" s="361">
        <v>45955</v>
      </c>
      <c r="D41" s="31" t="s">
        <v>20</v>
      </c>
      <c r="E41" s="32">
        <v>1397</v>
      </c>
      <c r="F41" s="3"/>
      <c r="G41" s="28">
        <f>E41+F41-SUM(H41:AA41)</f>
        <v>0</v>
      </c>
      <c r="H41" s="297"/>
      <c r="I41" s="297">
        <f>E41</f>
        <v>1397</v>
      </c>
      <c r="J41" s="297"/>
      <c r="K41" s="300"/>
      <c r="L41" s="297"/>
      <c r="M41" s="297"/>
      <c r="N41" s="297"/>
      <c r="O41" s="302"/>
      <c r="P41" s="297"/>
      <c r="Q41" s="92"/>
      <c r="R41" s="99"/>
      <c r="S41" s="92"/>
      <c r="T41" s="92"/>
      <c r="U41" s="6"/>
      <c r="V41" s="6"/>
      <c r="W41" s="6"/>
      <c r="X41" s="96"/>
      <c r="Y41" s="96"/>
      <c r="Z41" s="96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112"/>
      <c r="BJ41" s="112"/>
      <c r="BK41" s="112"/>
      <c r="BL41" s="112"/>
      <c r="BM41" s="112"/>
      <c r="BN41" s="112"/>
      <c r="BO41" s="112"/>
      <c r="BP41" s="112"/>
      <c r="BQ41" s="112"/>
      <c r="BR41" s="112"/>
      <c r="BS41" s="112"/>
      <c r="BT41" s="112"/>
      <c r="BU41" s="112"/>
      <c r="BV41" s="112"/>
      <c r="BW41" s="112"/>
      <c r="BX41" s="112"/>
      <c r="BY41" s="112"/>
      <c r="BZ41" s="112"/>
      <c r="CA41" s="112"/>
      <c r="CB41" s="112"/>
      <c r="CC41" s="112"/>
      <c r="CD41" s="112"/>
      <c r="CE41" s="112"/>
      <c r="CF41" s="112"/>
      <c r="CG41" s="112"/>
      <c r="CH41" s="112"/>
      <c r="CI41" s="112"/>
      <c r="CJ41" s="112"/>
      <c r="CK41" s="112"/>
      <c r="CL41" s="112"/>
      <c r="CM41" s="112"/>
      <c r="CN41" s="112"/>
      <c r="CO41" s="112"/>
      <c r="CP41" s="112"/>
      <c r="CQ41" s="112"/>
      <c r="CR41" s="112"/>
      <c r="CS41" s="112"/>
      <c r="CT41" s="112"/>
      <c r="CU41" s="112"/>
      <c r="CV41" s="112"/>
      <c r="CW41" s="112"/>
      <c r="CX41" s="112"/>
      <c r="CY41" s="112"/>
      <c r="CZ41" s="112"/>
      <c r="DA41" s="112"/>
      <c r="DB41" s="112"/>
      <c r="DC41" s="112"/>
      <c r="DD41" s="112"/>
      <c r="DE41" s="112"/>
      <c r="DF41" s="112"/>
      <c r="DG41" s="112"/>
      <c r="DH41" s="112"/>
      <c r="DI41" s="112"/>
      <c r="DJ41" s="112"/>
      <c r="DK41" s="112"/>
      <c r="DL41" s="112"/>
      <c r="DM41" s="112"/>
      <c r="DN41" s="112"/>
      <c r="DO41" s="112"/>
      <c r="DP41" s="112"/>
      <c r="DQ41" s="112"/>
      <c r="DR41" s="112"/>
      <c r="DS41" s="112"/>
      <c r="DT41" s="112"/>
      <c r="DU41" s="112"/>
      <c r="DV41" s="112"/>
      <c r="DW41" s="112"/>
      <c r="DX41" s="112"/>
      <c r="DY41" s="112"/>
      <c r="DZ41" s="112"/>
      <c r="EA41" s="112"/>
      <c r="EB41" s="112"/>
      <c r="EC41" s="112"/>
      <c r="ED41" s="112"/>
      <c r="EE41" s="112"/>
      <c r="EF41" s="112"/>
      <c r="EG41" s="112"/>
      <c r="EH41" s="112"/>
      <c r="EI41" s="112"/>
      <c r="EJ41" s="112"/>
      <c r="EK41" s="112"/>
      <c r="EL41" s="112"/>
      <c r="EM41" s="112"/>
      <c r="EN41" s="112"/>
      <c r="EO41" s="112"/>
      <c r="EP41" s="112"/>
      <c r="EQ41" s="112"/>
      <c r="ER41" s="112"/>
      <c r="ES41" s="112"/>
      <c r="ET41" s="112"/>
      <c r="EU41" s="112"/>
      <c r="EV41" s="112"/>
      <c r="EW41" s="112"/>
      <c r="EX41" s="112"/>
      <c r="EY41" s="112"/>
      <c r="EZ41" s="112"/>
      <c r="FA41" s="112"/>
      <c r="FB41" s="112"/>
      <c r="FC41" s="112"/>
      <c r="FD41" s="112"/>
      <c r="FE41" s="112"/>
      <c r="FF41" s="112"/>
      <c r="FG41" s="112"/>
      <c r="FH41" s="112"/>
      <c r="FI41" s="112"/>
      <c r="FJ41" s="112"/>
      <c r="FK41" s="112"/>
      <c r="FL41" s="112"/>
      <c r="FM41" s="112"/>
      <c r="FN41" s="112"/>
      <c r="FO41" s="112"/>
      <c r="FP41" s="112"/>
      <c r="FQ41" s="112"/>
      <c r="FR41" s="112"/>
      <c r="FS41" s="112"/>
      <c r="FT41" s="112"/>
      <c r="FU41" s="112"/>
      <c r="FV41" s="112"/>
      <c r="FW41" s="112"/>
      <c r="FX41" s="112"/>
      <c r="FY41" s="112"/>
      <c r="FZ41" s="112"/>
      <c r="GA41" s="112"/>
      <c r="GB41" s="112"/>
      <c r="GC41" s="112"/>
      <c r="GD41" s="112"/>
      <c r="GE41" s="112"/>
      <c r="GF41" s="112"/>
      <c r="GG41" s="112"/>
      <c r="GH41" s="112"/>
      <c r="GI41" s="112"/>
      <c r="GJ41" s="112"/>
      <c r="GK41" s="112"/>
      <c r="GL41" s="112"/>
      <c r="GM41" s="112"/>
      <c r="GN41" s="112"/>
      <c r="GO41" s="112"/>
      <c r="GP41" s="112"/>
      <c r="GQ41" s="112"/>
      <c r="GR41" s="112"/>
      <c r="GS41" s="112"/>
      <c r="GT41" s="112"/>
      <c r="GU41" s="112"/>
      <c r="GV41" s="112"/>
      <c r="GW41" s="112"/>
      <c r="GX41" s="112"/>
      <c r="GY41" s="112"/>
      <c r="GZ41" s="112"/>
      <c r="HA41" s="112"/>
      <c r="HB41" s="112"/>
      <c r="HC41" s="112"/>
      <c r="HD41" s="112"/>
      <c r="HE41" s="112"/>
      <c r="HF41" s="112"/>
      <c r="HG41" s="112"/>
      <c r="HH41" s="112"/>
      <c r="HI41" s="112"/>
      <c r="HJ41" s="112"/>
      <c r="HK41" s="112"/>
      <c r="HL41" s="112"/>
      <c r="HM41" s="112"/>
      <c r="HN41" s="112"/>
      <c r="HO41" s="112"/>
      <c r="HP41" s="112"/>
      <c r="HQ41" s="112"/>
      <c r="HR41" s="112"/>
      <c r="HS41" s="112"/>
      <c r="HT41" s="112"/>
      <c r="HU41" s="112"/>
      <c r="HV41" s="112"/>
      <c r="HW41" s="112"/>
      <c r="HX41" s="112"/>
      <c r="HY41" s="112"/>
      <c r="HZ41" s="112"/>
      <c r="IA41" s="112"/>
      <c r="IB41" s="112"/>
      <c r="IC41" s="112"/>
      <c r="ID41" s="112"/>
      <c r="IE41" s="112"/>
      <c r="IF41" s="112"/>
      <c r="IG41" s="112"/>
      <c r="IH41" s="112"/>
      <c r="II41" s="112"/>
      <c r="IJ41" s="112"/>
    </row>
    <row r="42" spans="1:244" x14ac:dyDescent="0.2">
      <c r="A42" s="97">
        <v>49</v>
      </c>
      <c r="B42" s="29" t="s">
        <v>29</v>
      </c>
      <c r="C42" s="361">
        <v>45972</v>
      </c>
      <c r="D42" s="103" t="s">
        <v>30</v>
      </c>
      <c r="E42" s="32">
        <v>436.81</v>
      </c>
      <c r="F42" s="3"/>
      <c r="G42" s="28">
        <f>E42+F42-SUM(H42:AA42)</f>
        <v>0</v>
      </c>
      <c r="H42" s="300">
        <f>E42</f>
        <v>436.81</v>
      </c>
      <c r="I42" s="297"/>
      <c r="J42" s="297"/>
      <c r="K42" s="300"/>
      <c r="L42" s="300"/>
      <c r="M42" s="300"/>
      <c r="N42" s="300"/>
      <c r="O42" s="301"/>
      <c r="P42" s="300"/>
      <c r="Q42" s="98"/>
      <c r="R42" s="104"/>
      <c r="S42" s="98"/>
      <c r="T42" s="98"/>
      <c r="U42" s="6"/>
      <c r="V42" s="34"/>
      <c r="W42" s="34"/>
      <c r="X42" s="100"/>
      <c r="Y42" s="100"/>
      <c r="Z42" s="100"/>
      <c r="AA42" s="101"/>
      <c r="AB42" s="101"/>
      <c r="AC42" s="101"/>
      <c r="AD42" s="101"/>
      <c r="AE42" s="101"/>
      <c r="AF42" s="101"/>
      <c r="AG42" s="101"/>
      <c r="AH42" s="101"/>
      <c r="AI42" s="101"/>
      <c r="AJ42" s="101"/>
      <c r="AK42" s="101"/>
      <c r="AL42" s="101"/>
      <c r="AM42" s="101"/>
      <c r="AN42" s="101"/>
      <c r="AO42" s="101"/>
      <c r="AP42" s="101"/>
      <c r="AQ42" s="101"/>
      <c r="AR42" s="101"/>
      <c r="AS42" s="101"/>
      <c r="AT42" s="101"/>
      <c r="AU42" s="101"/>
      <c r="AV42" s="101"/>
      <c r="AW42" s="101"/>
      <c r="AX42" s="101"/>
      <c r="AY42" s="101"/>
      <c r="AZ42" s="101"/>
      <c r="BA42" s="101"/>
      <c r="BB42" s="101"/>
      <c r="BC42" s="101"/>
      <c r="BD42" s="101"/>
      <c r="BE42" s="101"/>
      <c r="BF42" s="101"/>
      <c r="BG42" s="101"/>
      <c r="BH42" s="101"/>
    </row>
    <row r="43" spans="1:244" x14ac:dyDescent="0.2">
      <c r="A43" s="29">
        <v>50</v>
      </c>
      <c r="B43" s="29" t="s">
        <v>29</v>
      </c>
      <c r="C43" s="361">
        <v>45973</v>
      </c>
      <c r="D43" s="31" t="s">
        <v>92</v>
      </c>
      <c r="E43" s="32">
        <v>500</v>
      </c>
      <c r="F43" s="3"/>
      <c r="G43" s="28">
        <f>E43+F43-SUM(H43:AA43)</f>
        <v>0</v>
      </c>
      <c r="H43" s="297"/>
      <c r="I43" s="297"/>
      <c r="J43" s="297"/>
      <c r="K43" s="300"/>
      <c r="L43" s="297"/>
      <c r="M43" s="297"/>
      <c r="N43" s="297"/>
      <c r="O43" s="301"/>
      <c r="P43" s="300"/>
      <c r="Q43" s="92"/>
      <c r="R43" s="99"/>
      <c r="S43" s="92"/>
      <c r="T43" s="92">
        <f>E43</f>
        <v>500</v>
      </c>
      <c r="U43" s="34"/>
      <c r="V43" s="34"/>
      <c r="W43" s="34"/>
      <c r="X43" s="100"/>
      <c r="Y43" s="100"/>
      <c r="Z43" s="100"/>
      <c r="AA43" s="101"/>
      <c r="AB43" s="101"/>
      <c r="AC43" s="101"/>
      <c r="AD43" s="101"/>
      <c r="AE43" s="101"/>
      <c r="AF43" s="101"/>
      <c r="AG43" s="101"/>
      <c r="AH43" s="101"/>
      <c r="AI43" s="101"/>
      <c r="AJ43" s="101"/>
      <c r="AK43" s="101"/>
      <c r="AL43" s="101"/>
      <c r="AM43" s="101"/>
      <c r="AN43" s="101"/>
      <c r="AO43" s="101"/>
      <c r="AP43" s="101"/>
      <c r="AQ43" s="101"/>
      <c r="AR43" s="101"/>
      <c r="AS43" s="101"/>
      <c r="AT43" s="101"/>
      <c r="AU43" s="101"/>
      <c r="AV43" s="101"/>
      <c r="AW43" s="101"/>
      <c r="AX43" s="101"/>
      <c r="AY43" s="101"/>
      <c r="AZ43" s="101"/>
      <c r="BA43" s="101"/>
      <c r="BB43" s="101"/>
      <c r="BC43" s="101"/>
      <c r="BD43" s="101"/>
      <c r="BE43" s="101"/>
      <c r="BF43" s="101"/>
      <c r="BG43" s="101"/>
      <c r="BH43" s="101"/>
    </row>
    <row r="44" spans="1:244" x14ac:dyDescent="0.2">
      <c r="A44" s="97">
        <v>51</v>
      </c>
      <c r="B44" s="29" t="s">
        <v>29</v>
      </c>
      <c r="C44" s="361">
        <v>45980</v>
      </c>
      <c r="D44" s="31" t="s">
        <v>99</v>
      </c>
      <c r="E44" s="32">
        <v>100</v>
      </c>
      <c r="F44" s="3"/>
      <c r="G44" s="28">
        <f>E44+F44-SUM(H44:AA44)</f>
        <v>0</v>
      </c>
      <c r="H44" s="297"/>
      <c r="I44" s="297"/>
      <c r="J44" s="297"/>
      <c r="K44" s="300"/>
      <c r="L44" s="297"/>
      <c r="M44" s="297"/>
      <c r="N44" s="297"/>
      <c r="O44" s="303"/>
      <c r="P44" s="304"/>
      <c r="Q44" s="92"/>
      <c r="R44" s="99">
        <f>E44</f>
        <v>100</v>
      </c>
      <c r="S44" s="92"/>
      <c r="T44" s="108"/>
      <c r="U44" s="6"/>
      <c r="V44" s="109"/>
      <c r="W44" s="109"/>
      <c r="X44" s="110"/>
      <c r="Y44" s="110"/>
      <c r="Z44" s="110"/>
      <c r="AA44" s="111"/>
      <c r="AB44" s="111"/>
      <c r="AC44" s="111"/>
      <c r="AD44" s="111"/>
      <c r="AE44" s="111"/>
      <c r="AF44" s="111"/>
      <c r="AG44" s="111"/>
      <c r="AH44" s="111"/>
      <c r="AI44" s="111"/>
      <c r="AJ44" s="111"/>
      <c r="AK44" s="111"/>
      <c r="AL44" s="111"/>
      <c r="AM44" s="111"/>
      <c r="AN44" s="111"/>
      <c r="AO44" s="111"/>
      <c r="AP44" s="111"/>
      <c r="AQ44" s="111"/>
      <c r="AR44" s="111"/>
      <c r="AS44" s="111"/>
      <c r="AT44" s="111"/>
      <c r="AU44" s="111"/>
      <c r="AV44" s="111"/>
      <c r="AW44" s="111"/>
      <c r="AX44" s="111"/>
      <c r="AY44" s="111"/>
      <c r="AZ44" s="111"/>
      <c r="BA44" s="111"/>
      <c r="BB44" s="111"/>
      <c r="BC44" s="111"/>
      <c r="BD44" s="111"/>
      <c r="BE44" s="111"/>
      <c r="BF44" s="111"/>
      <c r="BG44" s="111"/>
      <c r="BH44" s="111"/>
      <c r="BI44" s="112"/>
      <c r="BJ44" s="112"/>
      <c r="BK44" s="112"/>
      <c r="BL44" s="112"/>
      <c r="BM44" s="112"/>
      <c r="BN44" s="112"/>
      <c r="BO44" s="112"/>
      <c r="BP44" s="112"/>
      <c r="BQ44" s="112"/>
      <c r="BR44" s="112"/>
      <c r="BS44" s="112"/>
      <c r="BT44" s="112"/>
      <c r="BU44" s="112"/>
      <c r="BV44" s="112"/>
      <c r="BW44" s="112"/>
      <c r="BX44" s="112"/>
      <c r="BY44" s="112"/>
      <c r="BZ44" s="112"/>
      <c r="CA44" s="112"/>
      <c r="CB44" s="112"/>
      <c r="CC44" s="112"/>
      <c r="CD44" s="112"/>
      <c r="CE44" s="112"/>
      <c r="CF44" s="112"/>
      <c r="CG44" s="112"/>
      <c r="CH44" s="112"/>
      <c r="CI44" s="112"/>
      <c r="CJ44" s="112"/>
      <c r="CK44" s="112"/>
      <c r="CL44" s="112"/>
      <c r="CM44" s="112"/>
      <c r="CN44" s="112"/>
      <c r="CO44" s="112"/>
      <c r="CP44" s="112"/>
      <c r="CQ44" s="112"/>
      <c r="CR44" s="112"/>
      <c r="CS44" s="112"/>
      <c r="CT44" s="112"/>
      <c r="CU44" s="112"/>
      <c r="CV44" s="112"/>
      <c r="CW44" s="112"/>
      <c r="CX44" s="112"/>
      <c r="CY44" s="112"/>
      <c r="CZ44" s="112"/>
      <c r="DA44" s="112"/>
      <c r="DB44" s="112"/>
      <c r="DC44" s="112"/>
      <c r="DD44" s="112"/>
      <c r="DE44" s="112"/>
      <c r="DF44" s="112"/>
      <c r="DG44" s="112"/>
      <c r="DH44" s="112"/>
      <c r="DI44" s="112"/>
      <c r="DJ44" s="112"/>
      <c r="DK44" s="112"/>
      <c r="DL44" s="112"/>
      <c r="DM44" s="112"/>
      <c r="DN44" s="112"/>
      <c r="DO44" s="112"/>
      <c r="DP44" s="112"/>
      <c r="DQ44" s="112"/>
      <c r="DR44" s="112"/>
      <c r="DS44" s="112"/>
      <c r="DT44" s="112"/>
      <c r="DU44" s="112"/>
      <c r="DV44" s="112"/>
      <c r="DW44" s="112"/>
      <c r="DX44" s="112"/>
      <c r="DY44" s="112"/>
      <c r="DZ44" s="112"/>
      <c r="EA44" s="112"/>
      <c r="EB44" s="112"/>
      <c r="EC44" s="112"/>
      <c r="ED44" s="112"/>
      <c r="EE44" s="112"/>
      <c r="EF44" s="112"/>
      <c r="EG44" s="112"/>
      <c r="EH44" s="112"/>
      <c r="EI44" s="112"/>
      <c r="EJ44" s="112"/>
      <c r="EK44" s="112"/>
      <c r="EL44" s="112"/>
      <c r="EM44" s="112"/>
      <c r="EN44" s="112"/>
      <c r="EO44" s="112"/>
      <c r="EP44" s="112"/>
      <c r="EQ44" s="112"/>
      <c r="ER44" s="112"/>
      <c r="ES44" s="112"/>
      <c r="ET44" s="112"/>
      <c r="EU44" s="112"/>
      <c r="EV44" s="112"/>
      <c r="EW44" s="112"/>
      <c r="EX44" s="112"/>
      <c r="EY44" s="112"/>
      <c r="EZ44" s="112"/>
      <c r="FA44" s="112"/>
      <c r="FB44" s="112"/>
      <c r="FC44" s="112"/>
      <c r="FD44" s="112"/>
      <c r="FE44" s="112"/>
      <c r="FF44" s="112"/>
      <c r="FG44" s="112"/>
      <c r="FH44" s="112"/>
      <c r="FI44" s="112"/>
      <c r="FJ44" s="112"/>
      <c r="FK44" s="112"/>
      <c r="FL44" s="112"/>
      <c r="FM44" s="112"/>
      <c r="FN44" s="112"/>
      <c r="FO44" s="112"/>
      <c r="FP44" s="112"/>
      <c r="FQ44" s="112"/>
      <c r="FR44" s="112"/>
      <c r="FS44" s="112"/>
      <c r="FT44" s="112"/>
      <c r="FU44" s="112"/>
      <c r="FV44" s="112"/>
      <c r="FW44" s="112"/>
      <c r="FX44" s="112"/>
      <c r="FY44" s="112"/>
      <c r="FZ44" s="112"/>
      <c r="GA44" s="112"/>
      <c r="GB44" s="112"/>
      <c r="GC44" s="112"/>
      <c r="GD44" s="112"/>
      <c r="GE44" s="112"/>
      <c r="GF44" s="112"/>
      <c r="GG44" s="112"/>
      <c r="GH44" s="112"/>
      <c r="GI44" s="112"/>
      <c r="GJ44" s="112"/>
      <c r="GK44" s="112"/>
      <c r="GL44" s="112"/>
      <c r="GM44" s="112"/>
      <c r="GN44" s="112"/>
      <c r="GO44" s="112"/>
      <c r="GP44" s="112"/>
      <c r="GQ44" s="112"/>
      <c r="GR44" s="112"/>
      <c r="GS44" s="112"/>
      <c r="GT44" s="112"/>
      <c r="GU44" s="112"/>
      <c r="GV44" s="112"/>
      <c r="GW44" s="112"/>
      <c r="GX44" s="112"/>
      <c r="GY44" s="112"/>
      <c r="GZ44" s="112"/>
      <c r="HA44" s="112"/>
      <c r="HB44" s="112"/>
      <c r="HC44" s="112"/>
      <c r="HD44" s="112"/>
      <c r="HE44" s="112"/>
      <c r="HF44" s="112"/>
      <c r="HG44" s="112"/>
      <c r="HH44" s="112"/>
      <c r="HI44" s="112"/>
      <c r="HJ44" s="112"/>
      <c r="HK44" s="112"/>
      <c r="HL44" s="112"/>
      <c r="HM44" s="112"/>
      <c r="HN44" s="112"/>
      <c r="HO44" s="112"/>
      <c r="HP44" s="112"/>
      <c r="HQ44" s="112"/>
      <c r="HR44" s="112"/>
      <c r="HS44" s="112"/>
      <c r="HT44" s="112"/>
      <c r="HU44" s="112"/>
      <c r="HV44" s="112"/>
      <c r="HW44" s="112"/>
      <c r="HX44" s="112"/>
      <c r="HY44" s="112"/>
      <c r="HZ44" s="112"/>
      <c r="IA44" s="112"/>
      <c r="IB44" s="112"/>
      <c r="IC44" s="112"/>
      <c r="ID44" s="112"/>
      <c r="IE44" s="112"/>
      <c r="IF44" s="112"/>
      <c r="IG44" s="112"/>
      <c r="IH44" s="112"/>
      <c r="II44" s="112"/>
      <c r="IJ44" s="112"/>
    </row>
    <row r="45" spans="1:244" x14ac:dyDescent="0.2">
      <c r="A45" s="97">
        <v>52</v>
      </c>
      <c r="B45" s="29" t="s">
        <v>29</v>
      </c>
      <c r="C45" s="361">
        <v>45980</v>
      </c>
      <c r="D45" s="31" t="s">
        <v>98</v>
      </c>
      <c r="E45" s="32">
        <v>100</v>
      </c>
      <c r="F45" s="3"/>
      <c r="G45" s="28">
        <f>E45+F45-SUM(H45:AA45)</f>
        <v>0</v>
      </c>
      <c r="H45" s="297"/>
      <c r="I45" s="297"/>
      <c r="J45" s="297"/>
      <c r="K45" s="300"/>
      <c r="L45" s="297"/>
      <c r="M45" s="297"/>
      <c r="N45" s="297"/>
      <c r="O45" s="301"/>
      <c r="P45" s="300"/>
      <c r="Q45" s="92"/>
      <c r="R45" s="99"/>
      <c r="S45" s="92">
        <f>E45</f>
        <v>100</v>
      </c>
      <c r="T45" s="92"/>
      <c r="U45" s="34"/>
      <c r="V45" s="34"/>
      <c r="W45" s="34"/>
      <c r="X45" s="100"/>
      <c r="Y45" s="100"/>
      <c r="Z45" s="100"/>
      <c r="AA45" s="101"/>
      <c r="AB45" s="101"/>
      <c r="AC45" s="101"/>
      <c r="AD45" s="101"/>
      <c r="AE45" s="101"/>
      <c r="AF45" s="101"/>
      <c r="AG45" s="101"/>
      <c r="AH45" s="101"/>
      <c r="AI45" s="101"/>
      <c r="AJ45" s="101"/>
      <c r="AK45" s="101"/>
      <c r="AL45" s="101"/>
      <c r="AM45" s="101"/>
      <c r="AN45" s="101"/>
      <c r="AO45" s="101"/>
      <c r="AP45" s="101"/>
      <c r="AQ45" s="101"/>
      <c r="AR45" s="101"/>
      <c r="AS45" s="101"/>
      <c r="AT45" s="101"/>
      <c r="AU45" s="101"/>
      <c r="AV45" s="101"/>
      <c r="AW45" s="101"/>
      <c r="AX45" s="101"/>
      <c r="AY45" s="101"/>
      <c r="AZ45" s="101"/>
      <c r="BA45" s="101"/>
      <c r="BB45" s="101"/>
      <c r="BC45" s="101"/>
      <c r="BD45" s="101"/>
      <c r="BE45" s="101"/>
      <c r="BF45" s="101"/>
      <c r="BG45" s="101"/>
      <c r="BH45" s="101"/>
    </row>
    <row r="46" spans="1:244" x14ac:dyDescent="0.2">
      <c r="A46" s="29">
        <v>58</v>
      </c>
      <c r="B46" s="29" t="s">
        <v>29</v>
      </c>
      <c r="C46" s="361">
        <v>46001</v>
      </c>
      <c r="D46" s="31" t="s">
        <v>92</v>
      </c>
      <c r="E46" s="32">
        <v>500</v>
      </c>
      <c r="F46" s="3"/>
      <c r="G46" s="28">
        <f>E46+F46-SUM(H46:AA46)</f>
        <v>0</v>
      </c>
      <c r="H46" s="297"/>
      <c r="I46" s="297"/>
      <c r="J46" s="297"/>
      <c r="K46" s="300"/>
      <c r="L46" s="297"/>
      <c r="M46" s="306"/>
      <c r="N46" s="306"/>
      <c r="O46" s="301"/>
      <c r="P46" s="297"/>
      <c r="Q46" s="92"/>
      <c r="R46" s="99"/>
      <c r="S46" s="92"/>
      <c r="T46" s="92">
        <f>E46</f>
        <v>500</v>
      </c>
      <c r="U46" s="6"/>
      <c r="V46" s="34"/>
      <c r="W46" s="34"/>
      <c r="X46" s="100"/>
      <c r="Y46" s="100"/>
      <c r="Z46" s="100"/>
      <c r="AA46" s="101"/>
      <c r="AB46" s="101"/>
      <c r="AC46" s="101"/>
      <c r="AD46" s="101"/>
      <c r="AE46" s="101"/>
      <c r="AF46" s="101"/>
      <c r="AG46" s="101"/>
      <c r="AH46" s="101"/>
      <c r="AI46" s="101"/>
      <c r="AJ46" s="101"/>
      <c r="AK46" s="101"/>
      <c r="AL46" s="101"/>
      <c r="AM46" s="101"/>
      <c r="AN46" s="101"/>
      <c r="AO46" s="101"/>
      <c r="AP46" s="101"/>
      <c r="AQ46" s="101"/>
      <c r="AR46" s="101"/>
      <c r="AS46" s="101"/>
      <c r="AT46" s="101"/>
      <c r="AU46" s="101"/>
      <c r="AV46" s="101"/>
      <c r="AW46" s="101"/>
      <c r="AX46" s="101"/>
      <c r="AY46" s="101"/>
      <c r="AZ46" s="101"/>
      <c r="BA46" s="101"/>
      <c r="BB46" s="101"/>
      <c r="BC46" s="101"/>
      <c r="BD46" s="101"/>
      <c r="BE46" s="101"/>
      <c r="BF46" s="101"/>
      <c r="BG46" s="101"/>
      <c r="BH46" s="101"/>
    </row>
    <row r="47" spans="1:244" x14ac:dyDescent="0.2">
      <c r="A47" s="97">
        <v>59</v>
      </c>
      <c r="B47" s="29" t="s">
        <v>29</v>
      </c>
      <c r="C47" s="361">
        <v>46010</v>
      </c>
      <c r="D47" s="31" t="s">
        <v>99</v>
      </c>
      <c r="E47" s="32">
        <v>100</v>
      </c>
      <c r="F47" s="3"/>
      <c r="G47" s="28">
        <f>E47+F47-SUM(H47:AA47)</f>
        <v>0</v>
      </c>
      <c r="H47" s="297"/>
      <c r="I47" s="297"/>
      <c r="J47" s="297"/>
      <c r="K47" s="300"/>
      <c r="L47" s="297"/>
      <c r="M47" s="297"/>
      <c r="N47" s="297"/>
      <c r="O47" s="301"/>
      <c r="P47" s="300"/>
      <c r="Q47" s="92"/>
      <c r="R47" s="99">
        <f>E47</f>
        <v>100</v>
      </c>
      <c r="S47" s="92"/>
      <c r="T47" s="92"/>
      <c r="U47" s="34"/>
      <c r="V47" s="34"/>
      <c r="W47" s="34"/>
      <c r="X47" s="100"/>
      <c r="Y47" s="100"/>
      <c r="Z47" s="100"/>
      <c r="AA47" s="101"/>
      <c r="AB47" s="101"/>
      <c r="AC47" s="101"/>
      <c r="AD47" s="101"/>
      <c r="AE47" s="101"/>
      <c r="AF47" s="101"/>
      <c r="AG47" s="101"/>
      <c r="AH47" s="101"/>
      <c r="AI47" s="101"/>
      <c r="AJ47" s="101"/>
      <c r="AK47" s="101"/>
      <c r="AL47" s="101"/>
      <c r="AM47" s="101"/>
      <c r="AN47" s="101"/>
      <c r="AO47" s="101"/>
      <c r="AP47" s="101"/>
      <c r="AQ47" s="101"/>
      <c r="AR47" s="101"/>
      <c r="AS47" s="101"/>
      <c r="AT47" s="101"/>
      <c r="AU47" s="101"/>
      <c r="AV47" s="101"/>
      <c r="AW47" s="101"/>
      <c r="AX47" s="101"/>
      <c r="AY47" s="101"/>
      <c r="AZ47" s="101"/>
      <c r="BA47" s="101"/>
      <c r="BB47" s="101"/>
      <c r="BC47" s="101"/>
      <c r="BD47" s="101"/>
      <c r="BE47" s="101"/>
      <c r="BF47" s="101"/>
      <c r="BG47" s="101"/>
      <c r="BH47" s="101"/>
    </row>
    <row r="48" spans="1:244" x14ac:dyDescent="0.2">
      <c r="A48" s="29">
        <v>60</v>
      </c>
      <c r="B48" s="29" t="s">
        <v>29</v>
      </c>
      <c r="C48" s="361">
        <v>46010</v>
      </c>
      <c r="D48" s="31" t="s">
        <v>98</v>
      </c>
      <c r="E48" s="32">
        <v>100</v>
      </c>
      <c r="F48" s="3"/>
      <c r="G48" s="28">
        <f>E48+F48-SUM(H48:AA48)</f>
        <v>0</v>
      </c>
      <c r="H48" s="297"/>
      <c r="I48" s="297"/>
      <c r="J48" s="297"/>
      <c r="K48" s="300"/>
      <c r="L48" s="297"/>
      <c r="M48" s="297"/>
      <c r="N48" s="297"/>
      <c r="O48" s="301"/>
      <c r="P48" s="300"/>
      <c r="Q48" s="92"/>
      <c r="R48" s="99"/>
      <c r="S48" s="92">
        <f>E48</f>
        <v>100</v>
      </c>
      <c r="T48" s="92"/>
      <c r="U48" s="34"/>
      <c r="V48" s="34"/>
      <c r="W48" s="34"/>
      <c r="X48" s="100"/>
      <c r="Y48" s="100"/>
      <c r="Z48" s="100"/>
      <c r="AA48" s="101"/>
      <c r="AB48" s="101"/>
      <c r="AC48" s="101"/>
      <c r="AD48" s="101"/>
      <c r="AE48" s="101"/>
      <c r="AF48" s="101"/>
      <c r="AG48" s="101"/>
      <c r="AH48" s="101"/>
      <c r="AI48" s="101"/>
      <c r="AJ48" s="101"/>
      <c r="AK48" s="101"/>
      <c r="AL48" s="101"/>
      <c r="AM48" s="101"/>
      <c r="AN48" s="101"/>
      <c r="AO48" s="101"/>
      <c r="AP48" s="101"/>
      <c r="AQ48" s="101"/>
      <c r="AR48" s="101"/>
      <c r="AS48" s="101"/>
      <c r="AT48" s="101"/>
      <c r="AU48" s="101"/>
      <c r="AV48" s="101"/>
      <c r="AW48" s="101"/>
      <c r="AX48" s="101"/>
      <c r="AY48" s="101"/>
      <c r="AZ48" s="101"/>
      <c r="BA48" s="101"/>
      <c r="BB48" s="101"/>
      <c r="BC48" s="101"/>
      <c r="BD48" s="101"/>
      <c r="BE48" s="101"/>
      <c r="BF48" s="101"/>
      <c r="BG48" s="101"/>
      <c r="BH48" s="101"/>
    </row>
    <row r="49" spans="1:244" x14ac:dyDescent="0.2">
      <c r="A49" s="97"/>
      <c r="B49" s="29"/>
      <c r="C49" s="361"/>
      <c r="D49" s="31"/>
      <c r="E49" s="32"/>
      <c r="F49" s="3"/>
      <c r="G49" s="28"/>
      <c r="H49" s="297"/>
      <c r="I49" s="297"/>
      <c r="J49" s="297"/>
      <c r="K49" s="300"/>
      <c r="L49" s="297"/>
      <c r="M49" s="297"/>
      <c r="N49" s="297"/>
      <c r="O49" s="302"/>
      <c r="P49" s="297"/>
      <c r="Q49" s="92"/>
      <c r="R49" s="99"/>
      <c r="S49" s="92"/>
      <c r="T49" s="92"/>
      <c r="U49" s="6"/>
      <c r="V49" s="6"/>
      <c r="W49" s="6"/>
      <c r="X49" s="96"/>
      <c r="Y49" s="102"/>
      <c r="Z49" s="96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</row>
    <row r="50" spans="1:244" x14ac:dyDescent="0.2">
      <c r="A50" s="29"/>
      <c r="B50" s="29"/>
      <c r="D50" s="31"/>
      <c r="E50" s="32"/>
      <c r="F50" s="3"/>
      <c r="G50" s="28"/>
      <c r="H50" s="297"/>
      <c r="I50" s="297"/>
      <c r="J50" s="297"/>
      <c r="K50" s="300"/>
      <c r="L50" s="297"/>
      <c r="M50" s="297"/>
      <c r="N50" s="297"/>
      <c r="O50" s="302"/>
      <c r="P50" s="297"/>
      <c r="Q50" s="92"/>
      <c r="R50" s="99"/>
      <c r="S50" s="92"/>
      <c r="T50" s="92"/>
      <c r="U50" s="6"/>
      <c r="V50" s="6"/>
      <c r="W50" s="6"/>
      <c r="X50" s="96"/>
      <c r="Y50" s="96"/>
      <c r="Z50" s="96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</row>
    <row r="51" spans="1:244" x14ac:dyDescent="0.2">
      <c r="A51" s="97"/>
      <c r="B51" s="29"/>
      <c r="D51" s="31"/>
      <c r="E51" s="32"/>
      <c r="F51" s="3"/>
      <c r="G51" s="28"/>
      <c r="H51" s="297"/>
      <c r="I51" s="297"/>
      <c r="J51" s="297"/>
      <c r="K51" s="300"/>
      <c r="L51" s="297"/>
      <c r="M51" s="373"/>
      <c r="N51" s="297"/>
      <c r="O51" s="302"/>
      <c r="P51" s="297"/>
      <c r="Q51" s="92"/>
      <c r="R51" s="99"/>
      <c r="S51" s="92"/>
      <c r="T51" s="92"/>
      <c r="U51" s="6"/>
      <c r="V51" s="6"/>
      <c r="W51" s="6"/>
      <c r="X51" s="96"/>
      <c r="Y51" s="96"/>
      <c r="Z51" s="96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</row>
    <row r="52" spans="1:244" x14ac:dyDescent="0.2">
      <c r="A52" s="29"/>
      <c r="B52" s="29"/>
      <c r="D52" s="31"/>
      <c r="E52" s="32"/>
      <c r="F52" s="3"/>
      <c r="G52" s="28"/>
      <c r="H52" s="297"/>
      <c r="I52" s="297"/>
      <c r="J52" s="297"/>
      <c r="K52" s="300"/>
      <c r="L52" s="297"/>
      <c r="M52" s="297"/>
      <c r="N52" s="297"/>
      <c r="O52" s="302"/>
      <c r="P52" s="297"/>
      <c r="Q52" s="92"/>
      <c r="R52" s="99"/>
      <c r="S52" s="92"/>
      <c r="T52" s="92"/>
      <c r="U52" s="6"/>
      <c r="V52" s="6"/>
      <c r="W52" s="6"/>
      <c r="X52" s="96"/>
      <c r="Y52" s="96"/>
      <c r="Z52" s="96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</row>
    <row r="53" spans="1:244" x14ac:dyDescent="0.2">
      <c r="A53" s="97"/>
      <c r="B53" s="29"/>
      <c r="C53" s="2"/>
      <c r="D53" s="31"/>
      <c r="E53" s="32"/>
      <c r="F53" s="3"/>
      <c r="G53" s="28"/>
      <c r="H53" s="297"/>
      <c r="I53" s="297"/>
      <c r="J53" s="297"/>
      <c r="K53" s="300"/>
      <c r="L53" s="297"/>
      <c r="M53" s="297"/>
      <c r="N53" s="297"/>
      <c r="O53" s="302"/>
      <c r="P53" s="297"/>
      <c r="Q53" s="92"/>
      <c r="R53" s="99"/>
      <c r="S53" s="92"/>
      <c r="T53" s="92"/>
      <c r="U53" s="6"/>
      <c r="V53" s="6"/>
      <c r="W53" s="6"/>
      <c r="X53" s="96"/>
      <c r="Y53" s="96"/>
      <c r="Z53" s="96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</row>
    <row r="54" spans="1:244" x14ac:dyDescent="0.2">
      <c r="A54" s="29"/>
      <c r="B54" s="105"/>
      <c r="C54" s="2"/>
      <c r="D54" s="106"/>
      <c r="E54" s="32"/>
      <c r="F54" s="3"/>
      <c r="G54" s="28"/>
      <c r="H54" s="297"/>
      <c r="I54" s="297"/>
      <c r="J54" s="297"/>
      <c r="K54" s="300"/>
      <c r="L54" s="297"/>
      <c r="M54" s="297"/>
      <c r="N54" s="297"/>
      <c r="O54" s="302"/>
      <c r="P54" s="297"/>
      <c r="Q54" s="92"/>
      <c r="R54" s="99"/>
      <c r="S54" s="92"/>
      <c r="T54" s="92"/>
      <c r="U54" s="6"/>
      <c r="V54" s="6"/>
      <c r="W54" s="6"/>
      <c r="X54" s="96"/>
      <c r="Y54" s="96"/>
      <c r="Z54" s="96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</row>
    <row r="55" spans="1:244" x14ac:dyDescent="0.2">
      <c r="A55" s="97"/>
      <c r="B55" s="105"/>
      <c r="C55" s="2"/>
      <c r="D55" s="363"/>
      <c r="E55" s="32"/>
      <c r="F55" s="3"/>
      <c r="G55" s="28"/>
      <c r="H55" s="297"/>
      <c r="I55" s="297"/>
      <c r="J55" s="297"/>
      <c r="K55" s="300"/>
      <c r="L55" s="297"/>
      <c r="M55" s="297"/>
      <c r="N55" s="297"/>
      <c r="O55" s="302"/>
      <c r="P55" s="297"/>
      <c r="Q55" s="92"/>
      <c r="R55" s="99"/>
      <c r="S55" s="92"/>
      <c r="T55" s="92"/>
      <c r="U55" s="6"/>
      <c r="V55" s="6"/>
      <c r="W55" s="6"/>
      <c r="X55" s="96"/>
      <c r="Y55" s="96"/>
      <c r="Z55" s="96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</row>
    <row r="56" spans="1:244" x14ac:dyDescent="0.2">
      <c r="A56" s="29"/>
      <c r="B56" s="371"/>
      <c r="C56" s="2"/>
      <c r="D56" s="106"/>
      <c r="E56" s="32"/>
      <c r="F56" s="3"/>
      <c r="G56" s="28"/>
      <c r="H56" s="297"/>
      <c r="I56" s="297"/>
      <c r="J56" s="297"/>
      <c r="K56" s="300"/>
      <c r="L56" s="297"/>
      <c r="M56" s="297"/>
      <c r="N56" s="297"/>
      <c r="O56" s="302"/>
      <c r="P56" s="297"/>
      <c r="Q56" s="92"/>
      <c r="R56" s="99"/>
      <c r="S56" s="92"/>
      <c r="T56" s="92"/>
      <c r="U56" s="6"/>
      <c r="V56" s="6"/>
      <c r="W56" s="6"/>
      <c r="X56" s="96"/>
      <c r="Y56" s="96"/>
      <c r="Z56" s="96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</row>
    <row r="57" spans="1:244" x14ac:dyDescent="0.2">
      <c r="A57" s="97"/>
      <c r="B57" s="371"/>
      <c r="C57" s="2"/>
      <c r="D57" s="106"/>
      <c r="E57" s="32"/>
      <c r="F57" s="3"/>
      <c r="G57" s="28"/>
      <c r="H57" s="297"/>
      <c r="I57" s="297"/>
      <c r="J57" s="297"/>
      <c r="K57" s="300"/>
      <c r="L57" s="297"/>
      <c r="M57" s="297"/>
      <c r="N57" s="297"/>
      <c r="O57" s="302"/>
      <c r="P57" s="297"/>
      <c r="Q57" s="92"/>
      <c r="R57" s="99"/>
      <c r="S57" s="92"/>
      <c r="T57" s="92"/>
      <c r="U57" s="6"/>
      <c r="V57" s="6"/>
      <c r="W57" s="6"/>
      <c r="X57" s="96"/>
      <c r="Y57" s="96"/>
      <c r="Z57" s="96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</row>
    <row r="58" spans="1:244" x14ac:dyDescent="0.2">
      <c r="A58" s="29"/>
      <c r="B58" s="105"/>
      <c r="C58" s="2"/>
      <c r="D58" s="106"/>
      <c r="E58" s="32"/>
      <c r="F58" s="3"/>
      <c r="G58" s="28"/>
      <c r="H58" s="297"/>
      <c r="I58" s="297"/>
      <c r="J58" s="297"/>
      <c r="K58" s="300"/>
      <c r="L58" s="297"/>
      <c r="M58" s="297"/>
      <c r="N58" s="297"/>
      <c r="O58" s="302"/>
      <c r="P58" s="297"/>
      <c r="Q58" s="92"/>
      <c r="R58" s="99"/>
      <c r="S58" s="92"/>
      <c r="T58" s="92"/>
      <c r="U58" s="6"/>
      <c r="V58" s="6"/>
      <c r="W58" s="6"/>
      <c r="X58" s="96"/>
      <c r="Y58" s="96"/>
      <c r="Z58" s="96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</row>
    <row r="59" spans="1:244" x14ac:dyDescent="0.2">
      <c r="A59" s="97"/>
      <c r="B59" s="105"/>
      <c r="C59" s="2"/>
      <c r="D59" s="106"/>
      <c r="E59" s="365"/>
      <c r="F59" s="3"/>
      <c r="G59" s="28"/>
      <c r="H59" s="297"/>
      <c r="I59" s="297"/>
      <c r="J59" s="297"/>
      <c r="K59" s="300"/>
      <c r="L59" s="297"/>
      <c r="M59" s="297"/>
      <c r="N59" s="297"/>
      <c r="O59" s="302"/>
      <c r="P59" s="297"/>
      <c r="Q59" s="92"/>
      <c r="R59" s="99"/>
      <c r="S59" s="92"/>
      <c r="T59" s="92"/>
      <c r="U59" s="6"/>
      <c r="V59" s="6"/>
      <c r="W59" s="6"/>
      <c r="X59" s="96"/>
      <c r="Y59" s="96"/>
      <c r="Z59" s="96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</row>
    <row r="60" spans="1:244" x14ac:dyDescent="0.2">
      <c r="A60" s="29"/>
      <c r="B60" s="105"/>
      <c r="C60" s="2"/>
      <c r="D60" s="106"/>
      <c r="E60" s="365"/>
      <c r="F60" s="3"/>
      <c r="G60" s="28"/>
      <c r="H60" s="297"/>
      <c r="I60" s="297"/>
      <c r="J60" s="297"/>
      <c r="K60" s="300"/>
      <c r="L60" s="297"/>
      <c r="M60" s="297"/>
      <c r="N60" s="297"/>
      <c r="O60" s="302"/>
      <c r="P60" s="297"/>
      <c r="Q60" s="92"/>
      <c r="R60" s="99"/>
      <c r="S60" s="92"/>
      <c r="T60" s="92"/>
      <c r="U60" s="6"/>
      <c r="V60" s="6"/>
      <c r="W60" s="6"/>
      <c r="X60" s="96"/>
      <c r="Y60" s="96"/>
      <c r="Z60" s="96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</row>
    <row r="61" spans="1:244" x14ac:dyDescent="0.2">
      <c r="A61" s="97"/>
      <c r="B61" s="105"/>
      <c r="C61" s="2"/>
      <c r="D61" s="106"/>
      <c r="E61" s="365"/>
      <c r="F61" s="3"/>
      <c r="G61" s="28"/>
      <c r="H61" s="297"/>
      <c r="I61" s="297"/>
      <c r="J61" s="297"/>
      <c r="K61" s="300"/>
      <c r="L61" s="297"/>
      <c r="M61" s="297"/>
      <c r="N61" s="297"/>
      <c r="O61" s="302"/>
      <c r="P61" s="297"/>
      <c r="Q61" s="92"/>
      <c r="R61" s="99"/>
      <c r="S61" s="92"/>
      <c r="T61" s="92"/>
      <c r="U61" s="6"/>
      <c r="V61" s="6"/>
      <c r="W61" s="6"/>
      <c r="X61" s="96"/>
      <c r="Y61" s="96"/>
      <c r="Z61" s="96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</row>
    <row r="62" spans="1:244" x14ac:dyDescent="0.2">
      <c r="A62" s="29"/>
      <c r="B62" s="371"/>
      <c r="C62" s="2"/>
      <c r="D62" s="106"/>
      <c r="E62" s="365"/>
      <c r="F62" s="3"/>
      <c r="G62" s="28"/>
      <c r="H62" s="297"/>
      <c r="I62" s="297"/>
      <c r="J62" s="297"/>
      <c r="K62" s="300"/>
      <c r="L62" s="297"/>
      <c r="M62" s="297"/>
      <c r="N62" s="297"/>
      <c r="O62" s="302"/>
      <c r="P62" s="297"/>
      <c r="Q62" s="92"/>
      <c r="R62" s="99"/>
      <c r="S62" s="92"/>
      <c r="T62" s="92"/>
      <c r="U62" s="6"/>
      <c r="V62" s="6"/>
      <c r="W62" s="6"/>
      <c r="X62" s="96"/>
      <c r="Y62" s="96"/>
      <c r="Z62" s="96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</row>
    <row r="63" spans="1:244" s="112" customFormat="1" x14ac:dyDescent="0.2">
      <c r="A63" s="97"/>
      <c r="B63" s="371"/>
      <c r="C63" s="2"/>
      <c r="D63" s="106"/>
      <c r="E63" s="32"/>
      <c r="F63" s="3"/>
      <c r="G63" s="28"/>
      <c r="H63" s="297"/>
      <c r="I63" s="297"/>
      <c r="J63" s="297"/>
      <c r="K63" s="300"/>
      <c r="L63" s="297"/>
      <c r="M63" s="297"/>
      <c r="N63" s="297"/>
      <c r="O63" s="301"/>
      <c r="P63" s="300"/>
      <c r="Q63" s="92"/>
      <c r="R63" s="99"/>
      <c r="S63" s="92"/>
      <c r="T63" s="92"/>
      <c r="U63" s="34"/>
      <c r="V63" s="34"/>
      <c r="W63" s="34"/>
      <c r="X63" s="100"/>
      <c r="Y63" s="100"/>
      <c r="Z63" s="100"/>
      <c r="AA63" s="101"/>
      <c r="AB63" s="101"/>
      <c r="AC63" s="101"/>
      <c r="AD63" s="101"/>
      <c r="AE63" s="101"/>
      <c r="AF63" s="101"/>
      <c r="AG63" s="101"/>
      <c r="AH63" s="101"/>
      <c r="AI63" s="101"/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/>
      <c r="AU63" s="101"/>
      <c r="AV63" s="101"/>
      <c r="AW63" s="101"/>
      <c r="AX63" s="101"/>
      <c r="AY63" s="101"/>
      <c r="AZ63" s="101"/>
      <c r="BA63" s="101"/>
      <c r="BB63" s="101"/>
      <c r="BC63" s="101"/>
      <c r="BD63" s="101"/>
      <c r="BE63" s="101"/>
      <c r="BF63" s="101"/>
      <c r="BG63" s="101"/>
      <c r="BH63" s="101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</row>
    <row r="64" spans="1:244" x14ac:dyDescent="0.2">
      <c r="A64" s="29"/>
      <c r="B64" s="371"/>
      <c r="C64" s="2"/>
      <c r="D64" s="106"/>
      <c r="E64" s="32"/>
      <c r="F64" s="3"/>
      <c r="G64" s="28"/>
      <c r="H64" s="297"/>
      <c r="I64" s="297"/>
      <c r="J64" s="297"/>
      <c r="K64" s="300"/>
      <c r="L64" s="297"/>
      <c r="M64" s="297"/>
      <c r="N64" s="297"/>
      <c r="O64" s="301"/>
      <c r="P64" s="300"/>
      <c r="Q64" s="92"/>
      <c r="R64" s="99"/>
      <c r="S64" s="92"/>
      <c r="T64" s="92"/>
      <c r="U64" s="34"/>
      <c r="V64" s="34"/>
      <c r="W64" s="34"/>
      <c r="X64" s="100"/>
      <c r="Y64" s="100"/>
      <c r="Z64" s="100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101"/>
      <c r="AO64" s="101"/>
      <c r="AP64" s="101"/>
      <c r="AQ64" s="101"/>
      <c r="AR64" s="101"/>
      <c r="AS64" s="101"/>
      <c r="AT64" s="101"/>
      <c r="AU64" s="101"/>
      <c r="AV64" s="101"/>
      <c r="AW64" s="101"/>
      <c r="AX64" s="101"/>
      <c r="AY64" s="101"/>
      <c r="AZ64" s="101"/>
      <c r="BA64" s="101"/>
      <c r="BB64" s="101"/>
      <c r="BC64" s="101"/>
      <c r="BD64" s="101"/>
      <c r="BE64" s="101"/>
      <c r="BF64" s="101"/>
      <c r="BG64" s="101"/>
      <c r="BH64" s="101"/>
    </row>
    <row r="65" spans="1:244" x14ac:dyDescent="0.2">
      <c r="A65" s="97">
        <v>33</v>
      </c>
      <c r="B65" s="371" t="s">
        <v>31</v>
      </c>
      <c r="C65" s="2"/>
      <c r="D65" s="106" t="s">
        <v>32</v>
      </c>
      <c r="E65" s="32">
        <v>55.04</v>
      </c>
      <c r="F65" s="3"/>
      <c r="G65" s="28">
        <f>E65+F65-SUM(H65:AA65)</f>
        <v>0</v>
      </c>
      <c r="H65" s="300"/>
      <c r="I65" s="300"/>
      <c r="J65" s="300"/>
      <c r="K65" s="300"/>
      <c r="L65" s="300"/>
      <c r="M65" s="300"/>
      <c r="N65" s="300"/>
      <c r="O65" s="301"/>
      <c r="P65" s="300"/>
      <c r="Q65" s="98">
        <f>E65</f>
        <v>55.04</v>
      </c>
      <c r="R65" s="104"/>
      <c r="S65" s="98"/>
      <c r="T65" s="98"/>
      <c r="U65" s="34"/>
      <c r="V65" s="34"/>
      <c r="W65" s="34"/>
      <c r="X65" s="100"/>
      <c r="Y65" s="100"/>
      <c r="Z65" s="100"/>
      <c r="AA65" s="101"/>
      <c r="AB65" s="101"/>
      <c r="AC65" s="101"/>
      <c r="AD65" s="101"/>
      <c r="AE65" s="101"/>
      <c r="AF65" s="101"/>
      <c r="AG65" s="101"/>
      <c r="AH65" s="101"/>
      <c r="AI65" s="101"/>
      <c r="AJ65" s="101"/>
      <c r="AK65" s="101"/>
      <c r="AL65" s="101"/>
      <c r="AM65" s="101"/>
      <c r="AN65" s="101"/>
      <c r="AO65" s="101"/>
      <c r="AP65" s="101"/>
      <c r="AQ65" s="101"/>
      <c r="AR65" s="101"/>
      <c r="AS65" s="101"/>
      <c r="AT65" s="101"/>
      <c r="AU65" s="101"/>
      <c r="AV65" s="101"/>
      <c r="AW65" s="101"/>
      <c r="AX65" s="101"/>
      <c r="AY65" s="101"/>
      <c r="AZ65" s="101"/>
      <c r="BA65" s="101"/>
      <c r="BB65" s="101"/>
      <c r="BC65" s="101"/>
      <c r="BD65" s="101"/>
      <c r="BE65" s="101"/>
      <c r="BF65" s="101"/>
      <c r="BG65" s="101"/>
      <c r="BH65" s="101"/>
      <c r="BI65" s="56"/>
      <c r="BJ65" s="56"/>
      <c r="BK65" s="56"/>
      <c r="BL65" s="56"/>
      <c r="BM65" s="56"/>
      <c r="BN65" s="56"/>
      <c r="BO65" s="56"/>
      <c r="BP65" s="56"/>
      <c r="BQ65" s="56"/>
      <c r="BR65" s="56"/>
      <c r="BS65" s="56"/>
      <c r="BT65" s="56"/>
      <c r="BU65" s="56"/>
      <c r="BV65" s="56"/>
      <c r="BW65" s="56"/>
      <c r="BX65" s="56"/>
      <c r="BY65" s="56"/>
      <c r="BZ65" s="56"/>
      <c r="CA65" s="56"/>
      <c r="CB65" s="56"/>
      <c r="CC65" s="56"/>
      <c r="CD65" s="56"/>
      <c r="CE65" s="56"/>
      <c r="CF65" s="56"/>
      <c r="CG65" s="56"/>
      <c r="CH65" s="56"/>
      <c r="CI65" s="56"/>
      <c r="CJ65" s="56"/>
      <c r="CK65" s="56"/>
      <c r="CL65" s="56"/>
      <c r="CM65" s="56"/>
      <c r="CN65" s="56"/>
      <c r="CO65" s="56"/>
      <c r="CP65" s="56"/>
      <c r="CQ65" s="56"/>
      <c r="CR65" s="56"/>
      <c r="CS65" s="56"/>
      <c r="CT65" s="56"/>
      <c r="CU65" s="56"/>
      <c r="CV65" s="56"/>
      <c r="CW65" s="56"/>
      <c r="CX65" s="56"/>
      <c r="CY65" s="56"/>
      <c r="CZ65" s="56"/>
      <c r="DA65" s="56"/>
      <c r="DB65" s="56"/>
      <c r="DC65" s="56"/>
      <c r="DD65" s="56"/>
      <c r="DE65" s="56"/>
      <c r="DF65" s="56"/>
      <c r="DG65" s="56"/>
      <c r="DH65" s="56"/>
      <c r="DI65" s="56"/>
      <c r="DJ65" s="56"/>
      <c r="DK65" s="56"/>
      <c r="DL65" s="56"/>
      <c r="DM65" s="56"/>
      <c r="DN65" s="56"/>
      <c r="DO65" s="56"/>
      <c r="DP65" s="56"/>
      <c r="DQ65" s="56"/>
      <c r="DR65" s="56"/>
      <c r="DS65" s="56"/>
      <c r="DT65" s="56"/>
      <c r="DU65" s="56"/>
      <c r="DV65" s="56"/>
      <c r="DW65" s="56"/>
      <c r="DX65" s="56"/>
      <c r="DY65" s="56"/>
      <c r="DZ65" s="56"/>
      <c r="EA65" s="56"/>
      <c r="EB65" s="56"/>
      <c r="EC65" s="56"/>
      <c r="ED65" s="56"/>
      <c r="EE65" s="56"/>
      <c r="EF65" s="56"/>
      <c r="EG65" s="56"/>
      <c r="EH65" s="56"/>
      <c r="EI65" s="56"/>
      <c r="EJ65" s="56"/>
      <c r="EK65" s="56"/>
      <c r="EL65" s="56"/>
      <c r="EM65" s="56"/>
      <c r="EN65" s="56"/>
      <c r="EO65" s="56"/>
      <c r="EP65" s="56"/>
      <c r="EQ65" s="56"/>
      <c r="ER65" s="56"/>
      <c r="ES65" s="56"/>
      <c r="ET65" s="56"/>
      <c r="EU65" s="56"/>
      <c r="EV65" s="56"/>
      <c r="EW65" s="56"/>
      <c r="EX65" s="56"/>
      <c r="EY65" s="56"/>
      <c r="EZ65" s="56"/>
      <c r="FA65" s="56"/>
      <c r="FB65" s="56"/>
      <c r="FC65" s="56"/>
      <c r="FD65" s="56"/>
      <c r="FE65" s="56"/>
      <c r="FF65" s="56"/>
      <c r="FG65" s="56"/>
      <c r="FH65" s="56"/>
      <c r="FI65" s="56"/>
      <c r="FJ65" s="56"/>
      <c r="FK65" s="56"/>
      <c r="FL65" s="56"/>
      <c r="FM65" s="56"/>
      <c r="FN65" s="56"/>
      <c r="FO65" s="56"/>
      <c r="FP65" s="56"/>
      <c r="FQ65" s="56"/>
      <c r="FR65" s="56"/>
      <c r="FS65" s="56"/>
      <c r="FT65" s="56"/>
      <c r="FU65" s="56"/>
      <c r="FV65" s="56"/>
      <c r="FW65" s="56"/>
      <c r="FX65" s="56"/>
      <c r="FY65" s="56"/>
      <c r="FZ65" s="56"/>
      <c r="GA65" s="56"/>
      <c r="GB65" s="56"/>
      <c r="GC65" s="56"/>
      <c r="GD65" s="56"/>
      <c r="GE65" s="56"/>
      <c r="GF65" s="56"/>
      <c r="GG65" s="56"/>
      <c r="GH65" s="56"/>
      <c r="GI65" s="56"/>
      <c r="GJ65" s="56"/>
      <c r="GK65" s="56"/>
      <c r="GL65" s="56"/>
      <c r="GM65" s="56"/>
      <c r="GN65" s="56"/>
      <c r="GO65" s="56"/>
      <c r="GP65" s="56"/>
      <c r="GQ65" s="56"/>
      <c r="GR65" s="56"/>
      <c r="GS65" s="56"/>
      <c r="GT65" s="56"/>
      <c r="GU65" s="56"/>
      <c r="GV65" s="56"/>
      <c r="GW65" s="56"/>
      <c r="GX65" s="56"/>
      <c r="GY65" s="56"/>
      <c r="GZ65" s="56"/>
      <c r="HA65" s="56"/>
      <c r="HB65" s="56"/>
      <c r="HC65" s="56"/>
      <c r="HD65" s="56"/>
      <c r="HE65" s="56"/>
      <c r="HF65" s="56"/>
      <c r="HG65" s="56"/>
      <c r="HH65" s="56"/>
      <c r="HI65" s="56"/>
      <c r="HJ65" s="56"/>
      <c r="HK65" s="56"/>
      <c r="HL65" s="56"/>
      <c r="HM65" s="56"/>
      <c r="HN65" s="56"/>
      <c r="HO65" s="56"/>
      <c r="HP65" s="56"/>
      <c r="HQ65" s="56"/>
      <c r="HR65" s="56"/>
      <c r="HS65" s="56"/>
      <c r="HT65" s="56"/>
      <c r="HU65" s="56"/>
      <c r="HV65" s="56"/>
      <c r="HW65" s="56"/>
      <c r="HX65" s="56"/>
      <c r="HY65" s="56"/>
      <c r="HZ65" s="56"/>
      <c r="IA65" s="56"/>
      <c r="IB65" s="56"/>
      <c r="IC65" s="56"/>
      <c r="ID65" s="56"/>
      <c r="IE65" s="56"/>
      <c r="IF65" s="56"/>
      <c r="IG65" s="56"/>
      <c r="IH65" s="56"/>
      <c r="II65" s="56"/>
      <c r="IJ65" s="56"/>
    </row>
    <row r="66" spans="1:244" x14ac:dyDescent="0.2">
      <c r="A66" s="29"/>
      <c r="B66" s="371"/>
      <c r="C66" s="2"/>
      <c r="D66" s="31"/>
      <c r="E66" s="32"/>
      <c r="F66" s="3"/>
      <c r="G66" s="28"/>
      <c r="H66" s="297"/>
      <c r="I66" s="297"/>
      <c r="J66" s="297"/>
      <c r="K66" s="300"/>
      <c r="L66" s="297"/>
      <c r="M66" s="297"/>
      <c r="N66" s="297"/>
      <c r="O66" s="301"/>
      <c r="P66" s="300"/>
      <c r="Q66" s="92"/>
      <c r="R66" s="99"/>
      <c r="S66" s="92"/>
      <c r="T66" s="92"/>
      <c r="U66" s="34"/>
      <c r="V66" s="34"/>
      <c r="W66" s="34"/>
      <c r="X66" s="102"/>
      <c r="Y66" s="100"/>
      <c r="Z66" s="100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101"/>
      <c r="AO66" s="101"/>
      <c r="AP66" s="101"/>
      <c r="AQ66" s="101"/>
      <c r="AR66" s="101"/>
      <c r="AS66" s="101"/>
      <c r="AT66" s="101"/>
      <c r="AU66" s="101"/>
      <c r="AV66" s="101"/>
      <c r="AW66" s="101"/>
      <c r="AX66" s="101"/>
      <c r="AY66" s="101"/>
      <c r="AZ66" s="101"/>
      <c r="BA66" s="101"/>
      <c r="BB66" s="101"/>
      <c r="BC66" s="101"/>
      <c r="BD66" s="101"/>
      <c r="BE66" s="101"/>
      <c r="BF66" s="101"/>
      <c r="BG66" s="101"/>
      <c r="BH66" s="101"/>
    </row>
    <row r="67" spans="1:244" x14ac:dyDescent="0.2">
      <c r="A67" s="97"/>
      <c r="B67" s="29"/>
      <c r="C67" s="2"/>
      <c r="D67" s="31"/>
      <c r="E67" s="32"/>
      <c r="F67" s="3"/>
      <c r="G67" s="28"/>
      <c r="H67" s="297"/>
      <c r="I67" s="297"/>
      <c r="J67" s="297"/>
      <c r="K67" s="300"/>
      <c r="L67" s="297"/>
      <c r="M67" s="297"/>
      <c r="N67" s="297"/>
      <c r="O67" s="302"/>
      <c r="P67" s="297"/>
      <c r="Q67" s="92"/>
      <c r="R67" s="99"/>
      <c r="S67" s="92"/>
      <c r="T67" s="92"/>
      <c r="U67" s="6"/>
      <c r="V67" s="6"/>
      <c r="W67" s="6"/>
      <c r="X67" s="96"/>
      <c r="Y67" s="96"/>
      <c r="Z67" s="96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</row>
    <row r="68" spans="1:244" x14ac:dyDescent="0.2">
      <c r="A68" s="29"/>
      <c r="B68" s="371"/>
      <c r="C68" s="2"/>
      <c r="D68" s="31"/>
      <c r="E68" s="32"/>
      <c r="F68" s="3"/>
      <c r="G68" s="28"/>
      <c r="H68" s="297"/>
      <c r="I68" s="297"/>
      <c r="J68" s="297"/>
      <c r="K68" s="300"/>
      <c r="L68" s="297"/>
      <c r="M68" s="373"/>
      <c r="N68" s="373"/>
      <c r="O68" s="301"/>
      <c r="P68" s="300"/>
      <c r="Q68" s="92"/>
      <c r="R68" s="99"/>
      <c r="S68" s="92"/>
      <c r="T68" s="92"/>
      <c r="U68" s="34"/>
      <c r="V68" s="34"/>
      <c r="W68" s="34"/>
      <c r="X68" s="100"/>
      <c r="Y68" s="100"/>
      <c r="Z68" s="100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  <c r="AO68" s="101"/>
      <c r="AP68" s="101"/>
      <c r="AQ68" s="101"/>
      <c r="AR68" s="101"/>
      <c r="AS68" s="101"/>
      <c r="AT68" s="101"/>
      <c r="AU68" s="101"/>
      <c r="AV68" s="101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</row>
    <row r="69" spans="1:244" x14ac:dyDescent="0.2">
      <c r="A69" s="97"/>
      <c r="B69" s="371"/>
      <c r="C69" s="2"/>
      <c r="D69" s="31"/>
      <c r="E69" s="32"/>
      <c r="F69" s="3"/>
      <c r="G69" s="28"/>
      <c r="H69" s="297"/>
      <c r="I69" s="297"/>
      <c r="J69" s="297"/>
      <c r="K69" s="300"/>
      <c r="L69" s="297"/>
      <c r="M69" s="373"/>
      <c r="N69" s="373"/>
      <c r="O69" s="301"/>
      <c r="P69" s="300"/>
      <c r="Q69" s="92"/>
      <c r="R69" s="99"/>
      <c r="S69" s="92"/>
      <c r="T69" s="92"/>
      <c r="U69" s="34"/>
      <c r="V69" s="34"/>
      <c r="W69" s="34"/>
      <c r="X69" s="100"/>
      <c r="Y69" s="100"/>
      <c r="Z69" s="100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101"/>
      <c r="AO69" s="101"/>
      <c r="AP69" s="101"/>
      <c r="AQ69" s="101"/>
      <c r="AR69" s="101"/>
      <c r="AS69" s="101"/>
      <c r="AT69" s="101"/>
      <c r="AU69" s="101"/>
      <c r="AV69" s="101"/>
      <c r="AW69" s="101"/>
      <c r="AX69" s="101"/>
      <c r="AY69" s="101"/>
      <c r="AZ69" s="101"/>
      <c r="BA69" s="101"/>
      <c r="BB69" s="101"/>
      <c r="BC69" s="101"/>
      <c r="BD69" s="101"/>
      <c r="BE69" s="101"/>
      <c r="BF69" s="101"/>
      <c r="BG69" s="101"/>
      <c r="BH69" s="101"/>
    </row>
    <row r="70" spans="1:244" x14ac:dyDescent="0.2">
      <c r="A70" s="29"/>
      <c r="C70" s="2"/>
      <c r="D70" s="31"/>
      <c r="E70" s="32"/>
      <c r="F70" s="3"/>
      <c r="G70" s="28"/>
      <c r="H70" s="297"/>
      <c r="I70" s="297"/>
      <c r="J70" s="297"/>
      <c r="K70" s="300"/>
      <c r="L70" s="297"/>
      <c r="M70" s="373"/>
      <c r="N70" s="373"/>
      <c r="O70" s="302"/>
      <c r="P70" s="297"/>
      <c r="Q70" s="92"/>
      <c r="R70" s="99"/>
      <c r="S70" s="92"/>
      <c r="T70" s="92"/>
      <c r="U70" s="6"/>
      <c r="V70" s="6"/>
      <c r="W70" s="6"/>
      <c r="X70" s="96"/>
      <c r="Y70" s="96"/>
      <c r="Z70" s="96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</row>
    <row r="71" spans="1:244" x14ac:dyDescent="0.2">
      <c r="A71" s="97"/>
      <c r="B71" s="29"/>
      <c r="C71" s="2"/>
      <c r="D71" s="30"/>
      <c r="E71" s="32"/>
      <c r="F71" s="287"/>
      <c r="G71" s="28"/>
      <c r="H71" s="297"/>
      <c r="I71" s="297"/>
      <c r="J71" s="297"/>
      <c r="K71" s="300"/>
      <c r="L71" s="297"/>
      <c r="O71" s="302"/>
      <c r="P71" s="297"/>
      <c r="Q71" s="92"/>
      <c r="R71" s="99"/>
      <c r="S71" s="92"/>
      <c r="T71" s="92"/>
      <c r="U71" s="6"/>
      <c r="V71" s="6"/>
      <c r="W71" s="6"/>
      <c r="X71" s="96"/>
      <c r="Y71" s="96"/>
      <c r="Z71" s="96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</row>
    <row r="72" spans="1:244" x14ac:dyDescent="0.2">
      <c r="A72" s="29"/>
      <c r="B72" s="29"/>
      <c r="C72" s="2"/>
      <c r="D72" s="103"/>
      <c r="E72" s="32"/>
      <c r="F72" s="3"/>
      <c r="G72" s="28"/>
      <c r="H72" s="297"/>
      <c r="I72" s="297"/>
      <c r="J72" s="297"/>
      <c r="K72" s="300"/>
      <c r="L72" s="300"/>
      <c r="M72" s="300"/>
      <c r="N72" s="300"/>
      <c r="O72" s="301"/>
      <c r="P72" s="300"/>
      <c r="Q72" s="98"/>
      <c r="R72" s="104"/>
      <c r="S72" s="98"/>
      <c r="T72" s="98"/>
      <c r="U72" s="6"/>
      <c r="V72" s="34"/>
      <c r="W72" s="34"/>
      <c r="X72" s="100"/>
      <c r="Y72" s="100"/>
      <c r="Z72" s="100"/>
      <c r="AA72" s="101"/>
      <c r="AB72" s="101"/>
      <c r="AC72" s="101"/>
      <c r="AD72" s="101"/>
      <c r="AE72" s="101"/>
      <c r="AF72" s="101"/>
      <c r="AG72" s="101"/>
      <c r="AH72" s="101"/>
      <c r="AI72" s="101"/>
      <c r="AJ72" s="101"/>
      <c r="AK72" s="101"/>
      <c r="AL72" s="101"/>
      <c r="AM72" s="101"/>
      <c r="AN72" s="101"/>
      <c r="AO72" s="101"/>
      <c r="AP72" s="101"/>
      <c r="AQ72" s="101"/>
      <c r="AR72" s="101"/>
      <c r="AS72" s="101"/>
      <c r="AT72" s="101"/>
      <c r="AU72" s="101"/>
      <c r="AV72" s="101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1"/>
    </row>
    <row r="73" spans="1:244" x14ac:dyDescent="0.2">
      <c r="A73" s="97"/>
      <c r="B73" s="29"/>
      <c r="C73" s="2"/>
      <c r="D73" s="30"/>
      <c r="E73" s="3"/>
      <c r="F73" s="33"/>
      <c r="G73" s="28"/>
      <c r="H73" s="297"/>
      <c r="I73" s="297"/>
      <c r="J73" s="297"/>
      <c r="K73" s="300"/>
      <c r="L73" s="297"/>
      <c r="M73" s="297"/>
      <c r="N73" s="297"/>
      <c r="O73" s="302"/>
      <c r="P73" s="297"/>
      <c r="Q73" s="92"/>
      <c r="R73" s="99"/>
      <c r="S73" s="92"/>
      <c r="T73" s="92"/>
      <c r="U73" s="6"/>
      <c r="V73" s="6"/>
      <c r="W73" s="6"/>
      <c r="X73" s="96"/>
      <c r="Y73" s="96"/>
      <c r="Z73" s="96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</row>
    <row r="74" spans="1:244" x14ac:dyDescent="0.2">
      <c r="A74" s="29"/>
      <c r="B74" s="29"/>
      <c r="C74" s="2"/>
      <c r="D74" s="31"/>
      <c r="E74" s="32"/>
      <c r="F74" s="4"/>
      <c r="G74" s="28"/>
      <c r="H74" s="297"/>
      <c r="I74" s="297"/>
      <c r="J74" s="297"/>
      <c r="K74" s="300"/>
      <c r="L74" s="297"/>
      <c r="M74" s="297"/>
      <c r="N74" s="297"/>
      <c r="O74" s="302"/>
      <c r="P74" s="297"/>
      <c r="Q74" s="92"/>
      <c r="R74" s="99"/>
      <c r="S74" s="92"/>
      <c r="T74" s="92"/>
      <c r="U74" s="6"/>
      <c r="V74" s="6"/>
      <c r="W74" s="6"/>
      <c r="X74" s="96"/>
      <c r="Y74" s="96"/>
      <c r="Z74" s="96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</row>
    <row r="75" spans="1:244" x14ac:dyDescent="0.2">
      <c r="A75" s="97"/>
      <c r="B75" s="29"/>
      <c r="C75" s="2"/>
      <c r="D75" s="31"/>
      <c r="E75" s="32"/>
      <c r="F75" s="3"/>
      <c r="G75" s="28"/>
      <c r="H75" s="297"/>
      <c r="I75" s="297"/>
      <c r="J75" s="297"/>
      <c r="K75" s="300"/>
      <c r="L75" s="297"/>
      <c r="M75" s="297"/>
      <c r="N75" s="297"/>
      <c r="O75" s="302"/>
      <c r="P75" s="297"/>
      <c r="Q75" s="92"/>
      <c r="R75" s="99"/>
      <c r="S75" s="92"/>
      <c r="T75" s="92"/>
      <c r="U75" s="6"/>
      <c r="V75" s="6"/>
      <c r="W75" s="6"/>
      <c r="X75" s="96"/>
      <c r="Y75" s="96"/>
      <c r="Z75" s="96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</row>
    <row r="76" spans="1:244" x14ac:dyDescent="0.2">
      <c r="A76" s="29"/>
      <c r="B76" s="29"/>
      <c r="C76" s="2"/>
      <c r="D76" s="31"/>
      <c r="E76" s="32"/>
      <c r="F76" s="3"/>
      <c r="G76" s="28"/>
      <c r="H76" s="297"/>
      <c r="I76" s="297"/>
      <c r="J76" s="297"/>
      <c r="K76" s="300"/>
      <c r="L76" s="297"/>
      <c r="M76" s="297"/>
      <c r="N76" s="297"/>
      <c r="O76" s="301"/>
      <c r="P76" s="297"/>
      <c r="Q76" s="92"/>
      <c r="R76" s="99"/>
      <c r="S76" s="92"/>
      <c r="T76" s="92"/>
      <c r="U76" s="6"/>
      <c r="V76" s="34"/>
      <c r="W76" s="34"/>
      <c r="X76" s="100"/>
      <c r="Y76" s="100"/>
      <c r="Z76" s="100"/>
      <c r="AA76" s="101"/>
      <c r="AB76" s="101"/>
      <c r="AC76" s="101"/>
      <c r="AD76" s="101"/>
      <c r="AE76" s="101"/>
      <c r="AF76" s="101"/>
      <c r="AG76" s="101"/>
      <c r="AH76" s="101"/>
      <c r="AI76" s="101"/>
      <c r="AJ76" s="101"/>
      <c r="AK76" s="101"/>
      <c r="AL76" s="101"/>
      <c r="AM76" s="101"/>
      <c r="AN76" s="101"/>
      <c r="AO76" s="101"/>
      <c r="AP76" s="101"/>
      <c r="AQ76" s="101"/>
      <c r="AR76" s="101"/>
      <c r="AS76" s="101"/>
      <c r="AT76" s="101"/>
      <c r="AU76" s="101"/>
      <c r="AV76" s="101"/>
      <c r="AW76" s="101"/>
      <c r="AX76" s="101"/>
      <c r="AY76" s="101"/>
      <c r="AZ76" s="101"/>
      <c r="BA76" s="101"/>
      <c r="BB76" s="101"/>
      <c r="BC76" s="101"/>
      <c r="BD76" s="101"/>
      <c r="BE76" s="101"/>
      <c r="BF76" s="101"/>
      <c r="BG76" s="101"/>
      <c r="BH76" s="101"/>
    </row>
    <row r="77" spans="1:244" x14ac:dyDescent="0.2">
      <c r="A77" s="29"/>
      <c r="B77" s="29"/>
      <c r="C77" s="2"/>
      <c r="D77" s="31"/>
      <c r="E77" s="32"/>
      <c r="F77" s="3"/>
      <c r="G77" s="28"/>
      <c r="H77" s="297"/>
      <c r="I77" s="297"/>
      <c r="J77" s="297"/>
      <c r="K77" s="300"/>
      <c r="L77" s="297"/>
      <c r="M77" s="297"/>
      <c r="N77" s="297"/>
      <c r="O77" s="302"/>
      <c r="P77" s="297"/>
      <c r="Q77" s="92"/>
      <c r="R77" s="99"/>
      <c r="S77" s="92"/>
      <c r="T77" s="92"/>
      <c r="U77" s="6"/>
      <c r="V77" s="6"/>
      <c r="W77" s="6"/>
      <c r="X77" s="96"/>
      <c r="Y77" s="96"/>
      <c r="Z77" s="96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</row>
    <row r="78" spans="1:244" x14ac:dyDescent="0.2">
      <c r="A78" s="97"/>
      <c r="B78" s="29"/>
      <c r="C78" s="2"/>
      <c r="D78" s="31"/>
      <c r="E78" s="32"/>
      <c r="F78" s="3"/>
      <c r="G78" s="28"/>
      <c r="H78" s="297"/>
      <c r="I78" s="297"/>
      <c r="J78" s="297"/>
      <c r="K78" s="300"/>
      <c r="L78" s="297"/>
      <c r="M78" s="297"/>
      <c r="N78" s="297"/>
      <c r="O78" s="302"/>
      <c r="P78" s="297"/>
      <c r="Q78" s="92"/>
      <c r="R78" s="99"/>
      <c r="S78" s="92"/>
      <c r="T78" s="92"/>
      <c r="U78" s="6"/>
      <c r="V78" s="6"/>
      <c r="W78" s="6"/>
      <c r="X78" s="96"/>
      <c r="Y78" s="96"/>
      <c r="Z78" s="96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 spans="1:244" x14ac:dyDescent="0.2">
      <c r="A79" s="29"/>
      <c r="B79" s="29"/>
      <c r="C79" s="2"/>
      <c r="D79" s="31"/>
      <c r="E79" s="32"/>
      <c r="F79" s="3"/>
      <c r="G79" s="28"/>
      <c r="H79" s="297"/>
      <c r="I79" s="297"/>
      <c r="J79" s="297"/>
      <c r="K79" s="300"/>
      <c r="L79" s="297"/>
      <c r="M79" s="297"/>
      <c r="N79" s="297"/>
      <c r="O79" s="302"/>
      <c r="P79" s="297"/>
      <c r="Q79" s="92"/>
      <c r="R79" s="99"/>
      <c r="S79" s="92"/>
      <c r="T79" s="92"/>
      <c r="U79" s="6"/>
      <c r="V79" s="6"/>
      <c r="W79" s="6"/>
      <c r="X79" s="96"/>
      <c r="Y79" s="96"/>
      <c r="Z79" s="96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</row>
    <row r="80" spans="1:244" x14ac:dyDescent="0.2">
      <c r="A80" s="29"/>
      <c r="B80" s="29"/>
      <c r="C80" s="2"/>
      <c r="D80" s="31"/>
      <c r="E80" s="32"/>
      <c r="F80" s="3"/>
      <c r="G80" s="28"/>
      <c r="H80" s="297"/>
      <c r="I80" s="297"/>
      <c r="J80" s="297"/>
      <c r="K80" s="300"/>
      <c r="L80" s="297"/>
      <c r="M80" s="297"/>
      <c r="N80" s="297"/>
      <c r="O80" s="302"/>
      <c r="P80" s="297"/>
      <c r="Q80" s="92"/>
      <c r="R80" s="99"/>
      <c r="S80" s="92"/>
      <c r="T80" s="92"/>
      <c r="U80" s="6"/>
      <c r="V80" s="6"/>
      <c r="W80" s="6"/>
      <c r="X80" s="96"/>
      <c r="Y80" s="96"/>
      <c r="Z80" s="96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 spans="1:60" x14ac:dyDescent="0.2">
      <c r="A81" s="97"/>
      <c r="B81" s="29"/>
      <c r="C81" s="2"/>
      <c r="D81" s="31"/>
      <c r="E81" s="32"/>
      <c r="F81" s="3"/>
      <c r="G81" s="28"/>
      <c r="H81" s="297"/>
      <c r="I81" s="297"/>
      <c r="J81" s="297"/>
      <c r="K81" s="300"/>
      <c r="L81" s="297"/>
      <c r="M81" s="297"/>
      <c r="N81" s="297"/>
      <c r="O81" s="302"/>
      <c r="P81" s="297"/>
      <c r="Q81" s="92"/>
      <c r="R81" s="99"/>
      <c r="S81" s="92"/>
      <c r="T81" s="92"/>
      <c r="U81" s="6"/>
      <c r="V81" s="6"/>
      <c r="W81" s="6"/>
      <c r="X81" s="96"/>
      <c r="Y81" s="96"/>
      <c r="Z81" s="96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</row>
    <row r="82" spans="1:60" x14ac:dyDescent="0.2">
      <c r="A82" s="29"/>
      <c r="B82" s="29"/>
      <c r="C82" s="2"/>
      <c r="D82" s="31"/>
      <c r="E82" s="32"/>
      <c r="F82" s="3"/>
      <c r="G82" s="28"/>
      <c r="H82" s="297"/>
      <c r="I82" s="297"/>
      <c r="J82" s="297"/>
      <c r="K82" s="300"/>
      <c r="L82" s="297"/>
      <c r="M82" s="297"/>
      <c r="N82" s="297"/>
      <c r="O82" s="302"/>
      <c r="P82" s="297"/>
      <c r="Q82" s="92"/>
      <c r="R82" s="99"/>
      <c r="S82" s="92"/>
      <c r="T82" s="92"/>
      <c r="U82" s="6"/>
      <c r="V82" s="6"/>
      <c r="W82" s="6"/>
      <c r="X82" s="96"/>
      <c r="Y82" s="96"/>
      <c r="Z82" s="96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</row>
    <row r="83" spans="1:60" x14ac:dyDescent="0.2">
      <c r="A83" s="29"/>
      <c r="B83" s="29"/>
      <c r="C83" s="2"/>
      <c r="D83" s="31"/>
      <c r="E83" s="32"/>
      <c r="F83" s="3"/>
      <c r="G83" s="28"/>
      <c r="H83" s="297"/>
      <c r="I83" s="297"/>
      <c r="J83" s="297"/>
      <c r="K83" s="300"/>
      <c r="L83" s="297"/>
      <c r="M83" s="297"/>
      <c r="N83" s="297"/>
      <c r="O83" s="302"/>
      <c r="P83" s="297"/>
      <c r="Q83" s="92"/>
      <c r="R83" s="99"/>
      <c r="S83" s="92"/>
      <c r="T83" s="92"/>
      <c r="U83" s="6"/>
      <c r="V83" s="6"/>
      <c r="W83" s="6"/>
      <c r="X83" s="96"/>
      <c r="Y83" s="96"/>
      <c r="Z83" s="96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</row>
    <row r="84" spans="1:60" x14ac:dyDescent="0.2">
      <c r="A84" s="97"/>
      <c r="B84" s="29"/>
      <c r="C84" s="2"/>
      <c r="D84" s="31"/>
      <c r="E84" s="32"/>
      <c r="F84" s="3"/>
      <c r="G84" s="28"/>
      <c r="H84" s="297"/>
      <c r="I84" s="297"/>
      <c r="J84" s="297"/>
      <c r="K84" s="300"/>
      <c r="L84" s="297"/>
      <c r="M84" s="297"/>
      <c r="N84" s="297"/>
      <c r="O84" s="302"/>
      <c r="P84" s="297"/>
      <c r="Q84" s="92"/>
      <c r="R84" s="99"/>
      <c r="S84" s="92"/>
      <c r="T84" s="92"/>
      <c r="U84" s="6"/>
      <c r="V84" s="6"/>
      <c r="W84" s="6"/>
      <c r="X84" s="96"/>
      <c r="Y84" s="96"/>
      <c r="Z84" s="96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</row>
    <row r="85" spans="1:60" x14ac:dyDescent="0.2">
      <c r="A85" s="29"/>
      <c r="B85" s="29"/>
      <c r="C85" s="2"/>
      <c r="D85" s="31"/>
      <c r="E85" s="32"/>
      <c r="F85" s="3"/>
      <c r="G85" s="28"/>
      <c r="H85" s="297"/>
      <c r="I85" s="297"/>
      <c r="J85" s="297"/>
      <c r="K85" s="300"/>
      <c r="L85" s="297"/>
      <c r="M85" s="297"/>
      <c r="N85" s="297"/>
      <c r="O85" s="302"/>
      <c r="P85" s="297"/>
      <c r="Q85" s="92"/>
      <c r="R85" s="99"/>
      <c r="S85" s="92"/>
      <c r="T85" s="92"/>
      <c r="U85" s="6"/>
      <c r="V85" s="6"/>
      <c r="W85" s="6"/>
      <c r="X85" s="96"/>
      <c r="Y85" s="96"/>
      <c r="Z85" s="96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</row>
    <row r="86" spans="1:60" s="112" customFormat="1" x14ac:dyDescent="0.2">
      <c r="A86" s="29"/>
      <c r="B86" s="29"/>
      <c r="C86" s="2"/>
      <c r="D86" s="31"/>
      <c r="E86" s="32"/>
      <c r="F86" s="3"/>
      <c r="G86" s="28"/>
      <c r="H86" s="297"/>
      <c r="I86" s="297"/>
      <c r="J86" s="297"/>
      <c r="K86" s="300"/>
      <c r="L86" s="297"/>
      <c r="M86" s="297"/>
      <c r="N86" s="297"/>
      <c r="O86" s="302"/>
      <c r="P86" s="297"/>
      <c r="Q86" s="92"/>
      <c r="R86" s="99"/>
      <c r="S86" s="92"/>
      <c r="T86" s="92"/>
      <c r="U86" s="6"/>
      <c r="V86" s="6"/>
      <c r="W86" s="6"/>
      <c r="X86" s="96"/>
      <c r="Y86" s="96"/>
      <c r="Z86" s="96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</row>
    <row r="87" spans="1:60" x14ac:dyDescent="0.2">
      <c r="A87" s="97"/>
      <c r="B87" s="29"/>
      <c r="C87" s="2"/>
      <c r="D87" s="31"/>
      <c r="E87" s="32"/>
      <c r="F87" s="3"/>
      <c r="G87" s="28"/>
      <c r="H87" s="297"/>
      <c r="I87" s="297"/>
      <c r="J87" s="297"/>
      <c r="K87" s="300"/>
      <c r="L87" s="297"/>
      <c r="M87" s="297"/>
      <c r="N87" s="297"/>
      <c r="O87" s="302"/>
      <c r="P87" s="297"/>
      <c r="Q87" s="92"/>
      <c r="R87" s="99"/>
      <c r="S87" s="92"/>
      <c r="T87" s="92"/>
      <c r="U87" s="113"/>
      <c r="V87" s="6"/>
      <c r="W87" s="6"/>
      <c r="X87" s="96"/>
      <c r="Y87" s="96"/>
      <c r="Z87" s="96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</row>
    <row r="88" spans="1:60" x14ac:dyDescent="0.2">
      <c r="A88" s="29"/>
      <c r="B88" s="29"/>
      <c r="C88" s="2"/>
      <c r="D88" s="31"/>
      <c r="E88" s="32"/>
      <c r="F88" s="3"/>
      <c r="G88" s="28"/>
      <c r="H88" s="297"/>
      <c r="I88" s="297"/>
      <c r="J88" s="297"/>
      <c r="K88" s="300"/>
      <c r="L88" s="297"/>
      <c r="M88" s="297"/>
      <c r="N88" s="297"/>
      <c r="O88" s="302"/>
      <c r="P88" s="297"/>
      <c r="Q88" s="92"/>
      <c r="R88" s="99"/>
      <c r="S88" s="92"/>
      <c r="T88" s="92"/>
      <c r="U88" s="6"/>
      <c r="V88" s="6"/>
      <c r="W88" s="6"/>
      <c r="X88" s="96"/>
      <c r="Y88" s="96"/>
      <c r="Z88" s="96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</row>
    <row r="89" spans="1:60" x14ac:dyDescent="0.2">
      <c r="A89" s="97"/>
      <c r="B89" s="29"/>
      <c r="C89" s="2"/>
      <c r="D89" s="31"/>
      <c r="E89" s="32"/>
      <c r="F89" s="3"/>
      <c r="G89" s="28"/>
      <c r="H89" s="297"/>
      <c r="I89" s="297"/>
      <c r="J89" s="297"/>
      <c r="K89" s="300"/>
      <c r="L89" s="297"/>
      <c r="M89" s="297"/>
      <c r="N89" s="297"/>
      <c r="O89" s="301"/>
      <c r="P89" s="297"/>
      <c r="Q89" s="92"/>
      <c r="R89" s="99"/>
      <c r="S89" s="92"/>
      <c r="T89" s="92"/>
      <c r="U89" s="6"/>
      <c r="V89" s="34"/>
      <c r="W89" s="34"/>
      <c r="X89" s="100"/>
      <c r="Y89" s="100"/>
      <c r="Z89" s="100"/>
      <c r="AA89" s="101"/>
      <c r="AB89" s="101"/>
      <c r="AC89" s="101"/>
      <c r="AD89" s="101"/>
      <c r="AE89" s="101"/>
      <c r="AF89" s="101"/>
      <c r="AG89" s="101"/>
      <c r="AH89" s="101"/>
      <c r="AI89" s="101"/>
      <c r="AJ89" s="101"/>
      <c r="AK89" s="101"/>
      <c r="AL89" s="101"/>
      <c r="AM89" s="101"/>
      <c r="AN89" s="101"/>
      <c r="AO89" s="101"/>
      <c r="AP89" s="101"/>
      <c r="AQ89" s="101"/>
      <c r="AR89" s="101"/>
      <c r="AS89" s="101"/>
      <c r="AT89" s="101"/>
      <c r="AU89" s="101"/>
      <c r="AV89" s="101"/>
      <c r="AW89" s="101"/>
      <c r="AX89" s="101"/>
      <c r="AY89" s="101"/>
      <c r="AZ89" s="101"/>
      <c r="BA89" s="101"/>
      <c r="BB89" s="101"/>
      <c r="BC89" s="101"/>
      <c r="BD89" s="101"/>
      <c r="BE89" s="101"/>
      <c r="BF89" s="101"/>
      <c r="BG89" s="101"/>
      <c r="BH89" s="101"/>
    </row>
    <row r="90" spans="1:60" x14ac:dyDescent="0.2">
      <c r="A90" s="29"/>
      <c r="B90" s="29"/>
      <c r="C90" s="2"/>
      <c r="D90" s="103"/>
      <c r="E90" s="32"/>
      <c r="F90" s="3"/>
      <c r="G90" s="28"/>
      <c r="H90" s="297"/>
      <c r="I90" s="297"/>
      <c r="J90" s="297"/>
      <c r="K90" s="300"/>
      <c r="L90" s="297"/>
      <c r="M90" s="297"/>
      <c r="N90" s="297"/>
      <c r="O90" s="302"/>
      <c r="P90" s="297"/>
      <c r="Q90" s="92"/>
      <c r="R90" s="99"/>
      <c r="S90" s="92"/>
      <c r="T90" s="92"/>
      <c r="U90" s="6"/>
      <c r="V90" s="6"/>
      <c r="W90" s="6"/>
      <c r="X90" s="96"/>
      <c r="Y90" s="96"/>
      <c r="Z90" s="96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</row>
    <row r="91" spans="1:60" x14ac:dyDescent="0.2">
      <c r="A91" s="29"/>
      <c r="B91" s="113"/>
      <c r="C91" s="2"/>
      <c r="D91" s="31"/>
      <c r="E91" s="32"/>
      <c r="F91" s="3"/>
      <c r="G91" s="28"/>
      <c r="H91" s="297"/>
      <c r="I91" s="297"/>
      <c r="J91" s="297"/>
      <c r="K91" s="300"/>
      <c r="L91" s="297"/>
      <c r="M91" s="297"/>
      <c r="N91" s="297"/>
      <c r="O91" s="302"/>
      <c r="P91" s="297"/>
      <c r="Q91" s="92"/>
      <c r="R91" s="99"/>
      <c r="S91" s="92"/>
      <c r="T91" s="92"/>
      <c r="U91" s="6"/>
      <c r="V91" s="6"/>
      <c r="W91" s="6"/>
      <c r="X91" s="96"/>
      <c r="Y91" s="96"/>
      <c r="Z91" s="96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</row>
    <row r="92" spans="1:60" x14ac:dyDescent="0.2">
      <c r="A92" s="97">
        <v>84</v>
      </c>
      <c r="B92" s="29"/>
      <c r="C92" s="2"/>
      <c r="D92" s="1"/>
      <c r="E92" s="32"/>
      <c r="F92" s="3"/>
      <c r="G92" s="28">
        <f t="shared" ref="G92:G155" si="1">E92+F92-SUM(H92:AA92)</f>
        <v>0</v>
      </c>
      <c r="H92" s="297"/>
      <c r="I92" s="297"/>
      <c r="J92" s="297"/>
      <c r="K92" s="300"/>
      <c r="L92" s="297"/>
      <c r="M92" s="297"/>
      <c r="N92" s="297"/>
      <c r="O92" s="301"/>
      <c r="P92" s="300"/>
      <c r="Q92" s="92"/>
      <c r="R92" s="99"/>
      <c r="S92" s="92"/>
      <c r="T92" s="92"/>
      <c r="U92" s="34"/>
      <c r="V92" s="34"/>
      <c r="W92" s="34"/>
      <c r="X92" s="100"/>
      <c r="Y92" s="100"/>
      <c r="Z92" s="100"/>
      <c r="AA92" s="101"/>
      <c r="AB92" s="101"/>
      <c r="AC92" s="101"/>
      <c r="AD92" s="101"/>
      <c r="AE92" s="101"/>
      <c r="AF92" s="101"/>
      <c r="AG92" s="101"/>
      <c r="AH92" s="101"/>
      <c r="AI92" s="101"/>
      <c r="AJ92" s="101"/>
      <c r="AK92" s="101"/>
      <c r="AL92" s="101"/>
      <c r="AM92" s="101"/>
      <c r="AN92" s="101"/>
      <c r="AO92" s="101"/>
      <c r="AP92" s="101"/>
      <c r="AQ92" s="101"/>
      <c r="AR92" s="101"/>
      <c r="AS92" s="101"/>
      <c r="AT92" s="101"/>
      <c r="AU92" s="101"/>
      <c r="AV92" s="101"/>
      <c r="AW92" s="101"/>
      <c r="AX92" s="101"/>
      <c r="AY92" s="101"/>
      <c r="AZ92" s="101"/>
      <c r="BA92" s="101"/>
      <c r="BB92" s="101"/>
      <c r="BC92" s="101"/>
      <c r="BD92" s="101"/>
      <c r="BE92" s="101"/>
      <c r="BF92" s="101"/>
      <c r="BG92" s="101"/>
      <c r="BH92" s="101"/>
    </row>
    <row r="93" spans="1:60" x14ac:dyDescent="0.2">
      <c r="A93" s="29">
        <v>85</v>
      </c>
      <c r="B93" s="29"/>
      <c r="C93" s="2"/>
      <c r="D93" s="31"/>
      <c r="E93" s="32"/>
      <c r="F93" s="3"/>
      <c r="G93" s="28">
        <f t="shared" si="1"/>
        <v>0</v>
      </c>
      <c r="H93" s="297"/>
      <c r="I93" s="297"/>
      <c r="J93" s="297"/>
      <c r="K93" s="300"/>
      <c r="L93" s="297"/>
      <c r="M93" s="297"/>
      <c r="N93" s="297"/>
      <c r="O93" s="301"/>
      <c r="P93" s="297"/>
      <c r="Q93" s="92"/>
      <c r="R93" s="99"/>
      <c r="S93" s="92"/>
      <c r="T93" s="92"/>
      <c r="U93" s="114"/>
      <c r="V93" s="34"/>
      <c r="W93" s="34"/>
      <c r="X93" s="100"/>
      <c r="Y93" s="100"/>
      <c r="Z93" s="100"/>
      <c r="AA93" s="101"/>
      <c r="AB93" s="101"/>
      <c r="AC93" s="101"/>
      <c r="AD93" s="101"/>
      <c r="AE93" s="101"/>
      <c r="AF93" s="101"/>
      <c r="AG93" s="101"/>
      <c r="AH93" s="101"/>
      <c r="AI93" s="101"/>
      <c r="AJ93" s="101"/>
      <c r="AK93" s="101"/>
      <c r="AL93" s="101"/>
      <c r="AM93" s="101"/>
      <c r="AN93" s="101"/>
      <c r="AO93" s="101"/>
      <c r="AP93" s="101"/>
      <c r="AQ93" s="101"/>
      <c r="AR93" s="101"/>
      <c r="AS93" s="101"/>
      <c r="AT93" s="101"/>
      <c r="AU93" s="101"/>
      <c r="AV93" s="101"/>
      <c r="AW93" s="101"/>
      <c r="AX93" s="101"/>
      <c r="AY93" s="101"/>
      <c r="AZ93" s="101"/>
      <c r="BA93" s="101"/>
      <c r="BB93" s="101"/>
      <c r="BC93" s="101"/>
      <c r="BD93" s="101"/>
      <c r="BE93" s="101"/>
      <c r="BF93" s="101"/>
      <c r="BG93" s="101"/>
      <c r="BH93" s="101"/>
    </row>
    <row r="94" spans="1:60" x14ac:dyDescent="0.2">
      <c r="A94" s="29"/>
      <c r="B94" s="29"/>
      <c r="C94" s="2"/>
      <c r="D94" s="31"/>
      <c r="E94" s="32"/>
      <c r="F94" s="3"/>
      <c r="G94" s="28">
        <f t="shared" si="1"/>
        <v>0</v>
      </c>
      <c r="H94" s="297"/>
      <c r="I94" s="297"/>
      <c r="J94" s="297"/>
      <c r="K94" s="300"/>
      <c r="L94" s="297"/>
      <c r="M94" s="297"/>
      <c r="N94" s="297"/>
      <c r="O94" s="301"/>
      <c r="P94" s="297"/>
      <c r="Q94" s="92"/>
      <c r="R94" s="99"/>
      <c r="S94" s="92"/>
      <c r="T94" s="92"/>
      <c r="U94" s="114"/>
      <c r="V94" s="34"/>
      <c r="W94" s="34"/>
      <c r="X94" s="100"/>
      <c r="Y94" s="100"/>
      <c r="Z94" s="100"/>
      <c r="AA94" s="101"/>
      <c r="AB94" s="101"/>
      <c r="AC94" s="101"/>
      <c r="AD94" s="101"/>
      <c r="AE94" s="101"/>
      <c r="AF94" s="101"/>
      <c r="AG94" s="101"/>
      <c r="AH94" s="101"/>
      <c r="AI94" s="101"/>
      <c r="AJ94" s="101"/>
      <c r="AK94" s="101"/>
      <c r="AL94" s="101"/>
      <c r="AM94" s="101"/>
      <c r="AN94" s="101"/>
      <c r="AO94" s="101"/>
      <c r="AP94" s="101"/>
      <c r="AQ94" s="101"/>
      <c r="AR94" s="101"/>
      <c r="AS94" s="101"/>
      <c r="AT94" s="101"/>
      <c r="AU94" s="101"/>
      <c r="AV94" s="101"/>
      <c r="AW94" s="101"/>
      <c r="AX94" s="101"/>
      <c r="AY94" s="101"/>
      <c r="AZ94" s="101"/>
      <c r="BA94" s="101"/>
      <c r="BB94" s="101"/>
      <c r="BC94" s="101"/>
      <c r="BD94" s="101"/>
      <c r="BE94" s="101"/>
      <c r="BF94" s="101"/>
      <c r="BG94" s="101"/>
      <c r="BH94" s="101"/>
    </row>
    <row r="95" spans="1:60" x14ac:dyDescent="0.2">
      <c r="A95" s="29"/>
      <c r="B95" s="29"/>
      <c r="C95" s="2"/>
      <c r="D95" s="31"/>
      <c r="E95" s="32"/>
      <c r="F95" s="3"/>
      <c r="G95" s="28">
        <f t="shared" si="1"/>
        <v>0</v>
      </c>
      <c r="H95" s="297"/>
      <c r="I95" s="297"/>
      <c r="J95" s="297"/>
      <c r="K95" s="300"/>
      <c r="L95" s="297"/>
      <c r="M95" s="297"/>
      <c r="N95" s="297"/>
      <c r="O95" s="302"/>
      <c r="P95" s="297"/>
      <c r="Q95" s="92"/>
      <c r="R95" s="99"/>
      <c r="S95" s="92"/>
      <c r="T95" s="92"/>
      <c r="U95" s="114"/>
      <c r="V95" s="6"/>
      <c r="W95" s="6"/>
      <c r="X95" s="96"/>
      <c r="Y95" s="96"/>
      <c r="Z95" s="96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</row>
    <row r="96" spans="1:60" x14ac:dyDescent="0.2">
      <c r="A96" s="29"/>
      <c r="B96" s="29"/>
      <c r="C96" s="2"/>
      <c r="D96" s="31"/>
      <c r="E96" s="32"/>
      <c r="F96" s="3"/>
      <c r="G96" s="28">
        <f t="shared" si="1"/>
        <v>0</v>
      </c>
      <c r="H96" s="297"/>
      <c r="I96" s="297"/>
      <c r="J96" s="297"/>
      <c r="K96" s="300"/>
      <c r="L96" s="297"/>
      <c r="M96" s="297"/>
      <c r="N96" s="297"/>
      <c r="O96" s="302"/>
      <c r="P96" s="297"/>
      <c r="Q96" s="92"/>
      <c r="R96" s="99"/>
      <c r="S96" s="92"/>
      <c r="T96" s="92"/>
      <c r="U96" s="114"/>
      <c r="V96" s="6"/>
      <c r="W96" s="6"/>
      <c r="X96" s="96"/>
      <c r="Y96" s="96"/>
      <c r="Z96" s="96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</row>
    <row r="97" spans="1:60" x14ac:dyDescent="0.2">
      <c r="A97" s="29"/>
      <c r="B97" s="29"/>
      <c r="C97" s="2"/>
      <c r="D97" s="31"/>
      <c r="E97" s="32"/>
      <c r="F97" s="3"/>
      <c r="G97" s="28">
        <f t="shared" si="1"/>
        <v>0</v>
      </c>
      <c r="H97" s="297"/>
      <c r="I97" s="297"/>
      <c r="J97" s="297"/>
      <c r="K97" s="300"/>
      <c r="L97" s="297"/>
      <c r="M97" s="297"/>
      <c r="N97" s="297"/>
      <c r="O97" s="302"/>
      <c r="P97" s="297"/>
      <c r="Q97" s="92"/>
      <c r="R97" s="99"/>
      <c r="S97" s="92"/>
      <c r="T97" s="92"/>
      <c r="U97" s="114"/>
      <c r="V97" s="6"/>
      <c r="W97" s="6"/>
      <c r="X97" s="96"/>
      <c r="Y97" s="96"/>
      <c r="Z97" s="96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</row>
    <row r="98" spans="1:60" x14ac:dyDescent="0.2">
      <c r="A98" s="29"/>
      <c r="B98" s="29"/>
      <c r="C98" s="2"/>
      <c r="D98" s="31"/>
      <c r="E98" s="32"/>
      <c r="F98" s="3"/>
      <c r="G98" s="28">
        <f t="shared" si="1"/>
        <v>0</v>
      </c>
      <c r="H98" s="297"/>
      <c r="I98" s="297"/>
      <c r="J98" s="297"/>
      <c r="K98" s="300"/>
      <c r="L98" s="297"/>
      <c r="M98" s="297"/>
      <c r="N98" s="297"/>
      <c r="O98" s="302"/>
      <c r="P98" s="297"/>
      <c r="Q98" s="92"/>
      <c r="R98" s="99"/>
      <c r="S98" s="92"/>
      <c r="T98" s="92"/>
      <c r="U98" s="114"/>
      <c r="V98" s="6"/>
      <c r="W98" s="6"/>
      <c r="X98" s="96"/>
      <c r="Y98" s="96"/>
      <c r="Z98" s="96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</row>
    <row r="99" spans="1:60" x14ac:dyDescent="0.2">
      <c r="A99" s="29"/>
      <c r="B99" s="29"/>
      <c r="C99" s="2"/>
      <c r="D99" s="115"/>
      <c r="E99" s="33"/>
      <c r="F99" s="4"/>
      <c r="G99" s="28">
        <f t="shared" si="1"/>
        <v>0</v>
      </c>
      <c r="H99" s="307"/>
      <c r="I99" s="307"/>
      <c r="J99" s="307"/>
      <c r="K99" s="308"/>
      <c r="L99" s="297"/>
      <c r="M99" s="297"/>
      <c r="N99" s="297"/>
      <c r="O99" s="302"/>
      <c r="P99" s="297"/>
      <c r="Q99" s="92"/>
      <c r="R99" s="99"/>
      <c r="S99" s="92"/>
      <c r="T99" s="92"/>
      <c r="U99" s="114"/>
      <c r="V99" s="6"/>
      <c r="W99" s="6"/>
      <c r="X99" s="96"/>
      <c r="Y99" s="96"/>
      <c r="Z99" s="96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</row>
    <row r="100" spans="1:60" x14ac:dyDescent="0.2">
      <c r="A100" s="29"/>
      <c r="B100" s="29"/>
      <c r="C100" s="2"/>
      <c r="D100" s="1"/>
      <c r="E100" s="32"/>
      <c r="F100" s="3"/>
      <c r="G100" s="28">
        <f t="shared" si="1"/>
        <v>0</v>
      </c>
      <c r="H100" s="297"/>
      <c r="I100" s="297"/>
      <c r="J100" s="297"/>
      <c r="K100" s="300"/>
      <c r="L100" s="297"/>
      <c r="M100" s="297"/>
      <c r="N100" s="297"/>
      <c r="O100" s="302"/>
      <c r="P100" s="297"/>
      <c r="Q100" s="92"/>
      <c r="R100" s="99"/>
      <c r="S100" s="92"/>
      <c r="T100" s="92"/>
      <c r="U100" s="6"/>
      <c r="V100" s="6"/>
      <c r="W100" s="6"/>
      <c r="X100" s="96"/>
      <c r="Y100" s="96"/>
      <c r="Z100" s="96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</row>
    <row r="101" spans="1:60" x14ac:dyDescent="0.2">
      <c r="A101" s="29"/>
      <c r="B101" s="29"/>
      <c r="C101" s="2"/>
      <c r="D101" s="31"/>
      <c r="E101" s="32"/>
      <c r="F101" s="3"/>
      <c r="G101" s="28">
        <f t="shared" si="1"/>
        <v>0</v>
      </c>
      <c r="H101" s="297"/>
      <c r="I101" s="297"/>
      <c r="J101" s="297"/>
      <c r="K101" s="300"/>
      <c r="L101" s="297"/>
      <c r="M101" s="297"/>
      <c r="N101" s="297"/>
      <c r="O101" s="302"/>
      <c r="P101" s="297"/>
      <c r="Q101" s="92"/>
      <c r="R101" s="99"/>
      <c r="S101" s="92"/>
      <c r="T101" s="92"/>
      <c r="U101" s="6"/>
      <c r="V101" s="6"/>
      <c r="W101" s="6"/>
      <c r="X101" s="96"/>
      <c r="Y101" s="96"/>
      <c r="Z101" s="96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</row>
    <row r="102" spans="1:60" x14ac:dyDescent="0.2">
      <c r="A102" s="29"/>
      <c r="B102" s="29"/>
      <c r="C102" s="2"/>
      <c r="D102" s="103"/>
      <c r="E102" s="32"/>
      <c r="F102" s="3"/>
      <c r="G102" s="28">
        <f t="shared" si="1"/>
        <v>0</v>
      </c>
      <c r="H102" s="300"/>
      <c r="I102" s="297"/>
      <c r="J102" s="297"/>
      <c r="K102" s="300"/>
      <c r="L102" s="297"/>
      <c r="M102" s="297"/>
      <c r="N102" s="297"/>
      <c r="O102" s="302"/>
      <c r="P102" s="297"/>
      <c r="Q102" s="92"/>
      <c r="R102" s="99"/>
      <c r="S102" s="92"/>
      <c r="T102" s="92"/>
      <c r="U102" s="6"/>
      <c r="V102" s="6"/>
      <c r="W102" s="6"/>
      <c r="X102" s="96"/>
      <c r="Y102" s="96"/>
      <c r="Z102" s="96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</row>
    <row r="103" spans="1:60" x14ac:dyDescent="0.2">
      <c r="A103" s="29"/>
      <c r="B103" s="29"/>
      <c r="C103" s="2"/>
      <c r="D103" s="30"/>
      <c r="E103" s="32"/>
      <c r="F103" s="3"/>
      <c r="G103" s="28">
        <f t="shared" si="1"/>
        <v>0</v>
      </c>
      <c r="H103" s="297"/>
      <c r="I103" s="297"/>
      <c r="J103" s="297"/>
      <c r="K103" s="300"/>
      <c r="L103" s="297"/>
      <c r="M103" s="297"/>
      <c r="N103" s="297"/>
      <c r="O103" s="302"/>
      <c r="P103" s="297"/>
      <c r="Q103" s="92"/>
      <c r="R103" s="99"/>
      <c r="S103" s="92"/>
      <c r="T103" s="92"/>
      <c r="U103" s="6"/>
      <c r="V103" s="6"/>
      <c r="W103" s="6"/>
      <c r="X103" s="96"/>
      <c r="Y103" s="96"/>
      <c r="Z103" s="96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</row>
    <row r="104" spans="1:60" x14ac:dyDescent="0.2">
      <c r="A104" s="29"/>
      <c r="B104" s="29"/>
      <c r="C104" s="2"/>
      <c r="D104" s="103"/>
      <c r="E104" s="32"/>
      <c r="F104" s="3"/>
      <c r="G104" s="28">
        <f t="shared" si="1"/>
        <v>0</v>
      </c>
      <c r="H104" s="300"/>
      <c r="I104" s="300"/>
      <c r="J104" s="300"/>
      <c r="K104" s="300"/>
      <c r="L104" s="300"/>
      <c r="M104" s="300"/>
      <c r="N104" s="300"/>
      <c r="O104" s="301"/>
      <c r="P104" s="300"/>
      <c r="Q104" s="98"/>
      <c r="R104" s="104"/>
      <c r="S104" s="98"/>
      <c r="T104" s="98"/>
      <c r="U104" s="34"/>
      <c r="V104" s="34"/>
      <c r="W104" s="34"/>
      <c r="X104" s="100"/>
      <c r="Y104" s="100"/>
      <c r="Z104" s="100"/>
      <c r="AA104" s="101"/>
      <c r="AB104" s="101"/>
      <c r="AC104" s="101"/>
      <c r="AD104" s="101"/>
      <c r="AE104" s="101"/>
      <c r="AF104" s="101"/>
      <c r="AG104" s="101"/>
      <c r="AH104" s="101"/>
      <c r="AI104" s="101"/>
      <c r="AJ104" s="101"/>
      <c r="AK104" s="101"/>
      <c r="AL104" s="101"/>
      <c r="AM104" s="101"/>
      <c r="AN104" s="101"/>
      <c r="AO104" s="101"/>
      <c r="AP104" s="101"/>
      <c r="AQ104" s="101"/>
      <c r="AR104" s="101"/>
      <c r="AS104" s="101"/>
      <c r="AT104" s="101"/>
      <c r="AU104" s="101"/>
      <c r="AV104" s="101"/>
      <c r="AW104" s="101"/>
      <c r="AX104" s="101"/>
      <c r="AY104" s="101"/>
      <c r="AZ104" s="101"/>
      <c r="BA104" s="101"/>
      <c r="BB104" s="101"/>
      <c r="BC104" s="101"/>
      <c r="BD104" s="101"/>
      <c r="BE104" s="101"/>
      <c r="BF104" s="101"/>
      <c r="BG104" s="101"/>
      <c r="BH104" s="101"/>
    </row>
    <row r="105" spans="1:60" x14ac:dyDescent="0.2">
      <c r="A105" s="29"/>
      <c r="B105" s="29"/>
      <c r="C105" s="2"/>
      <c r="D105" s="31"/>
      <c r="E105" s="32"/>
      <c r="F105" s="3"/>
      <c r="G105" s="28">
        <f t="shared" si="1"/>
        <v>0</v>
      </c>
      <c r="H105" s="297"/>
      <c r="I105" s="297"/>
      <c r="J105" s="297"/>
      <c r="K105" s="300"/>
      <c r="L105" s="297"/>
      <c r="M105" s="297"/>
      <c r="N105" s="297"/>
      <c r="O105" s="302"/>
      <c r="P105" s="297"/>
      <c r="Q105" s="92"/>
      <c r="R105" s="99"/>
      <c r="S105" s="92"/>
      <c r="T105" s="92"/>
      <c r="U105" s="6"/>
      <c r="V105" s="6"/>
      <c r="W105" s="6"/>
      <c r="X105" s="96"/>
      <c r="Y105" s="96"/>
      <c r="Z105" s="96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</row>
    <row r="106" spans="1:60" x14ac:dyDescent="0.2">
      <c r="A106" s="29"/>
      <c r="B106" s="29"/>
      <c r="C106" s="2"/>
      <c r="D106" s="31"/>
      <c r="E106" s="32"/>
      <c r="F106" s="3"/>
      <c r="G106" s="28">
        <f t="shared" si="1"/>
        <v>0</v>
      </c>
      <c r="H106" s="297"/>
      <c r="I106" s="297"/>
      <c r="J106" s="297"/>
      <c r="K106" s="300"/>
      <c r="L106" s="297"/>
      <c r="M106" s="297"/>
      <c r="N106" s="297"/>
      <c r="O106" s="302"/>
      <c r="P106" s="297"/>
      <c r="Q106" s="92"/>
      <c r="R106" s="99"/>
      <c r="S106" s="92"/>
      <c r="T106" s="92"/>
      <c r="U106" s="6"/>
      <c r="V106" s="6"/>
      <c r="W106" s="6"/>
      <c r="X106" s="96"/>
      <c r="Y106" s="96"/>
      <c r="Z106" s="96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</row>
    <row r="107" spans="1:60" x14ac:dyDescent="0.2">
      <c r="A107" s="29"/>
      <c r="B107" s="29"/>
      <c r="C107" s="2"/>
      <c r="D107" s="31"/>
      <c r="E107" s="32"/>
      <c r="F107" s="3"/>
      <c r="G107" s="28">
        <f t="shared" si="1"/>
        <v>0</v>
      </c>
      <c r="H107" s="297"/>
      <c r="I107" s="297"/>
      <c r="J107" s="297"/>
      <c r="K107" s="300"/>
      <c r="L107" s="297"/>
      <c r="M107" s="297"/>
      <c r="N107" s="297"/>
      <c r="O107" s="302"/>
      <c r="P107" s="297"/>
      <c r="Q107" s="92"/>
      <c r="R107" s="99"/>
      <c r="S107" s="92"/>
      <c r="T107" s="92"/>
      <c r="U107" s="6"/>
      <c r="V107" s="6"/>
      <c r="W107" s="6"/>
      <c r="X107" s="96"/>
      <c r="Y107" s="96"/>
      <c r="Z107" s="96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</row>
    <row r="108" spans="1:60" x14ac:dyDescent="0.2">
      <c r="A108" s="29"/>
      <c r="B108" s="29"/>
      <c r="C108" s="2"/>
      <c r="D108" s="31"/>
      <c r="E108" s="32"/>
      <c r="F108" s="3"/>
      <c r="G108" s="28">
        <f t="shared" si="1"/>
        <v>0</v>
      </c>
      <c r="H108" s="297"/>
      <c r="I108" s="297"/>
      <c r="J108" s="297"/>
      <c r="K108" s="300"/>
      <c r="L108" s="297"/>
      <c r="M108" s="297"/>
      <c r="N108" s="297"/>
      <c r="O108" s="302"/>
      <c r="P108" s="297"/>
      <c r="Q108" s="92"/>
      <c r="R108" s="99"/>
      <c r="S108" s="92"/>
      <c r="T108" s="92"/>
      <c r="U108" s="6"/>
      <c r="V108" s="6"/>
      <c r="W108" s="6"/>
      <c r="X108" s="96"/>
      <c r="Y108" s="96"/>
      <c r="Z108" s="96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</row>
    <row r="109" spans="1:60" x14ac:dyDescent="0.2">
      <c r="A109" s="29"/>
      <c r="B109" s="29"/>
      <c r="C109" s="2"/>
      <c r="D109" s="31"/>
      <c r="E109" s="32"/>
      <c r="F109" s="3"/>
      <c r="G109" s="28">
        <f t="shared" si="1"/>
        <v>0</v>
      </c>
      <c r="H109" s="297"/>
      <c r="I109" s="297"/>
      <c r="J109" s="297"/>
      <c r="K109" s="300"/>
      <c r="L109" s="297"/>
      <c r="M109" s="297"/>
      <c r="N109" s="297"/>
      <c r="O109" s="302"/>
      <c r="P109" s="297"/>
      <c r="Q109" s="92"/>
      <c r="R109" s="99"/>
      <c r="S109" s="92"/>
      <c r="T109" s="92"/>
      <c r="U109" s="6"/>
      <c r="V109" s="6"/>
      <c r="W109" s="6"/>
      <c r="X109" s="96"/>
      <c r="Y109" s="96"/>
      <c r="Z109" s="96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</row>
    <row r="110" spans="1:60" x14ac:dyDescent="0.2">
      <c r="A110" s="29"/>
      <c r="B110" s="29"/>
      <c r="C110" s="2"/>
      <c r="D110" s="31"/>
      <c r="E110" s="32"/>
      <c r="F110" s="3"/>
      <c r="G110" s="28">
        <f t="shared" si="1"/>
        <v>0</v>
      </c>
      <c r="H110" s="297"/>
      <c r="I110" s="297"/>
      <c r="J110" s="297"/>
      <c r="K110" s="300"/>
      <c r="L110" s="297"/>
      <c r="M110" s="297"/>
      <c r="N110" s="297"/>
      <c r="O110" s="302"/>
      <c r="P110" s="297"/>
      <c r="Q110" s="92"/>
      <c r="R110" s="99"/>
      <c r="S110" s="92"/>
      <c r="T110" s="92"/>
      <c r="U110" s="6"/>
      <c r="V110" s="6"/>
      <c r="W110" s="6"/>
      <c r="X110" s="96"/>
      <c r="Y110" s="96"/>
      <c r="Z110" s="96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</row>
    <row r="111" spans="1:60" x14ac:dyDescent="0.2">
      <c r="A111" s="29"/>
      <c r="B111" s="29"/>
      <c r="C111" s="2"/>
      <c r="D111" s="31"/>
      <c r="E111" s="32"/>
      <c r="F111" s="3"/>
      <c r="G111" s="28">
        <f t="shared" si="1"/>
        <v>0</v>
      </c>
      <c r="H111" s="297"/>
      <c r="I111" s="297"/>
      <c r="J111" s="297"/>
      <c r="K111" s="300"/>
      <c r="L111" s="297"/>
      <c r="M111" s="297"/>
      <c r="N111" s="297"/>
      <c r="O111" s="302"/>
      <c r="P111" s="297"/>
      <c r="Q111" s="92"/>
      <c r="R111" s="99"/>
      <c r="S111" s="92"/>
      <c r="T111" s="92"/>
      <c r="U111" s="6"/>
      <c r="V111" s="6"/>
      <c r="W111" s="6"/>
      <c r="X111" s="96"/>
      <c r="Y111" s="96"/>
      <c r="Z111" s="96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</row>
    <row r="112" spans="1:60" x14ac:dyDescent="0.2">
      <c r="A112" s="29"/>
      <c r="B112" s="29"/>
      <c r="C112" s="2"/>
      <c r="D112" s="31"/>
      <c r="E112" s="32"/>
      <c r="F112" s="3"/>
      <c r="G112" s="28">
        <f t="shared" si="1"/>
        <v>0</v>
      </c>
      <c r="H112" s="297"/>
      <c r="I112" s="297"/>
      <c r="J112" s="297"/>
      <c r="K112" s="300"/>
      <c r="L112" s="297"/>
      <c r="M112" s="297"/>
      <c r="N112" s="297"/>
      <c r="O112" s="302"/>
      <c r="P112" s="297"/>
      <c r="Q112" s="92"/>
      <c r="R112" s="99"/>
      <c r="S112" s="92"/>
      <c r="T112" s="92"/>
      <c r="U112" s="6"/>
      <c r="V112" s="6"/>
      <c r="W112" s="6"/>
      <c r="X112" s="96"/>
      <c r="Y112" s="96"/>
      <c r="Z112" s="96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</row>
    <row r="113" spans="1:60" x14ac:dyDescent="0.2">
      <c r="A113" s="29"/>
      <c r="B113" s="29"/>
      <c r="C113" s="2"/>
      <c r="D113" s="31"/>
      <c r="E113" s="32"/>
      <c r="F113" s="3"/>
      <c r="G113" s="28">
        <f t="shared" si="1"/>
        <v>0</v>
      </c>
      <c r="H113" s="302"/>
      <c r="I113" s="297"/>
      <c r="J113" s="297"/>
      <c r="K113" s="300"/>
      <c r="L113" s="297"/>
      <c r="M113" s="297"/>
      <c r="N113" s="297"/>
      <c r="O113" s="302"/>
      <c r="P113" s="297"/>
      <c r="Q113" s="92"/>
      <c r="R113" s="99"/>
      <c r="S113" s="92"/>
      <c r="T113" s="92"/>
      <c r="U113" s="6"/>
      <c r="V113" s="6"/>
      <c r="W113" s="6"/>
      <c r="X113" s="96"/>
      <c r="Y113" s="96"/>
      <c r="Z113" s="96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</row>
    <row r="114" spans="1:60" x14ac:dyDescent="0.2">
      <c r="A114" s="29"/>
      <c r="B114" s="29"/>
      <c r="C114" s="2"/>
      <c r="D114" s="31"/>
      <c r="E114" s="32"/>
      <c r="F114" s="3"/>
      <c r="G114" s="28">
        <f t="shared" si="1"/>
        <v>0</v>
      </c>
      <c r="H114" s="302"/>
      <c r="I114" s="297"/>
      <c r="J114" s="297"/>
      <c r="K114" s="300"/>
      <c r="L114" s="297"/>
      <c r="M114" s="297"/>
      <c r="N114" s="297"/>
      <c r="O114" s="302"/>
      <c r="P114" s="297"/>
      <c r="Q114" s="92"/>
      <c r="R114" s="99"/>
      <c r="S114" s="92"/>
      <c r="T114" s="92"/>
      <c r="U114" s="6"/>
      <c r="V114" s="6"/>
      <c r="W114" s="6"/>
      <c r="X114" s="96"/>
      <c r="Y114" s="96"/>
      <c r="Z114" s="96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</row>
    <row r="115" spans="1:60" x14ac:dyDescent="0.2">
      <c r="A115" s="29"/>
      <c r="B115" s="29"/>
      <c r="C115" s="2"/>
      <c r="D115" s="31"/>
      <c r="E115" s="32"/>
      <c r="F115" s="3"/>
      <c r="G115" s="28">
        <f t="shared" si="1"/>
        <v>0</v>
      </c>
      <c r="H115" s="302"/>
      <c r="I115" s="297"/>
      <c r="J115" s="297"/>
      <c r="K115" s="300"/>
      <c r="L115" s="297"/>
      <c r="M115" s="297"/>
      <c r="N115" s="297"/>
      <c r="O115" s="302"/>
      <c r="P115" s="297"/>
      <c r="Q115" s="92"/>
      <c r="R115" s="99"/>
      <c r="S115" s="92"/>
      <c r="T115" s="92"/>
      <c r="U115" s="6"/>
      <c r="V115" s="6"/>
      <c r="W115" s="6"/>
      <c r="X115" s="96"/>
      <c r="Y115" s="96"/>
      <c r="Z115" s="96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</row>
    <row r="116" spans="1:60" x14ac:dyDescent="0.2">
      <c r="A116" s="29"/>
      <c r="B116" s="29"/>
      <c r="C116" s="2"/>
      <c r="D116" s="31"/>
      <c r="E116" s="329"/>
      <c r="F116" s="3"/>
      <c r="G116" s="28">
        <f t="shared" si="1"/>
        <v>0</v>
      </c>
      <c r="H116" s="302"/>
      <c r="I116" s="297"/>
      <c r="J116" s="297"/>
      <c r="K116" s="300"/>
      <c r="L116" s="297"/>
      <c r="M116" s="297"/>
      <c r="N116" s="297"/>
      <c r="O116" s="302"/>
      <c r="P116" s="297"/>
      <c r="Q116" s="92"/>
      <c r="R116" s="99"/>
      <c r="S116" s="92"/>
      <c r="T116" s="92"/>
      <c r="U116" s="6"/>
      <c r="V116" s="6"/>
      <c r="W116" s="6"/>
      <c r="X116" s="96"/>
      <c r="Y116" s="96"/>
      <c r="Z116" s="96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</row>
    <row r="117" spans="1:60" x14ac:dyDescent="0.2">
      <c r="A117" s="29"/>
      <c r="B117" s="29"/>
      <c r="C117" s="2"/>
      <c r="D117" s="31"/>
      <c r="E117" s="32"/>
      <c r="F117" s="3"/>
      <c r="G117" s="28">
        <f t="shared" si="1"/>
        <v>0</v>
      </c>
      <c r="H117" s="302"/>
      <c r="I117" s="297"/>
      <c r="J117" s="297"/>
      <c r="K117" s="300"/>
      <c r="L117" s="297"/>
      <c r="M117" s="297"/>
      <c r="N117" s="297"/>
      <c r="O117" s="302"/>
      <c r="P117" s="297"/>
      <c r="Q117" s="92"/>
      <c r="R117" s="99"/>
      <c r="S117" s="92"/>
      <c r="T117" s="92"/>
      <c r="U117" s="6"/>
      <c r="V117" s="6"/>
      <c r="W117" s="6"/>
      <c r="X117" s="96"/>
      <c r="Y117" s="96"/>
      <c r="Z117" s="96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</row>
    <row r="118" spans="1:60" x14ac:dyDescent="0.2">
      <c r="A118" s="29"/>
      <c r="B118" s="29"/>
      <c r="C118" s="2"/>
      <c r="D118" s="31"/>
      <c r="E118" s="32"/>
      <c r="F118" s="3"/>
      <c r="G118" s="28">
        <f t="shared" si="1"/>
        <v>0</v>
      </c>
      <c r="H118" s="302"/>
      <c r="I118" s="297"/>
      <c r="J118" s="297"/>
      <c r="K118" s="300"/>
      <c r="L118" s="297"/>
      <c r="M118" s="297"/>
      <c r="N118" s="297"/>
      <c r="O118" s="302"/>
      <c r="P118" s="297"/>
      <c r="Q118" s="92"/>
      <c r="R118" s="99"/>
      <c r="S118" s="92"/>
      <c r="T118" s="92"/>
      <c r="U118" s="6"/>
      <c r="V118" s="6"/>
      <c r="W118" s="6"/>
      <c r="X118" s="96"/>
      <c r="Y118" s="96"/>
      <c r="Z118" s="96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</row>
    <row r="119" spans="1:60" x14ac:dyDescent="0.2">
      <c r="A119" s="29"/>
      <c r="B119" s="29"/>
      <c r="C119" s="2"/>
      <c r="D119" s="31"/>
      <c r="E119" s="32"/>
      <c r="F119" s="3"/>
      <c r="G119" s="28">
        <f t="shared" si="1"/>
        <v>0</v>
      </c>
      <c r="H119" s="302"/>
      <c r="I119" s="297"/>
      <c r="J119" s="297"/>
      <c r="K119" s="300"/>
      <c r="L119" s="297"/>
      <c r="M119" s="297"/>
      <c r="N119" s="297"/>
      <c r="O119" s="302"/>
      <c r="P119" s="297"/>
      <c r="Q119" s="92"/>
      <c r="R119" s="99"/>
      <c r="S119" s="92"/>
      <c r="T119" s="92"/>
      <c r="U119" s="6"/>
      <c r="V119" s="6"/>
      <c r="W119" s="6"/>
      <c r="X119" s="96"/>
      <c r="Y119" s="96"/>
      <c r="Z119" s="96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</row>
    <row r="120" spans="1:60" x14ac:dyDescent="0.2">
      <c r="A120" s="29"/>
      <c r="B120" s="29"/>
      <c r="C120" s="2"/>
      <c r="D120" s="31"/>
      <c r="E120" s="32"/>
      <c r="F120" s="3"/>
      <c r="G120" s="28">
        <f t="shared" si="1"/>
        <v>0</v>
      </c>
      <c r="H120" s="302"/>
      <c r="I120" s="297"/>
      <c r="J120" s="297"/>
      <c r="K120" s="300"/>
      <c r="L120" s="297"/>
      <c r="M120" s="297"/>
      <c r="N120" s="297"/>
      <c r="O120" s="302"/>
      <c r="P120" s="297"/>
      <c r="Q120" s="92"/>
      <c r="R120" s="99"/>
      <c r="S120" s="92"/>
      <c r="T120" s="92"/>
      <c r="U120" s="6"/>
      <c r="V120" s="6"/>
      <c r="W120" s="6"/>
      <c r="X120" s="96"/>
      <c r="Y120" s="96"/>
      <c r="Z120" s="96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</row>
    <row r="121" spans="1:60" x14ac:dyDescent="0.2">
      <c r="A121" s="29"/>
      <c r="B121" s="29"/>
      <c r="C121" s="2"/>
      <c r="D121" s="31"/>
      <c r="E121" s="32"/>
      <c r="F121" s="3"/>
      <c r="G121" s="28">
        <f t="shared" si="1"/>
        <v>0</v>
      </c>
      <c r="H121" s="297"/>
      <c r="I121" s="297"/>
      <c r="J121" s="297"/>
      <c r="K121" s="300"/>
      <c r="L121" s="297"/>
      <c r="M121" s="297"/>
      <c r="N121" s="297"/>
      <c r="O121" s="302"/>
      <c r="P121" s="297"/>
      <c r="Q121" s="92"/>
      <c r="R121" s="99"/>
      <c r="S121" s="92"/>
      <c r="T121" s="92"/>
      <c r="U121" s="6"/>
      <c r="V121" s="6"/>
      <c r="W121" s="6"/>
      <c r="X121" s="96"/>
      <c r="Y121" s="96"/>
      <c r="Z121" s="96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</row>
    <row r="122" spans="1:60" x14ac:dyDescent="0.2">
      <c r="A122" s="29"/>
      <c r="B122" s="29"/>
      <c r="C122" s="2"/>
      <c r="D122" s="31"/>
      <c r="E122" s="32"/>
      <c r="F122" s="3"/>
      <c r="G122" s="28">
        <f t="shared" si="1"/>
        <v>0</v>
      </c>
      <c r="H122" s="297"/>
      <c r="I122" s="297"/>
      <c r="J122" s="297"/>
      <c r="K122" s="300"/>
      <c r="L122" s="297"/>
      <c r="M122" s="297"/>
      <c r="N122" s="297"/>
      <c r="O122" s="302"/>
      <c r="P122" s="297"/>
      <c r="Q122" s="92"/>
      <c r="R122" s="99"/>
      <c r="S122" s="92"/>
      <c r="T122" s="92"/>
      <c r="U122" s="6"/>
      <c r="V122" s="6"/>
      <c r="W122" s="6"/>
      <c r="X122" s="96"/>
      <c r="Y122" s="96"/>
      <c r="Z122" s="96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</row>
    <row r="123" spans="1:60" x14ac:dyDescent="0.2">
      <c r="A123" s="29"/>
      <c r="B123" s="29"/>
      <c r="C123" s="2"/>
      <c r="D123" s="31"/>
      <c r="E123" s="32"/>
      <c r="F123" s="3"/>
      <c r="G123" s="28">
        <f t="shared" si="1"/>
        <v>0</v>
      </c>
      <c r="H123" s="297"/>
      <c r="I123" s="297"/>
      <c r="J123" s="297"/>
      <c r="K123" s="300"/>
      <c r="L123" s="297"/>
      <c r="M123" s="297"/>
      <c r="N123" s="297"/>
      <c r="O123" s="302"/>
      <c r="P123" s="297"/>
      <c r="Q123" s="92"/>
      <c r="R123" s="99"/>
      <c r="S123" s="92"/>
      <c r="T123" s="92"/>
      <c r="U123" s="6"/>
      <c r="V123" s="6"/>
      <c r="W123" s="6"/>
      <c r="X123" s="96"/>
      <c r="Y123" s="96"/>
      <c r="Z123" s="96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</row>
    <row r="124" spans="1:60" x14ac:dyDescent="0.2">
      <c r="A124" s="29"/>
      <c r="B124" s="29"/>
      <c r="C124" s="2"/>
      <c r="D124" s="31"/>
      <c r="E124" s="32"/>
      <c r="F124" s="3"/>
      <c r="G124" s="28">
        <f t="shared" si="1"/>
        <v>0</v>
      </c>
      <c r="H124" s="297"/>
      <c r="I124" s="297"/>
      <c r="J124" s="297"/>
      <c r="K124" s="300"/>
      <c r="L124" s="297"/>
      <c r="M124" s="297"/>
      <c r="N124" s="297"/>
      <c r="O124" s="302"/>
      <c r="P124" s="297"/>
      <c r="Q124" s="92"/>
      <c r="R124" s="99"/>
      <c r="S124" s="92"/>
      <c r="T124" s="92"/>
      <c r="U124" s="6"/>
      <c r="V124" s="6"/>
      <c r="W124" s="6"/>
      <c r="X124" s="96"/>
      <c r="Y124" s="96"/>
      <c r="Z124" s="96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</row>
    <row r="125" spans="1:60" x14ac:dyDescent="0.2">
      <c r="A125" s="29"/>
      <c r="B125" s="29"/>
      <c r="C125" s="2"/>
      <c r="D125" s="31"/>
      <c r="E125" s="32"/>
      <c r="F125" s="3"/>
      <c r="G125" s="28">
        <f t="shared" si="1"/>
        <v>0</v>
      </c>
      <c r="H125" s="297"/>
      <c r="I125" s="297"/>
      <c r="J125" s="297"/>
      <c r="K125" s="300"/>
      <c r="L125" s="297"/>
      <c r="M125" s="297"/>
      <c r="N125" s="297"/>
      <c r="O125" s="302"/>
      <c r="P125" s="297"/>
      <c r="Q125" s="92"/>
      <c r="R125" s="99"/>
      <c r="S125" s="92"/>
      <c r="T125" s="92"/>
      <c r="U125" s="6"/>
      <c r="V125" s="6"/>
      <c r="W125" s="6"/>
      <c r="X125" s="96"/>
      <c r="Y125" s="96"/>
      <c r="Z125" s="96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</row>
    <row r="126" spans="1:60" x14ac:dyDescent="0.2">
      <c r="A126" s="29"/>
      <c r="B126" s="29"/>
      <c r="C126" s="2"/>
      <c r="D126" s="31"/>
      <c r="E126" s="32"/>
      <c r="F126" s="3"/>
      <c r="G126" s="28">
        <f t="shared" si="1"/>
        <v>0</v>
      </c>
      <c r="H126" s="297"/>
      <c r="I126" s="297"/>
      <c r="J126" s="297"/>
      <c r="K126" s="300"/>
      <c r="L126" s="297"/>
      <c r="M126" s="297"/>
      <c r="N126" s="297"/>
      <c r="O126" s="302"/>
      <c r="P126" s="297"/>
      <c r="Q126" s="92"/>
      <c r="R126" s="99"/>
      <c r="S126" s="92"/>
      <c r="T126" s="92"/>
      <c r="U126" s="6"/>
      <c r="V126" s="6"/>
      <c r="W126" s="6"/>
      <c r="X126" s="96"/>
      <c r="Y126" s="96"/>
      <c r="Z126" s="96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</row>
    <row r="127" spans="1:60" x14ac:dyDescent="0.2">
      <c r="A127" s="29"/>
      <c r="B127" s="29"/>
      <c r="C127" s="2"/>
      <c r="D127" s="31"/>
      <c r="E127" s="32"/>
      <c r="F127" s="3"/>
      <c r="G127" s="28">
        <f t="shared" si="1"/>
        <v>0</v>
      </c>
      <c r="H127" s="297"/>
      <c r="I127" s="297"/>
      <c r="J127" s="297"/>
      <c r="K127" s="300"/>
      <c r="L127" s="297"/>
      <c r="M127" s="297"/>
      <c r="N127" s="297"/>
      <c r="O127" s="302"/>
      <c r="P127" s="297"/>
      <c r="Q127" s="92"/>
      <c r="R127" s="99"/>
      <c r="S127" s="92"/>
      <c r="T127" s="92"/>
      <c r="U127" s="6"/>
      <c r="V127" s="6"/>
      <c r="W127" s="6"/>
      <c r="X127" s="96"/>
      <c r="Y127" s="96"/>
      <c r="Z127" s="96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</row>
    <row r="128" spans="1:60" x14ac:dyDescent="0.2">
      <c r="A128" s="29"/>
      <c r="B128" s="29"/>
      <c r="C128" s="2"/>
      <c r="D128" s="31"/>
      <c r="E128" s="32"/>
      <c r="F128" s="3"/>
      <c r="G128" s="28">
        <f t="shared" si="1"/>
        <v>0</v>
      </c>
      <c r="H128" s="297"/>
      <c r="I128" s="297"/>
      <c r="J128" s="297"/>
      <c r="K128" s="300"/>
      <c r="L128" s="297"/>
      <c r="M128" s="297"/>
      <c r="N128" s="297"/>
      <c r="O128" s="302"/>
      <c r="P128" s="297"/>
      <c r="Q128" s="92"/>
      <c r="R128" s="99"/>
      <c r="S128" s="92"/>
      <c r="T128" s="92"/>
      <c r="U128" s="6"/>
      <c r="V128" s="6"/>
      <c r="W128" s="116"/>
      <c r="X128" s="96"/>
      <c r="Y128" s="96"/>
      <c r="Z128" s="96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</row>
    <row r="129" spans="1:60" x14ac:dyDescent="0.2">
      <c r="A129" s="29"/>
      <c r="B129" s="29"/>
      <c r="C129" s="2"/>
      <c r="D129" s="31"/>
      <c r="E129" s="32"/>
      <c r="F129" s="3"/>
      <c r="G129" s="28">
        <f t="shared" si="1"/>
        <v>0</v>
      </c>
      <c r="H129" s="297"/>
      <c r="I129" s="297"/>
      <c r="J129" s="297"/>
      <c r="K129" s="300"/>
      <c r="L129" s="297"/>
      <c r="M129" s="297"/>
      <c r="N129" s="297"/>
      <c r="O129" s="302"/>
      <c r="P129" s="297"/>
      <c r="Q129" s="92"/>
      <c r="R129" s="99"/>
      <c r="S129" s="92"/>
      <c r="T129" s="92"/>
      <c r="U129" s="6"/>
      <c r="V129" s="6"/>
      <c r="W129" s="96"/>
      <c r="X129" s="96"/>
      <c r="Y129" s="96"/>
      <c r="Z129" s="96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 spans="1:60" x14ac:dyDescent="0.2">
      <c r="A130" s="29"/>
      <c r="B130" s="29"/>
      <c r="C130" s="2"/>
      <c r="D130" s="31"/>
      <c r="E130" s="32"/>
      <c r="F130" s="3"/>
      <c r="G130" s="28">
        <f t="shared" si="1"/>
        <v>0</v>
      </c>
      <c r="H130" s="297"/>
      <c r="I130" s="297"/>
      <c r="J130" s="297"/>
      <c r="K130" s="300"/>
      <c r="L130" s="297"/>
      <c r="M130" s="297"/>
      <c r="N130" s="297"/>
      <c r="O130" s="302"/>
      <c r="P130" s="297"/>
      <c r="Q130" s="92"/>
      <c r="R130" s="99"/>
      <c r="S130" s="92"/>
      <c r="T130" s="92"/>
      <c r="U130" s="6"/>
      <c r="V130" s="6"/>
      <c r="W130" s="96"/>
      <c r="X130" s="96"/>
      <c r="Y130" s="96"/>
      <c r="Z130" s="96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</row>
    <row r="131" spans="1:60" x14ac:dyDescent="0.2">
      <c r="A131" s="29"/>
      <c r="B131" s="29"/>
      <c r="C131" s="2"/>
      <c r="D131" s="31"/>
      <c r="E131" s="32"/>
      <c r="F131" s="3"/>
      <c r="G131" s="28">
        <f t="shared" si="1"/>
        <v>0</v>
      </c>
      <c r="H131" s="297"/>
      <c r="I131" s="297"/>
      <c r="J131" s="297"/>
      <c r="K131" s="300"/>
      <c r="L131" s="297"/>
      <c r="M131" s="297"/>
      <c r="N131" s="297"/>
      <c r="O131" s="302"/>
      <c r="P131" s="297"/>
      <c r="Q131" s="92"/>
      <c r="R131" s="99"/>
      <c r="S131" s="92"/>
      <c r="T131" s="92"/>
      <c r="U131" s="6"/>
      <c r="V131" s="6"/>
      <c r="W131" s="96"/>
      <c r="X131" s="96"/>
      <c r="Y131" s="96"/>
      <c r="Z131" s="96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</row>
    <row r="132" spans="1:60" x14ac:dyDescent="0.2">
      <c r="A132" s="29"/>
      <c r="B132" s="29"/>
      <c r="C132" s="2"/>
      <c r="D132" s="31"/>
      <c r="E132" s="32"/>
      <c r="F132" s="3"/>
      <c r="G132" s="28">
        <f t="shared" si="1"/>
        <v>0</v>
      </c>
      <c r="H132" s="297"/>
      <c r="I132" s="297"/>
      <c r="J132" s="297"/>
      <c r="K132" s="300"/>
      <c r="L132" s="297"/>
      <c r="M132" s="297"/>
      <c r="N132" s="297"/>
      <c r="O132" s="302"/>
      <c r="P132" s="297"/>
      <c r="Q132" s="92"/>
      <c r="R132" s="99"/>
      <c r="S132" s="92"/>
      <c r="T132" s="92"/>
      <c r="U132" s="6"/>
      <c r="V132" s="6"/>
      <c r="W132" s="96"/>
      <c r="X132" s="96"/>
      <c r="Y132" s="96"/>
      <c r="Z132" s="96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</row>
    <row r="133" spans="1:60" x14ac:dyDescent="0.2">
      <c r="A133" s="29"/>
      <c r="B133" s="29"/>
      <c r="C133" s="2"/>
      <c r="D133" s="31"/>
      <c r="E133" s="32"/>
      <c r="F133" s="3"/>
      <c r="G133" s="28">
        <f t="shared" si="1"/>
        <v>0</v>
      </c>
      <c r="H133" s="297"/>
      <c r="I133" s="297"/>
      <c r="J133" s="297"/>
      <c r="K133" s="300"/>
      <c r="L133" s="297"/>
      <c r="M133" s="297"/>
      <c r="N133" s="297"/>
      <c r="O133" s="302"/>
      <c r="P133" s="297"/>
      <c r="Q133" s="92"/>
      <c r="R133" s="99"/>
      <c r="S133" s="92"/>
      <c r="T133" s="92"/>
      <c r="U133" s="6"/>
      <c r="V133" s="6"/>
      <c r="W133" s="96"/>
      <c r="X133" s="96"/>
      <c r="Y133" s="96"/>
      <c r="Z133" s="96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</row>
    <row r="134" spans="1:60" x14ac:dyDescent="0.2">
      <c r="A134" s="29"/>
      <c r="B134" s="29"/>
      <c r="C134" s="2"/>
      <c r="D134" s="31"/>
      <c r="E134" s="32"/>
      <c r="F134" s="3"/>
      <c r="G134" s="28">
        <f t="shared" si="1"/>
        <v>0</v>
      </c>
      <c r="H134" s="297"/>
      <c r="I134" s="297"/>
      <c r="J134" s="297"/>
      <c r="K134" s="300"/>
      <c r="L134" s="297"/>
      <c r="M134" s="297"/>
      <c r="N134" s="297"/>
      <c r="O134" s="302"/>
      <c r="P134" s="297"/>
      <c r="Q134" s="92"/>
      <c r="R134" s="99"/>
      <c r="S134" s="92"/>
      <c r="T134" s="92"/>
      <c r="U134" s="6"/>
      <c r="V134" s="6"/>
      <c r="W134" s="96"/>
      <c r="X134" s="96"/>
      <c r="Y134" s="96"/>
      <c r="Z134" s="96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</row>
    <row r="135" spans="1:60" x14ac:dyDescent="0.2">
      <c r="A135" s="29"/>
      <c r="B135" s="29"/>
      <c r="C135" s="2"/>
      <c r="D135" s="31"/>
      <c r="E135" s="32"/>
      <c r="F135" s="3"/>
      <c r="G135" s="28">
        <f t="shared" si="1"/>
        <v>0</v>
      </c>
      <c r="H135" s="297"/>
      <c r="I135" s="297"/>
      <c r="J135" s="297"/>
      <c r="K135" s="300"/>
      <c r="L135" s="297"/>
      <c r="M135" s="297"/>
      <c r="N135" s="297"/>
      <c r="O135" s="302"/>
      <c r="P135" s="297"/>
      <c r="Q135" s="92"/>
      <c r="R135" s="99"/>
      <c r="S135" s="92"/>
      <c r="T135" s="92"/>
      <c r="U135" s="6"/>
      <c r="V135" s="6"/>
      <c r="W135" s="96"/>
      <c r="X135" s="96"/>
      <c r="Y135" s="96"/>
      <c r="Z135" s="96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</row>
    <row r="136" spans="1:60" x14ac:dyDescent="0.2">
      <c r="A136" s="29"/>
      <c r="B136" s="29"/>
      <c r="C136" s="2"/>
      <c r="D136" s="31"/>
      <c r="E136" s="32"/>
      <c r="F136" s="3"/>
      <c r="G136" s="28">
        <f t="shared" si="1"/>
        <v>0</v>
      </c>
      <c r="H136" s="297"/>
      <c r="I136" s="297"/>
      <c r="J136" s="297"/>
      <c r="K136" s="300"/>
      <c r="L136" s="297"/>
      <c r="M136" s="297"/>
      <c r="N136" s="297"/>
      <c r="O136" s="302"/>
      <c r="P136" s="297"/>
      <c r="Q136" s="92"/>
      <c r="R136" s="99"/>
      <c r="S136" s="92"/>
      <c r="T136" s="92"/>
      <c r="U136" s="6"/>
      <c r="V136" s="6"/>
      <c r="W136" s="96"/>
      <c r="X136" s="96"/>
      <c r="Y136" s="96"/>
      <c r="Z136" s="96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</row>
    <row r="137" spans="1:60" x14ac:dyDescent="0.2">
      <c r="A137" s="29"/>
      <c r="B137" s="29"/>
      <c r="C137" s="2"/>
      <c r="D137" s="31"/>
      <c r="E137" s="32"/>
      <c r="F137" s="3"/>
      <c r="G137" s="28">
        <f t="shared" si="1"/>
        <v>0</v>
      </c>
      <c r="H137" s="297"/>
      <c r="I137" s="297"/>
      <c r="J137" s="297"/>
      <c r="K137" s="300"/>
      <c r="L137" s="297"/>
      <c r="M137" s="297"/>
      <c r="N137" s="297"/>
      <c r="O137" s="302"/>
      <c r="P137" s="297"/>
      <c r="Q137" s="92"/>
      <c r="R137" s="99"/>
      <c r="S137" s="92"/>
      <c r="T137" s="92"/>
      <c r="U137" s="6"/>
      <c r="V137" s="6"/>
      <c r="W137" s="96"/>
      <c r="X137" s="96"/>
      <c r="Y137" s="96"/>
      <c r="Z137" s="96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</row>
    <row r="138" spans="1:60" x14ac:dyDescent="0.2">
      <c r="A138" s="29"/>
      <c r="B138" s="29"/>
      <c r="C138" s="2"/>
      <c r="D138" s="31"/>
      <c r="E138" s="32"/>
      <c r="F138" s="3"/>
      <c r="G138" s="28">
        <f t="shared" si="1"/>
        <v>0</v>
      </c>
      <c r="H138" s="297"/>
      <c r="I138" s="297"/>
      <c r="J138" s="297"/>
      <c r="K138" s="300"/>
      <c r="L138" s="297"/>
      <c r="M138" s="297"/>
      <c r="N138" s="297"/>
      <c r="O138" s="302"/>
      <c r="P138" s="297"/>
      <c r="Q138" s="92"/>
      <c r="R138" s="99"/>
      <c r="S138" s="92"/>
      <c r="T138" s="92"/>
      <c r="U138" s="6"/>
      <c r="V138" s="6"/>
      <c r="W138" s="96"/>
      <c r="X138" s="96"/>
      <c r="Y138" s="96"/>
      <c r="Z138" s="96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</row>
    <row r="139" spans="1:60" x14ac:dyDescent="0.2">
      <c r="A139" s="29"/>
      <c r="B139" s="29"/>
      <c r="C139" s="2"/>
      <c r="D139" s="31"/>
      <c r="E139" s="32"/>
      <c r="F139" s="3"/>
      <c r="G139" s="28">
        <f t="shared" si="1"/>
        <v>0</v>
      </c>
      <c r="H139" s="297"/>
      <c r="I139" s="297"/>
      <c r="J139" s="297"/>
      <c r="K139" s="300"/>
      <c r="L139" s="297"/>
      <c r="M139" s="297"/>
      <c r="N139" s="297"/>
      <c r="O139" s="302"/>
      <c r="P139" s="297"/>
      <c r="Q139" s="92"/>
      <c r="R139" s="99"/>
      <c r="S139" s="92"/>
      <c r="T139" s="92"/>
      <c r="U139" s="6"/>
      <c r="V139" s="6"/>
      <c r="W139" s="96"/>
      <c r="X139" s="96"/>
      <c r="Y139" s="96"/>
      <c r="Z139" s="96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</row>
    <row r="140" spans="1:60" x14ac:dyDescent="0.2">
      <c r="A140" s="29"/>
      <c r="B140" s="29"/>
      <c r="C140" s="2"/>
      <c r="D140" s="31"/>
      <c r="E140" s="32"/>
      <c r="F140" s="3"/>
      <c r="G140" s="28">
        <f t="shared" si="1"/>
        <v>0</v>
      </c>
      <c r="H140" s="297"/>
      <c r="I140" s="297"/>
      <c r="J140" s="297"/>
      <c r="K140" s="300"/>
      <c r="L140" s="297"/>
      <c r="M140" s="297"/>
      <c r="N140" s="297"/>
      <c r="O140" s="302"/>
      <c r="P140" s="297"/>
      <c r="Q140" s="92"/>
      <c r="R140" s="99"/>
      <c r="S140" s="92"/>
      <c r="T140" s="92"/>
      <c r="U140" s="6"/>
      <c r="V140" s="6"/>
      <c r="W140" s="96"/>
      <c r="X140" s="96"/>
      <c r="Y140" s="96"/>
      <c r="Z140" s="96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</row>
    <row r="141" spans="1:60" x14ac:dyDescent="0.2">
      <c r="A141" s="29"/>
      <c r="B141" s="29"/>
      <c r="C141" s="2"/>
      <c r="D141" s="31"/>
      <c r="E141" s="32"/>
      <c r="F141" s="3"/>
      <c r="G141" s="28">
        <f t="shared" si="1"/>
        <v>0</v>
      </c>
      <c r="H141" s="297"/>
      <c r="I141" s="297"/>
      <c r="J141" s="297"/>
      <c r="K141" s="300"/>
      <c r="L141" s="297"/>
      <c r="M141" s="297"/>
      <c r="N141" s="297"/>
      <c r="O141" s="302"/>
      <c r="P141" s="297"/>
      <c r="Q141" s="92"/>
      <c r="R141" s="99"/>
      <c r="S141" s="92"/>
      <c r="T141" s="92"/>
      <c r="U141" s="6"/>
      <c r="V141" s="6"/>
      <c r="W141" s="96"/>
      <c r="X141" s="96"/>
      <c r="Y141" s="96"/>
      <c r="Z141" s="96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</row>
    <row r="142" spans="1:60" x14ac:dyDescent="0.2">
      <c r="A142" s="29"/>
      <c r="B142" s="29"/>
      <c r="C142" s="2"/>
      <c r="D142" s="31"/>
      <c r="E142" s="32"/>
      <c r="F142" s="3"/>
      <c r="G142" s="28">
        <f t="shared" si="1"/>
        <v>0</v>
      </c>
      <c r="H142" s="297"/>
      <c r="I142" s="297"/>
      <c r="J142" s="297"/>
      <c r="K142" s="300"/>
      <c r="L142" s="297"/>
      <c r="M142" s="297"/>
      <c r="N142" s="297"/>
      <c r="O142" s="302"/>
      <c r="P142" s="297"/>
      <c r="Q142" s="92"/>
      <c r="R142" s="99"/>
      <c r="S142" s="92"/>
      <c r="T142" s="92"/>
      <c r="U142" s="6"/>
      <c r="V142" s="6"/>
      <c r="W142" s="96"/>
      <c r="X142" s="96"/>
      <c r="Y142" s="96"/>
      <c r="Z142" s="96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</row>
    <row r="143" spans="1:60" x14ac:dyDescent="0.2">
      <c r="A143" s="29"/>
      <c r="B143" s="29"/>
      <c r="C143" s="2"/>
      <c r="D143" s="31"/>
      <c r="E143" s="32"/>
      <c r="F143" s="3"/>
      <c r="G143" s="28">
        <f t="shared" si="1"/>
        <v>0</v>
      </c>
      <c r="H143" s="297"/>
      <c r="I143" s="297"/>
      <c r="J143" s="297"/>
      <c r="K143" s="300"/>
      <c r="L143" s="297"/>
      <c r="M143" s="297"/>
      <c r="N143" s="297"/>
      <c r="O143" s="302"/>
      <c r="P143" s="297"/>
      <c r="Q143" s="92"/>
      <c r="R143" s="99"/>
      <c r="S143" s="92"/>
      <c r="T143" s="92"/>
      <c r="U143" s="6"/>
      <c r="V143" s="6"/>
      <c r="W143" s="96"/>
      <c r="X143" s="96"/>
      <c r="Y143" s="96"/>
      <c r="Z143" s="96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</row>
    <row r="144" spans="1:60" x14ac:dyDescent="0.2">
      <c r="A144" s="29"/>
      <c r="B144" s="29"/>
      <c r="C144" s="2"/>
      <c r="D144" s="31"/>
      <c r="E144" s="32"/>
      <c r="F144" s="3"/>
      <c r="G144" s="28">
        <f t="shared" si="1"/>
        <v>0</v>
      </c>
      <c r="H144" s="297"/>
      <c r="I144" s="297"/>
      <c r="J144" s="297"/>
      <c r="K144" s="300"/>
      <c r="L144" s="297"/>
      <c r="M144" s="297"/>
      <c r="N144" s="297"/>
      <c r="O144" s="302"/>
      <c r="P144" s="297"/>
      <c r="Q144" s="92"/>
      <c r="R144" s="99"/>
      <c r="S144" s="92"/>
      <c r="T144" s="92"/>
      <c r="U144" s="6"/>
      <c r="V144" s="6"/>
      <c r="W144" s="96"/>
      <c r="X144" s="96"/>
      <c r="Y144" s="96"/>
      <c r="Z144" s="96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</row>
    <row r="145" spans="1:60" x14ac:dyDescent="0.2">
      <c r="A145" s="29"/>
      <c r="B145" s="29"/>
      <c r="C145" s="2"/>
      <c r="D145" s="31"/>
      <c r="E145" s="32"/>
      <c r="F145" s="117"/>
      <c r="G145" s="28">
        <f t="shared" si="1"/>
        <v>0</v>
      </c>
      <c r="H145" s="297"/>
      <c r="I145" s="297"/>
      <c r="J145" s="297"/>
      <c r="K145" s="300"/>
      <c r="L145" s="297"/>
      <c r="M145" s="297"/>
      <c r="N145" s="297"/>
      <c r="O145" s="302"/>
      <c r="P145" s="297"/>
      <c r="Q145" s="92"/>
      <c r="R145" s="99"/>
      <c r="S145" s="92"/>
      <c r="T145" s="92"/>
      <c r="U145" s="6"/>
      <c r="V145" s="6"/>
      <c r="W145" s="96"/>
      <c r="X145" s="96"/>
      <c r="Y145" s="96"/>
      <c r="Z145" s="96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</row>
    <row r="146" spans="1:60" x14ac:dyDescent="0.2">
      <c r="A146" s="29"/>
      <c r="B146" s="29"/>
      <c r="C146" s="2"/>
      <c r="D146" s="31"/>
      <c r="E146" s="32"/>
      <c r="F146" s="117"/>
      <c r="G146" s="28">
        <f t="shared" si="1"/>
        <v>0</v>
      </c>
      <c r="H146" s="297"/>
      <c r="I146" s="297"/>
      <c r="J146" s="297"/>
      <c r="K146" s="300"/>
      <c r="L146" s="297"/>
      <c r="M146" s="297"/>
      <c r="N146" s="297"/>
      <c r="O146" s="302"/>
      <c r="P146" s="297"/>
      <c r="Q146" s="92"/>
      <c r="R146" s="99"/>
      <c r="S146" s="92"/>
      <c r="T146" s="92"/>
      <c r="U146" s="6"/>
      <c r="V146" s="6"/>
      <c r="W146" s="96"/>
      <c r="X146" s="96"/>
      <c r="Y146" s="96"/>
      <c r="Z146" s="96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</row>
    <row r="147" spans="1:60" x14ac:dyDescent="0.2">
      <c r="A147" s="29"/>
      <c r="B147" s="29"/>
      <c r="C147" s="2"/>
      <c r="D147" s="31"/>
      <c r="E147" s="32"/>
      <c r="F147" s="3"/>
      <c r="G147" s="28">
        <f t="shared" si="1"/>
        <v>0</v>
      </c>
      <c r="H147" s="297"/>
      <c r="I147" s="297"/>
      <c r="J147" s="297"/>
      <c r="K147" s="300"/>
      <c r="L147" s="297"/>
      <c r="M147" s="297"/>
      <c r="N147" s="297"/>
      <c r="O147" s="302"/>
      <c r="P147" s="297"/>
      <c r="Q147" s="92"/>
      <c r="R147" s="99"/>
      <c r="S147" s="92"/>
      <c r="T147" s="92"/>
      <c r="U147" s="6"/>
      <c r="V147" s="6"/>
      <c r="W147" s="96"/>
      <c r="X147" s="96"/>
      <c r="Y147" s="96"/>
      <c r="Z147" s="96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</row>
    <row r="148" spans="1:60" x14ac:dyDescent="0.2">
      <c r="A148" s="29"/>
      <c r="B148" s="29"/>
      <c r="C148" s="2"/>
      <c r="D148" s="31"/>
      <c r="E148" s="32"/>
      <c r="F148" s="3"/>
      <c r="G148" s="28">
        <f t="shared" si="1"/>
        <v>0</v>
      </c>
      <c r="H148" s="297"/>
      <c r="I148" s="297"/>
      <c r="J148" s="297"/>
      <c r="K148" s="300"/>
      <c r="L148" s="297"/>
      <c r="M148" s="297"/>
      <c r="N148" s="297"/>
      <c r="O148" s="302"/>
      <c r="P148" s="297"/>
      <c r="Q148" s="92"/>
      <c r="R148" s="99"/>
      <c r="S148" s="92"/>
      <c r="T148" s="92"/>
      <c r="U148" s="6"/>
      <c r="V148" s="6"/>
      <c r="W148" s="96"/>
      <c r="X148" s="96"/>
      <c r="Y148" s="96"/>
      <c r="Z148" s="96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</row>
    <row r="149" spans="1:60" x14ac:dyDescent="0.2">
      <c r="A149" s="29"/>
      <c r="B149" s="29"/>
      <c r="C149" s="2"/>
      <c r="D149" s="31"/>
      <c r="E149" s="32"/>
      <c r="F149" s="3"/>
      <c r="G149" s="28">
        <f t="shared" si="1"/>
        <v>0</v>
      </c>
      <c r="H149" s="297"/>
      <c r="I149" s="297"/>
      <c r="J149" s="297"/>
      <c r="K149" s="300"/>
      <c r="L149" s="297"/>
      <c r="M149" s="297"/>
      <c r="N149" s="297"/>
      <c r="O149" s="302"/>
      <c r="P149" s="297"/>
      <c r="Q149" s="92"/>
      <c r="R149" s="99"/>
      <c r="S149" s="92"/>
      <c r="T149" s="92"/>
      <c r="U149" s="6"/>
      <c r="V149" s="6"/>
      <c r="W149" s="96"/>
      <c r="X149" s="96"/>
      <c r="Y149" s="96"/>
      <c r="Z149" s="96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</row>
    <row r="150" spans="1:60" x14ac:dyDescent="0.2">
      <c r="A150" s="29"/>
      <c r="B150" s="29"/>
      <c r="C150" s="2"/>
      <c r="D150" s="31"/>
      <c r="E150" s="32"/>
      <c r="F150" s="3"/>
      <c r="G150" s="28">
        <f t="shared" si="1"/>
        <v>0</v>
      </c>
      <c r="H150" s="297"/>
      <c r="I150" s="297"/>
      <c r="J150" s="297"/>
      <c r="K150" s="300"/>
      <c r="L150" s="297"/>
      <c r="M150" s="297"/>
      <c r="N150" s="297"/>
      <c r="O150" s="302"/>
      <c r="P150" s="297"/>
      <c r="Q150" s="92"/>
      <c r="R150" s="99"/>
      <c r="S150" s="92"/>
      <c r="T150" s="92"/>
      <c r="U150" s="6"/>
      <c r="V150" s="6"/>
      <c r="W150" s="96"/>
      <c r="X150" s="96"/>
      <c r="Y150" s="96"/>
      <c r="Z150" s="96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</row>
    <row r="151" spans="1:60" x14ac:dyDescent="0.2">
      <c r="A151" s="29"/>
      <c r="B151" s="29"/>
      <c r="C151" s="2"/>
      <c r="D151" s="31"/>
      <c r="E151" s="32"/>
      <c r="F151" s="3"/>
      <c r="G151" s="28">
        <f t="shared" si="1"/>
        <v>0</v>
      </c>
      <c r="H151" s="297"/>
      <c r="I151" s="297"/>
      <c r="J151" s="297"/>
      <c r="K151" s="300"/>
      <c r="L151" s="297"/>
      <c r="M151" s="297"/>
      <c r="N151" s="297"/>
      <c r="O151" s="302"/>
      <c r="P151" s="297"/>
      <c r="Q151" s="92"/>
      <c r="R151" s="99"/>
      <c r="S151" s="92"/>
      <c r="T151" s="92"/>
      <c r="U151" s="6"/>
      <c r="V151" s="6"/>
      <c r="W151" s="96"/>
      <c r="X151" s="96"/>
      <c r="Y151" s="96"/>
      <c r="Z151" s="96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</row>
    <row r="152" spans="1:60" x14ac:dyDescent="0.2">
      <c r="A152" s="29"/>
      <c r="B152" s="29"/>
      <c r="C152" s="2"/>
      <c r="D152" s="31"/>
      <c r="E152" s="32"/>
      <c r="F152" s="3"/>
      <c r="G152" s="28">
        <f t="shared" si="1"/>
        <v>0</v>
      </c>
      <c r="H152" s="297"/>
      <c r="I152" s="297"/>
      <c r="J152" s="297"/>
      <c r="K152" s="300"/>
      <c r="L152" s="297"/>
      <c r="M152" s="297"/>
      <c r="N152" s="297"/>
      <c r="O152" s="302"/>
      <c r="P152" s="297"/>
      <c r="Q152" s="92"/>
      <c r="R152" s="99"/>
      <c r="S152" s="92"/>
      <c r="T152" s="92"/>
      <c r="U152" s="6"/>
      <c r="V152" s="6"/>
      <c r="W152" s="96"/>
      <c r="X152" s="96"/>
      <c r="Y152" s="96"/>
      <c r="Z152" s="96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</row>
    <row r="153" spans="1:60" x14ac:dyDescent="0.2">
      <c r="A153" s="29"/>
      <c r="B153" s="29"/>
      <c r="C153" s="2"/>
      <c r="D153" s="31"/>
      <c r="E153" s="32"/>
      <c r="F153" s="3"/>
      <c r="G153" s="28">
        <f t="shared" si="1"/>
        <v>0</v>
      </c>
      <c r="H153" s="297"/>
      <c r="I153" s="297"/>
      <c r="J153" s="297"/>
      <c r="K153" s="300"/>
      <c r="L153" s="297"/>
      <c r="M153" s="297"/>
      <c r="N153" s="297"/>
      <c r="O153" s="302"/>
      <c r="P153" s="297"/>
      <c r="Q153" s="92"/>
      <c r="R153" s="99"/>
      <c r="S153" s="92"/>
      <c r="T153" s="92"/>
      <c r="U153" s="6"/>
      <c r="V153" s="6"/>
      <c r="W153" s="96"/>
      <c r="X153" s="96"/>
      <c r="Y153" s="96"/>
      <c r="Z153" s="96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</row>
    <row r="154" spans="1:60" x14ac:dyDescent="0.2">
      <c r="A154" s="29"/>
      <c r="B154" s="29"/>
      <c r="C154" s="2"/>
      <c r="D154" s="31"/>
      <c r="E154" s="32"/>
      <c r="F154" s="3"/>
      <c r="G154" s="28">
        <f t="shared" si="1"/>
        <v>0</v>
      </c>
      <c r="H154" s="297"/>
      <c r="I154" s="297"/>
      <c r="J154" s="297"/>
      <c r="K154" s="300"/>
      <c r="L154" s="297"/>
      <c r="M154" s="297"/>
      <c r="N154" s="297"/>
      <c r="O154" s="302"/>
      <c r="P154" s="297"/>
      <c r="Q154" s="92"/>
      <c r="R154" s="99"/>
      <c r="S154" s="92"/>
      <c r="T154" s="92"/>
      <c r="U154" s="6"/>
      <c r="V154" s="6"/>
      <c r="W154" s="96"/>
      <c r="X154" s="96"/>
      <c r="Y154" s="96"/>
      <c r="Z154" s="96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</row>
    <row r="155" spans="1:60" x14ac:dyDescent="0.2">
      <c r="A155" s="29"/>
      <c r="B155" s="29"/>
      <c r="C155" s="2"/>
      <c r="D155" s="31"/>
      <c r="E155" s="32"/>
      <c r="F155" s="3"/>
      <c r="G155" s="28">
        <f t="shared" si="1"/>
        <v>0</v>
      </c>
      <c r="H155" s="297"/>
      <c r="I155" s="297"/>
      <c r="J155" s="297"/>
      <c r="K155" s="300"/>
      <c r="L155" s="297"/>
      <c r="M155" s="297"/>
      <c r="N155" s="297"/>
      <c r="O155" s="302"/>
      <c r="P155" s="297"/>
      <c r="Q155" s="92"/>
      <c r="R155" s="99"/>
      <c r="S155" s="92"/>
      <c r="T155" s="92"/>
      <c r="U155" s="6"/>
      <c r="V155" s="6"/>
      <c r="W155" s="96"/>
      <c r="X155" s="96"/>
      <c r="Y155" s="96"/>
      <c r="Z155" s="96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</row>
    <row r="156" spans="1:60" x14ac:dyDescent="0.2">
      <c r="A156" s="29"/>
      <c r="B156" s="29"/>
      <c r="C156" s="2"/>
      <c r="D156" s="31"/>
      <c r="E156" s="32"/>
      <c r="F156" s="3"/>
      <c r="G156" s="28">
        <f t="shared" ref="G156:G219" si="2">E156+F156-SUM(H156:AA156)</f>
        <v>0</v>
      </c>
      <c r="H156" s="297"/>
      <c r="I156" s="297"/>
      <c r="J156" s="297"/>
      <c r="K156" s="300"/>
      <c r="L156" s="297"/>
      <c r="M156" s="297"/>
      <c r="N156" s="297"/>
      <c r="O156" s="302"/>
      <c r="P156" s="297"/>
      <c r="Q156" s="92"/>
      <c r="R156" s="99"/>
      <c r="S156" s="92"/>
      <c r="T156" s="92"/>
      <c r="U156" s="6"/>
      <c r="V156" s="6"/>
      <c r="W156" s="96"/>
      <c r="X156" s="96"/>
      <c r="Y156" s="96"/>
      <c r="Z156" s="96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</row>
    <row r="157" spans="1:60" x14ac:dyDescent="0.2">
      <c r="A157" s="29"/>
      <c r="B157" s="29"/>
      <c r="C157" s="2"/>
      <c r="D157" s="31"/>
      <c r="E157" s="32"/>
      <c r="F157" s="3"/>
      <c r="G157" s="28">
        <f t="shared" si="2"/>
        <v>0</v>
      </c>
      <c r="H157" s="297"/>
      <c r="I157" s="297"/>
      <c r="J157" s="297"/>
      <c r="K157" s="300"/>
      <c r="L157" s="297"/>
      <c r="M157" s="297"/>
      <c r="N157" s="297"/>
      <c r="O157" s="302"/>
      <c r="P157" s="297"/>
      <c r="Q157" s="92"/>
      <c r="R157" s="99"/>
      <c r="S157" s="92"/>
      <c r="T157" s="92"/>
      <c r="U157" s="6"/>
      <c r="V157" s="6"/>
      <c r="W157" s="96"/>
      <c r="X157" s="96"/>
      <c r="Y157" s="96"/>
      <c r="Z157" s="96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</row>
    <row r="158" spans="1:60" x14ac:dyDescent="0.2">
      <c r="A158" s="29"/>
      <c r="B158" s="29"/>
      <c r="C158" s="2"/>
      <c r="D158" s="31"/>
      <c r="E158" s="32"/>
      <c r="F158" s="3"/>
      <c r="G158" s="28">
        <f t="shared" si="2"/>
        <v>0</v>
      </c>
      <c r="H158" s="297"/>
      <c r="I158" s="297"/>
      <c r="J158" s="297"/>
      <c r="K158" s="300"/>
      <c r="L158" s="297"/>
      <c r="M158" s="297"/>
      <c r="N158" s="297"/>
      <c r="O158" s="302"/>
      <c r="P158" s="297"/>
      <c r="Q158" s="92"/>
      <c r="R158" s="99"/>
      <c r="S158" s="92"/>
      <c r="T158" s="92"/>
      <c r="U158" s="6"/>
      <c r="V158" s="6"/>
      <c r="W158" s="96"/>
      <c r="X158" s="96"/>
      <c r="Y158" s="96"/>
      <c r="Z158" s="96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</row>
    <row r="159" spans="1:60" x14ac:dyDescent="0.2">
      <c r="A159" s="29"/>
      <c r="B159" s="29"/>
      <c r="C159" s="2"/>
      <c r="D159" s="31"/>
      <c r="E159" s="32"/>
      <c r="F159" s="3"/>
      <c r="G159" s="28">
        <f t="shared" si="2"/>
        <v>0</v>
      </c>
      <c r="H159" s="297"/>
      <c r="I159" s="297"/>
      <c r="J159" s="297"/>
      <c r="K159" s="300"/>
      <c r="L159" s="297"/>
      <c r="M159" s="297"/>
      <c r="N159" s="297"/>
      <c r="O159" s="302"/>
      <c r="P159" s="297"/>
      <c r="Q159" s="92"/>
      <c r="R159" s="99"/>
      <c r="S159" s="92"/>
      <c r="T159" s="92"/>
      <c r="U159" s="6"/>
      <c r="V159" s="6"/>
      <c r="W159" s="96"/>
      <c r="X159" s="96"/>
      <c r="Y159" s="96"/>
      <c r="Z159" s="96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</row>
    <row r="160" spans="1:60" x14ac:dyDescent="0.2">
      <c r="A160" s="29"/>
      <c r="B160" s="29"/>
      <c r="C160" s="2"/>
      <c r="D160" s="31"/>
      <c r="E160" s="32"/>
      <c r="F160" s="3"/>
      <c r="G160" s="28">
        <f t="shared" si="2"/>
        <v>0</v>
      </c>
      <c r="H160" s="297"/>
      <c r="I160" s="297"/>
      <c r="J160" s="297"/>
      <c r="K160" s="300"/>
      <c r="L160" s="297"/>
      <c r="M160" s="297"/>
      <c r="N160" s="297"/>
      <c r="O160" s="302"/>
      <c r="P160" s="297"/>
      <c r="Q160" s="92"/>
      <c r="R160" s="99"/>
      <c r="S160" s="92"/>
      <c r="T160" s="92"/>
      <c r="U160" s="6"/>
      <c r="V160" s="6"/>
      <c r="W160" s="96"/>
      <c r="X160" s="96"/>
      <c r="Y160" s="96"/>
      <c r="Z160" s="96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</row>
    <row r="161" spans="1:60" x14ac:dyDescent="0.2">
      <c r="A161" s="29"/>
      <c r="B161" s="29"/>
      <c r="C161" s="2"/>
      <c r="D161" s="31"/>
      <c r="E161" s="32"/>
      <c r="F161" s="3"/>
      <c r="G161" s="28">
        <f t="shared" si="2"/>
        <v>0</v>
      </c>
      <c r="H161" s="297"/>
      <c r="I161" s="297"/>
      <c r="J161" s="297"/>
      <c r="K161" s="300"/>
      <c r="L161" s="297"/>
      <c r="M161" s="297"/>
      <c r="N161" s="297"/>
      <c r="O161" s="302"/>
      <c r="P161" s="297"/>
      <c r="Q161" s="92"/>
      <c r="R161" s="99"/>
      <c r="S161" s="92"/>
      <c r="T161" s="92"/>
      <c r="U161" s="6"/>
      <c r="V161" s="6"/>
      <c r="W161" s="96"/>
      <c r="X161" s="96"/>
      <c r="Y161" s="96"/>
      <c r="Z161" s="96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</row>
    <row r="162" spans="1:60" x14ac:dyDescent="0.2">
      <c r="A162" s="29"/>
      <c r="B162" s="29"/>
      <c r="C162" s="2"/>
      <c r="D162" s="31"/>
      <c r="E162" s="32"/>
      <c r="F162" s="3"/>
      <c r="G162" s="28">
        <f t="shared" si="2"/>
        <v>0</v>
      </c>
      <c r="H162" s="297"/>
      <c r="I162" s="297"/>
      <c r="J162" s="297"/>
      <c r="K162" s="300"/>
      <c r="L162" s="297"/>
      <c r="M162" s="297"/>
      <c r="N162" s="297"/>
      <c r="O162" s="302"/>
      <c r="P162" s="297"/>
      <c r="Q162" s="92"/>
      <c r="R162" s="99"/>
      <c r="S162" s="92"/>
      <c r="T162" s="92"/>
      <c r="U162" s="6"/>
      <c r="V162" s="6"/>
      <c r="W162" s="96"/>
      <c r="X162" s="96"/>
      <c r="Y162" s="96"/>
      <c r="Z162" s="96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</row>
    <row r="163" spans="1:60" x14ac:dyDescent="0.2">
      <c r="A163" s="29"/>
      <c r="B163" s="29"/>
      <c r="C163" s="2"/>
      <c r="D163" s="31"/>
      <c r="E163" s="32"/>
      <c r="F163" s="3"/>
      <c r="G163" s="28">
        <f t="shared" si="2"/>
        <v>0</v>
      </c>
      <c r="H163" s="297"/>
      <c r="I163" s="297"/>
      <c r="J163" s="297"/>
      <c r="K163" s="300"/>
      <c r="L163" s="297"/>
      <c r="M163" s="297"/>
      <c r="N163" s="297"/>
      <c r="O163" s="302"/>
      <c r="P163" s="297"/>
      <c r="Q163" s="92"/>
      <c r="R163" s="99"/>
      <c r="S163" s="92"/>
      <c r="T163" s="92"/>
      <c r="U163" s="6"/>
      <c r="V163" s="6"/>
      <c r="W163" s="96"/>
      <c r="X163" s="96"/>
      <c r="Y163" s="96"/>
      <c r="Z163" s="96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</row>
    <row r="164" spans="1:60" x14ac:dyDescent="0.2">
      <c r="A164" s="29"/>
      <c r="B164" s="29"/>
      <c r="C164" s="2"/>
      <c r="D164" s="31"/>
      <c r="E164" s="32"/>
      <c r="F164" s="3"/>
      <c r="G164" s="28">
        <f t="shared" si="2"/>
        <v>0</v>
      </c>
      <c r="H164" s="297"/>
      <c r="I164" s="297"/>
      <c r="J164" s="297"/>
      <c r="K164" s="300"/>
      <c r="L164" s="297"/>
      <c r="M164" s="297"/>
      <c r="N164" s="297"/>
      <c r="O164" s="302"/>
      <c r="P164" s="297"/>
      <c r="Q164" s="92"/>
      <c r="R164" s="99"/>
      <c r="S164" s="92"/>
      <c r="T164" s="92"/>
      <c r="U164" s="6"/>
      <c r="V164" s="6"/>
      <c r="W164" s="96"/>
      <c r="X164" s="96"/>
      <c r="Y164" s="96"/>
      <c r="Z164" s="96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</row>
    <row r="165" spans="1:60" x14ac:dyDescent="0.2">
      <c r="A165" s="29"/>
      <c r="B165" s="29"/>
      <c r="C165" s="2"/>
      <c r="D165" s="31"/>
      <c r="E165" s="32"/>
      <c r="F165" s="3"/>
      <c r="G165" s="28">
        <f t="shared" si="2"/>
        <v>0</v>
      </c>
      <c r="H165" s="297"/>
      <c r="I165" s="297"/>
      <c r="J165" s="297"/>
      <c r="K165" s="300"/>
      <c r="L165" s="297"/>
      <c r="M165" s="297"/>
      <c r="N165" s="297"/>
      <c r="O165" s="302"/>
      <c r="P165" s="297"/>
      <c r="Q165" s="92"/>
      <c r="R165" s="99"/>
      <c r="S165" s="92"/>
      <c r="T165" s="92"/>
      <c r="U165" s="6"/>
      <c r="V165" s="6"/>
      <c r="W165" s="96"/>
      <c r="X165" s="96"/>
      <c r="Y165" s="96"/>
      <c r="Z165" s="96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</row>
    <row r="166" spans="1:60" x14ac:dyDescent="0.2">
      <c r="A166" s="29"/>
      <c r="B166" s="29"/>
      <c r="C166" s="2"/>
      <c r="D166" s="31"/>
      <c r="E166" s="32"/>
      <c r="F166" s="3"/>
      <c r="G166" s="28">
        <f t="shared" si="2"/>
        <v>0</v>
      </c>
      <c r="H166" s="297"/>
      <c r="I166" s="297"/>
      <c r="J166" s="297"/>
      <c r="K166" s="300"/>
      <c r="L166" s="297"/>
      <c r="M166" s="297"/>
      <c r="N166" s="297"/>
      <c r="O166" s="302"/>
      <c r="P166" s="297"/>
      <c r="Q166" s="92"/>
      <c r="R166" s="99"/>
      <c r="S166" s="92"/>
      <c r="T166" s="92"/>
      <c r="U166" s="6"/>
      <c r="V166" s="6"/>
      <c r="W166" s="96"/>
      <c r="X166" s="96"/>
      <c r="Y166" s="96"/>
      <c r="Z166" s="96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</row>
    <row r="167" spans="1:60" x14ac:dyDescent="0.2">
      <c r="A167" s="29"/>
      <c r="B167" s="29"/>
      <c r="C167" s="2"/>
      <c r="D167" s="31"/>
      <c r="E167" s="32"/>
      <c r="F167" s="3"/>
      <c r="G167" s="28">
        <f t="shared" si="2"/>
        <v>0</v>
      </c>
      <c r="H167" s="297"/>
      <c r="I167" s="297"/>
      <c r="J167" s="297"/>
      <c r="K167" s="300"/>
      <c r="L167" s="297"/>
      <c r="M167" s="297"/>
      <c r="N167" s="297"/>
      <c r="O167" s="302"/>
      <c r="P167" s="297"/>
      <c r="Q167" s="92"/>
      <c r="R167" s="99"/>
      <c r="S167" s="92"/>
      <c r="T167" s="92"/>
      <c r="U167" s="6"/>
      <c r="V167" s="6"/>
      <c r="W167" s="96"/>
      <c r="X167" s="96"/>
      <c r="Y167" s="96"/>
      <c r="Z167" s="96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</row>
    <row r="168" spans="1:60" x14ac:dyDescent="0.2">
      <c r="A168" s="29"/>
      <c r="B168" s="29"/>
      <c r="C168" s="2"/>
      <c r="D168" s="31"/>
      <c r="E168" s="32"/>
      <c r="F168" s="3"/>
      <c r="G168" s="28">
        <f t="shared" si="2"/>
        <v>0</v>
      </c>
      <c r="H168" s="297"/>
      <c r="I168" s="297"/>
      <c r="J168" s="297"/>
      <c r="K168" s="300"/>
      <c r="L168" s="297"/>
      <c r="M168" s="297"/>
      <c r="N168" s="297"/>
      <c r="O168" s="302"/>
      <c r="P168" s="297"/>
      <c r="Q168" s="92"/>
      <c r="R168" s="99"/>
      <c r="S168" s="92"/>
      <c r="T168" s="92"/>
      <c r="U168" s="6"/>
      <c r="V168" s="6"/>
      <c r="W168" s="96"/>
      <c r="X168" s="96"/>
      <c r="Y168" s="96"/>
      <c r="Z168" s="96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</row>
    <row r="169" spans="1:60" x14ac:dyDescent="0.2">
      <c r="A169" s="29"/>
      <c r="B169" s="29"/>
      <c r="C169" s="2"/>
      <c r="D169" s="31"/>
      <c r="E169" s="32"/>
      <c r="F169" s="3"/>
      <c r="G169" s="28">
        <f t="shared" si="2"/>
        <v>0</v>
      </c>
      <c r="H169" s="297"/>
      <c r="I169" s="297"/>
      <c r="J169" s="297"/>
      <c r="K169" s="300"/>
      <c r="L169" s="297"/>
      <c r="M169" s="297"/>
      <c r="N169" s="297"/>
      <c r="O169" s="302"/>
      <c r="P169" s="297"/>
      <c r="Q169" s="92"/>
      <c r="R169" s="99"/>
      <c r="S169" s="92"/>
      <c r="T169" s="92"/>
      <c r="U169" s="6"/>
      <c r="V169" s="6"/>
      <c r="W169" s="96"/>
      <c r="X169" s="96"/>
      <c r="Y169" s="96"/>
      <c r="Z169" s="96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 spans="1:60" x14ac:dyDescent="0.2">
      <c r="A170" s="29"/>
      <c r="B170" s="29"/>
      <c r="C170" s="2"/>
      <c r="D170" s="31"/>
      <c r="E170" s="32"/>
      <c r="F170" s="3"/>
      <c r="G170" s="28">
        <f t="shared" si="2"/>
        <v>0</v>
      </c>
      <c r="H170" s="297"/>
      <c r="I170" s="297"/>
      <c r="J170" s="297"/>
      <c r="K170" s="300"/>
      <c r="L170" s="297"/>
      <c r="M170" s="297"/>
      <c r="N170" s="297"/>
      <c r="O170" s="302"/>
      <c r="P170" s="297"/>
      <c r="Q170" s="92"/>
      <c r="R170" s="99"/>
      <c r="S170" s="92"/>
      <c r="T170" s="92"/>
      <c r="U170" s="6"/>
      <c r="V170" s="6"/>
      <c r="W170" s="96"/>
      <c r="X170" s="96"/>
      <c r="Y170" s="96"/>
      <c r="Z170" s="96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 spans="1:60" x14ac:dyDescent="0.2">
      <c r="A171" s="29"/>
      <c r="B171" s="29"/>
      <c r="C171" s="2"/>
      <c r="D171" s="118"/>
      <c r="E171" s="32"/>
      <c r="F171" s="3"/>
      <c r="G171" s="28">
        <f t="shared" si="2"/>
        <v>0</v>
      </c>
      <c r="H171" s="297"/>
      <c r="I171" s="297"/>
      <c r="J171" s="297"/>
      <c r="K171" s="300"/>
      <c r="L171" s="297"/>
      <c r="M171" s="297"/>
      <c r="N171" s="297"/>
      <c r="O171" s="302"/>
      <c r="P171" s="297"/>
      <c r="Q171" s="92"/>
      <c r="R171" s="99"/>
      <c r="S171" s="92"/>
      <c r="T171" s="92"/>
      <c r="U171" s="6"/>
      <c r="V171" s="6"/>
      <c r="W171" s="96"/>
      <c r="X171" s="96"/>
      <c r="Y171" s="96"/>
      <c r="Z171" s="96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</row>
    <row r="172" spans="1:60" x14ac:dyDescent="0.2">
      <c r="A172" s="29"/>
      <c r="B172" s="29"/>
      <c r="C172" s="2"/>
      <c r="D172" s="31"/>
      <c r="E172" s="32"/>
      <c r="F172" s="3"/>
      <c r="G172" s="28">
        <f t="shared" si="2"/>
        <v>0</v>
      </c>
      <c r="H172" s="297"/>
      <c r="I172" s="297"/>
      <c r="J172" s="297"/>
      <c r="K172" s="300"/>
      <c r="L172" s="297"/>
      <c r="M172" s="297"/>
      <c r="N172" s="297"/>
      <c r="O172" s="302"/>
      <c r="P172" s="297"/>
      <c r="Q172" s="92"/>
      <c r="R172" s="99"/>
      <c r="S172" s="92"/>
      <c r="T172" s="92"/>
      <c r="U172" s="6"/>
      <c r="V172" s="6"/>
      <c r="W172" s="96"/>
      <c r="X172" s="96"/>
      <c r="Y172" s="96"/>
      <c r="Z172" s="96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</row>
    <row r="173" spans="1:60" x14ac:dyDescent="0.2">
      <c r="A173" s="29"/>
      <c r="B173" s="29"/>
      <c r="C173" s="2"/>
      <c r="D173" s="31"/>
      <c r="E173" s="32"/>
      <c r="F173" s="3"/>
      <c r="G173" s="28">
        <f t="shared" si="2"/>
        <v>0</v>
      </c>
      <c r="H173" s="297"/>
      <c r="I173" s="297"/>
      <c r="J173" s="297"/>
      <c r="K173" s="300"/>
      <c r="L173" s="297"/>
      <c r="M173" s="297"/>
      <c r="N173" s="297"/>
      <c r="O173" s="302"/>
      <c r="P173" s="297"/>
      <c r="Q173" s="92"/>
      <c r="R173" s="99"/>
      <c r="S173" s="92"/>
      <c r="T173" s="92"/>
      <c r="U173" s="6"/>
      <c r="V173" s="6"/>
      <c r="W173" s="96"/>
      <c r="X173" s="96"/>
      <c r="Y173" s="96"/>
      <c r="Z173" s="96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</row>
    <row r="174" spans="1:60" x14ac:dyDescent="0.2">
      <c r="A174" s="29"/>
      <c r="B174" s="29"/>
      <c r="C174" s="2"/>
      <c r="D174" s="31"/>
      <c r="E174" s="32"/>
      <c r="F174" s="3"/>
      <c r="G174" s="28">
        <f t="shared" si="2"/>
        <v>0</v>
      </c>
      <c r="H174" s="297"/>
      <c r="I174" s="297"/>
      <c r="J174" s="297"/>
      <c r="K174" s="300"/>
      <c r="L174" s="297"/>
      <c r="M174" s="297"/>
      <c r="N174" s="297"/>
      <c r="O174" s="302"/>
      <c r="P174" s="297"/>
      <c r="Q174" s="92"/>
      <c r="R174" s="99"/>
      <c r="S174" s="92"/>
      <c r="T174" s="92"/>
      <c r="U174" s="6"/>
      <c r="V174" s="6"/>
      <c r="W174" s="96"/>
      <c r="X174" s="96"/>
      <c r="Y174" s="96"/>
      <c r="Z174" s="96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</row>
    <row r="175" spans="1:60" x14ac:dyDescent="0.2">
      <c r="A175" s="29"/>
      <c r="B175" s="29"/>
      <c r="C175" s="2"/>
      <c r="D175" s="118"/>
      <c r="E175" s="32"/>
      <c r="F175" s="3"/>
      <c r="G175" s="28">
        <f t="shared" si="2"/>
        <v>0</v>
      </c>
      <c r="H175" s="297"/>
      <c r="I175" s="297"/>
      <c r="J175" s="297"/>
      <c r="K175" s="300"/>
      <c r="L175" s="297"/>
      <c r="M175" s="297"/>
      <c r="N175" s="297"/>
      <c r="O175" s="302"/>
      <c r="P175" s="297"/>
      <c r="Q175" s="92"/>
      <c r="R175" s="99"/>
      <c r="S175" s="92"/>
      <c r="T175" s="92"/>
      <c r="U175" s="6"/>
      <c r="V175" s="6"/>
      <c r="W175" s="96"/>
      <c r="X175" s="96"/>
      <c r="Y175" s="96"/>
      <c r="Z175" s="96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</row>
    <row r="176" spans="1:60" x14ac:dyDescent="0.2">
      <c r="A176" s="29"/>
      <c r="B176" s="29"/>
      <c r="C176" s="2"/>
      <c r="D176" s="118"/>
      <c r="E176" s="32"/>
      <c r="F176" s="3"/>
      <c r="G176" s="28">
        <f t="shared" si="2"/>
        <v>0</v>
      </c>
      <c r="H176" s="297"/>
      <c r="I176" s="297"/>
      <c r="J176" s="297"/>
      <c r="K176" s="300"/>
      <c r="L176" s="297"/>
      <c r="M176" s="297"/>
      <c r="N176" s="297"/>
      <c r="O176" s="302"/>
      <c r="P176" s="297"/>
      <c r="Q176" s="92"/>
      <c r="R176" s="99"/>
      <c r="S176" s="92"/>
      <c r="T176" s="92"/>
      <c r="U176" s="6"/>
      <c r="V176" s="6"/>
      <c r="W176" s="96"/>
      <c r="X176" s="96"/>
      <c r="Y176" s="96"/>
      <c r="Z176" s="96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</row>
    <row r="177" spans="1:60" x14ac:dyDescent="0.2">
      <c r="A177" s="29"/>
      <c r="B177" s="29"/>
      <c r="C177" s="2"/>
      <c r="D177" s="31"/>
      <c r="E177" s="32"/>
      <c r="F177" s="3"/>
      <c r="G177" s="28">
        <f t="shared" si="2"/>
        <v>0</v>
      </c>
      <c r="H177" s="297"/>
      <c r="I177" s="297"/>
      <c r="J177" s="297"/>
      <c r="K177" s="300"/>
      <c r="L177" s="297"/>
      <c r="M177" s="297"/>
      <c r="N177" s="297"/>
      <c r="O177" s="302"/>
      <c r="P177" s="297"/>
      <c r="Q177" s="92"/>
      <c r="R177" s="99"/>
      <c r="S177" s="92"/>
      <c r="T177" s="92"/>
      <c r="U177" s="6"/>
      <c r="V177" s="6"/>
      <c r="W177" s="96"/>
      <c r="X177" s="96"/>
      <c r="Y177" s="96"/>
      <c r="Z177" s="96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</row>
    <row r="178" spans="1:60" x14ac:dyDescent="0.2">
      <c r="A178" s="29"/>
      <c r="B178" s="29"/>
      <c r="C178" s="2"/>
      <c r="D178" s="31"/>
      <c r="E178" s="32"/>
      <c r="F178" s="3"/>
      <c r="G178" s="28">
        <f t="shared" si="2"/>
        <v>0</v>
      </c>
      <c r="H178" s="297"/>
      <c r="I178" s="297"/>
      <c r="J178" s="297"/>
      <c r="K178" s="300"/>
      <c r="L178" s="297"/>
      <c r="M178" s="297"/>
      <c r="N178" s="297"/>
      <c r="O178" s="302"/>
      <c r="P178" s="297"/>
      <c r="Q178" s="92"/>
      <c r="R178" s="99"/>
      <c r="S178" s="92"/>
      <c r="T178" s="92"/>
      <c r="U178" s="6"/>
      <c r="V178" s="6"/>
      <c r="W178" s="96"/>
      <c r="X178" s="96"/>
      <c r="Y178" s="96"/>
      <c r="Z178" s="96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</row>
    <row r="179" spans="1:60" x14ac:dyDescent="0.2">
      <c r="A179" s="29"/>
      <c r="B179" s="29"/>
      <c r="C179" s="2"/>
      <c r="D179" s="31"/>
      <c r="E179" s="32"/>
      <c r="F179" s="3"/>
      <c r="G179" s="28">
        <f t="shared" si="2"/>
        <v>0</v>
      </c>
      <c r="H179" s="297"/>
      <c r="I179" s="297"/>
      <c r="J179" s="297"/>
      <c r="K179" s="300"/>
      <c r="L179" s="297"/>
      <c r="M179" s="297"/>
      <c r="N179" s="297"/>
      <c r="O179" s="302"/>
      <c r="P179" s="297"/>
      <c r="Q179" s="92"/>
      <c r="R179" s="99"/>
      <c r="S179" s="92"/>
      <c r="T179" s="92"/>
      <c r="U179" s="6"/>
      <c r="V179" s="6"/>
      <c r="W179" s="96"/>
      <c r="X179" s="96"/>
      <c r="Y179" s="96"/>
      <c r="Z179" s="96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</row>
    <row r="180" spans="1:60" x14ac:dyDescent="0.2">
      <c r="A180" s="29"/>
      <c r="B180" s="29"/>
      <c r="C180" s="2"/>
      <c r="D180" s="31"/>
      <c r="E180" s="32"/>
      <c r="F180" s="3"/>
      <c r="G180" s="28">
        <f t="shared" si="2"/>
        <v>0</v>
      </c>
      <c r="H180" s="297"/>
      <c r="I180" s="297"/>
      <c r="J180" s="297"/>
      <c r="K180" s="300"/>
      <c r="L180" s="297"/>
      <c r="M180" s="297"/>
      <c r="N180" s="297"/>
      <c r="O180" s="302"/>
      <c r="P180" s="297"/>
      <c r="Q180" s="92"/>
      <c r="R180" s="99"/>
      <c r="S180" s="92"/>
      <c r="T180" s="92"/>
      <c r="U180" s="6"/>
      <c r="V180" s="6"/>
      <c r="W180" s="96"/>
      <c r="X180" s="96"/>
      <c r="Y180" s="96"/>
      <c r="Z180" s="96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</row>
    <row r="181" spans="1:60" x14ac:dyDescent="0.2">
      <c r="A181" s="29"/>
      <c r="B181" s="29"/>
      <c r="C181" s="2"/>
      <c r="D181" s="31"/>
      <c r="E181" s="32"/>
      <c r="F181" s="3"/>
      <c r="G181" s="28">
        <f t="shared" si="2"/>
        <v>0</v>
      </c>
      <c r="H181" s="297"/>
      <c r="I181" s="297"/>
      <c r="J181" s="297"/>
      <c r="K181" s="300"/>
      <c r="L181" s="297"/>
      <c r="M181" s="297"/>
      <c r="N181" s="297"/>
      <c r="O181" s="302"/>
      <c r="P181" s="297"/>
      <c r="Q181" s="92"/>
      <c r="R181" s="99"/>
      <c r="S181" s="92"/>
      <c r="T181" s="92"/>
      <c r="U181" s="6"/>
      <c r="V181" s="6"/>
      <c r="W181" s="96"/>
      <c r="X181" s="96"/>
      <c r="Y181" s="96"/>
      <c r="Z181" s="96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</row>
    <row r="182" spans="1:60" x14ac:dyDescent="0.2">
      <c r="A182" s="29"/>
      <c r="B182" s="29"/>
      <c r="C182" s="2"/>
      <c r="D182" s="31"/>
      <c r="E182" s="32"/>
      <c r="F182" s="3"/>
      <c r="G182" s="28">
        <f t="shared" si="2"/>
        <v>0</v>
      </c>
      <c r="H182" s="297"/>
      <c r="I182" s="297"/>
      <c r="J182" s="297"/>
      <c r="K182" s="300"/>
      <c r="L182" s="297"/>
      <c r="M182" s="297"/>
      <c r="N182" s="297"/>
      <c r="O182" s="302"/>
      <c r="P182" s="297"/>
      <c r="Q182" s="92"/>
      <c r="R182" s="99"/>
      <c r="S182" s="92"/>
      <c r="T182" s="92"/>
      <c r="U182" s="6"/>
      <c r="V182" s="6"/>
      <c r="W182" s="96"/>
      <c r="X182" s="96"/>
      <c r="Y182" s="96"/>
      <c r="Z182" s="96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</row>
    <row r="183" spans="1:60" x14ac:dyDescent="0.2">
      <c r="A183" s="29"/>
      <c r="B183" s="29"/>
      <c r="C183" s="2"/>
      <c r="D183" s="31"/>
      <c r="E183" s="32"/>
      <c r="F183" s="3"/>
      <c r="G183" s="28">
        <f t="shared" si="2"/>
        <v>0</v>
      </c>
      <c r="H183" s="297"/>
      <c r="I183" s="297"/>
      <c r="J183" s="297"/>
      <c r="K183" s="300"/>
      <c r="L183" s="297"/>
      <c r="M183" s="297"/>
      <c r="N183" s="297"/>
      <c r="O183" s="302"/>
      <c r="P183" s="297"/>
      <c r="Q183" s="92"/>
      <c r="R183" s="99"/>
      <c r="S183" s="92"/>
      <c r="T183" s="92"/>
      <c r="U183" s="6"/>
      <c r="V183" s="6"/>
      <c r="W183" s="96"/>
      <c r="X183" s="96"/>
      <c r="Y183" s="96"/>
      <c r="Z183" s="96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</row>
    <row r="184" spans="1:60" x14ac:dyDescent="0.2">
      <c r="A184" s="29"/>
      <c r="B184" s="29"/>
      <c r="C184" s="2"/>
      <c r="D184" s="31"/>
      <c r="E184" s="32"/>
      <c r="F184" s="3"/>
      <c r="G184" s="28">
        <f t="shared" si="2"/>
        <v>0</v>
      </c>
      <c r="H184" s="297"/>
      <c r="I184" s="297"/>
      <c r="J184" s="297"/>
      <c r="K184" s="300"/>
      <c r="L184" s="297"/>
      <c r="M184" s="297"/>
      <c r="N184" s="297"/>
      <c r="O184" s="302"/>
      <c r="P184" s="297"/>
      <c r="Q184" s="92"/>
      <c r="R184" s="99"/>
      <c r="S184" s="92"/>
      <c r="T184" s="92"/>
      <c r="U184" s="6"/>
      <c r="V184" s="6"/>
      <c r="W184" s="96"/>
      <c r="X184" s="96"/>
      <c r="Y184" s="96"/>
      <c r="Z184" s="96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</row>
    <row r="185" spans="1:60" x14ac:dyDescent="0.2">
      <c r="A185" s="29"/>
      <c r="B185" s="29"/>
      <c r="C185" s="2"/>
      <c r="D185" s="31"/>
      <c r="E185" s="32"/>
      <c r="F185" s="3"/>
      <c r="G185" s="28">
        <f t="shared" si="2"/>
        <v>0</v>
      </c>
      <c r="H185" s="297"/>
      <c r="I185" s="297"/>
      <c r="J185" s="297"/>
      <c r="K185" s="300"/>
      <c r="L185" s="297"/>
      <c r="M185" s="297"/>
      <c r="N185" s="297"/>
      <c r="O185" s="302"/>
      <c r="P185" s="297"/>
      <c r="Q185" s="92"/>
      <c r="R185" s="99"/>
      <c r="S185" s="92"/>
      <c r="T185" s="92"/>
      <c r="U185" s="6"/>
      <c r="V185" s="6"/>
      <c r="W185" s="96"/>
      <c r="X185" s="96"/>
      <c r="Y185" s="96"/>
      <c r="Z185" s="96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</row>
    <row r="186" spans="1:60" x14ac:dyDescent="0.2">
      <c r="A186" s="29"/>
      <c r="B186" s="29"/>
      <c r="C186" s="2"/>
      <c r="D186" s="31"/>
      <c r="E186" s="32"/>
      <c r="F186" s="3"/>
      <c r="G186" s="28">
        <f t="shared" si="2"/>
        <v>0</v>
      </c>
      <c r="H186" s="297"/>
      <c r="I186" s="297"/>
      <c r="J186" s="297"/>
      <c r="K186" s="300"/>
      <c r="L186" s="297"/>
      <c r="M186" s="297"/>
      <c r="N186" s="297"/>
      <c r="O186" s="302"/>
      <c r="P186" s="297"/>
      <c r="Q186" s="92"/>
      <c r="R186" s="99"/>
      <c r="S186" s="92"/>
      <c r="T186" s="92"/>
      <c r="U186" s="6"/>
      <c r="V186" s="6"/>
      <c r="W186" s="96"/>
      <c r="X186" s="96"/>
      <c r="Y186" s="96"/>
      <c r="Z186" s="96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</row>
    <row r="187" spans="1:60" x14ac:dyDescent="0.2">
      <c r="A187" s="29"/>
      <c r="B187" s="29"/>
      <c r="C187" s="2"/>
      <c r="D187" s="31"/>
      <c r="E187" s="32"/>
      <c r="F187" s="3"/>
      <c r="G187" s="28">
        <f t="shared" si="2"/>
        <v>0</v>
      </c>
      <c r="H187" s="297"/>
      <c r="I187" s="297"/>
      <c r="J187" s="297"/>
      <c r="K187" s="300"/>
      <c r="L187" s="297"/>
      <c r="M187" s="297"/>
      <c r="N187" s="297"/>
      <c r="O187" s="302"/>
      <c r="P187" s="297"/>
      <c r="Q187" s="92"/>
      <c r="R187" s="99"/>
      <c r="S187" s="92"/>
      <c r="T187" s="92"/>
      <c r="U187" s="6"/>
      <c r="V187" s="6"/>
      <c r="W187" s="96"/>
      <c r="X187" s="96"/>
      <c r="Y187" s="96"/>
      <c r="Z187" s="96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</row>
    <row r="188" spans="1:60" x14ac:dyDescent="0.2">
      <c r="A188" s="29"/>
      <c r="B188" s="29"/>
      <c r="C188" s="2"/>
      <c r="D188" s="31"/>
      <c r="E188" s="32"/>
      <c r="F188" s="3"/>
      <c r="G188" s="28">
        <f t="shared" si="2"/>
        <v>0</v>
      </c>
      <c r="H188" s="297"/>
      <c r="I188" s="297"/>
      <c r="J188" s="297"/>
      <c r="K188" s="300"/>
      <c r="L188" s="297"/>
      <c r="M188" s="297"/>
      <c r="N188" s="297"/>
      <c r="O188" s="302"/>
      <c r="P188" s="297"/>
      <c r="Q188" s="92"/>
      <c r="R188" s="99"/>
      <c r="S188" s="92"/>
      <c r="T188" s="92"/>
      <c r="U188" s="6"/>
      <c r="V188" s="6"/>
      <c r="W188" s="96"/>
      <c r="X188" s="96"/>
      <c r="Y188" s="96"/>
      <c r="Z188" s="96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</row>
    <row r="189" spans="1:60" x14ac:dyDescent="0.2">
      <c r="A189" s="29"/>
      <c r="B189" s="29"/>
      <c r="C189" s="2"/>
      <c r="D189" s="31"/>
      <c r="E189" s="32"/>
      <c r="F189" s="3"/>
      <c r="G189" s="28">
        <f t="shared" si="2"/>
        <v>0</v>
      </c>
      <c r="H189" s="297"/>
      <c r="I189" s="297"/>
      <c r="J189" s="297"/>
      <c r="K189" s="297"/>
      <c r="L189" s="297"/>
      <c r="M189" s="297"/>
      <c r="N189" s="297"/>
      <c r="O189" s="306"/>
      <c r="P189" s="297"/>
      <c r="Q189" s="92"/>
      <c r="R189" s="99"/>
      <c r="S189" s="92"/>
      <c r="T189" s="92"/>
      <c r="U189" s="6"/>
      <c r="V189" s="113"/>
      <c r="W189" s="102"/>
      <c r="X189" s="102"/>
      <c r="Y189" s="102"/>
      <c r="Z189" s="102"/>
    </row>
    <row r="190" spans="1:60" x14ac:dyDescent="0.2">
      <c r="A190" s="29"/>
      <c r="B190" s="29"/>
      <c r="C190" s="2"/>
      <c r="D190" s="31"/>
      <c r="E190" s="32"/>
      <c r="F190" s="3"/>
      <c r="G190" s="28">
        <f t="shared" si="2"/>
        <v>0</v>
      </c>
      <c r="H190" s="297"/>
      <c r="I190" s="297"/>
      <c r="J190" s="297"/>
      <c r="K190" s="297"/>
      <c r="L190" s="297"/>
      <c r="M190" s="297"/>
      <c r="N190" s="297"/>
      <c r="O190" s="306"/>
      <c r="P190" s="297"/>
      <c r="Q190" s="92"/>
      <c r="R190" s="99"/>
      <c r="S190" s="92"/>
      <c r="T190" s="92"/>
      <c r="U190" s="6"/>
      <c r="V190" s="113"/>
      <c r="W190" s="102"/>
      <c r="X190" s="102"/>
      <c r="Y190" s="102"/>
      <c r="Z190" s="102"/>
    </row>
    <row r="191" spans="1:60" x14ac:dyDescent="0.2">
      <c r="A191" s="29"/>
      <c r="B191" s="29"/>
      <c r="C191" s="2"/>
      <c r="D191" s="31"/>
      <c r="E191" s="32"/>
      <c r="F191" s="3"/>
      <c r="G191" s="28">
        <f t="shared" si="2"/>
        <v>0</v>
      </c>
      <c r="H191" s="297"/>
      <c r="I191" s="297"/>
      <c r="J191" s="297"/>
      <c r="K191" s="297"/>
      <c r="L191" s="297"/>
      <c r="M191" s="297"/>
      <c r="N191" s="297"/>
      <c r="O191" s="306"/>
      <c r="P191" s="297"/>
      <c r="Q191" s="92"/>
      <c r="R191" s="99"/>
      <c r="S191" s="92"/>
      <c r="T191" s="92"/>
      <c r="U191" s="6"/>
      <c r="V191" s="113"/>
      <c r="W191" s="102"/>
      <c r="X191" s="102"/>
      <c r="Y191" s="102"/>
      <c r="Z191" s="102"/>
    </row>
    <row r="192" spans="1:60" x14ac:dyDescent="0.2">
      <c r="A192" s="29"/>
      <c r="B192" s="29"/>
      <c r="C192" s="2"/>
      <c r="D192" s="31"/>
      <c r="E192" s="32"/>
      <c r="F192" s="3"/>
      <c r="G192" s="28">
        <f t="shared" si="2"/>
        <v>0</v>
      </c>
      <c r="H192" s="297"/>
      <c r="I192" s="297"/>
      <c r="J192" s="297"/>
      <c r="K192" s="297"/>
      <c r="L192" s="297"/>
      <c r="M192" s="297"/>
      <c r="N192" s="297"/>
      <c r="O192" s="306"/>
      <c r="P192" s="297"/>
      <c r="Q192" s="92"/>
      <c r="R192" s="99"/>
      <c r="S192" s="92"/>
      <c r="T192" s="92"/>
      <c r="U192" s="6"/>
      <c r="V192" s="113"/>
      <c r="W192" s="102"/>
      <c r="X192" s="102"/>
      <c r="Y192" s="102"/>
      <c r="Z192" s="102"/>
    </row>
    <row r="193" spans="1:26" x14ac:dyDescent="0.2">
      <c r="A193" s="29"/>
      <c r="B193" s="29"/>
      <c r="C193" s="2"/>
      <c r="D193" s="31"/>
      <c r="E193" s="32"/>
      <c r="F193" s="3"/>
      <c r="G193" s="28">
        <f t="shared" si="2"/>
        <v>0</v>
      </c>
      <c r="H193" s="297"/>
      <c r="I193" s="297"/>
      <c r="J193" s="297"/>
      <c r="K193" s="297"/>
      <c r="L193" s="297"/>
      <c r="M193" s="297"/>
      <c r="N193" s="297"/>
      <c r="O193" s="306"/>
      <c r="P193" s="297"/>
      <c r="Q193" s="92"/>
      <c r="R193" s="99"/>
      <c r="S193" s="92"/>
      <c r="T193" s="92"/>
      <c r="U193" s="6"/>
      <c r="V193" s="113"/>
      <c r="W193" s="102"/>
      <c r="X193" s="102"/>
      <c r="Y193" s="102"/>
      <c r="Z193" s="102"/>
    </row>
    <row r="194" spans="1:26" x14ac:dyDescent="0.2">
      <c r="A194" s="29"/>
      <c r="B194" s="29"/>
      <c r="C194" s="2"/>
      <c r="D194" s="31"/>
      <c r="E194" s="32"/>
      <c r="F194" s="3"/>
      <c r="G194" s="28">
        <f t="shared" si="2"/>
        <v>0</v>
      </c>
      <c r="H194" s="297"/>
      <c r="I194" s="297"/>
      <c r="J194" s="297"/>
      <c r="K194" s="297"/>
      <c r="L194" s="297"/>
      <c r="M194" s="297"/>
      <c r="N194" s="297"/>
      <c r="O194" s="306"/>
      <c r="P194" s="297"/>
      <c r="Q194" s="92"/>
      <c r="R194" s="99"/>
      <c r="S194" s="92"/>
      <c r="T194" s="92"/>
      <c r="U194" s="6"/>
      <c r="V194" s="113"/>
      <c r="W194" s="102"/>
      <c r="X194" s="102"/>
      <c r="Y194" s="102"/>
      <c r="Z194" s="102"/>
    </row>
    <row r="195" spans="1:26" x14ac:dyDescent="0.2">
      <c r="A195" s="29"/>
      <c r="B195" s="29"/>
      <c r="C195" s="2"/>
      <c r="D195" s="31"/>
      <c r="E195" s="32"/>
      <c r="F195" s="3"/>
      <c r="G195" s="28">
        <f t="shared" si="2"/>
        <v>0</v>
      </c>
      <c r="H195" s="297"/>
      <c r="I195" s="297"/>
      <c r="J195" s="297"/>
      <c r="K195" s="297"/>
      <c r="L195" s="297"/>
      <c r="M195" s="297"/>
      <c r="N195" s="297"/>
      <c r="O195" s="306"/>
      <c r="P195" s="297"/>
      <c r="Q195" s="92"/>
      <c r="R195" s="99"/>
      <c r="S195" s="92"/>
      <c r="T195" s="92"/>
      <c r="U195" s="6"/>
      <c r="V195" s="113"/>
      <c r="W195" s="102"/>
      <c r="X195" s="102"/>
      <c r="Y195" s="102"/>
      <c r="Z195" s="102"/>
    </row>
    <row r="196" spans="1:26" x14ac:dyDescent="0.2">
      <c r="A196" s="29"/>
      <c r="B196" s="29"/>
      <c r="C196" s="2"/>
      <c r="D196" s="118"/>
      <c r="E196" s="32"/>
      <c r="F196" s="3"/>
      <c r="G196" s="28">
        <f t="shared" si="2"/>
        <v>0</v>
      </c>
      <c r="H196" s="297"/>
      <c r="I196" s="297"/>
      <c r="J196" s="297"/>
      <c r="K196" s="297"/>
      <c r="L196" s="297"/>
      <c r="M196" s="297"/>
      <c r="N196" s="297"/>
      <c r="O196" s="306"/>
      <c r="P196" s="297"/>
      <c r="Q196" s="92"/>
      <c r="R196" s="99"/>
      <c r="S196" s="92"/>
      <c r="T196" s="92"/>
      <c r="U196" s="6"/>
      <c r="V196" s="113"/>
      <c r="W196" s="102"/>
      <c r="X196" s="102"/>
      <c r="Y196" s="102"/>
      <c r="Z196" s="102"/>
    </row>
    <row r="197" spans="1:26" x14ac:dyDescent="0.2">
      <c r="A197" s="29"/>
      <c r="B197" s="29"/>
      <c r="C197" s="2"/>
      <c r="D197" s="118"/>
      <c r="E197" s="32"/>
      <c r="F197" s="3"/>
      <c r="G197" s="28">
        <f t="shared" si="2"/>
        <v>0</v>
      </c>
      <c r="H197" s="297"/>
      <c r="I197" s="297"/>
      <c r="J197" s="297"/>
      <c r="K197" s="297"/>
      <c r="L197" s="297"/>
      <c r="M197" s="297"/>
      <c r="N197" s="297"/>
      <c r="O197" s="306"/>
      <c r="P197" s="297"/>
      <c r="Q197" s="92"/>
      <c r="R197" s="99"/>
      <c r="S197" s="92"/>
      <c r="T197" s="92"/>
      <c r="U197" s="6"/>
      <c r="V197" s="113"/>
      <c r="W197" s="102"/>
      <c r="X197" s="102"/>
      <c r="Y197" s="102"/>
      <c r="Z197" s="102"/>
    </row>
    <row r="198" spans="1:26" x14ac:dyDescent="0.2">
      <c r="A198" s="29"/>
      <c r="B198" s="29"/>
      <c r="C198" s="2"/>
      <c r="D198" s="118"/>
      <c r="E198" s="32"/>
      <c r="F198" s="3"/>
      <c r="G198" s="28">
        <f t="shared" si="2"/>
        <v>0</v>
      </c>
      <c r="H198" s="297"/>
      <c r="I198" s="297"/>
      <c r="J198" s="297"/>
      <c r="K198" s="297"/>
      <c r="L198" s="297"/>
      <c r="M198" s="297"/>
      <c r="N198" s="297"/>
      <c r="O198" s="306"/>
      <c r="P198" s="297"/>
      <c r="Q198" s="92"/>
      <c r="R198" s="99"/>
      <c r="S198" s="92"/>
      <c r="T198" s="92"/>
      <c r="U198" s="6"/>
      <c r="V198" s="113"/>
      <c r="W198" s="102"/>
      <c r="X198" s="102"/>
      <c r="Y198" s="102"/>
      <c r="Z198" s="102"/>
    </row>
    <row r="199" spans="1:26" x14ac:dyDescent="0.2">
      <c r="A199" s="29"/>
      <c r="B199" s="29"/>
      <c r="C199" s="2"/>
      <c r="D199" s="118"/>
      <c r="E199" s="32"/>
      <c r="F199" s="3"/>
      <c r="G199" s="28">
        <f t="shared" si="2"/>
        <v>0</v>
      </c>
      <c r="H199" s="297"/>
      <c r="I199" s="297"/>
      <c r="J199" s="297"/>
      <c r="K199" s="297"/>
      <c r="L199" s="297"/>
      <c r="M199" s="297"/>
      <c r="N199" s="297"/>
      <c r="O199" s="306"/>
      <c r="P199" s="297"/>
      <c r="Q199" s="92"/>
      <c r="R199" s="99"/>
      <c r="S199" s="92"/>
      <c r="T199" s="92"/>
      <c r="U199" s="6"/>
      <c r="V199" s="113"/>
      <c r="W199" s="102"/>
      <c r="X199" s="102"/>
      <c r="Y199" s="102"/>
      <c r="Z199" s="102"/>
    </row>
    <row r="200" spans="1:26" x14ac:dyDescent="0.2">
      <c r="A200" s="29"/>
      <c r="B200" s="29"/>
      <c r="C200" s="2"/>
      <c r="D200" s="118"/>
      <c r="E200" s="32"/>
      <c r="F200" s="3"/>
      <c r="G200" s="28">
        <f t="shared" si="2"/>
        <v>0</v>
      </c>
      <c r="H200" s="297"/>
      <c r="I200" s="297"/>
      <c r="J200" s="297"/>
      <c r="K200" s="297"/>
      <c r="L200" s="297"/>
      <c r="M200" s="297"/>
      <c r="N200" s="297"/>
      <c r="O200" s="306"/>
      <c r="P200" s="297"/>
      <c r="Q200" s="92"/>
      <c r="R200" s="99"/>
      <c r="S200" s="92"/>
      <c r="T200" s="92"/>
      <c r="U200" s="6"/>
      <c r="V200" s="113"/>
      <c r="W200" s="102"/>
      <c r="X200" s="102"/>
      <c r="Y200" s="102"/>
      <c r="Z200" s="102"/>
    </row>
    <row r="201" spans="1:26" x14ac:dyDescent="0.2">
      <c r="A201" s="29"/>
      <c r="B201" s="29"/>
      <c r="C201" s="2"/>
      <c r="D201" s="118"/>
      <c r="E201" s="32"/>
      <c r="F201" s="3"/>
      <c r="G201" s="28">
        <f t="shared" si="2"/>
        <v>0</v>
      </c>
      <c r="H201" s="297"/>
      <c r="I201" s="297"/>
      <c r="J201" s="297"/>
      <c r="K201" s="297"/>
      <c r="L201" s="297"/>
      <c r="M201" s="297"/>
      <c r="N201" s="297"/>
      <c r="O201" s="306"/>
      <c r="P201" s="297"/>
      <c r="Q201" s="92"/>
      <c r="R201" s="99"/>
      <c r="S201" s="92"/>
      <c r="T201" s="92"/>
      <c r="U201" s="6"/>
      <c r="V201" s="113"/>
      <c r="W201" s="102"/>
      <c r="X201" s="102"/>
      <c r="Y201" s="102"/>
      <c r="Z201" s="102"/>
    </row>
    <row r="202" spans="1:26" x14ac:dyDescent="0.2">
      <c r="A202" s="29"/>
      <c r="B202" s="29"/>
      <c r="C202" s="2"/>
      <c r="D202" s="118"/>
      <c r="E202" s="32"/>
      <c r="F202" s="3"/>
      <c r="G202" s="28">
        <f t="shared" si="2"/>
        <v>0</v>
      </c>
      <c r="H202" s="297"/>
      <c r="I202" s="297"/>
      <c r="J202" s="297"/>
      <c r="K202" s="297"/>
      <c r="L202" s="297"/>
      <c r="M202" s="297"/>
      <c r="N202" s="297"/>
      <c r="O202" s="306"/>
      <c r="P202" s="297"/>
      <c r="Q202" s="92"/>
      <c r="R202" s="99"/>
      <c r="S202" s="92"/>
      <c r="T202" s="92"/>
      <c r="U202" s="6"/>
      <c r="V202" s="113"/>
      <c r="W202" s="102"/>
      <c r="X202" s="102"/>
      <c r="Y202" s="102"/>
      <c r="Z202" s="102"/>
    </row>
    <row r="203" spans="1:26" x14ac:dyDescent="0.2">
      <c r="A203" s="29"/>
      <c r="B203" s="29"/>
      <c r="C203" s="2"/>
      <c r="D203" s="31"/>
      <c r="E203" s="32"/>
      <c r="F203" s="3"/>
      <c r="G203" s="28">
        <f t="shared" si="2"/>
        <v>0</v>
      </c>
      <c r="H203" s="297"/>
      <c r="I203" s="297"/>
      <c r="J203" s="297"/>
      <c r="K203" s="297"/>
      <c r="L203" s="297"/>
      <c r="M203" s="297"/>
      <c r="N203" s="297"/>
      <c r="O203" s="306"/>
      <c r="P203" s="297"/>
      <c r="Q203" s="92"/>
      <c r="R203" s="99"/>
      <c r="S203" s="92"/>
      <c r="T203" s="92"/>
      <c r="U203" s="92"/>
      <c r="V203" s="113"/>
      <c r="W203" s="102"/>
      <c r="X203" s="102"/>
      <c r="Y203" s="102"/>
      <c r="Z203" s="102"/>
    </row>
    <row r="204" spans="1:26" x14ac:dyDescent="0.2">
      <c r="A204" s="29"/>
      <c r="B204" s="29"/>
      <c r="C204" s="2"/>
      <c r="D204" s="31"/>
      <c r="E204" s="32"/>
      <c r="F204" s="3"/>
      <c r="G204" s="28">
        <f t="shared" si="2"/>
        <v>0</v>
      </c>
      <c r="H204" s="297"/>
      <c r="I204" s="297"/>
      <c r="J204" s="297"/>
      <c r="K204" s="297"/>
      <c r="L204" s="297"/>
      <c r="M204" s="297"/>
      <c r="N204" s="297"/>
      <c r="O204" s="306"/>
      <c r="P204" s="297"/>
      <c r="Q204" s="92"/>
      <c r="R204" s="99"/>
      <c r="S204" s="92"/>
      <c r="T204" s="92"/>
      <c r="U204" s="6"/>
      <c r="V204" s="113"/>
      <c r="W204" s="102"/>
      <c r="X204" s="102"/>
      <c r="Y204" s="102"/>
      <c r="Z204" s="102"/>
    </row>
    <row r="205" spans="1:26" x14ac:dyDescent="0.2">
      <c r="A205" s="29"/>
      <c r="B205" s="29"/>
      <c r="C205" s="2"/>
      <c r="D205" s="31"/>
      <c r="E205" s="32"/>
      <c r="F205" s="3"/>
      <c r="G205" s="28">
        <f t="shared" si="2"/>
        <v>0</v>
      </c>
      <c r="H205" s="297"/>
      <c r="I205" s="297"/>
      <c r="J205" s="297"/>
      <c r="K205" s="297"/>
      <c r="L205" s="297"/>
      <c r="M205" s="297"/>
      <c r="N205" s="297"/>
      <c r="O205" s="306"/>
      <c r="P205" s="297"/>
      <c r="Q205" s="92"/>
      <c r="R205" s="99"/>
      <c r="S205" s="92"/>
      <c r="T205" s="92"/>
      <c r="U205" s="6"/>
      <c r="V205" s="113"/>
      <c r="W205" s="102"/>
      <c r="X205" s="102"/>
      <c r="Y205" s="102"/>
      <c r="Z205" s="102"/>
    </row>
    <row r="206" spans="1:26" x14ac:dyDescent="0.2">
      <c r="A206" s="29"/>
      <c r="B206" s="29"/>
      <c r="C206" s="2"/>
      <c r="D206" s="31"/>
      <c r="E206" s="32"/>
      <c r="F206" s="3"/>
      <c r="G206" s="28">
        <f t="shared" si="2"/>
        <v>0</v>
      </c>
      <c r="H206" s="297"/>
      <c r="I206" s="297"/>
      <c r="J206" s="297"/>
      <c r="K206" s="297"/>
      <c r="L206" s="297"/>
      <c r="M206" s="297"/>
      <c r="N206" s="297"/>
      <c r="O206" s="306"/>
      <c r="P206" s="297"/>
      <c r="Q206" s="92"/>
      <c r="R206" s="99"/>
      <c r="S206" s="92"/>
      <c r="T206" s="92"/>
      <c r="U206" s="6"/>
      <c r="V206" s="113"/>
      <c r="W206" s="102"/>
      <c r="X206" s="102"/>
      <c r="Y206" s="102"/>
      <c r="Z206" s="102"/>
    </row>
    <row r="207" spans="1:26" x14ac:dyDescent="0.2">
      <c r="A207" s="29"/>
      <c r="B207" s="29"/>
      <c r="C207" s="2"/>
      <c r="D207" s="31"/>
      <c r="E207" s="32"/>
      <c r="F207" s="3"/>
      <c r="G207" s="28">
        <f t="shared" si="2"/>
        <v>0</v>
      </c>
      <c r="H207" s="297"/>
      <c r="I207" s="297"/>
      <c r="J207" s="297"/>
      <c r="K207" s="297"/>
      <c r="L207" s="297"/>
      <c r="M207" s="297"/>
      <c r="N207" s="297"/>
      <c r="O207" s="306"/>
      <c r="P207" s="297"/>
      <c r="Q207" s="92"/>
      <c r="R207" s="99"/>
      <c r="S207" s="92"/>
      <c r="T207" s="92"/>
      <c r="U207" s="6"/>
      <c r="V207" s="113"/>
      <c r="W207" s="102"/>
      <c r="X207" s="102"/>
      <c r="Y207" s="102"/>
      <c r="Z207" s="102"/>
    </row>
    <row r="208" spans="1:26" x14ac:dyDescent="0.2">
      <c r="A208" s="119"/>
      <c r="B208" s="119"/>
      <c r="C208" s="120"/>
      <c r="D208" s="121"/>
      <c r="E208" s="330"/>
      <c r="F208" s="122"/>
      <c r="G208" s="28">
        <f t="shared" si="2"/>
        <v>0</v>
      </c>
      <c r="H208" s="297"/>
      <c r="I208" s="297"/>
      <c r="J208" s="297"/>
      <c r="K208" s="297"/>
      <c r="L208" s="297"/>
      <c r="M208" s="297"/>
      <c r="N208" s="297"/>
      <c r="O208" s="306"/>
      <c r="P208" s="297"/>
      <c r="Q208" s="92"/>
      <c r="R208" s="99"/>
      <c r="S208" s="92"/>
      <c r="T208" s="92"/>
      <c r="U208" s="6"/>
      <c r="V208" s="113"/>
      <c r="W208" s="102"/>
      <c r="X208" s="102"/>
      <c r="Y208" s="102"/>
      <c r="Z208" s="102"/>
    </row>
    <row r="209" spans="1:26" x14ac:dyDescent="0.2">
      <c r="A209" s="29"/>
      <c r="B209" s="29"/>
      <c r="C209" s="2"/>
      <c r="D209" s="31"/>
      <c r="E209" s="32"/>
      <c r="F209" s="3"/>
      <c r="G209" s="28">
        <f t="shared" si="2"/>
        <v>0</v>
      </c>
      <c r="H209" s="297"/>
      <c r="I209" s="297"/>
      <c r="J209" s="297"/>
      <c r="K209" s="297"/>
      <c r="L209" s="297"/>
      <c r="M209" s="297"/>
      <c r="N209" s="297"/>
      <c r="O209" s="306"/>
      <c r="P209" s="297"/>
      <c r="Q209" s="92"/>
      <c r="R209" s="99"/>
      <c r="S209" s="92"/>
      <c r="T209" s="92"/>
      <c r="U209" s="6"/>
      <c r="V209" s="113"/>
      <c r="W209" s="102"/>
      <c r="X209" s="102"/>
      <c r="Y209" s="102"/>
      <c r="Z209" s="102"/>
    </row>
    <row r="210" spans="1:26" x14ac:dyDescent="0.2">
      <c r="A210" s="29"/>
      <c r="B210" s="29"/>
      <c r="C210" s="2"/>
      <c r="D210" s="31"/>
      <c r="E210" s="32"/>
      <c r="F210" s="3"/>
      <c r="G210" s="28">
        <f t="shared" si="2"/>
        <v>0</v>
      </c>
      <c r="H210" s="297"/>
      <c r="I210" s="297"/>
      <c r="J210" s="297"/>
      <c r="K210" s="297"/>
      <c r="L210" s="297"/>
      <c r="M210" s="297"/>
      <c r="N210" s="297"/>
      <c r="O210" s="306"/>
      <c r="P210" s="297"/>
      <c r="Q210" s="92"/>
      <c r="R210" s="99"/>
      <c r="S210" s="92"/>
      <c r="T210" s="92"/>
      <c r="U210" s="6"/>
      <c r="V210" s="113"/>
      <c r="W210" s="102"/>
      <c r="X210" s="102"/>
      <c r="Y210" s="102"/>
      <c r="Z210" s="102"/>
    </row>
    <row r="211" spans="1:26" x14ac:dyDescent="0.2">
      <c r="A211" s="29"/>
      <c r="B211" s="29"/>
      <c r="C211" s="2"/>
      <c r="D211" s="31"/>
      <c r="E211" s="32"/>
      <c r="F211" s="3"/>
      <c r="G211" s="28">
        <f t="shared" si="2"/>
        <v>0</v>
      </c>
      <c r="H211" s="297"/>
      <c r="I211" s="297"/>
      <c r="J211" s="297"/>
      <c r="K211" s="297"/>
      <c r="L211" s="297"/>
      <c r="M211" s="297"/>
      <c r="N211" s="297"/>
      <c r="O211" s="306"/>
      <c r="P211" s="297"/>
      <c r="Q211" s="92"/>
      <c r="R211" s="99"/>
      <c r="S211" s="92"/>
      <c r="T211" s="92"/>
      <c r="U211" s="6"/>
      <c r="V211" s="113"/>
      <c r="W211" s="102"/>
      <c r="X211" s="102"/>
      <c r="Y211" s="102"/>
      <c r="Z211" s="102"/>
    </row>
    <row r="212" spans="1:26" x14ac:dyDescent="0.2">
      <c r="A212" s="29"/>
      <c r="B212" s="29"/>
      <c r="C212" s="2"/>
      <c r="D212" s="31"/>
      <c r="E212" s="32"/>
      <c r="F212" s="3"/>
      <c r="G212" s="28">
        <f t="shared" si="2"/>
        <v>0</v>
      </c>
      <c r="H212" s="297"/>
      <c r="I212" s="297"/>
      <c r="J212" s="297"/>
      <c r="K212" s="297"/>
      <c r="L212" s="297"/>
      <c r="M212" s="297"/>
      <c r="N212" s="297"/>
      <c r="O212" s="306"/>
      <c r="P212" s="297"/>
      <c r="Q212" s="92"/>
      <c r="R212" s="99"/>
      <c r="S212" s="92"/>
      <c r="T212" s="92"/>
      <c r="U212" s="6"/>
      <c r="V212" s="113"/>
      <c r="W212" s="102"/>
      <c r="X212" s="102"/>
      <c r="Y212" s="102"/>
      <c r="Z212" s="102"/>
    </row>
    <row r="213" spans="1:26" x14ac:dyDescent="0.2">
      <c r="A213" s="29"/>
      <c r="B213" s="29"/>
      <c r="C213" s="2"/>
      <c r="D213" s="31"/>
      <c r="E213" s="32"/>
      <c r="F213" s="3"/>
      <c r="G213" s="28">
        <f t="shared" si="2"/>
        <v>0</v>
      </c>
      <c r="H213" s="297"/>
      <c r="I213" s="297"/>
      <c r="J213" s="297"/>
      <c r="K213" s="297"/>
      <c r="L213" s="297"/>
      <c r="M213" s="297"/>
      <c r="N213" s="297"/>
      <c r="O213" s="306"/>
      <c r="P213" s="297"/>
      <c r="Q213" s="92"/>
      <c r="R213" s="99"/>
      <c r="S213" s="92"/>
      <c r="T213" s="92"/>
      <c r="U213" s="6"/>
      <c r="V213" s="113"/>
      <c r="W213" s="102"/>
      <c r="X213" s="102"/>
      <c r="Y213" s="102"/>
      <c r="Z213" s="102"/>
    </row>
    <row r="214" spans="1:26" s="56" customFormat="1" x14ac:dyDescent="0.2">
      <c r="A214" s="29"/>
      <c r="B214" s="29"/>
      <c r="C214" s="2"/>
      <c r="D214" s="31"/>
      <c r="E214" s="32"/>
      <c r="F214" s="3"/>
      <c r="G214" s="28">
        <f t="shared" si="2"/>
        <v>0</v>
      </c>
      <c r="H214" s="297"/>
      <c r="I214" s="300"/>
      <c r="J214" s="300"/>
      <c r="K214" s="300"/>
      <c r="L214" s="300"/>
      <c r="M214" s="300"/>
      <c r="N214" s="300"/>
      <c r="O214" s="309"/>
      <c r="P214" s="300"/>
      <c r="Q214" s="98"/>
      <c r="R214" s="104"/>
      <c r="S214" s="98"/>
      <c r="T214" s="98"/>
      <c r="U214" s="34"/>
      <c r="V214" s="1"/>
      <c r="W214" s="123"/>
      <c r="X214" s="123"/>
      <c r="Y214" s="123"/>
      <c r="Z214" s="123"/>
    </row>
    <row r="215" spans="1:26" x14ac:dyDescent="0.2">
      <c r="A215" s="29"/>
      <c r="B215" s="29"/>
      <c r="C215" s="2"/>
      <c r="D215" s="31"/>
      <c r="E215" s="32"/>
      <c r="F215" s="3"/>
      <c r="G215" s="28">
        <f t="shared" si="2"/>
        <v>0</v>
      </c>
      <c r="H215" s="297"/>
      <c r="I215" s="297"/>
      <c r="J215" s="297"/>
      <c r="K215" s="297"/>
      <c r="L215" s="297"/>
      <c r="M215" s="297"/>
      <c r="N215" s="297"/>
      <c r="O215" s="306"/>
      <c r="P215" s="297"/>
      <c r="Q215" s="92"/>
      <c r="R215" s="99"/>
      <c r="S215" s="92"/>
      <c r="T215" s="92"/>
      <c r="U215" s="6"/>
      <c r="V215" s="113"/>
      <c r="W215" s="102"/>
      <c r="X215" s="102"/>
      <c r="Y215" s="102"/>
      <c r="Z215" s="102"/>
    </row>
    <row r="216" spans="1:26" x14ac:dyDescent="0.2">
      <c r="A216" s="29"/>
      <c r="B216" s="29"/>
      <c r="C216" s="2"/>
      <c r="D216" s="31"/>
      <c r="E216" s="32"/>
      <c r="F216" s="3"/>
      <c r="G216" s="28">
        <f t="shared" si="2"/>
        <v>0</v>
      </c>
      <c r="H216" s="297"/>
      <c r="I216" s="297"/>
      <c r="J216" s="297"/>
      <c r="K216" s="297"/>
      <c r="L216" s="297"/>
      <c r="M216" s="297"/>
      <c r="N216" s="297"/>
      <c r="O216" s="306"/>
      <c r="P216" s="297"/>
      <c r="Q216" s="92"/>
      <c r="R216" s="99"/>
      <c r="S216" s="92"/>
      <c r="T216" s="92"/>
      <c r="U216" s="6"/>
      <c r="V216" s="113"/>
      <c r="W216" s="102"/>
      <c r="X216" s="102"/>
      <c r="Y216" s="102"/>
      <c r="Z216" s="102"/>
    </row>
    <row r="217" spans="1:26" x14ac:dyDescent="0.2">
      <c r="A217" s="29"/>
      <c r="B217" s="29"/>
      <c r="C217" s="2"/>
      <c r="D217" s="31"/>
      <c r="E217" s="32"/>
      <c r="F217" s="3"/>
      <c r="G217" s="28">
        <f t="shared" si="2"/>
        <v>0</v>
      </c>
      <c r="H217" s="297"/>
      <c r="I217" s="297"/>
      <c r="J217" s="297"/>
      <c r="K217" s="297"/>
      <c r="L217" s="297"/>
      <c r="M217" s="297"/>
      <c r="N217" s="297"/>
      <c r="O217" s="306"/>
      <c r="P217" s="297"/>
      <c r="Q217" s="92"/>
      <c r="R217" s="99"/>
      <c r="S217" s="92"/>
      <c r="T217" s="92"/>
      <c r="U217" s="6"/>
      <c r="V217" s="113"/>
      <c r="W217" s="102"/>
      <c r="X217" s="102"/>
      <c r="Y217" s="102"/>
      <c r="Z217" s="102"/>
    </row>
    <row r="218" spans="1:26" x14ac:dyDescent="0.2">
      <c r="A218" s="29"/>
      <c r="B218" s="124"/>
      <c r="C218" s="2"/>
      <c r="D218" s="31"/>
      <c r="E218" s="32"/>
      <c r="F218" s="3"/>
      <c r="G218" s="28">
        <f t="shared" si="2"/>
        <v>0</v>
      </c>
      <c r="H218" s="297"/>
      <c r="I218" s="297"/>
      <c r="J218" s="297"/>
      <c r="K218" s="297"/>
      <c r="L218" s="297"/>
      <c r="M218" s="297"/>
      <c r="N218" s="297"/>
      <c r="O218" s="306"/>
      <c r="P218" s="297"/>
      <c r="Q218" s="92"/>
      <c r="R218" s="99"/>
      <c r="S218" s="92"/>
      <c r="T218" s="92"/>
      <c r="U218" s="6"/>
      <c r="V218" s="6"/>
      <c r="W218" s="102"/>
      <c r="X218" s="102"/>
      <c r="Y218" s="102"/>
      <c r="Z218" s="102"/>
    </row>
    <row r="219" spans="1:26" x14ac:dyDescent="0.2">
      <c r="A219" s="29"/>
      <c r="B219" s="124"/>
      <c r="C219" s="2"/>
      <c r="D219" s="31"/>
      <c r="E219" s="32"/>
      <c r="F219" s="3"/>
      <c r="G219" s="28">
        <f t="shared" si="2"/>
        <v>0</v>
      </c>
      <c r="H219" s="297"/>
      <c r="I219" s="297"/>
      <c r="J219" s="297"/>
      <c r="K219" s="297"/>
      <c r="L219" s="297"/>
      <c r="M219" s="297"/>
      <c r="N219" s="297"/>
      <c r="O219" s="306"/>
      <c r="P219" s="297"/>
      <c r="Q219" s="92"/>
      <c r="R219" s="99"/>
      <c r="S219" s="92"/>
      <c r="T219" s="92"/>
      <c r="U219" s="6"/>
      <c r="V219" s="113"/>
      <c r="W219" s="102"/>
      <c r="X219" s="102"/>
      <c r="Y219" s="102"/>
      <c r="Z219" s="102"/>
    </row>
    <row r="220" spans="1:26" x14ac:dyDescent="0.2">
      <c r="A220" s="29"/>
      <c r="B220" s="29"/>
      <c r="C220" s="2"/>
      <c r="D220" s="31"/>
      <c r="E220" s="32"/>
      <c r="F220" s="3"/>
      <c r="G220" s="28">
        <f t="shared" ref="G220:G283" si="3">E220+F220-SUM(H220:AA220)</f>
        <v>0</v>
      </c>
      <c r="H220" s="297"/>
      <c r="I220" s="297"/>
      <c r="J220" s="297"/>
      <c r="K220" s="297"/>
      <c r="L220" s="297"/>
      <c r="M220" s="297"/>
      <c r="N220" s="297"/>
      <c r="O220" s="306"/>
      <c r="P220" s="297"/>
      <c r="Q220" s="92"/>
      <c r="R220" s="99"/>
      <c r="S220" s="92"/>
      <c r="T220" s="92"/>
      <c r="U220" s="6"/>
      <c r="V220" s="113"/>
      <c r="W220" s="102"/>
      <c r="X220" s="102"/>
      <c r="Y220" s="102"/>
      <c r="Z220" s="102"/>
    </row>
    <row r="221" spans="1:26" x14ac:dyDescent="0.2">
      <c r="A221" s="29"/>
      <c r="B221" s="29"/>
      <c r="C221" s="2"/>
      <c r="D221" s="31"/>
      <c r="E221" s="32"/>
      <c r="F221" s="3"/>
      <c r="G221" s="28">
        <f t="shared" si="3"/>
        <v>0</v>
      </c>
      <c r="H221" s="297"/>
      <c r="I221" s="297"/>
      <c r="J221" s="297"/>
      <c r="K221" s="297"/>
      <c r="L221" s="297"/>
      <c r="M221" s="297"/>
      <c r="N221" s="297"/>
      <c r="O221" s="306"/>
      <c r="P221" s="297"/>
      <c r="Q221" s="92"/>
      <c r="R221" s="99"/>
      <c r="S221" s="92"/>
      <c r="T221" s="92"/>
      <c r="U221" s="6"/>
      <c r="V221" s="113"/>
      <c r="W221" s="102"/>
      <c r="X221" s="102"/>
      <c r="Y221" s="102"/>
      <c r="Z221" s="102"/>
    </row>
    <row r="222" spans="1:26" x14ac:dyDescent="0.2">
      <c r="A222" s="29"/>
      <c r="B222" s="29"/>
      <c r="C222" s="2"/>
      <c r="D222" s="31"/>
      <c r="E222" s="32"/>
      <c r="F222" s="3"/>
      <c r="G222" s="28">
        <f t="shared" si="3"/>
        <v>0</v>
      </c>
      <c r="H222" s="297"/>
      <c r="I222" s="297"/>
      <c r="J222" s="297"/>
      <c r="K222" s="297"/>
      <c r="L222" s="297"/>
      <c r="M222" s="297"/>
      <c r="N222" s="297"/>
      <c r="O222" s="306"/>
      <c r="P222" s="297"/>
      <c r="Q222" s="92"/>
      <c r="R222" s="99"/>
      <c r="S222" s="92"/>
      <c r="T222" s="92"/>
      <c r="U222" s="6"/>
      <c r="V222" s="113"/>
      <c r="W222" s="102"/>
      <c r="X222" s="102"/>
      <c r="Y222" s="102"/>
      <c r="Z222" s="102"/>
    </row>
    <row r="223" spans="1:26" x14ac:dyDescent="0.2">
      <c r="A223" s="29"/>
      <c r="B223" s="29"/>
      <c r="C223" s="2"/>
      <c r="D223" s="31"/>
      <c r="E223" s="32"/>
      <c r="F223" s="3"/>
      <c r="G223" s="28">
        <f t="shared" si="3"/>
        <v>0</v>
      </c>
      <c r="H223" s="297"/>
      <c r="I223" s="297"/>
      <c r="J223" s="297"/>
      <c r="K223" s="297"/>
      <c r="L223" s="297"/>
      <c r="M223" s="297"/>
      <c r="N223" s="297"/>
      <c r="O223" s="306"/>
      <c r="P223" s="297"/>
      <c r="Q223" s="92"/>
      <c r="R223" s="99"/>
      <c r="S223" s="92"/>
      <c r="T223" s="92"/>
      <c r="U223" s="6"/>
      <c r="V223" s="113"/>
      <c r="W223" s="102"/>
      <c r="X223" s="102"/>
      <c r="Y223" s="102"/>
      <c r="Z223" s="102"/>
    </row>
    <row r="224" spans="1:26" x14ac:dyDescent="0.2">
      <c r="A224" s="29"/>
      <c r="B224" s="29"/>
      <c r="C224" s="2"/>
      <c r="D224" s="31"/>
      <c r="E224" s="32"/>
      <c r="F224" s="3"/>
      <c r="G224" s="28">
        <f t="shared" si="3"/>
        <v>0</v>
      </c>
      <c r="H224" s="297"/>
      <c r="I224" s="297"/>
      <c r="J224" s="297"/>
      <c r="K224" s="297"/>
      <c r="L224" s="297"/>
      <c r="M224" s="297"/>
      <c r="N224" s="297"/>
      <c r="O224" s="306"/>
      <c r="P224" s="297"/>
      <c r="Q224" s="92"/>
      <c r="R224" s="99"/>
      <c r="S224" s="92"/>
      <c r="T224" s="92"/>
      <c r="U224" s="6"/>
      <c r="V224" s="113"/>
      <c r="W224" s="102"/>
      <c r="X224" s="102"/>
      <c r="Y224" s="102"/>
      <c r="Z224" s="102"/>
    </row>
    <row r="225" spans="1:26" x14ac:dyDescent="0.2">
      <c r="A225" s="29"/>
      <c r="B225" s="29"/>
      <c r="C225" s="2"/>
      <c r="D225" s="31"/>
      <c r="E225" s="32"/>
      <c r="F225" s="3"/>
      <c r="G225" s="28">
        <f t="shared" si="3"/>
        <v>0</v>
      </c>
      <c r="H225" s="297"/>
      <c r="I225" s="297"/>
      <c r="J225" s="297"/>
      <c r="K225" s="297"/>
      <c r="L225" s="297"/>
      <c r="M225" s="297"/>
      <c r="N225" s="297"/>
      <c r="O225" s="306"/>
      <c r="P225" s="297"/>
      <c r="Q225" s="92"/>
      <c r="R225" s="99"/>
      <c r="S225" s="92"/>
      <c r="T225" s="92"/>
      <c r="U225" s="6"/>
      <c r="V225" s="113"/>
      <c r="W225" s="102"/>
      <c r="X225" s="102"/>
      <c r="Y225" s="102"/>
      <c r="Z225" s="102"/>
    </row>
    <row r="226" spans="1:26" x14ac:dyDescent="0.2">
      <c r="A226" s="29"/>
      <c r="B226" s="29"/>
      <c r="C226" s="2"/>
      <c r="D226" s="31"/>
      <c r="E226" s="32"/>
      <c r="F226" s="3"/>
      <c r="G226" s="28">
        <f t="shared" si="3"/>
        <v>0</v>
      </c>
      <c r="H226" s="297"/>
      <c r="I226" s="297"/>
      <c r="J226" s="297"/>
      <c r="K226" s="297"/>
      <c r="L226" s="297"/>
      <c r="M226" s="297"/>
      <c r="N226" s="297"/>
      <c r="O226" s="306"/>
      <c r="P226" s="297"/>
      <c r="Q226" s="92"/>
      <c r="R226" s="99"/>
      <c r="S226" s="92"/>
      <c r="T226" s="92"/>
      <c r="U226" s="6"/>
      <c r="V226" s="113"/>
      <c r="W226" s="102"/>
      <c r="X226" s="102"/>
      <c r="Y226" s="102"/>
      <c r="Z226" s="102"/>
    </row>
    <row r="227" spans="1:26" x14ac:dyDescent="0.2">
      <c r="A227" s="29"/>
      <c r="B227" s="29"/>
      <c r="C227" s="2"/>
      <c r="D227" s="31"/>
      <c r="E227" s="32"/>
      <c r="F227" s="3"/>
      <c r="G227" s="28">
        <f t="shared" si="3"/>
        <v>0</v>
      </c>
      <c r="H227" s="297"/>
      <c r="I227" s="297"/>
      <c r="J227" s="297"/>
      <c r="K227" s="297"/>
      <c r="L227" s="297"/>
      <c r="M227" s="297"/>
      <c r="N227" s="297"/>
      <c r="O227" s="306"/>
      <c r="P227" s="297"/>
      <c r="Q227" s="92"/>
      <c r="R227" s="99"/>
      <c r="S227" s="92"/>
      <c r="T227" s="92"/>
      <c r="U227" s="6"/>
      <c r="V227" s="113"/>
      <c r="W227" s="102"/>
      <c r="X227" s="102"/>
      <c r="Y227" s="102"/>
      <c r="Z227" s="102"/>
    </row>
    <row r="228" spans="1:26" x14ac:dyDescent="0.2">
      <c r="A228" s="29"/>
      <c r="B228" s="29"/>
      <c r="C228" s="2"/>
      <c r="D228" s="31"/>
      <c r="E228" s="32"/>
      <c r="F228" s="3"/>
      <c r="G228" s="28">
        <f t="shared" si="3"/>
        <v>0</v>
      </c>
      <c r="H228" s="297"/>
      <c r="I228" s="297"/>
      <c r="J228" s="297"/>
      <c r="K228" s="297"/>
      <c r="L228" s="297"/>
      <c r="M228" s="297"/>
      <c r="N228" s="297"/>
      <c r="O228" s="306"/>
      <c r="P228" s="297"/>
      <c r="Q228" s="92"/>
      <c r="R228" s="99"/>
      <c r="S228" s="92"/>
      <c r="T228" s="92"/>
      <c r="U228" s="6"/>
      <c r="V228" s="113"/>
      <c r="W228" s="102"/>
      <c r="X228" s="102"/>
      <c r="Y228" s="102"/>
      <c r="Z228" s="102"/>
    </row>
    <row r="229" spans="1:26" x14ac:dyDescent="0.2">
      <c r="A229" s="29"/>
      <c r="B229" s="29"/>
      <c r="C229" s="2"/>
      <c r="D229" s="31"/>
      <c r="E229" s="32"/>
      <c r="F229" s="3"/>
      <c r="G229" s="28">
        <f t="shared" si="3"/>
        <v>0</v>
      </c>
      <c r="H229" s="297"/>
      <c r="I229" s="297"/>
      <c r="J229" s="297"/>
      <c r="K229" s="297"/>
      <c r="L229" s="297"/>
      <c r="M229" s="297"/>
      <c r="N229" s="297"/>
      <c r="O229" s="306"/>
      <c r="P229" s="297"/>
      <c r="Q229" s="92"/>
      <c r="R229" s="99"/>
      <c r="S229" s="92"/>
      <c r="T229" s="92"/>
      <c r="U229" s="6"/>
      <c r="V229" s="113"/>
      <c r="W229" s="102"/>
      <c r="X229" s="102"/>
      <c r="Y229" s="102"/>
      <c r="Z229" s="102"/>
    </row>
    <row r="230" spans="1:26" x14ac:dyDescent="0.2">
      <c r="A230" s="29"/>
      <c r="B230" s="29"/>
      <c r="C230" s="2"/>
      <c r="D230" s="31"/>
      <c r="E230" s="32"/>
      <c r="F230" s="3"/>
      <c r="G230" s="28">
        <f t="shared" si="3"/>
        <v>0</v>
      </c>
      <c r="H230" s="297"/>
      <c r="I230" s="297"/>
      <c r="J230" s="297"/>
      <c r="K230" s="297"/>
      <c r="L230" s="297"/>
      <c r="M230" s="297"/>
      <c r="N230" s="297"/>
      <c r="O230" s="306"/>
      <c r="P230" s="297"/>
      <c r="Q230" s="92"/>
      <c r="R230" s="99"/>
      <c r="S230" s="92"/>
      <c r="T230" s="92"/>
      <c r="U230" s="6"/>
      <c r="V230" s="113"/>
      <c r="W230" s="102"/>
      <c r="X230" s="102"/>
      <c r="Y230" s="102"/>
      <c r="Z230" s="102"/>
    </row>
    <row r="231" spans="1:26" x14ac:dyDescent="0.2">
      <c r="A231" s="29"/>
      <c r="B231" s="29"/>
      <c r="C231" s="2"/>
      <c r="D231" s="31"/>
      <c r="E231" s="32"/>
      <c r="F231" s="3"/>
      <c r="G231" s="28">
        <f t="shared" si="3"/>
        <v>0</v>
      </c>
      <c r="H231" s="297"/>
      <c r="I231" s="297"/>
      <c r="J231" s="297"/>
      <c r="K231" s="297"/>
      <c r="L231" s="297"/>
      <c r="M231" s="297"/>
      <c r="N231" s="297"/>
      <c r="O231" s="306"/>
      <c r="P231" s="297"/>
      <c r="Q231" s="92"/>
      <c r="R231" s="99"/>
      <c r="S231" s="92"/>
      <c r="T231" s="92"/>
      <c r="U231" s="6"/>
      <c r="V231" s="113"/>
      <c r="W231" s="102"/>
      <c r="X231" s="102"/>
      <c r="Y231" s="102"/>
      <c r="Z231" s="102"/>
    </row>
    <row r="232" spans="1:26" x14ac:dyDescent="0.2">
      <c r="A232" s="29"/>
      <c r="B232" s="29"/>
      <c r="C232" s="2"/>
      <c r="D232" s="31"/>
      <c r="E232" s="32"/>
      <c r="F232" s="3"/>
      <c r="G232" s="28">
        <f t="shared" si="3"/>
        <v>0</v>
      </c>
      <c r="H232" s="297"/>
      <c r="I232" s="297"/>
      <c r="J232" s="297"/>
      <c r="K232" s="297"/>
      <c r="L232" s="297"/>
      <c r="M232" s="297"/>
      <c r="N232" s="297"/>
      <c r="O232" s="306"/>
      <c r="P232" s="297"/>
      <c r="Q232" s="92"/>
      <c r="R232" s="99"/>
      <c r="S232" s="92"/>
      <c r="T232" s="92"/>
      <c r="U232" s="6"/>
      <c r="V232" s="113"/>
      <c r="W232" s="102"/>
      <c r="X232" s="102"/>
      <c r="Y232" s="102"/>
      <c r="Z232" s="102"/>
    </row>
    <row r="233" spans="1:26" x14ac:dyDescent="0.2">
      <c r="A233" s="29"/>
      <c r="B233" s="29"/>
      <c r="C233" s="2"/>
      <c r="D233" s="31"/>
      <c r="E233" s="32"/>
      <c r="F233" s="3"/>
      <c r="G233" s="28">
        <f t="shared" si="3"/>
        <v>0</v>
      </c>
      <c r="H233" s="297"/>
      <c r="I233" s="297"/>
      <c r="J233" s="297"/>
      <c r="K233" s="297"/>
      <c r="L233" s="297"/>
      <c r="M233" s="297"/>
      <c r="N233" s="297"/>
      <c r="O233" s="306"/>
      <c r="P233" s="297"/>
      <c r="Q233" s="92"/>
      <c r="R233" s="99"/>
      <c r="S233" s="92"/>
      <c r="T233" s="92"/>
      <c r="U233" s="6"/>
      <c r="V233" s="113"/>
      <c r="W233" s="102"/>
      <c r="X233" s="102"/>
      <c r="Y233" s="102"/>
      <c r="Z233" s="102"/>
    </row>
    <row r="234" spans="1:26" x14ac:dyDescent="0.2">
      <c r="A234" s="29"/>
      <c r="B234" s="29"/>
      <c r="C234" s="2"/>
      <c r="D234" s="31"/>
      <c r="E234" s="32"/>
      <c r="F234" s="3"/>
      <c r="G234" s="28">
        <f t="shared" si="3"/>
        <v>0</v>
      </c>
      <c r="H234" s="297"/>
      <c r="I234" s="297"/>
      <c r="J234" s="297"/>
      <c r="K234" s="297"/>
      <c r="L234" s="297"/>
      <c r="M234" s="297"/>
      <c r="N234" s="297"/>
      <c r="O234" s="306"/>
      <c r="P234" s="297"/>
      <c r="Q234" s="92"/>
      <c r="R234" s="99"/>
      <c r="S234" s="92"/>
      <c r="T234" s="92"/>
      <c r="U234" s="6"/>
      <c r="V234" s="113"/>
      <c r="W234" s="102"/>
      <c r="X234" s="102"/>
      <c r="Y234" s="102"/>
      <c r="Z234" s="102"/>
    </row>
    <row r="235" spans="1:26" x14ac:dyDescent="0.2">
      <c r="A235" s="29"/>
      <c r="B235" s="29"/>
      <c r="C235" s="2"/>
      <c r="D235" s="31"/>
      <c r="E235" s="32"/>
      <c r="F235" s="3"/>
      <c r="G235" s="28">
        <f t="shared" si="3"/>
        <v>0</v>
      </c>
      <c r="H235" s="297"/>
      <c r="I235" s="297"/>
      <c r="J235" s="297"/>
      <c r="K235" s="297"/>
      <c r="L235" s="297"/>
      <c r="M235" s="297"/>
      <c r="N235" s="297"/>
      <c r="O235" s="306"/>
      <c r="P235" s="297"/>
      <c r="Q235" s="92"/>
      <c r="R235" s="99"/>
      <c r="S235" s="92"/>
      <c r="T235" s="92"/>
      <c r="U235" s="6"/>
      <c r="V235" s="113"/>
      <c r="W235" s="102"/>
      <c r="X235" s="102"/>
      <c r="Y235" s="102"/>
      <c r="Z235" s="102"/>
    </row>
    <row r="236" spans="1:26" x14ac:dyDescent="0.2">
      <c r="A236" s="29"/>
      <c r="B236" s="29"/>
      <c r="C236" s="2"/>
      <c r="D236" s="31"/>
      <c r="E236" s="32"/>
      <c r="F236" s="3"/>
      <c r="G236" s="28">
        <f t="shared" si="3"/>
        <v>0</v>
      </c>
      <c r="H236" s="297"/>
      <c r="I236" s="297"/>
      <c r="J236" s="297"/>
      <c r="K236" s="297"/>
      <c r="L236" s="297"/>
      <c r="M236" s="297"/>
      <c r="N236" s="297"/>
      <c r="O236" s="306"/>
      <c r="P236" s="297"/>
      <c r="Q236" s="92"/>
      <c r="R236" s="99"/>
      <c r="S236" s="92"/>
      <c r="T236" s="92"/>
      <c r="U236" s="6"/>
      <c r="V236" s="113"/>
      <c r="W236" s="102"/>
      <c r="X236" s="102"/>
      <c r="Y236" s="102"/>
      <c r="Z236" s="102"/>
    </row>
    <row r="237" spans="1:26" x14ac:dyDescent="0.2">
      <c r="A237" s="29"/>
      <c r="B237" s="29"/>
      <c r="C237" s="2"/>
      <c r="D237" s="31"/>
      <c r="E237" s="32"/>
      <c r="F237" s="3"/>
      <c r="G237" s="28">
        <f t="shared" si="3"/>
        <v>0</v>
      </c>
      <c r="H237" s="297"/>
      <c r="I237" s="297"/>
      <c r="J237" s="297"/>
      <c r="K237" s="297"/>
      <c r="L237" s="297"/>
      <c r="M237" s="297"/>
      <c r="N237" s="297"/>
      <c r="O237" s="306"/>
      <c r="P237" s="297"/>
      <c r="Q237" s="92"/>
      <c r="R237" s="99"/>
      <c r="S237" s="92"/>
      <c r="T237" s="92"/>
      <c r="U237" s="6"/>
      <c r="V237" s="113"/>
      <c r="W237" s="102"/>
      <c r="X237" s="102"/>
      <c r="Y237" s="102"/>
      <c r="Z237" s="102"/>
    </row>
    <row r="238" spans="1:26" x14ac:dyDescent="0.2">
      <c r="A238" s="29"/>
      <c r="B238" s="29"/>
      <c r="C238" s="2"/>
      <c r="D238" s="31"/>
      <c r="E238" s="32"/>
      <c r="F238" s="3"/>
      <c r="G238" s="28">
        <f t="shared" si="3"/>
        <v>0</v>
      </c>
      <c r="H238" s="297"/>
      <c r="I238" s="297"/>
      <c r="J238" s="297"/>
      <c r="K238" s="297"/>
      <c r="L238" s="297"/>
      <c r="M238" s="297"/>
      <c r="N238" s="297"/>
      <c r="O238" s="306"/>
      <c r="P238" s="297"/>
      <c r="Q238" s="92"/>
      <c r="R238" s="99"/>
      <c r="S238" s="92"/>
      <c r="T238" s="92"/>
      <c r="U238" s="6"/>
      <c r="V238" s="113"/>
      <c r="W238" s="102"/>
      <c r="X238" s="102"/>
      <c r="Y238" s="102"/>
      <c r="Z238" s="102"/>
    </row>
    <row r="239" spans="1:26" x14ac:dyDescent="0.2">
      <c r="A239" s="29"/>
      <c r="B239" s="29"/>
      <c r="C239" s="2"/>
      <c r="D239" s="31"/>
      <c r="E239" s="32"/>
      <c r="F239" s="3"/>
      <c r="G239" s="28">
        <f t="shared" si="3"/>
        <v>0</v>
      </c>
      <c r="H239" s="297"/>
      <c r="I239" s="297"/>
      <c r="J239" s="297"/>
      <c r="K239" s="297"/>
      <c r="L239" s="297"/>
      <c r="M239" s="297"/>
      <c r="N239" s="297"/>
      <c r="O239" s="306"/>
      <c r="P239" s="297"/>
      <c r="Q239" s="92"/>
      <c r="R239" s="99"/>
      <c r="S239" s="92"/>
      <c r="T239" s="92"/>
      <c r="U239" s="6"/>
      <c r="V239" s="113"/>
      <c r="W239" s="102"/>
      <c r="X239" s="102"/>
      <c r="Y239" s="102"/>
      <c r="Z239" s="102"/>
    </row>
    <row r="240" spans="1:26" s="101" customFormat="1" ht="13.5" customHeight="1" x14ac:dyDescent="0.2">
      <c r="A240" s="29"/>
      <c r="B240" s="29"/>
      <c r="C240" s="2"/>
      <c r="D240" s="31"/>
      <c r="E240" s="32"/>
      <c r="F240" s="3"/>
      <c r="G240" s="28">
        <f t="shared" si="3"/>
        <v>0</v>
      </c>
      <c r="H240" s="300"/>
      <c r="I240" s="300"/>
      <c r="J240" s="300"/>
      <c r="K240" s="300"/>
      <c r="L240" s="300"/>
      <c r="M240" s="300"/>
      <c r="N240" s="300"/>
      <c r="O240" s="301"/>
      <c r="P240" s="300"/>
      <c r="Q240" s="98"/>
      <c r="R240" s="104"/>
      <c r="S240" s="98"/>
      <c r="T240" s="98"/>
      <c r="U240" s="34"/>
      <c r="V240" s="34"/>
      <c r="W240" s="100"/>
      <c r="X240" s="100"/>
      <c r="Y240" s="100"/>
      <c r="Z240" s="100"/>
    </row>
    <row r="241" spans="1:244" s="60" customFormat="1" x14ac:dyDescent="0.2">
      <c r="A241" s="29"/>
      <c r="B241" s="29"/>
      <c r="C241" s="2"/>
      <c r="D241" s="31"/>
      <c r="E241" s="32"/>
      <c r="F241" s="3"/>
      <c r="G241" s="28">
        <f t="shared" si="3"/>
        <v>0</v>
      </c>
      <c r="H241" s="300"/>
      <c r="I241" s="310"/>
      <c r="J241" s="310"/>
      <c r="K241" s="310"/>
      <c r="L241" s="310"/>
      <c r="M241" s="310"/>
      <c r="N241" s="310"/>
      <c r="O241" s="311"/>
      <c r="P241" s="310"/>
      <c r="Q241" s="125"/>
      <c r="R241" s="126"/>
      <c r="S241" s="125"/>
      <c r="T241" s="98"/>
      <c r="U241" s="3"/>
      <c r="V241" s="34"/>
      <c r="W241" s="127"/>
      <c r="X241" s="127"/>
      <c r="Y241" s="127"/>
      <c r="Z241" s="127"/>
    </row>
    <row r="242" spans="1:244" x14ac:dyDescent="0.2">
      <c r="A242" s="29"/>
      <c r="B242" s="29"/>
      <c r="C242" s="2"/>
      <c r="D242" s="31"/>
      <c r="E242" s="32"/>
      <c r="F242" s="3"/>
      <c r="G242" s="28">
        <f t="shared" si="3"/>
        <v>0</v>
      </c>
      <c r="H242" s="297"/>
      <c r="I242" s="297"/>
      <c r="J242" s="297"/>
      <c r="K242" s="297"/>
      <c r="L242" s="297"/>
      <c r="M242" s="297"/>
      <c r="N242" s="297"/>
      <c r="O242" s="306"/>
      <c r="P242" s="297"/>
      <c r="Q242" s="92"/>
      <c r="R242" s="99"/>
      <c r="S242" s="92"/>
      <c r="T242" s="98"/>
      <c r="U242" s="6"/>
      <c r="V242" s="113"/>
      <c r="W242" s="102"/>
      <c r="X242" s="102"/>
      <c r="Y242" s="102"/>
      <c r="Z242" s="102"/>
    </row>
    <row r="243" spans="1:244" x14ac:dyDescent="0.2">
      <c r="A243" s="29"/>
      <c r="B243" s="29"/>
      <c r="C243" s="2"/>
      <c r="D243" s="31"/>
      <c r="E243" s="32"/>
      <c r="F243" s="3"/>
      <c r="G243" s="28">
        <f t="shared" si="3"/>
        <v>0</v>
      </c>
      <c r="H243" s="297"/>
      <c r="I243" s="297"/>
      <c r="J243" s="297"/>
      <c r="K243" s="297"/>
      <c r="L243" s="297"/>
      <c r="M243" s="297"/>
      <c r="N243" s="297"/>
      <c r="O243" s="306"/>
      <c r="P243" s="297"/>
      <c r="Q243" s="92"/>
      <c r="R243" s="99"/>
      <c r="S243" s="92"/>
      <c r="T243" s="98"/>
      <c r="U243" s="6"/>
      <c r="V243" s="113"/>
      <c r="W243" s="102"/>
      <c r="X243" s="102"/>
      <c r="Y243" s="102"/>
      <c r="Z243" s="102"/>
    </row>
    <row r="244" spans="1:244" x14ac:dyDescent="0.2">
      <c r="A244" s="29"/>
      <c r="B244" s="29"/>
      <c r="C244" s="2"/>
      <c r="D244" s="31"/>
      <c r="E244" s="32"/>
      <c r="F244" s="3"/>
      <c r="G244" s="28">
        <f t="shared" si="3"/>
        <v>0</v>
      </c>
      <c r="H244" s="297"/>
      <c r="I244" s="297"/>
      <c r="J244" s="297"/>
      <c r="K244" s="297"/>
      <c r="L244" s="297"/>
      <c r="M244" s="297"/>
      <c r="N244" s="297"/>
      <c r="O244" s="306"/>
      <c r="P244" s="297"/>
      <c r="Q244" s="92"/>
      <c r="R244" s="99"/>
      <c r="S244" s="92"/>
      <c r="T244" s="98"/>
      <c r="U244" s="6"/>
      <c r="V244" s="113"/>
      <c r="W244" s="102"/>
      <c r="X244" s="102"/>
      <c r="Y244" s="102"/>
      <c r="Z244" s="102"/>
    </row>
    <row r="245" spans="1:244" x14ac:dyDescent="0.2">
      <c r="A245" s="29"/>
      <c r="B245" s="29"/>
      <c r="C245" s="2"/>
      <c r="D245" s="31"/>
      <c r="E245" s="32"/>
      <c r="F245" s="3"/>
      <c r="G245" s="28">
        <f t="shared" si="3"/>
        <v>0</v>
      </c>
      <c r="H245" s="297"/>
      <c r="I245" s="297"/>
      <c r="J245" s="297"/>
      <c r="K245" s="297"/>
      <c r="L245" s="297"/>
      <c r="M245" s="297"/>
      <c r="N245" s="297"/>
      <c r="O245" s="306"/>
      <c r="P245" s="297"/>
      <c r="Q245" s="92"/>
      <c r="R245" s="99"/>
      <c r="S245" s="92"/>
      <c r="T245" s="98"/>
      <c r="U245" s="6"/>
      <c r="V245" s="6"/>
      <c r="W245" s="102"/>
      <c r="X245" s="102"/>
      <c r="Y245" s="102"/>
      <c r="Z245" s="102"/>
    </row>
    <row r="246" spans="1:244" x14ac:dyDescent="0.2">
      <c r="A246" s="29"/>
      <c r="B246" s="29"/>
      <c r="C246" s="2"/>
      <c r="D246" s="31"/>
      <c r="E246" s="32"/>
      <c r="F246" s="3"/>
      <c r="G246" s="28">
        <f t="shared" si="3"/>
        <v>0</v>
      </c>
      <c r="H246" s="297"/>
      <c r="I246" s="297"/>
      <c r="J246" s="297"/>
      <c r="K246" s="297"/>
      <c r="L246" s="297"/>
      <c r="M246" s="297"/>
      <c r="N246" s="297"/>
      <c r="O246" s="306"/>
      <c r="P246" s="297"/>
      <c r="Q246" s="92"/>
      <c r="R246" s="99"/>
      <c r="S246" s="92"/>
      <c r="T246" s="98"/>
      <c r="U246" s="6"/>
      <c r="V246" s="6"/>
      <c r="W246" s="102"/>
      <c r="X246" s="102"/>
      <c r="Y246" s="102"/>
      <c r="Z246" s="102"/>
    </row>
    <row r="247" spans="1:244" x14ac:dyDescent="0.2">
      <c r="A247" s="29"/>
      <c r="B247" s="29"/>
      <c r="C247" s="2"/>
      <c r="D247" s="31"/>
      <c r="E247" s="32"/>
      <c r="F247" s="3"/>
      <c r="G247" s="28">
        <f t="shared" si="3"/>
        <v>0</v>
      </c>
      <c r="H247" s="297"/>
      <c r="I247" s="297"/>
      <c r="J247" s="297"/>
      <c r="K247" s="297"/>
      <c r="L247" s="297"/>
      <c r="M247" s="297"/>
      <c r="N247" s="297"/>
      <c r="O247" s="306"/>
      <c r="P247" s="297"/>
      <c r="Q247" s="92"/>
      <c r="R247" s="99"/>
      <c r="S247" s="92"/>
      <c r="T247" s="98"/>
      <c r="U247" s="6"/>
      <c r="V247" s="6"/>
      <c r="W247" s="102"/>
      <c r="X247" s="102"/>
      <c r="Y247" s="102"/>
      <c r="Z247" s="102"/>
    </row>
    <row r="248" spans="1:244" s="7" customFormat="1" x14ac:dyDescent="0.2">
      <c r="A248" s="29"/>
      <c r="B248" s="29"/>
      <c r="C248" s="2"/>
      <c r="D248" s="31"/>
      <c r="E248" s="32"/>
      <c r="F248" s="3"/>
      <c r="G248" s="28">
        <f t="shared" si="3"/>
        <v>0</v>
      </c>
      <c r="H248" s="297"/>
      <c r="I248" s="297"/>
      <c r="J248" s="297"/>
      <c r="K248" s="312"/>
      <c r="L248" s="297"/>
      <c r="M248" s="297"/>
      <c r="N248" s="297"/>
      <c r="O248" s="302"/>
      <c r="P248" s="297"/>
      <c r="Q248" s="92"/>
      <c r="R248" s="99"/>
      <c r="S248" s="92"/>
      <c r="T248" s="98"/>
      <c r="U248" s="6"/>
      <c r="V248" s="6"/>
      <c r="W248" s="96"/>
      <c r="X248" s="96"/>
      <c r="Y248" s="96"/>
      <c r="Z248" s="96"/>
    </row>
    <row r="249" spans="1:244" s="7" customFormat="1" x14ac:dyDescent="0.2">
      <c r="A249" s="29"/>
      <c r="B249" s="29"/>
      <c r="C249" s="2"/>
      <c r="D249" s="31"/>
      <c r="E249" s="32"/>
      <c r="F249" s="3"/>
      <c r="G249" s="28">
        <f t="shared" si="3"/>
        <v>0</v>
      </c>
      <c r="H249" s="297"/>
      <c r="I249" s="297"/>
      <c r="J249" s="297"/>
      <c r="K249" s="297"/>
      <c r="L249" s="297"/>
      <c r="M249" s="297"/>
      <c r="N249" s="297"/>
      <c r="O249" s="302"/>
      <c r="P249" s="297"/>
      <c r="Q249" s="92"/>
      <c r="R249" s="99"/>
      <c r="S249" s="92"/>
      <c r="T249" s="98"/>
      <c r="U249" s="6"/>
      <c r="V249" s="6"/>
      <c r="W249" s="96"/>
      <c r="X249" s="96"/>
      <c r="Y249" s="96"/>
      <c r="Z249" s="96"/>
      <c r="IJ249" s="128"/>
    </row>
    <row r="250" spans="1:244" ht="12" customHeight="1" x14ac:dyDescent="0.2">
      <c r="A250" s="29"/>
      <c r="B250" s="29"/>
      <c r="C250" s="2"/>
      <c r="D250" s="31"/>
      <c r="E250" s="32"/>
      <c r="F250" s="3"/>
      <c r="G250" s="28">
        <f t="shared" si="3"/>
        <v>0</v>
      </c>
      <c r="H250" s="297"/>
      <c r="I250" s="297"/>
      <c r="J250" s="297"/>
      <c r="K250" s="297"/>
      <c r="L250" s="297"/>
      <c r="M250" s="297"/>
      <c r="N250" s="297"/>
      <c r="O250" s="306"/>
      <c r="P250" s="297"/>
      <c r="Q250" s="92"/>
      <c r="R250" s="99"/>
      <c r="S250" s="92"/>
      <c r="T250" s="92"/>
      <c r="U250" s="6"/>
      <c r="V250" s="113"/>
      <c r="W250" s="102"/>
      <c r="X250" s="102"/>
      <c r="Y250" s="102"/>
      <c r="Z250" s="102"/>
    </row>
    <row r="251" spans="1:244" ht="12" customHeight="1" x14ac:dyDescent="0.2">
      <c r="A251" s="29"/>
      <c r="B251" s="29"/>
      <c r="C251" s="2"/>
      <c r="D251" s="31"/>
      <c r="E251" s="32"/>
      <c r="F251" s="3"/>
      <c r="G251" s="28">
        <f t="shared" si="3"/>
        <v>0</v>
      </c>
      <c r="H251" s="297"/>
      <c r="I251" s="297"/>
      <c r="J251" s="297"/>
      <c r="K251" s="297"/>
      <c r="L251" s="297"/>
      <c r="M251" s="297"/>
      <c r="N251" s="297"/>
      <c r="O251" s="306"/>
      <c r="P251" s="297"/>
      <c r="Q251" s="92"/>
      <c r="R251" s="99"/>
      <c r="S251" s="92"/>
      <c r="T251" s="92"/>
      <c r="U251" s="6"/>
      <c r="V251" s="113"/>
      <c r="W251" s="102"/>
      <c r="X251" s="102"/>
      <c r="Y251" s="102"/>
      <c r="Z251" s="102"/>
    </row>
    <row r="252" spans="1:244" x14ac:dyDescent="0.2">
      <c r="A252" s="29"/>
      <c r="B252" s="29"/>
      <c r="C252" s="2"/>
      <c r="D252" s="31"/>
      <c r="E252" s="32"/>
      <c r="F252" s="3"/>
      <c r="G252" s="28">
        <f t="shared" si="3"/>
        <v>0</v>
      </c>
      <c r="H252" s="297"/>
      <c r="I252" s="297"/>
      <c r="J252" s="297"/>
      <c r="K252" s="297"/>
      <c r="L252" s="297"/>
      <c r="M252" s="297"/>
      <c r="N252" s="297"/>
      <c r="O252" s="306"/>
      <c r="P252" s="297"/>
      <c r="Q252" s="92"/>
      <c r="R252" s="99"/>
      <c r="S252" s="92"/>
      <c r="T252" s="92"/>
      <c r="U252" s="6"/>
      <c r="V252" s="113"/>
      <c r="W252" s="102"/>
      <c r="X252" s="102"/>
      <c r="Y252" s="102"/>
      <c r="Z252" s="102"/>
    </row>
    <row r="253" spans="1:244" x14ac:dyDescent="0.2">
      <c r="A253" s="29"/>
      <c r="B253" s="29"/>
      <c r="C253" s="2"/>
      <c r="D253" s="31"/>
      <c r="E253" s="32"/>
      <c r="F253" s="3"/>
      <c r="G253" s="28">
        <f t="shared" si="3"/>
        <v>0</v>
      </c>
      <c r="H253" s="297"/>
      <c r="I253" s="297"/>
      <c r="J253" s="297"/>
      <c r="K253" s="300"/>
      <c r="L253" s="297"/>
      <c r="M253" s="297"/>
      <c r="N253" s="297"/>
      <c r="O253" s="302"/>
      <c r="P253" s="297"/>
      <c r="Q253" s="92"/>
      <c r="R253" s="99"/>
      <c r="S253" s="92"/>
      <c r="T253" s="92"/>
      <c r="U253" s="6"/>
      <c r="V253" s="6"/>
      <c r="W253" s="96"/>
      <c r="X253" s="96"/>
      <c r="Y253" s="96"/>
      <c r="Z253" s="96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</row>
    <row r="254" spans="1:244" x14ac:dyDescent="0.2">
      <c r="A254" s="29"/>
      <c r="B254" s="29"/>
      <c r="C254" s="2"/>
      <c r="D254" s="31"/>
      <c r="E254" s="32"/>
      <c r="F254" s="3"/>
      <c r="G254" s="28">
        <f t="shared" si="3"/>
        <v>0</v>
      </c>
      <c r="H254" s="297"/>
      <c r="I254" s="297"/>
      <c r="J254" s="297"/>
      <c r="K254" s="297"/>
      <c r="L254" s="297"/>
      <c r="M254" s="297"/>
      <c r="N254" s="297"/>
      <c r="O254" s="306"/>
      <c r="P254" s="297"/>
      <c r="Q254" s="92"/>
      <c r="R254" s="99"/>
      <c r="S254" s="92"/>
      <c r="T254" s="92"/>
      <c r="U254" s="6"/>
      <c r="V254" s="113"/>
      <c r="W254" s="102"/>
      <c r="X254" s="102"/>
      <c r="Y254" s="102"/>
      <c r="Z254" s="102"/>
    </row>
    <row r="255" spans="1:244" x14ac:dyDescent="0.2">
      <c r="A255" s="29"/>
      <c r="B255" s="29"/>
      <c r="C255" s="2"/>
      <c r="D255" s="31"/>
      <c r="E255" s="32"/>
      <c r="F255" s="3"/>
      <c r="G255" s="28">
        <f t="shared" si="3"/>
        <v>0</v>
      </c>
      <c r="H255" s="297"/>
      <c r="I255" s="297"/>
      <c r="J255" s="297"/>
      <c r="K255" s="297"/>
      <c r="L255" s="297"/>
      <c r="M255" s="297"/>
      <c r="N255" s="297"/>
      <c r="O255" s="306"/>
      <c r="P255" s="297"/>
      <c r="Q255" s="92"/>
      <c r="R255" s="99"/>
      <c r="S255" s="92"/>
      <c r="T255" s="92"/>
      <c r="U255" s="6"/>
      <c r="V255" s="113"/>
      <c r="W255" s="102"/>
      <c r="X255" s="102"/>
      <c r="Y255" s="102"/>
      <c r="Z255" s="102"/>
    </row>
    <row r="256" spans="1:244" x14ac:dyDescent="0.2">
      <c r="A256" s="29"/>
      <c r="B256" s="29"/>
      <c r="C256" s="2"/>
      <c r="D256" s="31"/>
      <c r="E256" s="32"/>
      <c r="F256" s="3"/>
      <c r="G256" s="28">
        <f t="shared" si="3"/>
        <v>0</v>
      </c>
      <c r="H256" s="297"/>
      <c r="I256" s="297"/>
      <c r="J256" s="297"/>
      <c r="K256" s="297"/>
      <c r="L256" s="297"/>
      <c r="M256" s="297"/>
      <c r="N256" s="297"/>
      <c r="O256" s="306"/>
      <c r="P256" s="297"/>
      <c r="Q256" s="92"/>
      <c r="R256" s="99"/>
      <c r="S256" s="92"/>
      <c r="T256" s="92"/>
      <c r="U256" s="6"/>
      <c r="V256" s="113"/>
      <c r="W256" s="102"/>
      <c r="X256" s="102"/>
      <c r="Y256" s="102"/>
      <c r="Z256" s="102"/>
    </row>
    <row r="257" spans="1:26" x14ac:dyDescent="0.2">
      <c r="A257" s="29"/>
      <c r="B257" s="29"/>
      <c r="C257" s="2"/>
      <c r="D257" s="31"/>
      <c r="E257" s="32"/>
      <c r="F257" s="3"/>
      <c r="G257" s="28">
        <f t="shared" si="3"/>
        <v>0</v>
      </c>
      <c r="H257" s="297"/>
      <c r="I257" s="297"/>
      <c r="J257" s="297"/>
      <c r="K257" s="297"/>
      <c r="L257" s="297"/>
      <c r="M257" s="297"/>
      <c r="N257" s="297"/>
      <c r="O257" s="306"/>
      <c r="P257" s="297"/>
      <c r="Q257" s="92"/>
      <c r="R257" s="99"/>
      <c r="S257" s="92"/>
      <c r="T257" s="92"/>
      <c r="U257" s="6"/>
      <c r="V257" s="113"/>
      <c r="W257" s="102"/>
      <c r="X257" s="102"/>
      <c r="Y257" s="102"/>
      <c r="Z257" s="102"/>
    </row>
    <row r="258" spans="1:26" x14ac:dyDescent="0.2">
      <c r="A258" s="29"/>
      <c r="B258" s="29"/>
      <c r="C258" s="2"/>
      <c r="D258" s="31"/>
      <c r="E258" s="32"/>
      <c r="F258" s="3"/>
      <c r="G258" s="28">
        <f t="shared" si="3"/>
        <v>0</v>
      </c>
      <c r="H258" s="297"/>
      <c r="I258" s="297"/>
      <c r="J258" s="297"/>
      <c r="K258" s="297"/>
      <c r="L258" s="297"/>
      <c r="M258" s="297"/>
      <c r="N258" s="297"/>
      <c r="O258" s="306"/>
      <c r="P258" s="297"/>
      <c r="Q258" s="92"/>
      <c r="R258" s="99"/>
      <c r="S258" s="92"/>
      <c r="T258" s="92"/>
      <c r="U258" s="6"/>
      <c r="V258" s="113"/>
      <c r="W258" s="102"/>
      <c r="X258" s="102"/>
      <c r="Y258" s="102"/>
      <c r="Z258" s="102"/>
    </row>
    <row r="259" spans="1:26" x14ac:dyDescent="0.2">
      <c r="A259" s="29"/>
      <c r="B259" s="29"/>
      <c r="C259" s="2"/>
      <c r="D259" s="31"/>
      <c r="E259" s="32"/>
      <c r="F259" s="3"/>
      <c r="G259" s="28">
        <f t="shared" si="3"/>
        <v>0</v>
      </c>
      <c r="H259" s="297"/>
      <c r="I259" s="297"/>
      <c r="J259" s="297"/>
      <c r="K259" s="297"/>
      <c r="L259" s="297"/>
      <c r="M259" s="297"/>
      <c r="N259" s="297"/>
      <c r="O259" s="306"/>
      <c r="P259" s="297"/>
      <c r="Q259" s="92"/>
      <c r="R259" s="99"/>
      <c r="S259" s="92"/>
      <c r="T259" s="92"/>
      <c r="U259" s="6"/>
      <c r="V259" s="113"/>
      <c r="W259" s="102"/>
      <c r="X259" s="102"/>
      <c r="Y259" s="102"/>
      <c r="Z259" s="102"/>
    </row>
    <row r="260" spans="1:26" x14ac:dyDescent="0.2">
      <c r="A260" s="29"/>
      <c r="B260" s="29"/>
      <c r="C260" s="2"/>
      <c r="D260" s="31"/>
      <c r="E260" s="32"/>
      <c r="F260" s="3"/>
      <c r="G260" s="28">
        <f t="shared" si="3"/>
        <v>0</v>
      </c>
      <c r="H260" s="297"/>
      <c r="I260" s="297"/>
      <c r="J260" s="297"/>
      <c r="K260" s="297"/>
      <c r="L260" s="297"/>
      <c r="M260" s="297"/>
      <c r="N260" s="297"/>
      <c r="O260" s="306"/>
      <c r="P260" s="297"/>
      <c r="Q260" s="92"/>
      <c r="R260" s="99"/>
      <c r="S260" s="92"/>
      <c r="T260" s="92"/>
      <c r="U260" s="6"/>
      <c r="V260" s="113"/>
      <c r="W260" s="102"/>
      <c r="X260" s="102"/>
      <c r="Y260" s="102"/>
      <c r="Z260" s="102"/>
    </row>
    <row r="261" spans="1:26" x14ac:dyDescent="0.2">
      <c r="A261" s="29"/>
      <c r="B261" s="29"/>
      <c r="C261" s="2"/>
      <c r="D261" s="31"/>
      <c r="E261" s="32"/>
      <c r="F261" s="3"/>
      <c r="G261" s="28">
        <f t="shared" si="3"/>
        <v>0</v>
      </c>
      <c r="H261" s="297"/>
      <c r="I261" s="297"/>
      <c r="J261" s="297"/>
      <c r="K261" s="297"/>
      <c r="L261" s="297"/>
      <c r="M261" s="297"/>
      <c r="N261" s="297"/>
      <c r="O261" s="306"/>
      <c r="P261" s="297"/>
      <c r="Q261" s="92"/>
      <c r="R261" s="99"/>
      <c r="S261" s="92"/>
      <c r="T261" s="92"/>
      <c r="U261" s="6"/>
      <c r="V261" s="113"/>
      <c r="W261" s="102"/>
      <c r="X261" s="102"/>
      <c r="Y261" s="102"/>
      <c r="Z261" s="102"/>
    </row>
    <row r="262" spans="1:26" x14ac:dyDescent="0.2">
      <c r="A262" s="29"/>
      <c r="B262" s="29"/>
      <c r="C262" s="2"/>
      <c r="D262" s="31"/>
      <c r="E262" s="32"/>
      <c r="F262" s="3"/>
      <c r="G262" s="28">
        <f t="shared" si="3"/>
        <v>0</v>
      </c>
      <c r="H262" s="297"/>
      <c r="I262" s="297"/>
      <c r="J262" s="297"/>
      <c r="K262" s="297"/>
      <c r="L262" s="297"/>
      <c r="M262" s="297"/>
      <c r="N262" s="297"/>
      <c r="O262" s="306"/>
      <c r="P262" s="297"/>
      <c r="Q262" s="92"/>
      <c r="R262" s="99"/>
      <c r="S262" s="92"/>
      <c r="T262" s="92"/>
      <c r="U262" s="6"/>
      <c r="V262" s="113"/>
      <c r="W262" s="102"/>
      <c r="X262" s="102"/>
      <c r="Y262" s="102"/>
      <c r="Z262" s="102"/>
    </row>
    <row r="263" spans="1:26" x14ac:dyDescent="0.2">
      <c r="A263" s="29"/>
      <c r="B263" s="29"/>
      <c r="C263" s="2"/>
      <c r="D263" s="31"/>
      <c r="E263" s="32"/>
      <c r="F263" s="3"/>
      <c r="G263" s="28">
        <f t="shared" si="3"/>
        <v>0</v>
      </c>
      <c r="H263" s="297"/>
      <c r="I263" s="297"/>
      <c r="J263" s="297"/>
      <c r="K263" s="297"/>
      <c r="L263" s="297"/>
      <c r="M263" s="297"/>
      <c r="N263" s="297"/>
      <c r="O263" s="306"/>
      <c r="P263" s="297"/>
      <c r="Q263" s="92"/>
      <c r="R263" s="99"/>
      <c r="S263" s="92"/>
      <c r="T263" s="92"/>
      <c r="U263" s="6"/>
      <c r="V263" s="113"/>
      <c r="W263" s="102"/>
      <c r="X263" s="102"/>
      <c r="Y263" s="102"/>
      <c r="Z263" s="102"/>
    </row>
    <row r="264" spans="1:26" x14ac:dyDescent="0.2">
      <c r="A264" s="29"/>
      <c r="B264" s="29"/>
      <c r="C264" s="2"/>
      <c r="D264" s="31"/>
      <c r="E264" s="32"/>
      <c r="F264" s="3"/>
      <c r="G264" s="28">
        <f t="shared" si="3"/>
        <v>0</v>
      </c>
      <c r="H264" s="297"/>
      <c r="I264" s="297"/>
      <c r="J264" s="297"/>
      <c r="K264" s="297"/>
      <c r="L264" s="297"/>
      <c r="M264" s="297"/>
      <c r="N264" s="297"/>
      <c r="O264" s="306"/>
      <c r="P264" s="297"/>
      <c r="Q264" s="92"/>
      <c r="R264" s="99"/>
      <c r="S264" s="92"/>
      <c r="T264" s="92"/>
      <c r="U264" s="6"/>
      <c r="V264" s="113"/>
      <c r="W264" s="102"/>
      <c r="X264" s="102"/>
      <c r="Y264" s="102"/>
      <c r="Z264" s="102"/>
    </row>
    <row r="265" spans="1:26" x14ac:dyDescent="0.2">
      <c r="A265" s="29"/>
      <c r="B265" s="29"/>
      <c r="C265" s="2"/>
      <c r="D265" s="31"/>
      <c r="E265" s="32"/>
      <c r="F265" s="3"/>
      <c r="G265" s="28">
        <f t="shared" si="3"/>
        <v>0</v>
      </c>
      <c r="H265" s="297"/>
      <c r="I265" s="297"/>
      <c r="J265" s="297"/>
      <c r="K265" s="297"/>
      <c r="L265" s="297"/>
      <c r="M265" s="297"/>
      <c r="N265" s="297"/>
      <c r="O265" s="306"/>
      <c r="P265" s="297"/>
      <c r="Q265" s="92"/>
      <c r="R265" s="99"/>
      <c r="S265" s="92"/>
      <c r="T265" s="92"/>
      <c r="U265" s="6"/>
      <c r="V265" s="113"/>
      <c r="W265" s="102"/>
      <c r="X265" s="102"/>
      <c r="Y265" s="102"/>
      <c r="Z265" s="102"/>
    </row>
    <row r="266" spans="1:26" x14ac:dyDescent="0.2">
      <c r="A266" s="29"/>
      <c r="B266" s="29"/>
      <c r="C266" s="2"/>
      <c r="D266" s="31"/>
      <c r="E266" s="32"/>
      <c r="F266" s="3"/>
      <c r="G266" s="28">
        <f t="shared" si="3"/>
        <v>0</v>
      </c>
      <c r="H266" s="297"/>
      <c r="I266" s="297"/>
      <c r="J266" s="297"/>
      <c r="K266" s="297"/>
      <c r="L266" s="297"/>
      <c r="M266" s="297"/>
      <c r="N266" s="297"/>
      <c r="O266" s="306"/>
      <c r="P266" s="297"/>
      <c r="Q266" s="92"/>
      <c r="R266" s="99"/>
      <c r="S266" s="92"/>
      <c r="T266" s="92"/>
      <c r="U266" s="6"/>
      <c r="V266" s="113"/>
      <c r="W266" s="102"/>
      <c r="X266" s="102"/>
      <c r="Y266" s="102"/>
      <c r="Z266" s="102"/>
    </row>
    <row r="267" spans="1:26" x14ac:dyDescent="0.2">
      <c r="A267" s="29"/>
      <c r="B267" s="29"/>
      <c r="C267" s="2"/>
      <c r="D267" s="31"/>
      <c r="E267" s="32"/>
      <c r="F267" s="3"/>
      <c r="G267" s="28">
        <f t="shared" si="3"/>
        <v>0</v>
      </c>
      <c r="H267" s="297"/>
      <c r="I267" s="297"/>
      <c r="J267" s="297"/>
      <c r="K267" s="297"/>
      <c r="L267" s="297"/>
      <c r="M267" s="297"/>
      <c r="N267" s="297"/>
      <c r="O267" s="306"/>
      <c r="P267" s="297"/>
      <c r="Q267" s="92"/>
      <c r="R267" s="99"/>
      <c r="S267" s="92"/>
      <c r="T267" s="92"/>
      <c r="U267" s="6"/>
      <c r="V267" s="113"/>
      <c r="W267" s="102"/>
      <c r="X267" s="102"/>
      <c r="Y267" s="102"/>
      <c r="Z267" s="102"/>
    </row>
    <row r="268" spans="1:26" x14ac:dyDescent="0.2">
      <c r="A268" s="29"/>
      <c r="B268" s="29"/>
      <c r="C268" s="2"/>
      <c r="D268" s="31"/>
      <c r="E268" s="32"/>
      <c r="F268" s="3"/>
      <c r="G268" s="28">
        <f t="shared" si="3"/>
        <v>0</v>
      </c>
      <c r="H268" s="297"/>
      <c r="I268" s="297"/>
      <c r="J268" s="297"/>
      <c r="K268" s="297"/>
      <c r="L268" s="297"/>
      <c r="M268" s="297"/>
      <c r="N268" s="297"/>
      <c r="O268" s="306"/>
      <c r="P268" s="297"/>
      <c r="Q268" s="92"/>
      <c r="R268" s="99"/>
      <c r="S268" s="92"/>
      <c r="T268" s="92"/>
      <c r="U268" s="6"/>
      <c r="V268" s="6"/>
      <c r="W268" s="102"/>
      <c r="X268" s="102"/>
      <c r="Y268" s="102"/>
      <c r="Z268" s="102"/>
    </row>
    <row r="269" spans="1:26" x14ac:dyDescent="0.2">
      <c r="A269" s="29"/>
      <c r="B269" s="29"/>
      <c r="C269" s="2"/>
      <c r="D269" s="31"/>
      <c r="E269" s="32"/>
      <c r="F269" s="3"/>
      <c r="G269" s="28">
        <f t="shared" si="3"/>
        <v>0</v>
      </c>
      <c r="H269" s="297"/>
      <c r="I269" s="297"/>
      <c r="J269" s="297"/>
      <c r="K269" s="297"/>
      <c r="L269" s="297"/>
      <c r="M269" s="297"/>
      <c r="N269" s="297"/>
      <c r="O269" s="306"/>
      <c r="P269" s="297"/>
      <c r="Q269" s="92"/>
      <c r="R269" s="99"/>
      <c r="S269" s="92"/>
      <c r="T269" s="92"/>
      <c r="U269" s="6"/>
      <c r="V269" s="113"/>
      <c r="W269" s="102"/>
      <c r="X269" s="102"/>
      <c r="Y269" s="102"/>
      <c r="Z269" s="102"/>
    </row>
    <row r="270" spans="1:26" x14ac:dyDescent="0.2">
      <c r="A270" s="29"/>
      <c r="B270" s="29"/>
      <c r="C270" s="2"/>
      <c r="D270" s="31"/>
      <c r="E270" s="32"/>
      <c r="F270" s="3"/>
      <c r="G270" s="28">
        <f t="shared" si="3"/>
        <v>0</v>
      </c>
      <c r="H270" s="297"/>
      <c r="I270" s="297"/>
      <c r="J270" s="297"/>
      <c r="K270" s="297"/>
      <c r="L270" s="297"/>
      <c r="M270" s="297"/>
      <c r="N270" s="297"/>
      <c r="O270" s="306"/>
      <c r="P270" s="297"/>
      <c r="Q270" s="92"/>
      <c r="R270" s="99"/>
      <c r="S270" s="92"/>
      <c r="T270" s="92"/>
      <c r="U270" s="6"/>
      <c r="V270" s="113"/>
      <c r="W270" s="102"/>
      <c r="X270" s="102"/>
      <c r="Y270" s="102"/>
      <c r="Z270" s="102"/>
    </row>
    <row r="271" spans="1:26" x14ac:dyDescent="0.2">
      <c r="A271" s="29"/>
      <c r="B271" s="29"/>
      <c r="C271" s="2"/>
      <c r="D271" s="31"/>
      <c r="E271" s="32"/>
      <c r="F271" s="3"/>
      <c r="G271" s="28">
        <f t="shared" si="3"/>
        <v>0</v>
      </c>
      <c r="H271" s="297"/>
      <c r="I271" s="297"/>
      <c r="J271" s="297"/>
      <c r="K271" s="297"/>
      <c r="L271" s="297"/>
      <c r="M271" s="297"/>
      <c r="N271" s="297"/>
      <c r="O271" s="306"/>
      <c r="P271" s="297"/>
      <c r="Q271" s="92"/>
      <c r="R271" s="99"/>
      <c r="S271" s="92"/>
      <c r="T271" s="92"/>
      <c r="U271" s="6"/>
      <c r="V271" s="113"/>
      <c r="W271" s="102"/>
      <c r="X271" s="102"/>
      <c r="Y271" s="102"/>
      <c r="Z271" s="102"/>
    </row>
    <row r="272" spans="1:26" x14ac:dyDescent="0.2">
      <c r="A272" s="29"/>
      <c r="B272" s="29"/>
      <c r="C272" s="2"/>
      <c r="D272" s="31"/>
      <c r="E272" s="32"/>
      <c r="F272" s="3"/>
      <c r="G272" s="28">
        <f t="shared" si="3"/>
        <v>0</v>
      </c>
      <c r="H272" s="297"/>
      <c r="I272" s="297"/>
      <c r="J272" s="297"/>
      <c r="K272" s="297"/>
      <c r="L272" s="297"/>
      <c r="M272" s="297"/>
      <c r="N272" s="297"/>
      <c r="O272" s="306"/>
      <c r="P272" s="297"/>
      <c r="Q272" s="92"/>
      <c r="R272" s="99"/>
      <c r="S272" s="92"/>
      <c r="T272" s="92"/>
      <c r="U272" s="6"/>
      <c r="V272" s="113"/>
      <c r="W272" s="102"/>
      <c r="X272" s="102"/>
      <c r="Y272" s="102"/>
      <c r="Z272" s="102"/>
    </row>
    <row r="273" spans="1:26" x14ac:dyDescent="0.2">
      <c r="A273" s="29"/>
      <c r="B273" s="29"/>
      <c r="C273" s="2"/>
      <c r="D273" s="31"/>
      <c r="E273" s="32"/>
      <c r="F273" s="3"/>
      <c r="G273" s="28">
        <f t="shared" si="3"/>
        <v>0</v>
      </c>
      <c r="H273" s="297"/>
      <c r="I273" s="297"/>
      <c r="J273" s="297"/>
      <c r="K273" s="297"/>
      <c r="L273" s="297"/>
      <c r="M273" s="297"/>
      <c r="N273" s="297"/>
      <c r="O273" s="306"/>
      <c r="P273" s="297"/>
      <c r="Q273" s="92"/>
      <c r="R273" s="99"/>
      <c r="S273" s="92"/>
      <c r="T273" s="92"/>
      <c r="U273" s="6"/>
      <c r="V273" s="113"/>
      <c r="W273" s="102"/>
      <c r="X273" s="102"/>
      <c r="Y273" s="102"/>
      <c r="Z273" s="102"/>
    </row>
    <row r="274" spans="1:26" x14ac:dyDescent="0.2">
      <c r="A274" s="29"/>
      <c r="B274" s="29"/>
      <c r="C274" s="2"/>
      <c r="D274" s="31"/>
      <c r="E274" s="32"/>
      <c r="F274" s="3"/>
      <c r="G274" s="28">
        <f t="shared" si="3"/>
        <v>0</v>
      </c>
      <c r="H274" s="297"/>
      <c r="I274" s="297"/>
      <c r="J274" s="297"/>
      <c r="K274" s="297"/>
      <c r="L274" s="297"/>
      <c r="M274" s="297"/>
      <c r="N274" s="297"/>
      <c r="O274" s="306"/>
      <c r="P274" s="297"/>
      <c r="Q274" s="92"/>
      <c r="R274" s="99"/>
      <c r="S274" s="92"/>
      <c r="T274" s="92"/>
      <c r="U274" s="6"/>
      <c r="V274" s="113"/>
      <c r="W274" s="102"/>
      <c r="X274" s="102"/>
      <c r="Y274" s="102"/>
      <c r="Z274" s="102"/>
    </row>
    <row r="275" spans="1:26" x14ac:dyDescent="0.2">
      <c r="A275" s="29"/>
      <c r="B275" s="29"/>
      <c r="C275" s="2"/>
      <c r="D275" s="31"/>
      <c r="E275" s="32"/>
      <c r="F275" s="3"/>
      <c r="G275" s="28">
        <f t="shared" si="3"/>
        <v>0</v>
      </c>
      <c r="H275" s="297"/>
      <c r="I275" s="297"/>
      <c r="J275" s="297"/>
      <c r="K275" s="297"/>
      <c r="L275" s="297"/>
      <c r="M275" s="297"/>
      <c r="N275" s="297"/>
      <c r="O275" s="306"/>
      <c r="P275" s="297"/>
      <c r="Q275" s="92"/>
      <c r="R275" s="99"/>
      <c r="S275" s="92"/>
      <c r="T275" s="92"/>
      <c r="U275" s="6"/>
      <c r="V275" s="113"/>
      <c r="W275" s="102"/>
      <c r="X275" s="102"/>
      <c r="Y275" s="102"/>
      <c r="Z275" s="102"/>
    </row>
    <row r="276" spans="1:26" x14ac:dyDescent="0.2">
      <c r="A276" s="29"/>
      <c r="B276" s="29"/>
      <c r="C276" s="2"/>
      <c r="D276" s="31"/>
      <c r="E276" s="32"/>
      <c r="F276" s="3"/>
      <c r="G276" s="28">
        <f t="shared" si="3"/>
        <v>0</v>
      </c>
      <c r="H276" s="297"/>
      <c r="I276" s="297"/>
      <c r="J276" s="297"/>
      <c r="K276" s="297"/>
      <c r="L276" s="297"/>
      <c r="M276" s="297"/>
      <c r="N276" s="297"/>
      <c r="O276" s="306"/>
      <c r="P276" s="297"/>
      <c r="Q276" s="92"/>
      <c r="R276" s="99"/>
      <c r="S276" s="92"/>
      <c r="T276" s="92"/>
      <c r="U276" s="6"/>
      <c r="V276" s="113"/>
      <c r="W276" s="102"/>
      <c r="X276" s="102"/>
      <c r="Y276" s="102"/>
      <c r="Z276" s="102"/>
    </row>
    <row r="277" spans="1:26" x14ac:dyDescent="0.2">
      <c r="A277" s="29"/>
      <c r="B277" s="29"/>
      <c r="C277" s="2"/>
      <c r="D277" s="31"/>
      <c r="E277" s="32"/>
      <c r="F277" s="3"/>
      <c r="G277" s="28">
        <f t="shared" si="3"/>
        <v>0</v>
      </c>
      <c r="H277" s="297"/>
      <c r="I277" s="297"/>
      <c r="J277" s="297"/>
      <c r="K277" s="297"/>
      <c r="L277" s="297"/>
      <c r="M277" s="297"/>
      <c r="N277" s="297"/>
      <c r="O277" s="306"/>
      <c r="P277" s="297"/>
      <c r="Q277" s="92"/>
      <c r="R277" s="99"/>
      <c r="S277" s="92"/>
      <c r="T277" s="92"/>
      <c r="U277" s="6"/>
      <c r="V277" s="113"/>
      <c r="W277" s="102"/>
      <c r="X277" s="102"/>
      <c r="Y277" s="102"/>
      <c r="Z277" s="102"/>
    </row>
    <row r="278" spans="1:26" x14ac:dyDescent="0.2">
      <c r="A278" s="29"/>
      <c r="B278" s="29"/>
      <c r="C278" s="2"/>
      <c r="D278" s="31"/>
      <c r="E278" s="32"/>
      <c r="F278" s="3"/>
      <c r="G278" s="28">
        <f t="shared" si="3"/>
        <v>0</v>
      </c>
      <c r="H278" s="297"/>
      <c r="I278" s="297"/>
      <c r="J278" s="297"/>
      <c r="K278" s="297"/>
      <c r="L278" s="297"/>
      <c r="M278" s="297"/>
      <c r="N278" s="297"/>
      <c r="O278" s="306"/>
      <c r="P278" s="297"/>
      <c r="Q278" s="92"/>
      <c r="R278" s="99"/>
      <c r="S278" s="92"/>
      <c r="T278" s="92"/>
      <c r="U278" s="6"/>
      <c r="V278" s="113"/>
      <c r="W278" s="102"/>
      <c r="X278" s="102"/>
      <c r="Y278" s="102"/>
      <c r="Z278" s="102"/>
    </row>
    <row r="279" spans="1:26" x14ac:dyDescent="0.2">
      <c r="A279" s="29"/>
      <c r="B279" s="29"/>
      <c r="C279" s="2"/>
      <c r="D279" s="31"/>
      <c r="E279" s="3"/>
      <c r="F279" s="3"/>
      <c r="G279" s="28">
        <f t="shared" si="3"/>
        <v>0</v>
      </c>
      <c r="H279" s="297"/>
      <c r="I279" s="297"/>
      <c r="J279" s="297"/>
      <c r="K279" s="297"/>
      <c r="L279" s="297"/>
      <c r="M279" s="297"/>
      <c r="N279" s="297"/>
      <c r="O279" s="306"/>
      <c r="P279" s="297"/>
      <c r="Q279" s="92"/>
      <c r="R279" s="99"/>
      <c r="S279" s="92"/>
      <c r="T279" s="92"/>
      <c r="U279" s="6"/>
      <c r="V279" s="113"/>
      <c r="W279" s="102"/>
      <c r="X279" s="102"/>
      <c r="Y279" s="102"/>
      <c r="Z279" s="102"/>
    </row>
    <row r="280" spans="1:26" x14ac:dyDescent="0.2">
      <c r="A280" s="29"/>
      <c r="B280" s="29"/>
      <c r="C280" s="2"/>
      <c r="D280" s="31"/>
      <c r="E280" s="3"/>
      <c r="F280" s="3"/>
      <c r="G280" s="28">
        <f t="shared" si="3"/>
        <v>0</v>
      </c>
      <c r="H280" s="297"/>
      <c r="I280" s="297"/>
      <c r="J280" s="297"/>
      <c r="K280" s="297"/>
      <c r="L280" s="297"/>
      <c r="M280" s="297"/>
      <c r="N280" s="297"/>
      <c r="O280" s="306"/>
      <c r="P280" s="297"/>
      <c r="Q280" s="92"/>
      <c r="R280" s="99"/>
      <c r="S280" s="92"/>
      <c r="T280" s="92"/>
      <c r="U280" s="6"/>
      <c r="V280" s="113"/>
      <c r="W280" s="102"/>
      <c r="X280" s="102"/>
      <c r="Y280" s="102"/>
      <c r="Z280" s="102"/>
    </row>
    <row r="281" spans="1:26" x14ac:dyDescent="0.2">
      <c r="A281" s="29"/>
      <c r="B281" s="29"/>
      <c r="C281" s="2"/>
      <c r="D281" s="31"/>
      <c r="E281" s="3"/>
      <c r="F281" s="3"/>
      <c r="G281" s="28">
        <f t="shared" si="3"/>
        <v>0</v>
      </c>
      <c r="H281" s="297"/>
      <c r="I281" s="297"/>
      <c r="J281" s="297"/>
      <c r="K281" s="297"/>
      <c r="L281" s="297"/>
      <c r="M281" s="297"/>
      <c r="N281" s="297"/>
      <c r="O281" s="306"/>
      <c r="P281" s="297"/>
      <c r="Q281" s="92"/>
      <c r="R281" s="99"/>
      <c r="S281" s="92"/>
      <c r="T281" s="92"/>
      <c r="U281" s="6"/>
      <c r="V281" s="113"/>
      <c r="W281" s="102"/>
      <c r="X281" s="102"/>
      <c r="Y281" s="102"/>
      <c r="Z281" s="102"/>
    </row>
    <row r="282" spans="1:26" x14ac:dyDescent="0.2">
      <c r="A282" s="29"/>
      <c r="B282" s="29"/>
      <c r="C282" s="2"/>
      <c r="D282" s="31"/>
      <c r="E282" s="3"/>
      <c r="F282" s="3"/>
      <c r="G282" s="28">
        <f t="shared" si="3"/>
        <v>0</v>
      </c>
      <c r="H282" s="297"/>
      <c r="I282" s="297"/>
      <c r="J282" s="297"/>
      <c r="K282" s="297"/>
      <c r="L282" s="297"/>
      <c r="M282" s="297"/>
      <c r="N282" s="297"/>
      <c r="O282" s="306"/>
      <c r="P282" s="297"/>
      <c r="Q282" s="92"/>
      <c r="R282" s="99"/>
      <c r="S282" s="92"/>
      <c r="T282" s="92"/>
      <c r="U282" s="6"/>
      <c r="V282" s="113"/>
      <c r="W282" s="102"/>
      <c r="X282" s="102"/>
      <c r="Y282" s="102"/>
      <c r="Z282" s="102"/>
    </row>
    <row r="283" spans="1:26" x14ac:dyDescent="0.2">
      <c r="A283" s="29"/>
      <c r="B283" s="29"/>
      <c r="C283" s="2"/>
      <c r="D283" s="31"/>
      <c r="E283" s="32"/>
      <c r="F283" s="3"/>
      <c r="G283" s="28">
        <f t="shared" si="3"/>
        <v>0</v>
      </c>
      <c r="H283" s="297"/>
      <c r="I283" s="297"/>
      <c r="J283" s="297"/>
      <c r="K283" s="297"/>
      <c r="L283" s="297"/>
      <c r="M283" s="297"/>
      <c r="N283" s="297"/>
      <c r="O283" s="306"/>
      <c r="P283" s="297"/>
      <c r="Q283" s="92"/>
      <c r="R283" s="99"/>
      <c r="S283" s="92"/>
      <c r="T283" s="92"/>
      <c r="U283" s="6"/>
      <c r="V283" s="113"/>
      <c r="W283" s="102"/>
      <c r="X283" s="102"/>
      <c r="Y283" s="102"/>
      <c r="Z283" s="102"/>
    </row>
    <row r="284" spans="1:26" x14ac:dyDescent="0.2">
      <c r="A284" s="29"/>
      <c r="B284" s="29"/>
      <c r="C284" s="2"/>
      <c r="D284" s="31"/>
      <c r="E284" s="3"/>
      <c r="F284" s="3"/>
      <c r="G284" s="28">
        <f t="shared" ref="G284:G347" si="4">E284+F284-SUM(H284:AA284)</f>
        <v>0</v>
      </c>
      <c r="H284" s="297"/>
      <c r="I284" s="297"/>
      <c r="J284" s="297"/>
      <c r="K284" s="297"/>
      <c r="L284" s="297"/>
      <c r="M284" s="297"/>
      <c r="N284" s="297"/>
      <c r="O284" s="297"/>
      <c r="P284" s="297"/>
      <c r="Q284" s="92"/>
      <c r="R284" s="99"/>
      <c r="S284" s="92"/>
      <c r="T284" s="92"/>
      <c r="U284" s="6"/>
      <c r="V284" s="113"/>
      <c r="W284" s="102"/>
      <c r="X284" s="102"/>
      <c r="Y284" s="102"/>
      <c r="Z284" s="102"/>
    </row>
    <row r="285" spans="1:26" x14ac:dyDescent="0.2">
      <c r="A285" s="29"/>
      <c r="B285" s="29"/>
      <c r="C285" s="2"/>
      <c r="D285" s="31"/>
      <c r="E285" s="32"/>
      <c r="F285" s="3"/>
      <c r="G285" s="28">
        <f t="shared" si="4"/>
        <v>0</v>
      </c>
      <c r="H285" s="297"/>
      <c r="I285" s="297"/>
      <c r="J285" s="297"/>
      <c r="K285" s="297"/>
      <c r="L285" s="297"/>
      <c r="M285" s="297"/>
      <c r="N285" s="297"/>
      <c r="O285" s="306"/>
      <c r="P285" s="297"/>
      <c r="Q285" s="92"/>
      <c r="R285" s="99"/>
      <c r="S285" s="92"/>
      <c r="T285" s="92"/>
      <c r="U285" s="6"/>
      <c r="V285" s="113"/>
      <c r="W285" s="102"/>
      <c r="X285" s="102"/>
      <c r="Y285" s="102"/>
      <c r="Z285" s="102"/>
    </row>
    <row r="286" spans="1:26" x14ac:dyDescent="0.2">
      <c r="A286" s="29"/>
      <c r="B286" s="29"/>
      <c r="C286" s="2"/>
      <c r="D286" s="31"/>
      <c r="E286" s="32"/>
      <c r="F286" s="3"/>
      <c r="G286" s="28">
        <f t="shared" si="4"/>
        <v>0</v>
      </c>
      <c r="H286" s="297"/>
      <c r="I286" s="297"/>
      <c r="J286" s="297"/>
      <c r="K286" s="297"/>
      <c r="L286" s="297"/>
      <c r="M286" s="297"/>
      <c r="N286" s="297"/>
      <c r="O286" s="306"/>
      <c r="P286" s="297"/>
      <c r="Q286" s="92"/>
      <c r="R286" s="99"/>
      <c r="S286" s="92"/>
      <c r="T286" s="92"/>
      <c r="U286" s="6"/>
      <c r="V286" s="113"/>
      <c r="W286" s="102"/>
      <c r="X286" s="102"/>
      <c r="Y286" s="102"/>
      <c r="Z286" s="102"/>
    </row>
    <row r="287" spans="1:26" x14ac:dyDescent="0.2">
      <c r="A287" s="29"/>
      <c r="B287" s="29"/>
      <c r="C287" s="2"/>
      <c r="D287" s="31"/>
      <c r="E287" s="32"/>
      <c r="F287" s="32"/>
      <c r="G287" s="28">
        <f t="shared" si="4"/>
        <v>0</v>
      </c>
      <c r="H287" s="297"/>
      <c r="I287" s="297"/>
      <c r="J287" s="297"/>
      <c r="K287" s="297"/>
      <c r="L287" s="297"/>
      <c r="M287" s="297"/>
      <c r="N287" s="297"/>
      <c r="O287" s="306"/>
      <c r="P287" s="297"/>
      <c r="Q287" s="92"/>
      <c r="R287" s="99"/>
      <c r="S287" s="92"/>
      <c r="T287" s="92"/>
      <c r="U287" s="6"/>
      <c r="V287" s="113"/>
      <c r="W287" s="102"/>
      <c r="X287" s="102"/>
      <c r="Y287" s="102"/>
      <c r="Z287" s="102"/>
    </row>
    <row r="288" spans="1:26" x14ac:dyDescent="0.2">
      <c r="A288" s="29"/>
      <c r="B288" s="119"/>
      <c r="C288" s="2"/>
      <c r="D288" s="31"/>
      <c r="E288" s="32"/>
      <c r="F288" s="3"/>
      <c r="G288" s="28">
        <f t="shared" si="4"/>
        <v>0</v>
      </c>
      <c r="H288" s="297"/>
      <c r="I288" s="297"/>
      <c r="J288" s="297"/>
      <c r="K288" s="297"/>
      <c r="L288" s="297"/>
      <c r="M288" s="297"/>
      <c r="N288" s="297"/>
      <c r="O288" s="306"/>
      <c r="P288" s="297"/>
      <c r="Q288" s="92"/>
      <c r="R288" s="99"/>
      <c r="S288" s="92"/>
      <c r="T288" s="92"/>
      <c r="U288" s="6"/>
      <c r="V288" s="113"/>
      <c r="W288" s="102"/>
      <c r="X288" s="102"/>
      <c r="Y288" s="102"/>
      <c r="Z288" s="102"/>
    </row>
    <row r="289" spans="1:26" x14ac:dyDescent="0.2">
      <c r="A289" s="29"/>
      <c r="B289" s="29"/>
      <c r="C289" s="2"/>
      <c r="D289" s="31"/>
      <c r="E289" s="32"/>
      <c r="F289" s="3"/>
      <c r="G289" s="28">
        <f t="shared" si="4"/>
        <v>0</v>
      </c>
      <c r="H289" s="297"/>
      <c r="I289" s="297"/>
      <c r="J289" s="297"/>
      <c r="K289" s="297"/>
      <c r="L289" s="297"/>
      <c r="M289" s="297"/>
      <c r="N289" s="297"/>
      <c r="O289" s="306"/>
      <c r="P289" s="297"/>
      <c r="Q289" s="92"/>
      <c r="R289" s="99"/>
      <c r="S289" s="92"/>
      <c r="T289" s="92"/>
      <c r="U289" s="6"/>
      <c r="V289" s="113"/>
      <c r="W289" s="102"/>
      <c r="X289" s="102"/>
      <c r="Y289" s="102"/>
      <c r="Z289" s="102"/>
    </row>
    <row r="290" spans="1:26" x14ac:dyDescent="0.2">
      <c r="A290" s="29"/>
      <c r="B290" s="29"/>
      <c r="C290" s="2"/>
      <c r="D290" s="31"/>
      <c r="E290" s="32"/>
      <c r="F290" s="3"/>
      <c r="G290" s="28">
        <f t="shared" si="4"/>
        <v>0</v>
      </c>
      <c r="H290" s="297"/>
      <c r="I290" s="297"/>
      <c r="J290" s="297"/>
      <c r="K290" s="297"/>
      <c r="L290" s="297"/>
      <c r="M290" s="297"/>
      <c r="N290" s="297"/>
      <c r="O290" s="306"/>
      <c r="P290" s="297"/>
      <c r="Q290" s="92"/>
      <c r="R290" s="99"/>
      <c r="S290" s="92"/>
      <c r="T290" s="92"/>
      <c r="U290" s="6"/>
      <c r="V290" s="113"/>
      <c r="W290" s="102"/>
      <c r="X290" s="102"/>
      <c r="Y290" s="102"/>
      <c r="Z290" s="102"/>
    </row>
    <row r="291" spans="1:26" x14ac:dyDescent="0.2">
      <c r="A291" s="29"/>
      <c r="B291" s="29"/>
      <c r="C291" s="2"/>
      <c r="D291" s="31"/>
      <c r="E291" s="32"/>
      <c r="F291" s="3"/>
      <c r="G291" s="28">
        <f t="shared" si="4"/>
        <v>0</v>
      </c>
      <c r="H291" s="297"/>
      <c r="I291" s="297"/>
      <c r="J291" s="297"/>
      <c r="K291" s="297"/>
      <c r="L291" s="297"/>
      <c r="M291" s="297"/>
      <c r="N291" s="297"/>
      <c r="O291" s="306"/>
      <c r="P291" s="297"/>
      <c r="Q291" s="92"/>
      <c r="R291" s="99"/>
      <c r="S291" s="92"/>
      <c r="T291" s="92"/>
      <c r="U291" s="6"/>
      <c r="V291" s="113"/>
      <c r="W291" s="102"/>
      <c r="X291" s="102"/>
      <c r="Y291" s="102"/>
      <c r="Z291" s="102"/>
    </row>
    <row r="292" spans="1:26" x14ac:dyDescent="0.2">
      <c r="A292" s="29"/>
      <c r="B292" s="29"/>
      <c r="C292" s="2"/>
      <c r="D292" s="31"/>
      <c r="E292" s="32"/>
      <c r="F292" s="3"/>
      <c r="G292" s="28">
        <f t="shared" si="4"/>
        <v>0</v>
      </c>
      <c r="H292" s="297"/>
      <c r="I292" s="297"/>
      <c r="J292" s="297"/>
      <c r="K292" s="297"/>
      <c r="L292" s="297"/>
      <c r="M292" s="297"/>
      <c r="N292" s="297"/>
      <c r="O292" s="306"/>
      <c r="P292" s="297"/>
      <c r="Q292" s="92"/>
      <c r="R292" s="99"/>
      <c r="S292" s="92"/>
      <c r="T292" s="92"/>
      <c r="U292" s="6"/>
      <c r="V292" s="113"/>
      <c r="W292" s="102"/>
      <c r="X292" s="102"/>
      <c r="Y292" s="102"/>
      <c r="Z292" s="102"/>
    </row>
    <row r="293" spans="1:26" x14ac:dyDescent="0.2">
      <c r="A293" s="29"/>
      <c r="B293" s="29"/>
      <c r="C293" s="2"/>
      <c r="D293" s="31"/>
      <c r="E293" s="32"/>
      <c r="F293" s="3"/>
      <c r="G293" s="28">
        <f t="shared" si="4"/>
        <v>0</v>
      </c>
      <c r="H293" s="297"/>
      <c r="I293" s="297"/>
      <c r="J293" s="297"/>
      <c r="K293" s="297"/>
      <c r="L293" s="297"/>
      <c r="M293" s="297"/>
      <c r="N293" s="297"/>
      <c r="O293" s="306"/>
      <c r="P293" s="297"/>
      <c r="Q293" s="92"/>
      <c r="R293" s="99"/>
      <c r="S293" s="92"/>
      <c r="T293" s="92"/>
      <c r="U293" s="6"/>
      <c r="V293" s="113"/>
      <c r="W293" s="102"/>
      <c r="X293" s="102"/>
      <c r="Y293" s="102"/>
      <c r="Z293" s="102"/>
    </row>
    <row r="294" spans="1:26" x14ac:dyDescent="0.2">
      <c r="A294" s="29"/>
      <c r="B294" s="29"/>
      <c r="C294" s="2"/>
      <c r="D294" s="31"/>
      <c r="E294" s="32"/>
      <c r="F294" s="3"/>
      <c r="G294" s="28">
        <f t="shared" si="4"/>
        <v>0</v>
      </c>
      <c r="H294" s="297"/>
      <c r="I294" s="297"/>
      <c r="J294" s="297"/>
      <c r="K294" s="297"/>
      <c r="L294" s="297"/>
      <c r="M294" s="297"/>
      <c r="N294" s="297"/>
      <c r="O294" s="306"/>
      <c r="P294" s="297"/>
      <c r="Q294" s="92"/>
      <c r="R294" s="99"/>
      <c r="S294" s="92"/>
      <c r="T294" s="92"/>
      <c r="U294" s="6"/>
      <c r="V294" s="113"/>
      <c r="W294" s="102"/>
      <c r="X294" s="102"/>
      <c r="Y294" s="102"/>
      <c r="Z294" s="102"/>
    </row>
    <row r="295" spans="1:26" x14ac:dyDescent="0.2">
      <c r="A295" s="29"/>
      <c r="B295" s="29"/>
      <c r="C295" s="2"/>
      <c r="D295" s="31"/>
      <c r="E295" s="32"/>
      <c r="F295" s="3"/>
      <c r="G295" s="28">
        <f t="shared" si="4"/>
        <v>0</v>
      </c>
      <c r="H295" s="297"/>
      <c r="I295" s="297"/>
      <c r="J295" s="297"/>
      <c r="K295" s="297"/>
      <c r="L295" s="297"/>
      <c r="M295" s="297"/>
      <c r="N295" s="297"/>
      <c r="O295" s="306"/>
      <c r="P295" s="297"/>
      <c r="Q295" s="92"/>
      <c r="R295" s="99"/>
      <c r="S295" s="92"/>
      <c r="T295" s="92"/>
      <c r="U295" s="6"/>
      <c r="V295" s="113"/>
      <c r="W295" s="102"/>
      <c r="X295" s="102"/>
      <c r="Y295" s="102"/>
      <c r="Z295" s="102"/>
    </row>
    <row r="296" spans="1:26" x14ac:dyDescent="0.2">
      <c r="A296" s="29"/>
      <c r="B296" s="29"/>
      <c r="C296" s="2"/>
      <c r="D296" s="31"/>
      <c r="E296" s="32"/>
      <c r="F296" s="3"/>
      <c r="G296" s="28">
        <f t="shared" si="4"/>
        <v>0</v>
      </c>
      <c r="H296" s="297"/>
      <c r="I296" s="297"/>
      <c r="J296" s="297"/>
      <c r="K296" s="297"/>
      <c r="L296" s="297"/>
      <c r="M296" s="297"/>
      <c r="N296" s="297"/>
      <c r="O296" s="306"/>
      <c r="P296" s="297"/>
      <c r="Q296" s="92"/>
      <c r="R296" s="99"/>
      <c r="S296" s="92"/>
      <c r="T296" s="92"/>
      <c r="U296" s="6"/>
      <c r="V296" s="113"/>
      <c r="W296" s="102"/>
      <c r="X296" s="102"/>
      <c r="Y296" s="102"/>
      <c r="Z296" s="102"/>
    </row>
    <row r="297" spans="1:26" x14ac:dyDescent="0.2">
      <c r="A297" s="29"/>
      <c r="B297" s="29"/>
      <c r="C297" s="2"/>
      <c r="D297" s="31"/>
      <c r="E297" s="32"/>
      <c r="F297" s="3"/>
      <c r="G297" s="28">
        <f t="shared" si="4"/>
        <v>0</v>
      </c>
      <c r="H297" s="297"/>
      <c r="I297" s="297"/>
      <c r="J297" s="297"/>
      <c r="K297" s="297"/>
      <c r="L297" s="297"/>
      <c r="M297" s="297"/>
      <c r="N297" s="297"/>
      <c r="O297" s="306"/>
      <c r="P297" s="297"/>
      <c r="Q297" s="92"/>
      <c r="R297" s="99"/>
      <c r="S297" s="92"/>
      <c r="T297" s="92"/>
      <c r="U297" s="6"/>
      <c r="V297" s="113"/>
      <c r="W297" s="102"/>
      <c r="X297" s="102"/>
      <c r="Y297" s="102"/>
      <c r="Z297" s="102"/>
    </row>
    <row r="298" spans="1:26" x14ac:dyDescent="0.2">
      <c r="A298" s="29"/>
      <c r="B298" s="29"/>
      <c r="C298" s="2"/>
      <c r="D298" s="31"/>
      <c r="E298" s="32"/>
      <c r="F298" s="3"/>
      <c r="G298" s="28">
        <f t="shared" si="4"/>
        <v>0</v>
      </c>
      <c r="H298" s="297"/>
      <c r="I298" s="297"/>
      <c r="J298" s="297"/>
      <c r="K298" s="297"/>
      <c r="L298" s="297"/>
      <c r="M298" s="297"/>
      <c r="N298" s="297"/>
      <c r="O298" s="306"/>
      <c r="P298" s="297"/>
      <c r="Q298" s="92"/>
      <c r="R298" s="99"/>
      <c r="S298" s="92"/>
      <c r="T298" s="92"/>
      <c r="U298" s="6"/>
      <c r="V298" s="113"/>
      <c r="W298" s="102"/>
      <c r="X298" s="102"/>
      <c r="Y298" s="102"/>
      <c r="Z298" s="102"/>
    </row>
    <row r="299" spans="1:26" x14ac:dyDescent="0.2">
      <c r="A299" s="29"/>
      <c r="B299" s="29"/>
      <c r="C299" s="2"/>
      <c r="D299" s="31"/>
      <c r="E299" s="32"/>
      <c r="F299" s="3"/>
      <c r="G299" s="28">
        <f t="shared" si="4"/>
        <v>0</v>
      </c>
      <c r="H299" s="297"/>
      <c r="I299" s="297"/>
      <c r="J299" s="297"/>
      <c r="K299" s="297"/>
      <c r="L299" s="297"/>
      <c r="M299" s="297"/>
      <c r="N299" s="297"/>
      <c r="O299" s="306"/>
      <c r="P299" s="297"/>
      <c r="Q299" s="92"/>
      <c r="R299" s="99"/>
      <c r="S299" s="92"/>
      <c r="T299" s="92"/>
      <c r="U299" s="6"/>
      <c r="V299" s="113"/>
      <c r="W299" s="102"/>
      <c r="X299" s="102"/>
      <c r="Y299" s="102"/>
      <c r="Z299" s="102"/>
    </row>
    <row r="300" spans="1:26" x14ac:dyDescent="0.2">
      <c r="A300" s="29"/>
      <c r="B300" s="29"/>
      <c r="C300" s="2"/>
      <c r="D300" s="31"/>
      <c r="E300" s="32"/>
      <c r="F300" s="3"/>
      <c r="G300" s="28">
        <f t="shared" si="4"/>
        <v>0</v>
      </c>
      <c r="H300" s="297"/>
      <c r="I300" s="297"/>
      <c r="J300" s="297"/>
      <c r="K300" s="297"/>
      <c r="L300" s="297"/>
      <c r="M300" s="297"/>
      <c r="N300" s="297"/>
      <c r="O300" s="306"/>
      <c r="P300" s="297"/>
      <c r="Q300" s="92"/>
      <c r="R300" s="99"/>
      <c r="S300" s="92"/>
      <c r="T300" s="92"/>
      <c r="U300" s="6"/>
      <c r="V300" s="113"/>
      <c r="W300" s="102"/>
      <c r="X300" s="102"/>
      <c r="Y300" s="102"/>
      <c r="Z300" s="102"/>
    </row>
    <row r="301" spans="1:26" x14ac:dyDescent="0.2">
      <c r="A301" s="29"/>
      <c r="B301" s="29"/>
      <c r="C301" s="2"/>
      <c r="D301" s="31"/>
      <c r="E301" s="32"/>
      <c r="F301" s="3"/>
      <c r="G301" s="28">
        <f t="shared" si="4"/>
        <v>0</v>
      </c>
      <c r="H301" s="297"/>
      <c r="I301" s="297"/>
      <c r="J301" s="297"/>
      <c r="K301" s="297"/>
      <c r="L301" s="297"/>
      <c r="M301" s="297"/>
      <c r="N301" s="297"/>
      <c r="O301" s="306"/>
      <c r="P301" s="297"/>
      <c r="Q301" s="92"/>
      <c r="R301" s="99"/>
      <c r="S301" s="92"/>
      <c r="T301" s="92"/>
      <c r="U301" s="6"/>
      <c r="V301" s="113"/>
      <c r="W301" s="102"/>
      <c r="X301" s="102"/>
      <c r="Y301" s="102"/>
      <c r="Z301" s="102"/>
    </row>
    <row r="302" spans="1:26" x14ac:dyDescent="0.2">
      <c r="A302" s="29"/>
      <c r="B302" s="29"/>
      <c r="C302" s="2"/>
      <c r="D302" s="31"/>
      <c r="E302" s="32"/>
      <c r="F302" s="3"/>
      <c r="G302" s="28">
        <f t="shared" si="4"/>
        <v>0</v>
      </c>
      <c r="H302" s="297"/>
      <c r="I302" s="297"/>
      <c r="J302" s="297"/>
      <c r="K302" s="297"/>
      <c r="L302" s="297"/>
      <c r="M302" s="297"/>
      <c r="N302" s="297"/>
      <c r="O302" s="306"/>
      <c r="P302" s="297"/>
      <c r="Q302" s="92"/>
      <c r="R302" s="99"/>
      <c r="S302" s="92"/>
      <c r="T302" s="92"/>
      <c r="U302" s="6"/>
      <c r="V302" s="113"/>
      <c r="W302" s="102"/>
      <c r="X302" s="102"/>
      <c r="Y302" s="102"/>
      <c r="Z302" s="102"/>
    </row>
    <row r="303" spans="1:26" x14ac:dyDescent="0.2">
      <c r="A303" s="29"/>
      <c r="B303" s="29"/>
      <c r="C303" s="2"/>
      <c r="D303" s="31"/>
      <c r="E303" s="32"/>
      <c r="F303" s="3"/>
      <c r="G303" s="28">
        <f t="shared" si="4"/>
        <v>0</v>
      </c>
      <c r="H303" s="297"/>
      <c r="I303" s="297"/>
      <c r="J303" s="297"/>
      <c r="K303" s="297"/>
      <c r="L303" s="297"/>
      <c r="M303" s="297"/>
      <c r="N303" s="297"/>
      <c r="O303" s="306"/>
      <c r="P303" s="297"/>
      <c r="Q303" s="92"/>
      <c r="R303" s="99"/>
      <c r="S303" s="92"/>
      <c r="T303" s="92"/>
      <c r="U303" s="6"/>
      <c r="V303" s="113"/>
      <c r="W303" s="102"/>
      <c r="X303" s="102"/>
      <c r="Y303" s="102"/>
      <c r="Z303" s="102"/>
    </row>
    <row r="304" spans="1:26" x14ac:dyDescent="0.2">
      <c r="A304" s="29"/>
      <c r="B304" s="29"/>
      <c r="C304" s="2"/>
      <c r="D304" s="31"/>
      <c r="E304" s="32"/>
      <c r="F304" s="3"/>
      <c r="G304" s="28">
        <f t="shared" si="4"/>
        <v>0</v>
      </c>
      <c r="H304" s="297"/>
      <c r="I304" s="297"/>
      <c r="J304" s="297"/>
      <c r="K304" s="297"/>
      <c r="L304" s="297"/>
      <c r="M304" s="297"/>
      <c r="N304" s="297"/>
      <c r="O304" s="306"/>
      <c r="P304" s="297"/>
      <c r="Q304" s="92"/>
      <c r="R304" s="99"/>
      <c r="S304" s="92"/>
      <c r="T304" s="92"/>
      <c r="U304" s="6"/>
      <c r="V304" s="113"/>
      <c r="W304" s="102"/>
      <c r="X304" s="102"/>
      <c r="Y304" s="102"/>
      <c r="Z304" s="102"/>
    </row>
    <row r="305" spans="1:26" x14ac:dyDescent="0.2">
      <c r="A305" s="29"/>
      <c r="B305" s="29"/>
      <c r="C305" s="2"/>
      <c r="D305" s="31"/>
      <c r="E305" s="32"/>
      <c r="F305" s="3"/>
      <c r="G305" s="28">
        <f t="shared" si="4"/>
        <v>0</v>
      </c>
      <c r="H305" s="297"/>
      <c r="I305" s="297"/>
      <c r="J305" s="297"/>
      <c r="K305" s="297"/>
      <c r="L305" s="297"/>
      <c r="M305" s="297"/>
      <c r="N305" s="297"/>
      <c r="O305" s="306"/>
      <c r="P305" s="297"/>
      <c r="Q305" s="92"/>
      <c r="R305" s="99"/>
      <c r="S305" s="92"/>
      <c r="T305" s="92"/>
      <c r="U305" s="6"/>
      <c r="V305" s="113"/>
      <c r="W305" s="102"/>
      <c r="X305" s="102"/>
      <c r="Y305" s="102"/>
      <c r="Z305" s="102"/>
    </row>
    <row r="306" spans="1:26" x14ac:dyDescent="0.2">
      <c r="A306" s="29"/>
      <c r="B306" s="29"/>
      <c r="C306" s="2"/>
      <c r="D306" s="31"/>
      <c r="E306" s="32"/>
      <c r="F306" s="3"/>
      <c r="G306" s="28">
        <f t="shared" si="4"/>
        <v>0</v>
      </c>
      <c r="H306" s="297"/>
      <c r="I306" s="297"/>
      <c r="J306" s="297"/>
      <c r="K306" s="297"/>
      <c r="L306" s="297"/>
      <c r="M306" s="297"/>
      <c r="N306" s="297"/>
      <c r="O306" s="306"/>
      <c r="P306" s="297"/>
      <c r="Q306" s="92"/>
      <c r="R306" s="99"/>
      <c r="S306" s="92"/>
      <c r="T306" s="92"/>
      <c r="U306" s="6"/>
      <c r="V306" s="113"/>
      <c r="W306" s="102"/>
      <c r="X306" s="102"/>
      <c r="Y306" s="102"/>
      <c r="Z306" s="102"/>
    </row>
    <row r="307" spans="1:26" x14ac:dyDescent="0.2">
      <c r="A307" s="29"/>
      <c r="B307" s="29"/>
      <c r="C307" s="2"/>
      <c r="D307" s="31"/>
      <c r="E307" s="32"/>
      <c r="F307" s="3"/>
      <c r="G307" s="28">
        <f t="shared" si="4"/>
        <v>0</v>
      </c>
      <c r="H307" s="297"/>
      <c r="I307" s="297"/>
      <c r="J307" s="297"/>
      <c r="K307" s="297"/>
      <c r="L307" s="297"/>
      <c r="M307" s="297"/>
      <c r="N307" s="297"/>
      <c r="O307" s="306"/>
      <c r="P307" s="297"/>
      <c r="Q307" s="92"/>
      <c r="R307" s="99"/>
      <c r="S307" s="92"/>
      <c r="T307" s="92"/>
      <c r="U307" s="6"/>
      <c r="V307" s="113"/>
      <c r="W307" s="102"/>
      <c r="X307" s="102"/>
      <c r="Y307" s="102"/>
      <c r="Z307" s="102"/>
    </row>
    <row r="308" spans="1:26" x14ac:dyDescent="0.2">
      <c r="A308" s="29"/>
      <c r="B308" s="29"/>
      <c r="C308" s="2"/>
      <c r="D308" s="31"/>
      <c r="E308" s="32"/>
      <c r="F308" s="3"/>
      <c r="G308" s="28">
        <f t="shared" si="4"/>
        <v>0</v>
      </c>
      <c r="H308" s="297"/>
      <c r="I308" s="297"/>
      <c r="J308" s="297"/>
      <c r="K308" s="297"/>
      <c r="L308" s="297"/>
      <c r="M308" s="297"/>
      <c r="N308" s="297"/>
      <c r="O308" s="306"/>
      <c r="P308" s="297"/>
      <c r="Q308" s="92"/>
      <c r="R308" s="99"/>
      <c r="S308" s="92"/>
      <c r="T308" s="92"/>
      <c r="U308" s="6"/>
      <c r="V308" s="113"/>
      <c r="W308" s="102"/>
      <c r="X308" s="102"/>
      <c r="Y308" s="102"/>
      <c r="Z308" s="102"/>
    </row>
    <row r="309" spans="1:26" x14ac:dyDescent="0.2">
      <c r="A309" s="29"/>
      <c r="B309" s="29"/>
      <c r="C309" s="2"/>
      <c r="D309" s="31"/>
      <c r="E309" s="32"/>
      <c r="F309" s="3"/>
      <c r="G309" s="28">
        <f t="shared" si="4"/>
        <v>0</v>
      </c>
      <c r="H309" s="297"/>
      <c r="I309" s="297"/>
      <c r="J309" s="297"/>
      <c r="K309" s="297"/>
      <c r="L309" s="297"/>
      <c r="M309" s="297"/>
      <c r="N309" s="297"/>
      <c r="O309" s="306"/>
      <c r="P309" s="297"/>
      <c r="Q309" s="92"/>
      <c r="R309" s="99"/>
      <c r="S309" s="92"/>
      <c r="T309" s="92"/>
      <c r="U309" s="6"/>
      <c r="V309" s="113"/>
      <c r="W309" s="102"/>
      <c r="X309" s="102"/>
      <c r="Y309" s="102"/>
      <c r="Z309" s="102"/>
    </row>
    <row r="310" spans="1:26" x14ac:dyDescent="0.2">
      <c r="A310" s="29"/>
      <c r="B310" s="29"/>
      <c r="C310" s="2"/>
      <c r="D310" s="31"/>
      <c r="E310" s="32"/>
      <c r="F310" s="3"/>
      <c r="G310" s="28">
        <f t="shared" si="4"/>
        <v>0</v>
      </c>
      <c r="H310" s="297"/>
      <c r="I310" s="297"/>
      <c r="J310" s="297"/>
      <c r="K310" s="297"/>
      <c r="L310" s="297"/>
      <c r="M310" s="297"/>
      <c r="N310" s="297"/>
      <c r="O310" s="306"/>
      <c r="P310" s="297"/>
      <c r="Q310" s="92"/>
      <c r="R310" s="99"/>
      <c r="S310" s="92"/>
      <c r="T310" s="92"/>
      <c r="U310" s="6"/>
      <c r="V310" s="113"/>
      <c r="W310" s="102"/>
      <c r="X310" s="102"/>
      <c r="Y310" s="102"/>
      <c r="Z310" s="102"/>
    </row>
    <row r="311" spans="1:26" x14ac:dyDescent="0.2">
      <c r="A311" s="29"/>
      <c r="B311" s="29"/>
      <c r="C311" s="2"/>
      <c r="D311" s="31"/>
      <c r="E311" s="32"/>
      <c r="F311" s="3"/>
      <c r="G311" s="28">
        <f t="shared" si="4"/>
        <v>0</v>
      </c>
      <c r="H311" s="297"/>
      <c r="I311" s="297"/>
      <c r="J311" s="297"/>
      <c r="K311" s="297"/>
      <c r="L311" s="297"/>
      <c r="M311" s="297"/>
      <c r="N311" s="297"/>
      <c r="O311" s="306"/>
      <c r="P311" s="297"/>
      <c r="Q311" s="92"/>
      <c r="R311" s="99"/>
      <c r="S311" s="92"/>
      <c r="T311" s="92"/>
      <c r="U311" s="6"/>
      <c r="V311" s="113"/>
      <c r="W311" s="102"/>
      <c r="X311" s="102"/>
      <c r="Y311" s="102"/>
      <c r="Z311" s="102"/>
    </row>
    <row r="312" spans="1:26" x14ac:dyDescent="0.2">
      <c r="A312" s="29"/>
      <c r="B312" s="29"/>
      <c r="C312" s="2"/>
      <c r="D312" s="31"/>
      <c r="E312" s="32"/>
      <c r="F312" s="3"/>
      <c r="G312" s="28">
        <f t="shared" si="4"/>
        <v>0</v>
      </c>
      <c r="H312" s="297"/>
      <c r="I312" s="297"/>
      <c r="J312" s="297"/>
      <c r="K312" s="297"/>
      <c r="L312" s="297"/>
      <c r="M312" s="297"/>
      <c r="N312" s="297"/>
      <c r="O312" s="306"/>
      <c r="P312" s="297"/>
      <c r="Q312" s="92"/>
      <c r="R312" s="99"/>
      <c r="S312" s="92"/>
      <c r="T312" s="92"/>
      <c r="U312" s="6"/>
      <c r="V312" s="113"/>
      <c r="W312" s="102"/>
      <c r="X312" s="102"/>
      <c r="Y312" s="102"/>
      <c r="Z312" s="102"/>
    </row>
    <row r="313" spans="1:26" x14ac:dyDescent="0.2">
      <c r="A313" s="29"/>
      <c r="B313" s="29"/>
      <c r="C313" s="2"/>
      <c r="D313" s="31"/>
      <c r="E313" s="32"/>
      <c r="F313" s="3"/>
      <c r="G313" s="28">
        <f t="shared" si="4"/>
        <v>0</v>
      </c>
      <c r="H313" s="297"/>
      <c r="I313" s="297"/>
      <c r="J313" s="297"/>
      <c r="K313" s="297"/>
      <c r="L313" s="297"/>
      <c r="M313" s="297"/>
      <c r="N313" s="297"/>
      <c r="O313" s="306"/>
      <c r="P313" s="297"/>
      <c r="Q313" s="92"/>
      <c r="R313" s="99"/>
      <c r="S313" s="92"/>
      <c r="T313" s="92"/>
      <c r="U313" s="6"/>
      <c r="V313" s="113"/>
      <c r="W313" s="102"/>
      <c r="X313" s="102"/>
      <c r="Y313" s="102"/>
      <c r="Z313" s="102"/>
    </row>
    <row r="314" spans="1:26" x14ac:dyDescent="0.2">
      <c r="A314" s="29"/>
      <c r="B314" s="29"/>
      <c r="C314" s="2"/>
      <c r="D314" s="31"/>
      <c r="E314" s="32"/>
      <c r="F314" s="3"/>
      <c r="G314" s="28">
        <f t="shared" si="4"/>
        <v>0</v>
      </c>
      <c r="H314" s="306"/>
      <c r="I314" s="297"/>
      <c r="J314" s="297"/>
      <c r="K314" s="313"/>
      <c r="L314" s="297"/>
      <c r="M314" s="297"/>
      <c r="N314" s="297"/>
      <c r="O314" s="306"/>
      <c r="P314" s="297"/>
      <c r="Q314" s="92"/>
      <c r="R314" s="99"/>
      <c r="S314" s="92"/>
      <c r="T314" s="92"/>
      <c r="U314" s="6"/>
      <c r="V314" s="113"/>
      <c r="W314" s="102"/>
      <c r="X314" s="102"/>
      <c r="Y314" s="102"/>
      <c r="Z314" s="102"/>
    </row>
    <row r="315" spans="1:26" x14ac:dyDescent="0.2">
      <c r="A315" s="29"/>
      <c r="B315" s="29"/>
      <c r="C315" s="2"/>
      <c r="D315" s="31"/>
      <c r="E315" s="32"/>
      <c r="F315" s="3"/>
      <c r="G315" s="28">
        <f t="shared" si="4"/>
        <v>0</v>
      </c>
      <c r="H315" s="297"/>
      <c r="I315" s="297"/>
      <c r="J315" s="297"/>
      <c r="K315" s="297"/>
      <c r="L315" s="297"/>
      <c r="M315" s="297"/>
      <c r="N315" s="297"/>
      <c r="O315" s="306"/>
      <c r="P315" s="297"/>
      <c r="Q315" s="92"/>
      <c r="R315" s="99"/>
      <c r="S315" s="92"/>
      <c r="T315" s="92"/>
      <c r="U315" s="6"/>
      <c r="V315" s="113"/>
      <c r="W315" s="102"/>
      <c r="X315" s="102"/>
      <c r="Y315" s="102"/>
      <c r="Z315" s="102"/>
    </row>
    <row r="316" spans="1:26" x14ac:dyDescent="0.2">
      <c r="A316" s="29"/>
      <c r="B316" s="29"/>
      <c r="C316" s="2"/>
      <c r="D316" s="31"/>
      <c r="E316" s="32"/>
      <c r="F316" s="3"/>
      <c r="G316" s="28">
        <f t="shared" si="4"/>
        <v>0</v>
      </c>
      <c r="H316" s="297"/>
      <c r="I316" s="297"/>
      <c r="J316" s="297"/>
      <c r="K316" s="297"/>
      <c r="L316" s="297"/>
      <c r="M316" s="297"/>
      <c r="N316" s="297"/>
      <c r="O316" s="306"/>
      <c r="P316" s="297"/>
      <c r="Q316" s="92"/>
      <c r="R316" s="99"/>
      <c r="S316" s="92"/>
      <c r="T316" s="92"/>
      <c r="U316" s="6"/>
      <c r="V316" s="113"/>
      <c r="W316" s="102"/>
      <c r="X316" s="102"/>
      <c r="Y316" s="102"/>
      <c r="Z316" s="102"/>
    </row>
    <row r="317" spans="1:26" x14ac:dyDescent="0.2">
      <c r="A317" s="29"/>
      <c r="B317" s="29"/>
      <c r="C317" s="2"/>
      <c r="D317" s="31"/>
      <c r="E317" s="32"/>
      <c r="F317" s="3"/>
      <c r="G317" s="28">
        <f t="shared" si="4"/>
        <v>0</v>
      </c>
      <c r="H317" s="297"/>
      <c r="I317" s="297"/>
      <c r="J317" s="297"/>
      <c r="K317" s="297"/>
      <c r="L317" s="297"/>
      <c r="M317" s="297"/>
      <c r="N317" s="297"/>
      <c r="O317" s="306"/>
      <c r="P317" s="297"/>
      <c r="Q317" s="92"/>
      <c r="R317" s="99"/>
      <c r="S317" s="92"/>
      <c r="T317" s="92"/>
      <c r="U317" s="6"/>
      <c r="V317" s="113"/>
      <c r="W317" s="102"/>
      <c r="X317" s="102"/>
      <c r="Y317" s="102"/>
      <c r="Z317" s="102"/>
    </row>
    <row r="318" spans="1:26" x14ac:dyDescent="0.2">
      <c r="A318" s="29"/>
      <c r="B318" s="29"/>
      <c r="C318" s="2"/>
      <c r="D318" s="31"/>
      <c r="E318" s="32"/>
      <c r="F318" s="3"/>
      <c r="G318" s="28">
        <f t="shared" si="4"/>
        <v>0</v>
      </c>
      <c r="H318" s="297"/>
      <c r="I318" s="297"/>
      <c r="J318" s="297"/>
      <c r="K318" s="297"/>
      <c r="L318" s="297"/>
      <c r="M318" s="297"/>
      <c r="N318" s="297"/>
      <c r="O318" s="306"/>
      <c r="P318" s="297"/>
      <c r="Q318" s="92"/>
      <c r="R318" s="99"/>
      <c r="S318" s="92"/>
      <c r="T318" s="92"/>
      <c r="U318" s="6"/>
      <c r="V318" s="113"/>
      <c r="W318" s="102"/>
      <c r="X318" s="102"/>
      <c r="Y318" s="102"/>
      <c r="Z318" s="102"/>
    </row>
    <row r="319" spans="1:26" x14ac:dyDescent="0.2">
      <c r="A319" s="29"/>
      <c r="B319" s="29"/>
      <c r="C319" s="2"/>
      <c r="D319" s="31"/>
      <c r="E319" s="32"/>
      <c r="F319" s="3"/>
      <c r="G319" s="28">
        <f t="shared" si="4"/>
        <v>0</v>
      </c>
      <c r="H319" s="297"/>
      <c r="I319" s="297"/>
      <c r="J319" s="297"/>
      <c r="K319" s="297"/>
      <c r="L319" s="297"/>
      <c r="M319" s="297"/>
      <c r="N319" s="297"/>
      <c r="O319" s="306"/>
      <c r="P319" s="297"/>
      <c r="Q319" s="92"/>
      <c r="R319" s="99"/>
      <c r="S319" s="92"/>
      <c r="T319" s="92"/>
      <c r="U319" s="6"/>
      <c r="V319" s="113"/>
      <c r="W319" s="102"/>
      <c r="X319" s="102"/>
      <c r="Y319" s="102"/>
      <c r="Z319" s="102"/>
    </row>
    <row r="320" spans="1:26" x14ac:dyDescent="0.2">
      <c r="A320" s="29"/>
      <c r="B320" s="29"/>
      <c r="C320" s="2"/>
      <c r="D320" s="31"/>
      <c r="E320" s="32"/>
      <c r="F320" s="3"/>
      <c r="G320" s="28">
        <f t="shared" si="4"/>
        <v>0</v>
      </c>
      <c r="H320" s="297"/>
      <c r="I320" s="297"/>
      <c r="J320" s="297"/>
      <c r="K320" s="297"/>
      <c r="L320" s="297"/>
      <c r="M320" s="297"/>
      <c r="N320" s="297"/>
      <c r="O320" s="306"/>
      <c r="P320" s="297"/>
      <c r="Q320" s="92"/>
      <c r="R320" s="99"/>
      <c r="S320" s="92"/>
      <c r="T320" s="92"/>
      <c r="U320" s="6"/>
      <c r="V320" s="113"/>
      <c r="W320" s="102"/>
      <c r="X320" s="102"/>
      <c r="Y320" s="102"/>
      <c r="Z320" s="102"/>
    </row>
    <row r="321" spans="1:26" x14ac:dyDescent="0.2">
      <c r="A321" s="29"/>
      <c r="B321" s="29"/>
      <c r="C321" s="2"/>
      <c r="D321" s="31"/>
      <c r="E321" s="32"/>
      <c r="F321" s="3"/>
      <c r="G321" s="28">
        <f t="shared" si="4"/>
        <v>0</v>
      </c>
      <c r="H321" s="297"/>
      <c r="I321" s="297"/>
      <c r="J321" s="297"/>
      <c r="K321" s="297"/>
      <c r="L321" s="297"/>
      <c r="M321" s="297"/>
      <c r="N321" s="297"/>
      <c r="O321" s="306"/>
      <c r="P321" s="297"/>
      <c r="Q321" s="92"/>
      <c r="R321" s="99"/>
      <c r="S321" s="92"/>
      <c r="T321" s="92"/>
      <c r="U321" s="6"/>
      <c r="V321" s="113"/>
      <c r="W321" s="102"/>
      <c r="X321" s="102"/>
      <c r="Y321" s="102"/>
      <c r="Z321" s="102"/>
    </row>
    <row r="322" spans="1:26" x14ac:dyDescent="0.2">
      <c r="A322" s="29"/>
      <c r="B322" s="29"/>
      <c r="C322" s="2"/>
      <c r="D322" s="31"/>
      <c r="E322" s="32"/>
      <c r="F322" s="3"/>
      <c r="G322" s="28">
        <f t="shared" si="4"/>
        <v>0</v>
      </c>
      <c r="H322" s="297"/>
      <c r="I322" s="297"/>
      <c r="J322" s="297"/>
      <c r="K322" s="297"/>
      <c r="L322" s="297"/>
      <c r="M322" s="297"/>
      <c r="N322" s="297"/>
      <c r="O322" s="306"/>
      <c r="P322" s="297"/>
      <c r="Q322" s="92"/>
      <c r="R322" s="99"/>
      <c r="S322" s="92"/>
      <c r="T322" s="92"/>
      <c r="U322" s="6"/>
      <c r="V322" s="113"/>
      <c r="W322" s="102"/>
      <c r="X322" s="102"/>
      <c r="Y322" s="102"/>
      <c r="Z322" s="102"/>
    </row>
    <row r="323" spans="1:26" x14ac:dyDescent="0.2">
      <c r="A323" s="29"/>
      <c r="B323" s="29"/>
      <c r="C323" s="2"/>
      <c r="D323" s="31"/>
      <c r="E323" s="32"/>
      <c r="F323" s="3"/>
      <c r="G323" s="28">
        <f t="shared" si="4"/>
        <v>0</v>
      </c>
      <c r="H323" s="297"/>
      <c r="I323" s="297"/>
      <c r="J323" s="297"/>
      <c r="K323" s="297"/>
      <c r="L323" s="297"/>
      <c r="M323" s="297"/>
      <c r="N323" s="297"/>
      <c r="O323" s="306"/>
      <c r="P323" s="297"/>
      <c r="Q323" s="92"/>
      <c r="R323" s="99"/>
      <c r="S323" s="92"/>
      <c r="T323" s="92"/>
      <c r="U323" s="6"/>
      <c r="V323" s="113"/>
      <c r="W323" s="102"/>
      <c r="X323" s="102"/>
      <c r="Y323" s="102"/>
      <c r="Z323" s="102"/>
    </row>
    <row r="324" spans="1:26" x14ac:dyDescent="0.2">
      <c r="A324" s="29"/>
      <c r="B324" s="119"/>
      <c r="C324" s="2"/>
      <c r="D324" s="31"/>
      <c r="E324" s="32"/>
      <c r="F324" s="3"/>
      <c r="G324" s="28">
        <f t="shared" si="4"/>
        <v>0</v>
      </c>
      <c r="H324" s="297"/>
      <c r="I324" s="297"/>
      <c r="J324" s="297"/>
      <c r="K324" s="297"/>
      <c r="L324" s="297"/>
      <c r="M324" s="297"/>
      <c r="N324" s="297"/>
      <c r="O324" s="306"/>
      <c r="P324" s="297"/>
      <c r="Q324" s="92"/>
      <c r="R324" s="99"/>
      <c r="S324" s="92"/>
      <c r="T324" s="92"/>
      <c r="U324" s="6"/>
      <c r="V324" s="113"/>
      <c r="W324" s="102"/>
      <c r="X324" s="102"/>
      <c r="Y324" s="102"/>
      <c r="Z324" s="102"/>
    </row>
    <row r="325" spans="1:26" x14ac:dyDescent="0.2">
      <c r="A325" s="29"/>
      <c r="B325" s="29"/>
      <c r="C325" s="2"/>
      <c r="D325" s="31"/>
      <c r="E325" s="32"/>
      <c r="F325" s="3"/>
      <c r="G325" s="28">
        <f t="shared" si="4"/>
        <v>0</v>
      </c>
      <c r="H325" s="297"/>
      <c r="I325" s="297"/>
      <c r="J325" s="297"/>
      <c r="K325" s="297"/>
      <c r="L325" s="297"/>
      <c r="M325" s="297"/>
      <c r="N325" s="297"/>
      <c r="O325" s="306"/>
      <c r="P325" s="297"/>
      <c r="Q325" s="92"/>
      <c r="R325" s="99"/>
      <c r="S325" s="92"/>
      <c r="T325" s="92"/>
      <c r="U325" s="6"/>
      <c r="V325" s="113"/>
      <c r="W325" s="102"/>
      <c r="X325" s="102"/>
      <c r="Y325" s="102"/>
      <c r="Z325" s="102"/>
    </row>
    <row r="326" spans="1:26" x14ac:dyDescent="0.2">
      <c r="A326" s="29"/>
      <c r="B326" s="29"/>
      <c r="C326" s="2"/>
      <c r="D326" s="31"/>
      <c r="E326" s="32"/>
      <c r="F326" s="3"/>
      <c r="G326" s="28">
        <f t="shared" si="4"/>
        <v>0</v>
      </c>
      <c r="H326" s="297"/>
      <c r="I326" s="297"/>
      <c r="J326" s="297"/>
      <c r="K326" s="297"/>
      <c r="L326" s="297"/>
      <c r="M326" s="297"/>
      <c r="N326" s="297"/>
      <c r="O326" s="306"/>
      <c r="P326" s="297"/>
      <c r="Q326" s="92"/>
      <c r="R326" s="99"/>
      <c r="S326" s="92"/>
      <c r="T326" s="92"/>
      <c r="U326" s="6"/>
      <c r="V326" s="113"/>
      <c r="W326" s="102"/>
      <c r="X326" s="102"/>
      <c r="Y326" s="102"/>
      <c r="Z326" s="102"/>
    </row>
    <row r="327" spans="1:26" x14ac:dyDescent="0.2">
      <c r="A327" s="29"/>
      <c r="B327" s="29"/>
      <c r="C327" s="2"/>
      <c r="D327" s="31"/>
      <c r="E327" s="32"/>
      <c r="F327" s="3"/>
      <c r="G327" s="28">
        <f t="shared" si="4"/>
        <v>0</v>
      </c>
      <c r="H327" s="297"/>
      <c r="I327" s="297"/>
      <c r="J327" s="297"/>
      <c r="K327" s="297"/>
      <c r="L327" s="297"/>
      <c r="M327" s="297"/>
      <c r="N327" s="297"/>
      <c r="O327" s="306"/>
      <c r="P327" s="297"/>
      <c r="Q327" s="92"/>
      <c r="R327" s="99"/>
      <c r="S327" s="92"/>
      <c r="T327" s="92"/>
      <c r="U327" s="6"/>
      <c r="V327" s="129"/>
      <c r="W327" s="102"/>
      <c r="X327" s="102"/>
      <c r="Y327" s="102"/>
      <c r="Z327" s="102"/>
    </row>
    <row r="328" spans="1:26" x14ac:dyDescent="0.2">
      <c r="A328" s="29"/>
      <c r="B328" s="29"/>
      <c r="C328" s="2"/>
      <c r="D328" s="31"/>
      <c r="E328" s="32"/>
      <c r="F328" s="3"/>
      <c r="G328" s="28">
        <f t="shared" si="4"/>
        <v>0</v>
      </c>
      <c r="H328" s="297"/>
      <c r="I328" s="297"/>
      <c r="J328" s="297"/>
      <c r="K328" s="297"/>
      <c r="L328" s="297"/>
      <c r="M328" s="297"/>
      <c r="N328" s="297"/>
      <c r="O328" s="306"/>
      <c r="P328" s="297"/>
      <c r="Q328" s="92"/>
      <c r="R328" s="99"/>
      <c r="S328" s="92"/>
      <c r="T328" s="92"/>
      <c r="U328" s="6"/>
      <c r="V328" s="129"/>
      <c r="W328" s="102"/>
      <c r="X328" s="102"/>
      <c r="Y328" s="102"/>
      <c r="Z328" s="102"/>
    </row>
    <row r="329" spans="1:26" x14ac:dyDescent="0.2">
      <c r="A329" s="29"/>
      <c r="B329" s="119"/>
      <c r="C329" s="2"/>
      <c r="D329" s="31"/>
      <c r="E329" s="32"/>
      <c r="F329" s="3"/>
      <c r="G329" s="28">
        <f t="shared" si="4"/>
        <v>0</v>
      </c>
      <c r="H329" s="297"/>
      <c r="I329" s="297"/>
      <c r="J329" s="297"/>
      <c r="K329" s="297"/>
      <c r="L329" s="297"/>
      <c r="M329" s="297"/>
      <c r="N329" s="297"/>
      <c r="O329" s="306"/>
      <c r="P329" s="297"/>
      <c r="Q329" s="92"/>
      <c r="R329" s="99"/>
      <c r="S329" s="92"/>
      <c r="T329" s="92"/>
      <c r="U329" s="6"/>
      <c r="V329" s="113"/>
      <c r="W329" s="102"/>
      <c r="X329" s="102"/>
      <c r="Y329" s="102"/>
      <c r="Z329" s="102"/>
    </row>
    <row r="330" spans="1:26" x14ac:dyDescent="0.2">
      <c r="A330" s="29"/>
      <c r="B330" s="29"/>
      <c r="C330" s="2"/>
      <c r="D330" s="31"/>
      <c r="E330" s="32"/>
      <c r="F330" s="3"/>
      <c r="G330" s="28">
        <f t="shared" si="4"/>
        <v>0</v>
      </c>
      <c r="H330" s="297"/>
      <c r="I330" s="297"/>
      <c r="J330" s="297"/>
      <c r="K330" s="297"/>
      <c r="L330" s="297"/>
      <c r="M330" s="297"/>
      <c r="N330" s="297"/>
      <c r="O330" s="306"/>
      <c r="P330" s="297"/>
      <c r="Q330" s="92"/>
      <c r="R330" s="99"/>
      <c r="S330" s="92"/>
      <c r="T330" s="92"/>
      <c r="U330" s="6"/>
      <c r="V330" s="113"/>
      <c r="W330" s="102"/>
      <c r="X330" s="102"/>
      <c r="Y330" s="102"/>
      <c r="Z330" s="102"/>
    </row>
    <row r="331" spans="1:26" x14ac:dyDescent="0.2">
      <c r="A331" s="29"/>
      <c r="B331" s="29"/>
      <c r="C331" s="2"/>
      <c r="D331" s="31"/>
      <c r="E331" s="32"/>
      <c r="F331" s="3"/>
      <c r="G331" s="28">
        <f t="shared" si="4"/>
        <v>0</v>
      </c>
      <c r="H331" s="297"/>
      <c r="I331" s="297"/>
      <c r="J331" s="297"/>
      <c r="K331" s="297"/>
      <c r="L331" s="297"/>
      <c r="M331" s="297"/>
      <c r="N331" s="297"/>
      <c r="O331" s="306"/>
      <c r="P331" s="297"/>
      <c r="Q331" s="92"/>
      <c r="R331" s="99"/>
      <c r="S331" s="92"/>
      <c r="T331" s="92"/>
      <c r="U331" s="6"/>
      <c r="V331" s="113"/>
      <c r="W331" s="102"/>
      <c r="X331" s="102"/>
      <c r="Y331" s="102"/>
      <c r="Z331" s="102"/>
    </row>
    <row r="332" spans="1:26" x14ac:dyDescent="0.2">
      <c r="A332" s="29"/>
      <c r="B332" s="29"/>
      <c r="C332" s="2"/>
      <c r="D332" s="31"/>
      <c r="E332" s="32"/>
      <c r="F332" s="3"/>
      <c r="G332" s="28">
        <f t="shared" si="4"/>
        <v>0</v>
      </c>
      <c r="H332" s="297"/>
      <c r="I332" s="297"/>
      <c r="J332" s="297"/>
      <c r="K332" s="297"/>
      <c r="L332" s="297"/>
      <c r="M332" s="297"/>
      <c r="N332" s="297"/>
      <c r="O332" s="306"/>
      <c r="P332" s="297"/>
      <c r="Q332" s="92"/>
      <c r="R332" s="99"/>
      <c r="S332" s="92"/>
      <c r="T332" s="92"/>
      <c r="U332" s="6"/>
      <c r="V332" s="113"/>
      <c r="W332" s="102"/>
      <c r="X332" s="102"/>
      <c r="Y332" s="102"/>
      <c r="Z332" s="102"/>
    </row>
    <row r="333" spans="1:26" x14ac:dyDescent="0.2">
      <c r="A333" s="29"/>
      <c r="B333" s="29"/>
      <c r="C333" s="2"/>
      <c r="D333" s="130"/>
      <c r="E333" s="32"/>
      <c r="F333" s="3"/>
      <c r="G333" s="28">
        <f t="shared" si="4"/>
        <v>0</v>
      </c>
      <c r="H333" s="297"/>
      <c r="I333" s="297"/>
      <c r="J333" s="297"/>
      <c r="K333" s="297"/>
      <c r="L333" s="297"/>
      <c r="M333" s="297"/>
      <c r="N333" s="297"/>
      <c r="O333" s="306"/>
      <c r="P333" s="297"/>
      <c r="Q333" s="92"/>
      <c r="R333" s="99"/>
      <c r="S333" s="92"/>
      <c r="T333" s="92"/>
      <c r="U333" s="6"/>
      <c r="V333" s="113"/>
      <c r="W333" s="102"/>
      <c r="X333" s="102"/>
      <c r="Y333" s="102"/>
      <c r="Z333" s="102"/>
    </row>
    <row r="334" spans="1:26" x14ac:dyDescent="0.2">
      <c r="A334" s="29"/>
      <c r="B334" s="29"/>
      <c r="C334" s="2"/>
      <c r="D334" s="31"/>
      <c r="E334" s="32"/>
      <c r="F334" s="3"/>
      <c r="G334" s="28">
        <f t="shared" si="4"/>
        <v>0</v>
      </c>
      <c r="H334" s="297"/>
      <c r="I334" s="297"/>
      <c r="J334" s="297"/>
      <c r="K334" s="297"/>
      <c r="L334" s="297"/>
      <c r="M334" s="297"/>
      <c r="N334" s="297"/>
      <c r="O334" s="306"/>
      <c r="P334" s="297"/>
      <c r="Q334" s="92"/>
      <c r="R334" s="99"/>
      <c r="S334" s="92"/>
      <c r="T334" s="92"/>
      <c r="U334" s="6"/>
      <c r="V334" s="113"/>
      <c r="W334" s="102"/>
      <c r="X334" s="102"/>
      <c r="Y334" s="102"/>
      <c r="Z334" s="102"/>
    </row>
    <row r="335" spans="1:26" x14ac:dyDescent="0.2">
      <c r="A335" s="29"/>
      <c r="B335" s="29"/>
      <c r="C335" s="2"/>
      <c r="D335" s="31"/>
      <c r="E335" s="32"/>
      <c r="F335" s="3"/>
      <c r="G335" s="28">
        <f t="shared" si="4"/>
        <v>0</v>
      </c>
      <c r="H335" s="297"/>
      <c r="I335" s="297"/>
      <c r="J335" s="297"/>
      <c r="K335" s="297"/>
      <c r="L335" s="297"/>
      <c r="M335" s="297"/>
      <c r="N335" s="297"/>
      <c r="O335" s="306"/>
      <c r="P335" s="297"/>
      <c r="Q335" s="92"/>
      <c r="R335" s="99"/>
      <c r="S335" s="92"/>
      <c r="T335" s="92"/>
      <c r="U335" s="6"/>
      <c r="V335" s="113"/>
      <c r="W335" s="102"/>
      <c r="X335" s="102"/>
      <c r="Y335" s="102"/>
      <c r="Z335" s="102"/>
    </row>
    <row r="336" spans="1:26" x14ac:dyDescent="0.2">
      <c r="A336" s="29"/>
      <c r="B336" s="29"/>
      <c r="C336" s="2"/>
      <c r="D336" s="31"/>
      <c r="E336" s="32"/>
      <c r="F336" s="3"/>
      <c r="G336" s="28">
        <f t="shared" si="4"/>
        <v>0</v>
      </c>
      <c r="H336" s="297"/>
      <c r="I336" s="297"/>
      <c r="J336" s="297"/>
      <c r="K336" s="297"/>
      <c r="L336" s="297"/>
      <c r="M336" s="297"/>
      <c r="N336" s="297"/>
      <c r="O336" s="306"/>
      <c r="P336" s="297"/>
      <c r="Q336" s="92"/>
      <c r="R336" s="99"/>
      <c r="S336" s="92"/>
      <c r="T336" s="92"/>
      <c r="U336" s="6"/>
      <c r="V336" s="113"/>
      <c r="W336" s="102"/>
      <c r="X336" s="102"/>
      <c r="Y336" s="102"/>
      <c r="Z336" s="102"/>
    </row>
    <row r="337" spans="1:26" x14ac:dyDescent="0.2">
      <c r="A337" s="29"/>
      <c r="B337" s="29"/>
      <c r="C337" s="2"/>
      <c r="D337" s="31"/>
      <c r="E337" s="32"/>
      <c r="F337" s="3"/>
      <c r="G337" s="28">
        <f t="shared" si="4"/>
        <v>0</v>
      </c>
      <c r="H337" s="297"/>
      <c r="I337" s="297"/>
      <c r="J337" s="297"/>
      <c r="K337" s="297"/>
      <c r="L337" s="297"/>
      <c r="M337" s="297"/>
      <c r="N337" s="297"/>
      <c r="O337" s="306"/>
      <c r="P337" s="297"/>
      <c r="Q337" s="92"/>
      <c r="R337" s="99"/>
      <c r="S337" s="92"/>
      <c r="T337" s="92"/>
      <c r="U337" s="6"/>
      <c r="V337" s="113"/>
      <c r="W337" s="102"/>
      <c r="X337" s="102"/>
      <c r="Y337" s="102"/>
      <c r="Z337" s="102"/>
    </row>
    <row r="338" spans="1:26" x14ac:dyDescent="0.2">
      <c r="A338" s="29"/>
      <c r="B338" s="29"/>
      <c r="C338" s="2"/>
      <c r="D338" s="31"/>
      <c r="E338" s="32"/>
      <c r="F338" s="3"/>
      <c r="G338" s="28">
        <f t="shared" si="4"/>
        <v>0</v>
      </c>
      <c r="H338" s="297"/>
      <c r="I338" s="297"/>
      <c r="J338" s="297"/>
      <c r="K338" s="297"/>
      <c r="L338" s="297"/>
      <c r="M338" s="297"/>
      <c r="N338" s="297"/>
      <c r="O338" s="306"/>
      <c r="P338" s="297"/>
      <c r="Q338" s="92"/>
      <c r="R338" s="99"/>
      <c r="S338" s="92"/>
      <c r="T338" s="92"/>
      <c r="U338" s="6"/>
      <c r="V338" s="113"/>
      <c r="W338" s="102"/>
      <c r="X338" s="102"/>
      <c r="Y338" s="102"/>
      <c r="Z338" s="102"/>
    </row>
    <row r="339" spans="1:26" x14ac:dyDescent="0.2">
      <c r="A339" s="29"/>
      <c r="B339" s="29"/>
      <c r="C339" s="2"/>
      <c r="D339" s="31"/>
      <c r="E339" s="32"/>
      <c r="F339" s="3"/>
      <c r="G339" s="28">
        <f t="shared" si="4"/>
        <v>0</v>
      </c>
      <c r="H339" s="297"/>
      <c r="I339" s="297"/>
      <c r="J339" s="297"/>
      <c r="K339" s="297"/>
      <c r="L339" s="297"/>
      <c r="M339" s="297"/>
      <c r="N339" s="297"/>
      <c r="O339" s="306"/>
      <c r="P339" s="297"/>
      <c r="Q339" s="92"/>
      <c r="R339" s="99"/>
      <c r="S339" s="92"/>
      <c r="T339" s="92"/>
      <c r="U339" s="6"/>
      <c r="V339" s="113"/>
      <c r="W339" s="102"/>
      <c r="X339" s="102"/>
      <c r="Y339" s="102"/>
      <c r="Z339" s="102"/>
    </row>
    <row r="340" spans="1:26" x14ac:dyDescent="0.2">
      <c r="A340" s="29"/>
      <c r="B340" s="29"/>
      <c r="C340" s="2"/>
      <c r="D340" s="31"/>
      <c r="E340" s="32"/>
      <c r="F340" s="3"/>
      <c r="G340" s="28">
        <f t="shared" si="4"/>
        <v>0</v>
      </c>
      <c r="H340" s="297"/>
      <c r="I340" s="297"/>
      <c r="J340" s="297"/>
      <c r="K340" s="297"/>
      <c r="L340" s="297"/>
      <c r="M340" s="297"/>
      <c r="N340" s="297"/>
      <c r="O340" s="306"/>
      <c r="P340" s="297"/>
      <c r="Q340" s="92"/>
      <c r="R340" s="99"/>
      <c r="S340" s="92"/>
      <c r="T340" s="92"/>
      <c r="U340" s="6"/>
      <c r="V340" s="113"/>
      <c r="W340" s="102"/>
      <c r="X340" s="102"/>
      <c r="Y340" s="102"/>
      <c r="Z340" s="102"/>
    </row>
    <row r="341" spans="1:26" x14ac:dyDescent="0.2">
      <c r="A341" s="29"/>
      <c r="B341" s="29"/>
      <c r="C341" s="2"/>
      <c r="D341" s="31"/>
      <c r="E341" s="32"/>
      <c r="F341" s="3"/>
      <c r="G341" s="28">
        <f t="shared" si="4"/>
        <v>0</v>
      </c>
      <c r="H341" s="297"/>
      <c r="I341" s="297"/>
      <c r="J341" s="297"/>
      <c r="K341" s="297"/>
      <c r="L341" s="297"/>
      <c r="M341" s="297"/>
      <c r="N341" s="297"/>
      <c r="O341" s="306"/>
      <c r="P341" s="297"/>
      <c r="Q341" s="92"/>
      <c r="R341" s="99"/>
      <c r="S341" s="92"/>
      <c r="T341" s="92"/>
      <c r="U341" s="6"/>
      <c r="V341" s="113"/>
      <c r="W341" s="102"/>
      <c r="X341" s="102"/>
      <c r="Y341" s="102"/>
      <c r="Z341" s="102"/>
    </row>
    <row r="342" spans="1:26" x14ac:dyDescent="0.2">
      <c r="A342" s="29"/>
      <c r="B342" s="29"/>
      <c r="C342" s="2"/>
      <c r="D342" s="31"/>
      <c r="E342" s="32"/>
      <c r="F342" s="3"/>
      <c r="G342" s="28">
        <f t="shared" si="4"/>
        <v>0</v>
      </c>
      <c r="H342" s="297"/>
      <c r="I342" s="297"/>
      <c r="J342" s="297"/>
      <c r="K342" s="297"/>
      <c r="L342" s="297"/>
      <c r="M342" s="297"/>
      <c r="N342" s="297"/>
      <c r="O342" s="306"/>
      <c r="P342" s="297"/>
      <c r="Q342" s="92"/>
      <c r="R342" s="99"/>
      <c r="S342" s="92"/>
      <c r="T342" s="92"/>
      <c r="U342" s="6"/>
      <c r="V342" s="113"/>
      <c r="W342" s="102"/>
      <c r="X342" s="102"/>
      <c r="Y342" s="102"/>
      <c r="Z342" s="102"/>
    </row>
    <row r="343" spans="1:26" x14ac:dyDescent="0.2">
      <c r="A343" s="29"/>
      <c r="B343" s="29"/>
      <c r="C343" s="2"/>
      <c r="D343" s="31"/>
      <c r="E343" s="32"/>
      <c r="F343" s="3"/>
      <c r="G343" s="28">
        <f t="shared" si="4"/>
        <v>0</v>
      </c>
      <c r="H343" s="297"/>
      <c r="I343" s="297"/>
      <c r="J343" s="297"/>
      <c r="K343" s="297"/>
      <c r="L343" s="297"/>
      <c r="M343" s="297"/>
      <c r="N343" s="297"/>
      <c r="O343" s="306"/>
      <c r="P343" s="297"/>
      <c r="Q343" s="92"/>
      <c r="R343" s="99"/>
      <c r="S343" s="92"/>
      <c r="T343" s="92"/>
      <c r="U343" s="6"/>
      <c r="V343" s="113"/>
      <c r="W343" s="102"/>
      <c r="X343" s="102"/>
      <c r="Y343" s="102"/>
      <c r="Z343" s="102"/>
    </row>
    <row r="344" spans="1:26" x14ac:dyDescent="0.2">
      <c r="A344" s="29"/>
      <c r="B344" s="29"/>
      <c r="C344" s="2"/>
      <c r="D344" s="31"/>
      <c r="E344" s="32"/>
      <c r="F344" s="3"/>
      <c r="G344" s="28">
        <f t="shared" si="4"/>
        <v>0</v>
      </c>
      <c r="H344" s="297"/>
      <c r="I344" s="297"/>
      <c r="J344" s="297"/>
      <c r="K344" s="297"/>
      <c r="L344" s="297"/>
      <c r="M344" s="297"/>
      <c r="N344" s="297"/>
      <c r="O344" s="306"/>
      <c r="P344" s="297"/>
      <c r="Q344" s="92"/>
      <c r="R344" s="99"/>
      <c r="S344" s="92"/>
      <c r="T344" s="92"/>
      <c r="U344" s="6"/>
      <c r="V344" s="113"/>
      <c r="W344" s="102"/>
      <c r="X344" s="102"/>
      <c r="Y344" s="102"/>
      <c r="Z344" s="102"/>
    </row>
    <row r="345" spans="1:26" x14ac:dyDescent="0.2">
      <c r="A345" s="29"/>
      <c r="B345" s="29"/>
      <c r="C345" s="2"/>
      <c r="D345" s="31"/>
      <c r="E345" s="32"/>
      <c r="F345" s="3"/>
      <c r="G345" s="28">
        <f t="shared" si="4"/>
        <v>0</v>
      </c>
      <c r="H345" s="297"/>
      <c r="I345" s="297"/>
      <c r="J345" s="297"/>
      <c r="K345" s="297"/>
      <c r="L345" s="297"/>
      <c r="M345" s="297"/>
      <c r="N345" s="297"/>
      <c r="O345" s="306"/>
      <c r="P345" s="297"/>
      <c r="Q345" s="92"/>
      <c r="R345" s="99"/>
      <c r="S345" s="92"/>
      <c r="T345" s="92"/>
      <c r="U345" s="6"/>
      <c r="V345" s="113"/>
      <c r="W345" s="102"/>
      <c r="X345" s="102"/>
      <c r="Y345" s="102"/>
      <c r="Z345" s="102"/>
    </row>
    <row r="346" spans="1:26" x14ac:dyDescent="0.2">
      <c r="A346" s="29"/>
      <c r="B346" s="29"/>
      <c r="C346" s="2"/>
      <c r="D346" s="31"/>
      <c r="E346" s="32"/>
      <c r="F346" s="3"/>
      <c r="G346" s="28">
        <f t="shared" si="4"/>
        <v>0</v>
      </c>
      <c r="H346" s="297"/>
      <c r="I346" s="297"/>
      <c r="J346" s="297"/>
      <c r="K346" s="297"/>
      <c r="L346" s="297"/>
      <c r="M346" s="297"/>
      <c r="N346" s="297"/>
      <c r="O346" s="306"/>
      <c r="P346" s="297"/>
      <c r="Q346" s="92"/>
      <c r="R346" s="99"/>
      <c r="S346" s="92"/>
      <c r="T346" s="92"/>
      <c r="U346" s="6"/>
      <c r="V346" s="113"/>
      <c r="W346" s="102"/>
      <c r="X346" s="102"/>
      <c r="Y346" s="102"/>
      <c r="Z346" s="102"/>
    </row>
    <row r="347" spans="1:26" x14ac:dyDescent="0.2">
      <c r="A347" s="29"/>
      <c r="B347" s="29"/>
      <c r="C347" s="2"/>
      <c r="D347" s="31"/>
      <c r="E347" s="32"/>
      <c r="F347" s="3"/>
      <c r="G347" s="28">
        <f t="shared" si="4"/>
        <v>0</v>
      </c>
      <c r="H347" s="297"/>
      <c r="I347" s="297"/>
      <c r="J347" s="297"/>
      <c r="K347" s="297"/>
      <c r="L347" s="297"/>
      <c r="M347" s="297"/>
      <c r="N347" s="297"/>
      <c r="O347" s="306"/>
      <c r="P347" s="297"/>
      <c r="Q347" s="92"/>
      <c r="R347" s="99"/>
      <c r="S347" s="92"/>
      <c r="T347" s="92"/>
      <c r="U347" s="6"/>
      <c r="V347" s="113"/>
      <c r="W347" s="102"/>
      <c r="X347" s="102"/>
      <c r="Y347" s="102"/>
      <c r="Z347" s="102"/>
    </row>
    <row r="348" spans="1:26" x14ac:dyDescent="0.2">
      <c r="A348" s="29"/>
      <c r="B348" s="29"/>
      <c r="C348" s="131"/>
      <c r="D348" s="31"/>
      <c r="E348" s="32"/>
      <c r="F348" s="3"/>
      <c r="G348" s="28">
        <f t="shared" ref="G348:G411" si="5">E348+F348-SUM(H348:AA348)</f>
        <v>0</v>
      </c>
      <c r="H348" s="297"/>
      <c r="I348" s="297"/>
      <c r="J348" s="297"/>
      <c r="K348" s="297"/>
      <c r="L348" s="297"/>
      <c r="M348" s="297"/>
      <c r="N348" s="297"/>
      <c r="O348" s="306"/>
      <c r="P348" s="297"/>
      <c r="Q348" s="92"/>
      <c r="R348" s="99"/>
      <c r="S348" s="92"/>
      <c r="T348" s="92"/>
      <c r="U348" s="6"/>
      <c r="V348" s="113"/>
      <c r="W348" s="102"/>
      <c r="X348" s="102"/>
      <c r="Y348" s="102"/>
      <c r="Z348" s="102"/>
    </row>
    <row r="349" spans="1:26" x14ac:dyDescent="0.2">
      <c r="A349" s="29"/>
      <c r="B349" s="29"/>
      <c r="C349" s="131"/>
      <c r="D349" s="118"/>
      <c r="E349" s="32"/>
      <c r="F349" s="3"/>
      <c r="G349" s="28">
        <f t="shared" si="5"/>
        <v>0</v>
      </c>
      <c r="H349" s="297"/>
      <c r="I349" s="297"/>
      <c r="J349" s="297"/>
      <c r="K349" s="297"/>
      <c r="L349" s="297"/>
      <c r="M349" s="297"/>
      <c r="N349" s="297"/>
      <c r="O349" s="306"/>
      <c r="P349" s="297"/>
      <c r="Q349" s="92"/>
      <c r="R349" s="99"/>
      <c r="S349" s="92"/>
      <c r="T349" s="92"/>
      <c r="U349" s="6"/>
      <c r="V349" s="113"/>
      <c r="W349" s="102"/>
      <c r="X349" s="102"/>
      <c r="Y349" s="102"/>
      <c r="Z349" s="102"/>
    </row>
    <row r="350" spans="1:26" x14ac:dyDescent="0.2">
      <c r="A350" s="29"/>
      <c r="B350" s="29"/>
      <c r="C350" s="131"/>
      <c r="D350" s="118"/>
      <c r="E350" s="32"/>
      <c r="F350" s="3"/>
      <c r="G350" s="28">
        <f t="shared" si="5"/>
        <v>0</v>
      </c>
      <c r="H350" s="297"/>
      <c r="I350" s="297"/>
      <c r="J350" s="297"/>
      <c r="K350" s="297"/>
      <c r="L350" s="297"/>
      <c r="M350" s="297"/>
      <c r="N350" s="297"/>
      <c r="O350" s="306"/>
      <c r="P350" s="297"/>
      <c r="Q350" s="92"/>
      <c r="R350" s="99"/>
      <c r="S350" s="92"/>
      <c r="T350" s="92"/>
      <c r="U350" s="6"/>
      <c r="V350" s="113"/>
      <c r="W350" s="102"/>
      <c r="X350" s="102"/>
      <c r="Y350" s="102"/>
      <c r="Z350" s="102"/>
    </row>
    <row r="351" spans="1:26" x14ac:dyDescent="0.2">
      <c r="A351" s="29"/>
      <c r="B351" s="29"/>
      <c r="C351" s="2"/>
      <c r="D351" s="31"/>
      <c r="E351" s="32"/>
      <c r="F351" s="3"/>
      <c r="G351" s="28">
        <f t="shared" si="5"/>
        <v>0</v>
      </c>
      <c r="H351" s="297"/>
      <c r="I351" s="297"/>
      <c r="J351" s="297"/>
      <c r="K351" s="297"/>
      <c r="L351" s="297"/>
      <c r="M351" s="297"/>
      <c r="N351" s="297"/>
      <c r="O351" s="306"/>
      <c r="P351" s="297"/>
      <c r="Q351" s="92"/>
      <c r="R351" s="99"/>
      <c r="S351" s="92"/>
      <c r="T351" s="92"/>
      <c r="U351" s="6"/>
      <c r="V351" s="113"/>
      <c r="W351" s="102"/>
      <c r="X351" s="102"/>
      <c r="Y351" s="102"/>
      <c r="Z351" s="102"/>
    </row>
    <row r="352" spans="1:26" x14ac:dyDescent="0.2">
      <c r="A352" s="29"/>
      <c r="B352" s="29"/>
      <c r="C352" s="2"/>
      <c r="D352" s="31"/>
      <c r="E352" s="32"/>
      <c r="F352" s="3"/>
      <c r="G352" s="28">
        <f t="shared" si="5"/>
        <v>0</v>
      </c>
      <c r="H352" s="297"/>
      <c r="I352" s="297"/>
      <c r="J352" s="297"/>
      <c r="K352" s="297"/>
      <c r="L352" s="297"/>
      <c r="M352" s="297"/>
      <c r="N352" s="297"/>
      <c r="O352" s="306"/>
      <c r="P352" s="297"/>
      <c r="Q352" s="92"/>
      <c r="R352" s="99"/>
      <c r="S352" s="92"/>
      <c r="T352" s="92"/>
      <c r="U352" s="6"/>
      <c r="V352" s="113"/>
      <c r="W352" s="102"/>
      <c r="X352" s="102"/>
      <c r="Y352" s="102"/>
      <c r="Z352" s="102"/>
    </row>
    <row r="353" spans="1:26" x14ac:dyDescent="0.2">
      <c r="A353" s="29"/>
      <c r="B353" s="29"/>
      <c r="C353" s="2"/>
      <c r="D353" s="31"/>
      <c r="E353" s="32"/>
      <c r="F353" s="3"/>
      <c r="G353" s="28">
        <f t="shared" si="5"/>
        <v>0</v>
      </c>
      <c r="H353" s="297"/>
      <c r="I353" s="297"/>
      <c r="J353" s="297"/>
      <c r="K353" s="297"/>
      <c r="L353" s="297"/>
      <c r="M353" s="297"/>
      <c r="N353" s="297"/>
      <c r="O353" s="306"/>
      <c r="P353" s="297"/>
      <c r="Q353" s="92"/>
      <c r="R353" s="99"/>
      <c r="S353" s="92"/>
      <c r="T353" s="92"/>
      <c r="U353" s="6"/>
      <c r="V353" s="113"/>
      <c r="W353" s="102"/>
      <c r="X353" s="102"/>
      <c r="Y353" s="102"/>
      <c r="Z353" s="102"/>
    </row>
    <row r="354" spans="1:26" x14ac:dyDescent="0.2">
      <c r="A354" s="29"/>
      <c r="B354" s="29"/>
      <c r="C354" s="2"/>
      <c r="D354" s="31"/>
      <c r="E354" s="32"/>
      <c r="F354" s="3"/>
      <c r="G354" s="28">
        <f t="shared" si="5"/>
        <v>0</v>
      </c>
      <c r="H354" s="297"/>
      <c r="I354" s="297"/>
      <c r="J354" s="297"/>
      <c r="K354" s="297"/>
      <c r="L354" s="297"/>
      <c r="M354" s="297"/>
      <c r="N354" s="297"/>
      <c r="O354" s="306"/>
      <c r="P354" s="297"/>
      <c r="Q354" s="92"/>
      <c r="R354" s="99"/>
      <c r="S354" s="92"/>
      <c r="T354" s="92"/>
      <c r="U354" s="6"/>
      <c r="V354" s="113"/>
      <c r="W354" s="102"/>
      <c r="X354" s="102"/>
      <c r="Y354" s="102"/>
      <c r="Z354" s="102"/>
    </row>
    <row r="355" spans="1:26" x14ac:dyDescent="0.2">
      <c r="A355" s="29"/>
      <c r="B355" s="29"/>
      <c r="C355" s="2"/>
      <c r="D355" s="31"/>
      <c r="E355" s="32"/>
      <c r="F355" s="3"/>
      <c r="G355" s="28">
        <f t="shared" si="5"/>
        <v>0</v>
      </c>
      <c r="H355" s="297"/>
      <c r="I355" s="297"/>
      <c r="J355" s="297"/>
      <c r="K355" s="297"/>
      <c r="L355" s="297"/>
      <c r="M355" s="297"/>
      <c r="N355" s="297"/>
      <c r="O355" s="306"/>
      <c r="P355" s="297"/>
      <c r="Q355" s="92"/>
      <c r="R355" s="99"/>
      <c r="S355" s="92"/>
      <c r="T355" s="92"/>
      <c r="U355" s="6"/>
      <c r="V355" s="113"/>
      <c r="W355" s="102"/>
      <c r="X355" s="102"/>
      <c r="Y355" s="102"/>
      <c r="Z355" s="102"/>
    </row>
    <row r="356" spans="1:26" x14ac:dyDescent="0.2">
      <c r="A356" s="29"/>
      <c r="B356" s="29"/>
      <c r="C356" s="2"/>
      <c r="D356" s="31"/>
      <c r="E356" s="32"/>
      <c r="F356" s="3"/>
      <c r="G356" s="28">
        <f t="shared" si="5"/>
        <v>0</v>
      </c>
      <c r="H356" s="297"/>
      <c r="I356" s="297"/>
      <c r="J356" s="297"/>
      <c r="K356" s="297"/>
      <c r="L356" s="297"/>
      <c r="M356" s="297"/>
      <c r="N356" s="297"/>
      <c r="O356" s="306"/>
      <c r="P356" s="297"/>
      <c r="Q356" s="92"/>
      <c r="R356" s="99"/>
      <c r="S356" s="92"/>
      <c r="T356" s="92"/>
      <c r="U356" s="6"/>
      <c r="V356" s="113"/>
      <c r="W356" s="102"/>
      <c r="X356" s="102"/>
      <c r="Y356" s="102"/>
      <c r="Z356" s="102"/>
    </row>
    <row r="357" spans="1:26" x14ac:dyDescent="0.2">
      <c r="A357" s="29"/>
      <c r="B357" s="29"/>
      <c r="C357" s="2"/>
      <c r="D357" s="31"/>
      <c r="E357" s="32"/>
      <c r="F357" s="3"/>
      <c r="G357" s="28">
        <f t="shared" si="5"/>
        <v>0</v>
      </c>
      <c r="H357" s="297"/>
      <c r="I357" s="297"/>
      <c r="J357" s="297"/>
      <c r="K357" s="297"/>
      <c r="L357" s="297"/>
      <c r="M357" s="297"/>
      <c r="N357" s="297"/>
      <c r="O357" s="306"/>
      <c r="P357" s="297"/>
      <c r="Q357" s="92"/>
      <c r="R357" s="99"/>
      <c r="S357" s="92"/>
      <c r="T357" s="92"/>
      <c r="U357" s="6"/>
      <c r="V357" s="113"/>
      <c r="W357" s="102"/>
      <c r="X357" s="102"/>
      <c r="Y357" s="102"/>
      <c r="Z357" s="102"/>
    </row>
    <row r="358" spans="1:26" x14ac:dyDescent="0.2">
      <c r="A358" s="29"/>
      <c r="B358" s="29"/>
      <c r="C358" s="2"/>
      <c r="D358" s="31"/>
      <c r="E358" s="32"/>
      <c r="F358" s="3"/>
      <c r="G358" s="28">
        <f t="shared" si="5"/>
        <v>0</v>
      </c>
      <c r="H358" s="297"/>
      <c r="I358" s="297"/>
      <c r="J358" s="297"/>
      <c r="K358" s="297"/>
      <c r="L358" s="297"/>
      <c r="M358" s="297"/>
      <c r="N358" s="297"/>
      <c r="O358" s="306"/>
      <c r="P358" s="297"/>
      <c r="Q358" s="92"/>
      <c r="R358" s="99"/>
      <c r="S358" s="92"/>
      <c r="T358" s="92"/>
      <c r="U358" s="6"/>
      <c r="V358" s="113"/>
      <c r="W358" s="102"/>
      <c r="X358" s="102"/>
      <c r="Y358" s="102"/>
      <c r="Z358" s="102"/>
    </row>
    <row r="359" spans="1:26" x14ac:dyDescent="0.2">
      <c r="A359" s="29"/>
      <c r="B359" s="29"/>
      <c r="C359" s="2"/>
      <c r="D359" s="31"/>
      <c r="E359" s="32"/>
      <c r="F359" s="3"/>
      <c r="G359" s="28">
        <f t="shared" si="5"/>
        <v>0</v>
      </c>
      <c r="H359" s="297"/>
      <c r="I359" s="297"/>
      <c r="J359" s="297"/>
      <c r="K359" s="297"/>
      <c r="L359" s="297"/>
      <c r="M359" s="297"/>
      <c r="N359" s="297"/>
      <c r="O359" s="306"/>
      <c r="P359" s="297"/>
      <c r="Q359" s="92"/>
      <c r="R359" s="99"/>
      <c r="S359" s="92"/>
      <c r="T359" s="92"/>
      <c r="U359" s="6"/>
      <c r="V359" s="113"/>
      <c r="W359" s="102"/>
      <c r="X359" s="102"/>
      <c r="Y359" s="102"/>
      <c r="Z359" s="102"/>
    </row>
    <row r="360" spans="1:26" x14ac:dyDescent="0.2">
      <c r="A360" s="29"/>
      <c r="B360" s="29"/>
      <c r="C360" s="2"/>
      <c r="D360" s="31"/>
      <c r="E360" s="32"/>
      <c r="F360" s="3"/>
      <c r="G360" s="28">
        <f t="shared" si="5"/>
        <v>0</v>
      </c>
      <c r="H360" s="297"/>
      <c r="I360" s="297"/>
      <c r="J360" s="297"/>
      <c r="K360" s="297"/>
      <c r="L360" s="297"/>
      <c r="M360" s="297"/>
      <c r="N360" s="297"/>
      <c r="O360" s="306"/>
      <c r="P360" s="297"/>
      <c r="Q360" s="92"/>
      <c r="R360" s="99"/>
      <c r="S360" s="92"/>
      <c r="T360" s="92"/>
      <c r="U360" s="6"/>
      <c r="V360" s="113"/>
      <c r="W360" s="102"/>
      <c r="X360" s="102"/>
      <c r="Y360" s="102"/>
      <c r="Z360" s="102"/>
    </row>
    <row r="361" spans="1:26" x14ac:dyDescent="0.2">
      <c r="A361" s="29"/>
      <c r="B361" s="29"/>
      <c r="C361" s="2"/>
      <c r="D361" s="31"/>
      <c r="E361" s="32"/>
      <c r="F361" s="3"/>
      <c r="G361" s="28">
        <f t="shared" si="5"/>
        <v>0</v>
      </c>
      <c r="H361" s="297"/>
      <c r="I361" s="297"/>
      <c r="J361" s="297"/>
      <c r="K361" s="297"/>
      <c r="L361" s="297"/>
      <c r="M361" s="297"/>
      <c r="N361" s="297"/>
      <c r="O361" s="306"/>
      <c r="P361" s="297"/>
      <c r="Q361" s="92"/>
      <c r="R361" s="99"/>
      <c r="S361" s="92"/>
      <c r="T361" s="92"/>
      <c r="U361" s="6"/>
      <c r="V361" s="129"/>
      <c r="W361" s="102"/>
      <c r="X361" s="102"/>
      <c r="Y361" s="102"/>
      <c r="Z361" s="102"/>
    </row>
    <row r="362" spans="1:26" x14ac:dyDescent="0.2">
      <c r="A362" s="29"/>
      <c r="B362" s="29"/>
      <c r="C362" s="2"/>
      <c r="D362" s="31"/>
      <c r="E362" s="32"/>
      <c r="F362" s="3"/>
      <c r="G362" s="28">
        <f t="shared" si="5"/>
        <v>0</v>
      </c>
      <c r="H362" s="297"/>
      <c r="I362" s="297"/>
      <c r="J362" s="297"/>
      <c r="K362" s="297"/>
      <c r="L362" s="297"/>
      <c r="M362" s="297"/>
      <c r="N362" s="297"/>
      <c r="O362" s="306"/>
      <c r="P362" s="297"/>
      <c r="Q362" s="92"/>
      <c r="R362" s="99"/>
      <c r="S362" s="92"/>
      <c r="T362" s="92"/>
      <c r="U362" s="6"/>
      <c r="V362" s="129"/>
      <c r="W362" s="102"/>
      <c r="X362" s="102"/>
      <c r="Y362" s="102"/>
      <c r="Z362" s="102"/>
    </row>
    <row r="363" spans="1:26" x14ac:dyDescent="0.2">
      <c r="A363" s="29"/>
      <c r="B363" s="132"/>
      <c r="C363" s="131"/>
      <c r="D363" s="118"/>
      <c r="E363" s="32"/>
      <c r="F363" s="3"/>
      <c r="G363" s="28">
        <f t="shared" si="5"/>
        <v>0</v>
      </c>
      <c r="H363" s="297"/>
      <c r="I363" s="297"/>
      <c r="J363" s="297"/>
      <c r="K363" s="297"/>
      <c r="L363" s="297"/>
      <c r="M363" s="297"/>
      <c r="N363" s="297"/>
      <c r="O363" s="306"/>
      <c r="P363" s="297"/>
      <c r="Q363" s="92"/>
      <c r="R363" s="99"/>
      <c r="S363" s="92"/>
      <c r="T363" s="92"/>
      <c r="U363" s="6"/>
      <c r="V363" s="113"/>
      <c r="W363" s="102"/>
      <c r="X363" s="102"/>
      <c r="Y363" s="102"/>
      <c r="Z363" s="102"/>
    </row>
    <row r="364" spans="1:26" x14ac:dyDescent="0.2">
      <c r="A364" s="29"/>
      <c r="B364" s="29"/>
      <c r="C364" s="2"/>
      <c r="D364" s="31"/>
      <c r="E364" s="32"/>
      <c r="F364" s="3"/>
      <c r="G364" s="28">
        <f t="shared" si="5"/>
        <v>0</v>
      </c>
      <c r="H364" s="297"/>
      <c r="I364" s="297"/>
      <c r="J364" s="297"/>
      <c r="K364" s="297"/>
      <c r="L364" s="297"/>
      <c r="M364" s="297"/>
      <c r="N364" s="297"/>
      <c r="O364" s="306"/>
      <c r="P364" s="297"/>
      <c r="Q364" s="92"/>
      <c r="R364" s="99"/>
      <c r="S364" s="92"/>
      <c r="T364" s="92"/>
      <c r="U364" s="6"/>
      <c r="V364" s="113"/>
      <c r="W364" s="102"/>
      <c r="X364" s="102"/>
      <c r="Y364" s="102"/>
      <c r="Z364" s="102"/>
    </row>
    <row r="365" spans="1:26" x14ac:dyDescent="0.2">
      <c r="A365" s="29"/>
      <c r="B365" s="29"/>
      <c r="C365" s="2"/>
      <c r="D365" s="31"/>
      <c r="E365" s="32"/>
      <c r="F365" s="3"/>
      <c r="G365" s="28">
        <f t="shared" si="5"/>
        <v>0</v>
      </c>
      <c r="H365" s="297"/>
      <c r="I365" s="297"/>
      <c r="J365" s="297"/>
      <c r="K365" s="297"/>
      <c r="L365" s="297"/>
      <c r="M365" s="297"/>
      <c r="N365" s="297"/>
      <c r="O365" s="306"/>
      <c r="P365" s="297"/>
      <c r="Q365" s="92"/>
      <c r="R365" s="99"/>
      <c r="S365" s="92"/>
      <c r="T365" s="92"/>
      <c r="U365" s="6"/>
      <c r="V365" s="113"/>
      <c r="W365" s="102"/>
      <c r="X365" s="102"/>
      <c r="Y365" s="102"/>
      <c r="Z365" s="102"/>
    </row>
    <row r="366" spans="1:26" x14ac:dyDescent="0.2">
      <c r="A366" s="29"/>
      <c r="B366" s="29"/>
      <c r="C366" s="2"/>
      <c r="D366" s="31"/>
      <c r="E366" s="32"/>
      <c r="F366" s="3"/>
      <c r="G366" s="28">
        <f t="shared" si="5"/>
        <v>0</v>
      </c>
      <c r="H366" s="297"/>
      <c r="I366" s="297"/>
      <c r="J366" s="297"/>
      <c r="K366" s="297"/>
      <c r="L366" s="297"/>
      <c r="M366" s="297"/>
      <c r="N366" s="297"/>
      <c r="O366" s="306"/>
      <c r="P366" s="297"/>
      <c r="Q366" s="92"/>
      <c r="R366" s="99"/>
      <c r="S366" s="92"/>
      <c r="T366" s="92"/>
      <c r="U366" s="6"/>
      <c r="V366" s="113"/>
      <c r="W366" s="102"/>
      <c r="X366" s="102"/>
      <c r="Y366" s="102"/>
      <c r="Z366" s="102"/>
    </row>
    <row r="367" spans="1:26" x14ac:dyDescent="0.2">
      <c r="A367" s="29"/>
      <c r="B367" s="29"/>
      <c r="C367" s="2"/>
      <c r="D367" s="31"/>
      <c r="E367" s="32"/>
      <c r="F367" s="3"/>
      <c r="G367" s="28">
        <f t="shared" si="5"/>
        <v>0</v>
      </c>
      <c r="H367" s="297"/>
      <c r="I367" s="297"/>
      <c r="J367" s="297"/>
      <c r="K367" s="297"/>
      <c r="L367" s="297"/>
      <c r="M367" s="297"/>
      <c r="N367" s="297"/>
      <c r="O367" s="306"/>
      <c r="P367" s="297"/>
      <c r="Q367" s="92"/>
      <c r="R367" s="99"/>
      <c r="S367" s="92"/>
      <c r="T367" s="92"/>
      <c r="U367" s="6"/>
      <c r="V367" s="113"/>
      <c r="W367" s="102"/>
      <c r="X367" s="102"/>
      <c r="Y367" s="102"/>
      <c r="Z367" s="102"/>
    </row>
    <row r="368" spans="1:26" x14ac:dyDescent="0.2">
      <c r="A368" s="29"/>
      <c r="B368" s="29"/>
      <c r="C368" s="2"/>
      <c r="D368" s="31"/>
      <c r="E368" s="32"/>
      <c r="F368" s="3"/>
      <c r="G368" s="28">
        <f t="shared" si="5"/>
        <v>0</v>
      </c>
      <c r="H368" s="297"/>
      <c r="I368" s="297"/>
      <c r="J368" s="297"/>
      <c r="K368" s="297"/>
      <c r="L368" s="297"/>
      <c r="M368" s="297"/>
      <c r="N368" s="297"/>
      <c r="O368" s="306"/>
      <c r="P368" s="297"/>
      <c r="Q368" s="92"/>
      <c r="R368" s="99"/>
      <c r="S368" s="92"/>
      <c r="T368" s="92"/>
      <c r="U368" s="6"/>
      <c r="V368" s="113"/>
      <c r="W368" s="102"/>
      <c r="X368" s="102"/>
      <c r="Y368" s="102"/>
      <c r="Z368" s="102"/>
    </row>
    <row r="369" spans="1:26" x14ac:dyDescent="0.2">
      <c r="A369" s="29"/>
      <c r="B369" s="29"/>
      <c r="C369" s="2"/>
      <c r="D369" s="31"/>
      <c r="E369" s="3"/>
      <c r="F369" s="3"/>
      <c r="G369" s="28">
        <f t="shared" si="5"/>
        <v>0</v>
      </c>
      <c r="H369" s="297"/>
      <c r="I369" s="297"/>
      <c r="J369" s="297"/>
      <c r="K369" s="297"/>
      <c r="L369" s="297"/>
      <c r="M369" s="297"/>
      <c r="N369" s="297"/>
      <c r="O369" s="306"/>
      <c r="P369" s="297"/>
      <c r="Q369" s="92"/>
      <c r="R369" s="99"/>
      <c r="S369" s="92"/>
      <c r="T369" s="92"/>
      <c r="U369" s="6"/>
      <c r="V369" s="113"/>
      <c r="W369" s="102"/>
      <c r="X369" s="102"/>
      <c r="Y369" s="102"/>
      <c r="Z369" s="102"/>
    </row>
    <row r="370" spans="1:26" x14ac:dyDescent="0.2">
      <c r="A370" s="29"/>
      <c r="B370" s="29"/>
      <c r="C370" s="2"/>
      <c r="D370" s="31"/>
      <c r="E370" s="32"/>
      <c r="F370" s="3"/>
      <c r="G370" s="28">
        <f t="shared" si="5"/>
        <v>0</v>
      </c>
      <c r="H370" s="297"/>
      <c r="I370" s="297"/>
      <c r="J370" s="297"/>
      <c r="K370" s="297"/>
      <c r="L370" s="297"/>
      <c r="M370" s="297"/>
      <c r="N370" s="297"/>
      <c r="O370" s="306"/>
      <c r="P370" s="297"/>
      <c r="Q370" s="92"/>
      <c r="R370" s="99"/>
      <c r="S370" s="92"/>
      <c r="T370" s="92"/>
      <c r="U370" s="6"/>
      <c r="V370" s="113"/>
      <c r="W370" s="102"/>
      <c r="X370" s="102"/>
      <c r="Y370" s="102"/>
      <c r="Z370" s="102"/>
    </row>
    <row r="371" spans="1:26" x14ac:dyDescent="0.2">
      <c r="A371" s="29"/>
      <c r="B371" s="29"/>
      <c r="C371" s="2"/>
      <c r="D371" s="31"/>
      <c r="E371" s="32"/>
      <c r="F371" s="3"/>
      <c r="G371" s="28">
        <f t="shared" si="5"/>
        <v>0</v>
      </c>
      <c r="H371" s="297"/>
      <c r="I371" s="297"/>
      <c r="J371" s="297"/>
      <c r="K371" s="297"/>
      <c r="L371" s="297"/>
      <c r="M371" s="297"/>
      <c r="N371" s="297"/>
      <c r="O371" s="306"/>
      <c r="P371" s="297"/>
      <c r="Q371" s="92"/>
      <c r="R371" s="99"/>
      <c r="S371" s="92"/>
      <c r="T371" s="92"/>
      <c r="U371" s="6"/>
      <c r="V371" s="113"/>
      <c r="W371" s="102"/>
      <c r="X371" s="102"/>
      <c r="Y371" s="102"/>
      <c r="Z371" s="102"/>
    </row>
    <row r="372" spans="1:26" x14ac:dyDescent="0.2">
      <c r="A372" s="29"/>
      <c r="B372" s="29"/>
      <c r="C372" s="2"/>
      <c r="D372" s="31"/>
      <c r="E372" s="32"/>
      <c r="F372" s="3"/>
      <c r="G372" s="28">
        <f t="shared" si="5"/>
        <v>0</v>
      </c>
      <c r="H372" s="297"/>
      <c r="I372" s="297"/>
      <c r="J372" s="297"/>
      <c r="K372" s="297"/>
      <c r="L372" s="297"/>
      <c r="M372" s="297"/>
      <c r="N372" s="297"/>
      <c r="O372" s="306"/>
      <c r="P372" s="297"/>
      <c r="Q372" s="92"/>
      <c r="R372" s="99"/>
      <c r="S372" s="92"/>
      <c r="T372" s="92"/>
      <c r="U372" s="6"/>
      <c r="V372" s="113"/>
      <c r="W372" s="102"/>
      <c r="X372" s="102"/>
      <c r="Y372" s="102"/>
      <c r="Z372" s="102"/>
    </row>
    <row r="373" spans="1:26" x14ac:dyDescent="0.2">
      <c r="A373" s="29"/>
      <c r="B373" s="29"/>
      <c r="C373" s="2"/>
      <c r="D373" s="31"/>
      <c r="E373" s="32"/>
      <c r="F373" s="3"/>
      <c r="G373" s="28">
        <f t="shared" si="5"/>
        <v>0</v>
      </c>
      <c r="H373" s="297"/>
      <c r="I373" s="297"/>
      <c r="J373" s="297"/>
      <c r="K373" s="297"/>
      <c r="L373" s="297"/>
      <c r="M373" s="297"/>
      <c r="N373" s="297"/>
      <c r="O373" s="306"/>
      <c r="P373" s="297"/>
      <c r="Q373" s="92"/>
      <c r="R373" s="99"/>
      <c r="S373" s="92"/>
      <c r="T373" s="92"/>
      <c r="U373" s="6"/>
      <c r="V373" s="113"/>
      <c r="W373" s="102"/>
      <c r="X373" s="102"/>
      <c r="Y373" s="102"/>
      <c r="Z373" s="102"/>
    </row>
    <row r="374" spans="1:26" x14ac:dyDescent="0.2">
      <c r="A374" s="29"/>
      <c r="B374" s="29"/>
      <c r="C374" s="2"/>
      <c r="D374" s="31"/>
      <c r="E374" s="32"/>
      <c r="F374" s="3"/>
      <c r="G374" s="28">
        <f t="shared" si="5"/>
        <v>0</v>
      </c>
      <c r="H374" s="297"/>
      <c r="I374" s="297"/>
      <c r="J374" s="297"/>
      <c r="K374" s="297"/>
      <c r="L374" s="297"/>
      <c r="M374" s="297"/>
      <c r="N374" s="297"/>
      <c r="O374" s="306"/>
      <c r="P374" s="297"/>
      <c r="Q374" s="92"/>
      <c r="R374" s="99"/>
      <c r="S374" s="92"/>
      <c r="T374" s="92"/>
      <c r="U374" s="6"/>
      <c r="V374" s="113"/>
      <c r="W374" s="102"/>
      <c r="X374" s="102"/>
      <c r="Y374" s="102"/>
      <c r="Z374" s="102"/>
    </row>
    <row r="375" spans="1:26" x14ac:dyDescent="0.2">
      <c r="A375" s="29"/>
      <c r="B375" s="29"/>
      <c r="C375" s="2"/>
      <c r="D375" s="31"/>
      <c r="E375" s="32"/>
      <c r="F375" s="3"/>
      <c r="G375" s="28">
        <f t="shared" si="5"/>
        <v>0</v>
      </c>
      <c r="H375" s="297"/>
      <c r="I375" s="297"/>
      <c r="J375" s="297"/>
      <c r="K375" s="297"/>
      <c r="L375" s="297"/>
      <c r="M375" s="297"/>
      <c r="N375" s="297"/>
      <c r="O375" s="306"/>
      <c r="P375" s="297"/>
      <c r="Q375" s="92"/>
      <c r="R375" s="99"/>
      <c r="S375" s="92"/>
      <c r="T375" s="92"/>
      <c r="U375" s="6"/>
      <c r="V375" s="113"/>
      <c r="W375" s="102"/>
      <c r="X375" s="102"/>
      <c r="Y375" s="102"/>
      <c r="Z375" s="102"/>
    </row>
    <row r="376" spans="1:26" x14ac:dyDescent="0.2">
      <c r="A376" s="29"/>
      <c r="B376" s="29"/>
      <c r="C376" s="2"/>
      <c r="D376" s="31"/>
      <c r="E376" s="329"/>
      <c r="F376" s="3"/>
      <c r="G376" s="28">
        <f t="shared" si="5"/>
        <v>0</v>
      </c>
      <c r="H376" s="297"/>
      <c r="I376" s="297"/>
      <c r="J376" s="297"/>
      <c r="K376" s="297"/>
      <c r="L376" s="297"/>
      <c r="M376" s="297"/>
      <c r="N376" s="297"/>
      <c r="O376" s="306"/>
      <c r="P376" s="297"/>
      <c r="Q376" s="92"/>
      <c r="R376" s="99"/>
      <c r="S376" s="92"/>
      <c r="T376" s="92"/>
      <c r="U376" s="6"/>
      <c r="V376" s="113"/>
      <c r="W376" s="102"/>
      <c r="X376" s="102"/>
      <c r="Y376" s="102"/>
      <c r="Z376" s="102"/>
    </row>
    <row r="377" spans="1:26" s="137" customFormat="1" x14ac:dyDescent="0.2">
      <c r="A377" s="29"/>
      <c r="B377" s="132"/>
      <c r="C377" s="131"/>
      <c r="D377" s="118"/>
      <c r="E377" s="329"/>
      <c r="F377" s="35"/>
      <c r="G377" s="28">
        <f t="shared" si="5"/>
        <v>0</v>
      </c>
      <c r="H377" s="314"/>
      <c r="I377" s="314"/>
      <c r="J377" s="314"/>
      <c r="K377" s="314"/>
      <c r="L377" s="314"/>
      <c r="M377" s="314"/>
      <c r="N377" s="314"/>
      <c r="O377" s="315"/>
      <c r="P377" s="314"/>
      <c r="Q377" s="133"/>
      <c r="R377" s="134"/>
      <c r="S377" s="133"/>
      <c r="T377" s="133"/>
      <c r="U377" s="108"/>
      <c r="V377" s="135"/>
      <c r="W377" s="136"/>
      <c r="X377" s="136"/>
      <c r="Y377" s="136"/>
      <c r="Z377" s="136"/>
    </row>
    <row r="378" spans="1:26" x14ac:dyDescent="0.2">
      <c r="A378" s="29"/>
      <c r="B378" s="29"/>
      <c r="C378" s="2"/>
      <c r="D378" s="31"/>
      <c r="E378" s="32"/>
      <c r="F378" s="3"/>
      <c r="G378" s="28">
        <f t="shared" si="5"/>
        <v>0</v>
      </c>
      <c r="H378" s="297"/>
      <c r="I378" s="297"/>
      <c r="J378" s="297"/>
      <c r="K378" s="297"/>
      <c r="L378" s="297"/>
      <c r="M378" s="297"/>
      <c r="N378" s="297"/>
      <c r="O378" s="306"/>
      <c r="P378" s="297"/>
      <c r="Q378" s="92"/>
      <c r="R378" s="99"/>
      <c r="S378" s="92"/>
      <c r="T378" s="133"/>
      <c r="U378" s="6"/>
      <c r="V378" s="113"/>
      <c r="W378" s="102"/>
      <c r="X378" s="102"/>
      <c r="Y378" s="102"/>
      <c r="Z378" s="102"/>
    </row>
    <row r="379" spans="1:26" x14ac:dyDescent="0.2">
      <c r="A379" s="29"/>
      <c r="B379" s="29"/>
      <c r="C379" s="2"/>
      <c r="D379" s="31"/>
      <c r="E379" s="32"/>
      <c r="F379" s="3"/>
      <c r="G379" s="28">
        <f t="shared" si="5"/>
        <v>0</v>
      </c>
      <c r="H379" s="297"/>
      <c r="I379" s="297"/>
      <c r="J379" s="297"/>
      <c r="K379" s="297"/>
      <c r="L379" s="297"/>
      <c r="M379" s="297"/>
      <c r="N379" s="297"/>
      <c r="O379" s="302"/>
      <c r="P379" s="297"/>
      <c r="Q379" s="92"/>
      <c r="R379" s="99"/>
      <c r="S379" s="92"/>
      <c r="T379" s="133"/>
      <c r="U379" s="6"/>
      <c r="V379" s="113"/>
      <c r="W379" s="102"/>
      <c r="X379" s="102"/>
      <c r="Y379" s="102"/>
      <c r="Z379" s="102"/>
    </row>
    <row r="380" spans="1:26" x14ac:dyDescent="0.2">
      <c r="A380" s="29"/>
      <c r="B380" s="29"/>
      <c r="C380" s="2"/>
      <c r="D380" s="31"/>
      <c r="E380" s="32"/>
      <c r="F380" s="3"/>
      <c r="G380" s="28">
        <f t="shared" si="5"/>
        <v>0</v>
      </c>
      <c r="H380" s="297"/>
      <c r="I380" s="297"/>
      <c r="J380" s="297"/>
      <c r="K380" s="297"/>
      <c r="L380" s="297"/>
      <c r="M380" s="297"/>
      <c r="N380" s="297"/>
      <c r="O380" s="306"/>
      <c r="P380" s="297"/>
      <c r="Q380" s="92"/>
      <c r="R380" s="99"/>
      <c r="S380" s="92"/>
      <c r="T380" s="133"/>
      <c r="U380" s="6"/>
      <c r="V380" s="113"/>
      <c r="W380" s="102"/>
      <c r="X380" s="102"/>
      <c r="Y380" s="102"/>
      <c r="Z380" s="102"/>
    </row>
    <row r="381" spans="1:26" x14ac:dyDescent="0.2">
      <c r="A381" s="29"/>
      <c r="B381" s="29"/>
      <c r="C381" s="2"/>
      <c r="D381" s="31"/>
      <c r="E381" s="32"/>
      <c r="F381" s="3"/>
      <c r="G381" s="28">
        <f t="shared" si="5"/>
        <v>0</v>
      </c>
      <c r="H381" s="297"/>
      <c r="I381" s="297"/>
      <c r="J381" s="297"/>
      <c r="K381" s="297"/>
      <c r="L381" s="297"/>
      <c r="M381" s="297"/>
      <c r="N381" s="297"/>
      <c r="O381" s="306"/>
      <c r="P381" s="297"/>
      <c r="Q381" s="92"/>
      <c r="R381" s="99"/>
      <c r="S381" s="92"/>
      <c r="T381" s="133"/>
      <c r="U381" s="6"/>
      <c r="V381" s="113"/>
      <c r="W381" s="102"/>
      <c r="X381" s="102"/>
      <c r="Y381" s="102"/>
      <c r="Z381" s="102"/>
    </row>
    <row r="382" spans="1:26" x14ac:dyDescent="0.2">
      <c r="A382" s="29"/>
      <c r="B382" s="29"/>
      <c r="C382" s="2"/>
      <c r="D382" s="31"/>
      <c r="E382" s="32"/>
      <c r="F382" s="3"/>
      <c r="G382" s="28">
        <f t="shared" si="5"/>
        <v>0</v>
      </c>
      <c r="H382" s="297"/>
      <c r="I382" s="297"/>
      <c r="J382" s="297"/>
      <c r="K382" s="297"/>
      <c r="L382" s="297"/>
      <c r="M382" s="297"/>
      <c r="N382" s="297"/>
      <c r="O382" s="306"/>
      <c r="P382" s="297"/>
      <c r="Q382" s="92"/>
      <c r="R382" s="99"/>
      <c r="S382" s="92"/>
      <c r="T382" s="92"/>
      <c r="U382" s="6"/>
      <c r="V382" s="113"/>
      <c r="W382" s="102"/>
      <c r="X382" s="102"/>
      <c r="Y382" s="102"/>
      <c r="Z382" s="102"/>
    </row>
    <row r="383" spans="1:26" x14ac:dyDescent="0.2">
      <c r="A383" s="29"/>
      <c r="B383" s="29"/>
      <c r="C383" s="2"/>
      <c r="D383" s="31"/>
      <c r="E383" s="329"/>
      <c r="F383" s="3"/>
      <c r="G383" s="28">
        <f t="shared" si="5"/>
        <v>0</v>
      </c>
      <c r="H383" s="297"/>
      <c r="I383" s="297"/>
      <c r="J383" s="297"/>
      <c r="K383" s="297"/>
      <c r="L383" s="297"/>
      <c r="M383" s="297"/>
      <c r="N383" s="297"/>
      <c r="O383" s="306"/>
      <c r="P383" s="297"/>
      <c r="Q383" s="92"/>
      <c r="R383" s="99"/>
      <c r="S383" s="92"/>
      <c r="T383" s="92"/>
      <c r="U383" s="6"/>
      <c r="V383" s="113"/>
      <c r="W383" s="102"/>
      <c r="X383" s="102"/>
      <c r="Y383" s="102"/>
      <c r="Z383" s="102"/>
    </row>
    <row r="384" spans="1:26" x14ac:dyDescent="0.2">
      <c r="A384" s="29"/>
      <c r="B384" s="29"/>
      <c r="C384" s="2"/>
      <c r="D384" s="30"/>
      <c r="E384" s="32"/>
      <c r="F384" s="3"/>
      <c r="G384" s="28">
        <f t="shared" si="5"/>
        <v>0</v>
      </c>
      <c r="H384" s="297"/>
      <c r="I384" s="297"/>
      <c r="J384" s="297"/>
      <c r="K384" s="297"/>
      <c r="L384" s="297"/>
      <c r="M384" s="297"/>
      <c r="N384" s="297"/>
      <c r="O384" s="306"/>
      <c r="P384" s="297"/>
      <c r="Q384" s="92"/>
      <c r="R384" s="99"/>
      <c r="S384" s="92"/>
      <c r="T384" s="92"/>
      <c r="U384" s="6"/>
      <c r="V384" s="113"/>
      <c r="W384" s="102"/>
      <c r="X384" s="102"/>
      <c r="Y384" s="102"/>
      <c r="Z384" s="102"/>
    </row>
    <row r="385" spans="1:26" x14ac:dyDescent="0.2">
      <c r="A385" s="29"/>
      <c r="B385" s="29"/>
      <c r="C385" s="2"/>
      <c r="D385" s="31"/>
      <c r="E385" s="32"/>
      <c r="F385" s="3"/>
      <c r="G385" s="28">
        <f t="shared" si="5"/>
        <v>0</v>
      </c>
      <c r="H385" s="297"/>
      <c r="I385" s="297"/>
      <c r="J385" s="297"/>
      <c r="K385" s="297"/>
      <c r="L385" s="297"/>
      <c r="M385" s="297"/>
      <c r="N385" s="297"/>
      <c r="O385" s="306"/>
      <c r="P385" s="297"/>
      <c r="Q385" s="92"/>
      <c r="R385" s="99"/>
      <c r="S385" s="92"/>
      <c r="T385" s="92"/>
      <c r="U385" s="6"/>
      <c r="V385" s="113"/>
      <c r="W385" s="102"/>
      <c r="X385" s="102"/>
      <c r="Y385" s="102"/>
      <c r="Z385" s="102"/>
    </row>
    <row r="386" spans="1:26" x14ac:dyDescent="0.2">
      <c r="A386" s="29"/>
      <c r="B386" s="29"/>
      <c r="C386" s="2"/>
      <c r="D386" s="31"/>
      <c r="E386" s="32"/>
      <c r="F386" s="3"/>
      <c r="G386" s="28">
        <f t="shared" si="5"/>
        <v>0</v>
      </c>
      <c r="H386" s="297"/>
      <c r="I386" s="297"/>
      <c r="J386" s="297"/>
      <c r="K386" s="297"/>
      <c r="L386" s="297"/>
      <c r="M386" s="297"/>
      <c r="N386" s="297"/>
      <c r="O386" s="306"/>
      <c r="P386" s="297"/>
      <c r="Q386" s="92"/>
      <c r="R386" s="99"/>
      <c r="S386" s="92"/>
      <c r="T386" s="92"/>
      <c r="U386" s="6"/>
      <c r="V386" s="113"/>
      <c r="W386" s="102"/>
      <c r="X386" s="102"/>
      <c r="Y386" s="102"/>
      <c r="Z386" s="102"/>
    </row>
    <row r="387" spans="1:26" x14ac:dyDescent="0.2">
      <c r="A387" s="29"/>
      <c r="B387" s="29"/>
      <c r="C387" s="2"/>
      <c r="D387" s="31"/>
      <c r="E387" s="32"/>
      <c r="F387" s="3"/>
      <c r="G387" s="28">
        <f t="shared" si="5"/>
        <v>0</v>
      </c>
      <c r="H387" s="297"/>
      <c r="I387" s="297"/>
      <c r="J387" s="297"/>
      <c r="K387" s="297"/>
      <c r="L387" s="297"/>
      <c r="M387" s="297"/>
      <c r="N387" s="297"/>
      <c r="O387" s="306"/>
      <c r="P387" s="297"/>
      <c r="Q387" s="92"/>
      <c r="R387" s="99"/>
      <c r="S387" s="92"/>
      <c r="T387" s="92"/>
      <c r="U387" s="6"/>
      <c r="V387" s="113"/>
      <c r="W387" s="102"/>
      <c r="X387" s="102"/>
      <c r="Y387" s="102"/>
      <c r="Z387" s="102"/>
    </row>
    <row r="388" spans="1:26" x14ac:dyDescent="0.2">
      <c r="A388" s="29"/>
      <c r="B388" s="29"/>
      <c r="C388" s="2"/>
      <c r="D388" s="31"/>
      <c r="E388" s="32"/>
      <c r="F388" s="3"/>
      <c r="G388" s="28">
        <f t="shared" si="5"/>
        <v>0</v>
      </c>
      <c r="H388" s="297"/>
      <c r="I388" s="297"/>
      <c r="J388" s="297"/>
      <c r="K388" s="297"/>
      <c r="L388" s="297"/>
      <c r="M388" s="297"/>
      <c r="N388" s="297"/>
      <c r="O388" s="306"/>
      <c r="P388" s="297"/>
      <c r="Q388" s="92"/>
      <c r="R388" s="99"/>
      <c r="S388" s="92"/>
      <c r="T388" s="92"/>
      <c r="U388" s="6"/>
      <c r="V388" s="113"/>
      <c r="W388" s="102"/>
      <c r="X388" s="102"/>
      <c r="Y388" s="102"/>
      <c r="Z388" s="102"/>
    </row>
    <row r="389" spans="1:26" x14ac:dyDescent="0.2">
      <c r="A389" s="29"/>
      <c r="B389" s="29"/>
      <c r="C389" s="2"/>
      <c r="D389" s="31"/>
      <c r="E389" s="32"/>
      <c r="F389" s="3"/>
      <c r="G389" s="28">
        <f t="shared" si="5"/>
        <v>0</v>
      </c>
      <c r="H389" s="297"/>
      <c r="I389" s="297"/>
      <c r="J389" s="297"/>
      <c r="K389" s="297"/>
      <c r="L389" s="297"/>
      <c r="M389" s="297"/>
      <c r="N389" s="297"/>
      <c r="O389" s="306"/>
      <c r="P389" s="297"/>
      <c r="Q389" s="92"/>
      <c r="R389" s="99"/>
      <c r="S389" s="92"/>
      <c r="T389" s="92"/>
      <c r="U389" s="6"/>
      <c r="V389" s="113"/>
      <c r="W389" s="102"/>
      <c r="X389" s="102"/>
      <c r="Y389" s="102"/>
      <c r="Z389" s="102"/>
    </row>
    <row r="390" spans="1:26" x14ac:dyDescent="0.2">
      <c r="A390" s="29"/>
      <c r="B390" s="29"/>
      <c r="C390" s="2"/>
      <c r="D390" s="31"/>
      <c r="E390" s="32"/>
      <c r="F390" s="3"/>
      <c r="G390" s="28">
        <f t="shared" si="5"/>
        <v>0</v>
      </c>
      <c r="H390" s="297"/>
      <c r="I390" s="297"/>
      <c r="J390" s="297"/>
      <c r="K390" s="297"/>
      <c r="L390" s="297"/>
      <c r="M390" s="297"/>
      <c r="N390" s="297"/>
      <c r="O390" s="306"/>
      <c r="P390" s="297"/>
      <c r="Q390" s="92"/>
      <c r="R390" s="99"/>
      <c r="S390" s="92"/>
      <c r="T390" s="92"/>
      <c r="U390" s="6"/>
      <c r="V390" s="113"/>
      <c r="W390" s="102"/>
      <c r="X390" s="102"/>
      <c r="Y390" s="102"/>
      <c r="Z390" s="102"/>
    </row>
    <row r="391" spans="1:26" x14ac:dyDescent="0.2">
      <c r="A391" s="29"/>
      <c r="B391" s="29"/>
      <c r="C391" s="2"/>
      <c r="D391" s="31"/>
      <c r="E391" s="32"/>
      <c r="F391" s="3"/>
      <c r="G391" s="28">
        <f t="shared" si="5"/>
        <v>0</v>
      </c>
      <c r="H391" s="297"/>
      <c r="I391" s="297"/>
      <c r="J391" s="297"/>
      <c r="K391" s="297"/>
      <c r="L391" s="297"/>
      <c r="M391" s="297"/>
      <c r="N391" s="297"/>
      <c r="O391" s="306"/>
      <c r="P391" s="297"/>
      <c r="Q391" s="92"/>
      <c r="R391" s="99"/>
      <c r="S391" s="92"/>
      <c r="T391" s="92"/>
      <c r="U391" s="6"/>
      <c r="V391" s="113"/>
      <c r="W391" s="102"/>
      <c r="X391" s="102"/>
      <c r="Y391" s="102"/>
      <c r="Z391" s="102"/>
    </row>
    <row r="392" spans="1:26" x14ac:dyDescent="0.2">
      <c r="A392" s="29"/>
      <c r="B392" s="29"/>
      <c r="C392" s="2"/>
      <c r="D392" s="31"/>
      <c r="E392" s="32"/>
      <c r="F392" s="3"/>
      <c r="G392" s="28">
        <f t="shared" si="5"/>
        <v>0</v>
      </c>
      <c r="H392" s="297"/>
      <c r="I392" s="297"/>
      <c r="J392" s="297"/>
      <c r="K392" s="297"/>
      <c r="L392" s="297"/>
      <c r="M392" s="297"/>
      <c r="N392" s="297"/>
      <c r="O392" s="306"/>
      <c r="P392" s="297"/>
      <c r="Q392" s="92"/>
      <c r="R392" s="99"/>
      <c r="S392" s="92"/>
      <c r="T392" s="92"/>
      <c r="U392" s="6"/>
      <c r="V392" s="113"/>
      <c r="W392" s="102"/>
      <c r="X392" s="102"/>
      <c r="Y392" s="102"/>
      <c r="Z392" s="102"/>
    </row>
    <row r="393" spans="1:26" x14ac:dyDescent="0.2">
      <c r="A393" s="29"/>
      <c r="B393" s="29"/>
      <c r="C393" s="2"/>
      <c r="D393" s="31"/>
      <c r="E393" s="32"/>
      <c r="F393" s="3"/>
      <c r="G393" s="28">
        <f t="shared" si="5"/>
        <v>0</v>
      </c>
      <c r="H393" s="297"/>
      <c r="I393" s="297"/>
      <c r="J393" s="297"/>
      <c r="K393" s="297"/>
      <c r="L393" s="297"/>
      <c r="M393" s="297"/>
      <c r="N393" s="297"/>
      <c r="O393" s="306"/>
      <c r="P393" s="297"/>
      <c r="Q393" s="92"/>
      <c r="R393" s="99"/>
      <c r="S393" s="92"/>
      <c r="T393" s="92"/>
      <c r="U393" s="6"/>
      <c r="V393" s="113"/>
      <c r="W393" s="102"/>
      <c r="X393" s="102"/>
      <c r="Y393" s="102"/>
      <c r="Z393" s="102"/>
    </row>
    <row r="394" spans="1:26" x14ac:dyDescent="0.2">
      <c r="A394" s="29"/>
      <c r="B394" s="29"/>
      <c r="C394" s="2"/>
      <c r="D394" s="31"/>
      <c r="E394" s="32"/>
      <c r="F394" s="3"/>
      <c r="G394" s="28">
        <f t="shared" si="5"/>
        <v>0</v>
      </c>
      <c r="H394" s="297"/>
      <c r="I394" s="297"/>
      <c r="J394" s="297"/>
      <c r="K394" s="297"/>
      <c r="L394" s="297"/>
      <c r="M394" s="297"/>
      <c r="N394" s="297"/>
      <c r="O394" s="306"/>
      <c r="P394" s="297"/>
      <c r="Q394" s="92"/>
      <c r="R394" s="99"/>
      <c r="S394" s="92"/>
      <c r="T394" s="92"/>
      <c r="U394" s="6"/>
      <c r="V394" s="113"/>
      <c r="W394" s="102"/>
      <c r="X394" s="102"/>
      <c r="Y394" s="102"/>
      <c r="Z394" s="102"/>
    </row>
    <row r="395" spans="1:26" x14ac:dyDescent="0.2">
      <c r="A395" s="29"/>
      <c r="B395" s="29"/>
      <c r="C395" s="2"/>
      <c r="D395" s="31"/>
      <c r="E395" s="32"/>
      <c r="F395" s="3"/>
      <c r="G395" s="28">
        <f t="shared" si="5"/>
        <v>0</v>
      </c>
      <c r="H395" s="297"/>
      <c r="I395" s="297"/>
      <c r="J395" s="297"/>
      <c r="K395" s="297"/>
      <c r="L395" s="297"/>
      <c r="M395" s="297"/>
      <c r="N395" s="297"/>
      <c r="O395" s="306"/>
      <c r="P395" s="297"/>
      <c r="Q395" s="92"/>
      <c r="R395" s="99"/>
      <c r="S395" s="92"/>
      <c r="T395" s="92"/>
      <c r="U395" s="6"/>
      <c r="V395" s="113"/>
      <c r="W395" s="102"/>
      <c r="X395" s="102"/>
      <c r="Y395" s="102"/>
      <c r="Z395" s="102"/>
    </row>
    <row r="396" spans="1:26" x14ac:dyDescent="0.2">
      <c r="A396" s="29"/>
      <c r="B396" s="29"/>
      <c r="C396" s="2"/>
      <c r="D396" s="31"/>
      <c r="E396" s="32"/>
      <c r="F396" s="3"/>
      <c r="G396" s="28">
        <f t="shared" si="5"/>
        <v>0</v>
      </c>
      <c r="H396" s="297"/>
      <c r="I396" s="297"/>
      <c r="J396" s="297"/>
      <c r="K396" s="297"/>
      <c r="L396" s="297"/>
      <c r="M396" s="297"/>
      <c r="N396" s="297"/>
      <c r="O396" s="306"/>
      <c r="P396" s="297"/>
      <c r="Q396" s="92"/>
      <c r="R396" s="99"/>
      <c r="S396" s="92"/>
      <c r="T396" s="92"/>
      <c r="U396" s="6"/>
      <c r="V396" s="113"/>
      <c r="W396" s="102"/>
      <c r="X396" s="102"/>
      <c r="Y396" s="102"/>
      <c r="Z396" s="102"/>
    </row>
    <row r="397" spans="1:26" x14ac:dyDescent="0.2">
      <c r="A397" s="29"/>
      <c r="B397" s="29"/>
      <c r="C397" s="2"/>
      <c r="D397" s="31"/>
      <c r="E397" s="329"/>
      <c r="F397" s="3"/>
      <c r="G397" s="28">
        <f t="shared" si="5"/>
        <v>0</v>
      </c>
      <c r="H397" s="297"/>
      <c r="I397" s="297"/>
      <c r="J397" s="297"/>
      <c r="K397" s="297"/>
      <c r="L397" s="297"/>
      <c r="M397" s="297"/>
      <c r="N397" s="297"/>
      <c r="O397" s="306"/>
      <c r="P397" s="297"/>
      <c r="Q397" s="92"/>
      <c r="R397" s="99"/>
      <c r="S397" s="92"/>
      <c r="T397" s="92"/>
      <c r="U397" s="6"/>
      <c r="V397" s="113"/>
      <c r="W397" s="102"/>
      <c r="X397" s="102"/>
      <c r="Y397" s="102"/>
      <c r="Z397" s="102"/>
    </row>
    <row r="398" spans="1:26" x14ac:dyDescent="0.2">
      <c r="A398" s="29"/>
      <c r="B398" s="29"/>
      <c r="C398" s="2"/>
      <c r="D398" s="31"/>
      <c r="E398" s="32"/>
      <c r="F398" s="3"/>
      <c r="G398" s="28">
        <f t="shared" si="5"/>
        <v>0</v>
      </c>
      <c r="H398" s="297"/>
      <c r="I398" s="297"/>
      <c r="J398" s="297"/>
      <c r="K398" s="297"/>
      <c r="L398" s="297"/>
      <c r="M398" s="297"/>
      <c r="N398" s="297"/>
      <c r="O398" s="306"/>
      <c r="P398" s="297"/>
      <c r="Q398" s="92"/>
      <c r="R398" s="99"/>
      <c r="S398" s="92"/>
      <c r="T398" s="92"/>
      <c r="U398" s="6"/>
      <c r="V398" s="113"/>
      <c r="W398" s="102"/>
      <c r="X398" s="102"/>
      <c r="Y398" s="102"/>
      <c r="Z398" s="102"/>
    </row>
    <row r="399" spans="1:26" x14ac:dyDescent="0.2">
      <c r="A399" s="29"/>
      <c r="B399" s="29"/>
      <c r="C399" s="2"/>
      <c r="D399" s="31"/>
      <c r="E399" s="32"/>
      <c r="F399" s="3"/>
      <c r="G399" s="28">
        <f t="shared" si="5"/>
        <v>0</v>
      </c>
      <c r="H399" s="297"/>
      <c r="I399" s="297"/>
      <c r="J399" s="297"/>
      <c r="K399" s="297"/>
      <c r="L399" s="297"/>
      <c r="M399" s="297"/>
      <c r="N399" s="297"/>
      <c r="O399" s="306"/>
      <c r="P399" s="297"/>
      <c r="Q399" s="92"/>
      <c r="R399" s="99"/>
      <c r="S399" s="92"/>
      <c r="T399" s="92"/>
      <c r="U399" s="6"/>
      <c r="V399" s="113"/>
      <c r="W399" s="102"/>
      <c r="X399" s="102"/>
      <c r="Y399" s="102"/>
      <c r="Z399" s="102"/>
    </row>
    <row r="400" spans="1:26" x14ac:dyDescent="0.2">
      <c r="A400" s="29"/>
      <c r="B400" s="29"/>
      <c r="C400" s="2"/>
      <c r="D400" s="31"/>
      <c r="E400" s="32"/>
      <c r="F400" s="3"/>
      <c r="G400" s="28">
        <f t="shared" si="5"/>
        <v>0</v>
      </c>
      <c r="H400" s="297"/>
      <c r="I400" s="297"/>
      <c r="J400" s="297"/>
      <c r="K400" s="297"/>
      <c r="L400" s="297"/>
      <c r="M400" s="297"/>
      <c r="N400" s="297"/>
      <c r="O400" s="306"/>
      <c r="P400" s="297"/>
      <c r="Q400" s="92"/>
      <c r="R400" s="99"/>
      <c r="S400" s="92"/>
      <c r="T400" s="92"/>
      <c r="U400" s="6"/>
      <c r="V400" s="113"/>
      <c r="W400" s="102"/>
      <c r="X400" s="102"/>
      <c r="Y400" s="102"/>
      <c r="Z400" s="102"/>
    </row>
    <row r="401" spans="1:26" x14ac:dyDescent="0.2">
      <c r="A401" s="29"/>
      <c r="B401" s="29"/>
      <c r="C401" s="2"/>
      <c r="D401" s="31"/>
      <c r="E401" s="32"/>
      <c r="F401" s="3"/>
      <c r="G401" s="28">
        <f t="shared" si="5"/>
        <v>0</v>
      </c>
      <c r="H401" s="297"/>
      <c r="I401" s="297"/>
      <c r="J401" s="297"/>
      <c r="K401" s="297"/>
      <c r="L401" s="297"/>
      <c r="M401" s="297"/>
      <c r="N401" s="297"/>
      <c r="O401" s="306"/>
      <c r="P401" s="297"/>
      <c r="Q401" s="92"/>
      <c r="R401" s="99"/>
      <c r="S401" s="92"/>
      <c r="T401" s="92"/>
      <c r="U401" s="6"/>
      <c r="V401" s="113"/>
      <c r="W401" s="102"/>
      <c r="X401" s="102"/>
      <c r="Y401" s="102"/>
      <c r="Z401" s="102"/>
    </row>
    <row r="402" spans="1:26" x14ac:dyDescent="0.2">
      <c r="A402" s="29"/>
      <c r="B402" s="29"/>
      <c r="C402" s="2"/>
      <c r="D402" s="31"/>
      <c r="E402" s="32"/>
      <c r="F402" s="3"/>
      <c r="G402" s="28">
        <f t="shared" si="5"/>
        <v>0</v>
      </c>
      <c r="H402" s="297"/>
      <c r="I402" s="297"/>
      <c r="J402" s="297"/>
      <c r="K402" s="297"/>
      <c r="L402" s="297"/>
      <c r="M402" s="297"/>
      <c r="N402" s="297"/>
      <c r="O402" s="306"/>
      <c r="P402" s="297"/>
      <c r="Q402" s="92"/>
      <c r="R402" s="99"/>
      <c r="S402" s="92"/>
      <c r="T402" s="92"/>
      <c r="U402" s="6"/>
      <c r="V402" s="113"/>
      <c r="W402" s="102"/>
      <c r="X402" s="102"/>
      <c r="Y402" s="102"/>
      <c r="Z402" s="102"/>
    </row>
    <row r="403" spans="1:26" x14ac:dyDescent="0.2">
      <c r="A403" s="29"/>
      <c r="B403" s="29"/>
      <c r="C403" s="2"/>
      <c r="D403" s="31"/>
      <c r="E403" s="32"/>
      <c r="F403" s="3"/>
      <c r="G403" s="28">
        <f t="shared" si="5"/>
        <v>0</v>
      </c>
      <c r="H403" s="297"/>
      <c r="I403" s="297"/>
      <c r="J403" s="297"/>
      <c r="K403" s="297"/>
      <c r="L403" s="297"/>
      <c r="M403" s="297"/>
      <c r="N403" s="297"/>
      <c r="O403" s="306"/>
      <c r="P403" s="297"/>
      <c r="Q403" s="92"/>
      <c r="R403" s="99"/>
      <c r="S403" s="92"/>
      <c r="T403" s="92"/>
      <c r="U403" s="6"/>
      <c r="V403" s="113"/>
      <c r="W403" s="102"/>
      <c r="X403" s="102"/>
      <c r="Y403" s="102"/>
      <c r="Z403" s="102"/>
    </row>
    <row r="404" spans="1:26" x14ac:dyDescent="0.2">
      <c r="A404" s="29"/>
      <c r="B404" s="119"/>
      <c r="C404" s="2"/>
      <c r="D404" s="31"/>
      <c r="E404" s="32"/>
      <c r="F404" s="3"/>
      <c r="G404" s="28">
        <f t="shared" si="5"/>
        <v>0</v>
      </c>
      <c r="H404" s="297"/>
      <c r="I404" s="297"/>
      <c r="J404" s="297"/>
      <c r="K404" s="297"/>
      <c r="L404" s="297"/>
      <c r="M404" s="297"/>
      <c r="N404" s="297"/>
      <c r="O404" s="306"/>
      <c r="P404" s="297"/>
      <c r="Q404" s="92"/>
      <c r="R404" s="99"/>
      <c r="S404" s="92"/>
      <c r="T404" s="92"/>
      <c r="U404" s="6"/>
      <c r="V404" s="113"/>
      <c r="W404" s="102"/>
      <c r="X404" s="102"/>
      <c r="Y404" s="102"/>
      <c r="Z404" s="102"/>
    </row>
    <row r="405" spans="1:26" x14ac:dyDescent="0.2">
      <c r="A405" s="29"/>
      <c r="B405" s="29"/>
      <c r="C405" s="2"/>
      <c r="D405" s="31"/>
      <c r="E405" s="32"/>
      <c r="F405" s="3"/>
      <c r="G405" s="28">
        <f t="shared" si="5"/>
        <v>0</v>
      </c>
      <c r="H405" s="297"/>
      <c r="I405" s="297"/>
      <c r="J405" s="297"/>
      <c r="K405" s="297"/>
      <c r="L405" s="297"/>
      <c r="M405" s="297"/>
      <c r="N405" s="297"/>
      <c r="O405" s="306"/>
      <c r="P405" s="297"/>
      <c r="Q405" s="92"/>
      <c r="R405" s="99"/>
      <c r="S405" s="92"/>
      <c r="T405" s="92"/>
      <c r="U405" s="6"/>
      <c r="V405" s="113"/>
      <c r="W405" s="102"/>
      <c r="X405" s="102"/>
      <c r="Y405" s="102"/>
      <c r="Z405" s="102"/>
    </row>
    <row r="406" spans="1:26" x14ac:dyDescent="0.2">
      <c r="A406" s="29"/>
      <c r="B406" s="29"/>
      <c r="C406" s="2"/>
      <c r="D406" s="31"/>
      <c r="E406" s="32"/>
      <c r="F406" s="3"/>
      <c r="G406" s="28">
        <f t="shared" si="5"/>
        <v>0</v>
      </c>
      <c r="H406" s="297"/>
      <c r="I406" s="297"/>
      <c r="J406" s="297"/>
      <c r="K406" s="297"/>
      <c r="L406" s="297"/>
      <c r="M406" s="297"/>
      <c r="N406" s="297"/>
      <c r="O406" s="306"/>
      <c r="P406" s="297"/>
      <c r="Q406" s="92"/>
      <c r="R406" s="99"/>
      <c r="S406" s="92"/>
      <c r="T406" s="92"/>
      <c r="U406" s="6"/>
      <c r="V406" s="113"/>
      <c r="W406" s="102"/>
      <c r="X406" s="102"/>
      <c r="Y406" s="102"/>
      <c r="Z406" s="102"/>
    </row>
    <row r="407" spans="1:26" x14ac:dyDescent="0.2">
      <c r="A407" s="29"/>
      <c r="B407" s="29"/>
      <c r="C407" s="2"/>
      <c r="D407" s="31"/>
      <c r="E407" s="32"/>
      <c r="F407" s="3"/>
      <c r="G407" s="28">
        <f t="shared" si="5"/>
        <v>0</v>
      </c>
      <c r="H407" s="297"/>
      <c r="I407" s="297"/>
      <c r="J407" s="297"/>
      <c r="K407" s="297"/>
      <c r="L407" s="297"/>
      <c r="M407" s="297"/>
      <c r="N407" s="297"/>
      <c r="O407" s="306"/>
      <c r="P407" s="297"/>
      <c r="Q407" s="92"/>
      <c r="R407" s="99"/>
      <c r="S407" s="92"/>
      <c r="T407" s="92"/>
      <c r="U407" s="6"/>
      <c r="V407" s="113"/>
      <c r="W407" s="102"/>
      <c r="X407" s="102"/>
      <c r="Y407" s="102"/>
      <c r="Z407" s="102"/>
    </row>
    <row r="408" spans="1:26" x14ac:dyDescent="0.2">
      <c r="A408" s="29"/>
      <c r="B408" s="29"/>
      <c r="C408" s="2"/>
      <c r="D408" s="31"/>
      <c r="E408" s="32"/>
      <c r="F408" s="3"/>
      <c r="G408" s="28">
        <f t="shared" si="5"/>
        <v>0</v>
      </c>
      <c r="H408" s="297"/>
      <c r="I408" s="297"/>
      <c r="J408" s="297"/>
      <c r="K408" s="297"/>
      <c r="L408" s="297"/>
      <c r="M408" s="297"/>
      <c r="N408" s="297"/>
      <c r="O408" s="306"/>
      <c r="P408" s="297"/>
      <c r="Q408" s="92"/>
      <c r="R408" s="99"/>
      <c r="S408" s="92"/>
      <c r="T408" s="92"/>
      <c r="U408" s="6"/>
      <c r="V408" s="113"/>
      <c r="W408" s="102"/>
      <c r="X408" s="102"/>
      <c r="Y408" s="102"/>
      <c r="Z408" s="102"/>
    </row>
    <row r="409" spans="1:26" x14ac:dyDescent="0.2">
      <c r="A409" s="29"/>
      <c r="B409" s="29"/>
      <c r="C409" s="2"/>
      <c r="D409" s="31"/>
      <c r="E409" s="32"/>
      <c r="F409" s="3"/>
      <c r="G409" s="28">
        <f t="shared" si="5"/>
        <v>0</v>
      </c>
      <c r="H409" s="297"/>
      <c r="I409" s="297"/>
      <c r="J409" s="297"/>
      <c r="K409" s="297"/>
      <c r="L409" s="297"/>
      <c r="M409" s="297"/>
      <c r="N409" s="297"/>
      <c r="O409" s="306"/>
      <c r="P409" s="297"/>
      <c r="Q409" s="92"/>
      <c r="R409" s="99"/>
      <c r="S409" s="92"/>
      <c r="T409" s="92"/>
      <c r="U409" s="6"/>
      <c r="V409" s="113"/>
      <c r="W409" s="102"/>
      <c r="X409" s="102"/>
      <c r="Y409" s="102"/>
      <c r="Z409" s="102"/>
    </row>
    <row r="410" spans="1:26" x14ac:dyDescent="0.2">
      <c r="A410" s="29"/>
      <c r="B410" s="29"/>
      <c r="C410" s="2"/>
      <c r="D410" s="31"/>
      <c r="E410" s="32"/>
      <c r="F410" s="3"/>
      <c r="G410" s="28">
        <f t="shared" si="5"/>
        <v>0</v>
      </c>
      <c r="H410" s="297"/>
      <c r="I410" s="297"/>
      <c r="J410" s="297"/>
      <c r="K410" s="297"/>
      <c r="L410" s="297"/>
      <c r="M410" s="297"/>
      <c r="N410" s="297"/>
      <c r="O410" s="306"/>
      <c r="P410" s="297"/>
      <c r="Q410" s="92"/>
      <c r="R410" s="99"/>
      <c r="S410" s="92"/>
      <c r="T410" s="92"/>
      <c r="U410" s="6"/>
      <c r="V410" s="113"/>
      <c r="W410" s="102"/>
      <c r="X410" s="102"/>
      <c r="Y410" s="102"/>
      <c r="Z410" s="102"/>
    </row>
    <row r="411" spans="1:26" x14ac:dyDescent="0.2">
      <c r="A411" s="29"/>
      <c r="B411" s="29"/>
      <c r="C411" s="2"/>
      <c r="D411" s="31"/>
      <c r="E411" s="32"/>
      <c r="F411" s="3"/>
      <c r="G411" s="28">
        <f t="shared" si="5"/>
        <v>0</v>
      </c>
      <c r="H411" s="297"/>
      <c r="I411" s="297"/>
      <c r="J411" s="297"/>
      <c r="K411" s="297"/>
      <c r="L411" s="297"/>
      <c r="M411" s="297"/>
      <c r="N411" s="297"/>
      <c r="O411" s="306"/>
      <c r="P411" s="297"/>
      <c r="Q411" s="92"/>
      <c r="R411" s="99"/>
      <c r="S411" s="92"/>
      <c r="T411" s="92"/>
      <c r="U411" s="6"/>
      <c r="V411" s="113"/>
      <c r="W411" s="102"/>
      <c r="X411" s="102"/>
      <c r="Y411" s="102"/>
      <c r="Z411" s="102"/>
    </row>
    <row r="412" spans="1:26" x14ac:dyDescent="0.2">
      <c r="A412" s="29"/>
      <c r="B412" s="29"/>
      <c r="C412" s="2"/>
      <c r="D412" s="31"/>
      <c r="E412" s="32"/>
      <c r="F412" s="3"/>
      <c r="G412" s="28">
        <f t="shared" ref="G412:G459" si="6">E412+F412-SUM(H412:AA412)</f>
        <v>0</v>
      </c>
      <c r="H412" s="297"/>
      <c r="I412" s="297"/>
      <c r="J412" s="297"/>
      <c r="K412" s="297"/>
      <c r="L412" s="297"/>
      <c r="M412" s="297"/>
      <c r="N412" s="297"/>
      <c r="O412" s="306"/>
      <c r="P412" s="297"/>
      <c r="Q412" s="92"/>
      <c r="R412" s="99"/>
      <c r="S412" s="92"/>
      <c r="T412" s="92"/>
      <c r="U412" s="6"/>
      <c r="V412" s="113"/>
      <c r="W412" s="102"/>
      <c r="X412" s="102"/>
      <c r="Y412" s="102"/>
      <c r="Z412" s="102"/>
    </row>
    <row r="413" spans="1:26" x14ac:dyDescent="0.2">
      <c r="A413" s="29"/>
      <c r="B413" s="29"/>
      <c r="C413" s="2"/>
      <c r="D413" s="31"/>
      <c r="E413" s="32"/>
      <c r="F413" s="3"/>
      <c r="G413" s="28">
        <f t="shared" si="6"/>
        <v>0</v>
      </c>
      <c r="H413" s="297"/>
      <c r="I413" s="297"/>
      <c r="J413" s="297"/>
      <c r="K413" s="297"/>
      <c r="L413" s="297"/>
      <c r="M413" s="297"/>
      <c r="N413" s="297"/>
      <c r="O413" s="306"/>
      <c r="P413" s="297"/>
      <c r="Q413" s="92"/>
      <c r="R413" s="99"/>
      <c r="S413" s="92"/>
      <c r="T413" s="92"/>
      <c r="U413" s="6"/>
      <c r="V413" s="113"/>
      <c r="W413" s="102"/>
      <c r="X413" s="102"/>
      <c r="Y413" s="102"/>
      <c r="Z413" s="102"/>
    </row>
    <row r="414" spans="1:26" x14ac:dyDescent="0.2">
      <c r="A414" s="29"/>
      <c r="B414" s="29"/>
      <c r="C414" s="2"/>
      <c r="D414" s="31"/>
      <c r="E414" s="32"/>
      <c r="F414" s="3"/>
      <c r="G414" s="28">
        <f t="shared" si="6"/>
        <v>0</v>
      </c>
      <c r="H414" s="297"/>
      <c r="I414" s="297"/>
      <c r="J414" s="297"/>
      <c r="K414" s="297"/>
      <c r="L414" s="297"/>
      <c r="M414" s="297"/>
      <c r="N414" s="297"/>
      <c r="O414" s="306"/>
      <c r="P414" s="297"/>
      <c r="Q414" s="92"/>
      <c r="R414" s="99"/>
      <c r="S414" s="92"/>
      <c r="T414" s="92"/>
      <c r="U414" s="6"/>
      <c r="V414" s="113"/>
      <c r="W414" s="102"/>
      <c r="X414" s="102"/>
      <c r="Y414" s="102"/>
      <c r="Z414" s="102"/>
    </row>
    <row r="415" spans="1:26" x14ac:dyDescent="0.2">
      <c r="A415" s="29"/>
      <c r="B415" s="29"/>
      <c r="C415" s="2"/>
      <c r="D415" s="31"/>
      <c r="E415" s="32"/>
      <c r="F415" s="3"/>
      <c r="G415" s="28">
        <f t="shared" si="6"/>
        <v>0</v>
      </c>
      <c r="H415" s="306"/>
      <c r="I415" s="297"/>
      <c r="J415" s="297"/>
      <c r="K415" s="297"/>
      <c r="L415" s="297"/>
      <c r="M415" s="297"/>
      <c r="N415" s="297"/>
      <c r="O415" s="306"/>
      <c r="P415" s="297"/>
      <c r="Q415" s="92"/>
      <c r="R415" s="99"/>
      <c r="S415" s="92"/>
      <c r="T415" s="92"/>
      <c r="U415" s="113"/>
      <c r="V415" s="113"/>
      <c r="W415" s="102"/>
      <c r="X415" s="102"/>
      <c r="Y415" s="102"/>
      <c r="Z415" s="102"/>
    </row>
    <row r="416" spans="1:26" x14ac:dyDescent="0.2">
      <c r="A416" s="29"/>
      <c r="B416" s="29"/>
      <c r="C416" s="2"/>
      <c r="D416" s="31"/>
      <c r="E416" s="331"/>
      <c r="F416" s="3"/>
      <c r="G416" s="28">
        <f t="shared" si="6"/>
        <v>0</v>
      </c>
      <c r="H416" s="297"/>
      <c r="I416" s="297"/>
      <c r="J416" s="297"/>
      <c r="K416" s="297"/>
      <c r="L416" s="297"/>
      <c r="M416" s="297"/>
      <c r="N416" s="297"/>
      <c r="O416" s="306"/>
      <c r="P416" s="297"/>
      <c r="Q416" s="92"/>
      <c r="R416" s="99"/>
      <c r="S416" s="92"/>
      <c r="T416" s="92"/>
      <c r="U416" s="6"/>
      <c r="V416" s="113"/>
      <c r="W416" s="102"/>
      <c r="X416" s="102"/>
      <c r="Y416" s="102"/>
      <c r="Z416" s="102"/>
    </row>
    <row r="417" spans="1:26" x14ac:dyDescent="0.2">
      <c r="A417" s="29"/>
      <c r="B417" s="29"/>
      <c r="C417" s="2"/>
      <c r="D417" s="31"/>
      <c r="E417" s="32"/>
      <c r="F417" s="3"/>
      <c r="G417" s="28">
        <f t="shared" si="6"/>
        <v>0</v>
      </c>
      <c r="H417" s="297"/>
      <c r="I417" s="297"/>
      <c r="J417" s="297"/>
      <c r="K417" s="297"/>
      <c r="L417" s="297"/>
      <c r="M417" s="297"/>
      <c r="N417" s="297"/>
      <c r="O417" s="306"/>
      <c r="P417" s="297"/>
      <c r="Q417" s="92"/>
      <c r="R417" s="99"/>
      <c r="S417" s="92"/>
      <c r="T417" s="92"/>
      <c r="U417" s="6"/>
      <c r="V417" s="113"/>
      <c r="W417" s="102"/>
      <c r="X417" s="102"/>
      <c r="Y417" s="102"/>
      <c r="Z417" s="102"/>
    </row>
    <row r="418" spans="1:26" x14ac:dyDescent="0.2">
      <c r="A418" s="29"/>
      <c r="B418" s="29"/>
      <c r="C418" s="2"/>
      <c r="D418" s="31"/>
      <c r="E418" s="32"/>
      <c r="F418" s="3"/>
      <c r="G418" s="28">
        <f t="shared" si="6"/>
        <v>0</v>
      </c>
      <c r="H418" s="297"/>
      <c r="I418" s="297"/>
      <c r="J418" s="297"/>
      <c r="K418" s="297"/>
      <c r="L418" s="297"/>
      <c r="M418" s="297"/>
      <c r="N418" s="297"/>
      <c r="O418" s="306"/>
      <c r="P418" s="297"/>
      <c r="Q418" s="92"/>
      <c r="R418" s="99"/>
      <c r="S418" s="92"/>
      <c r="T418" s="92"/>
      <c r="U418" s="6"/>
      <c r="V418" s="113"/>
      <c r="W418" s="102"/>
      <c r="X418" s="102"/>
      <c r="Y418" s="102"/>
      <c r="Z418" s="102"/>
    </row>
    <row r="419" spans="1:26" x14ac:dyDescent="0.2">
      <c r="A419" s="29"/>
      <c r="B419" s="29"/>
      <c r="C419" s="2"/>
      <c r="D419" s="31"/>
      <c r="E419" s="32"/>
      <c r="F419" s="3"/>
      <c r="G419" s="28">
        <f t="shared" si="6"/>
        <v>0</v>
      </c>
      <c r="H419" s="297"/>
      <c r="I419" s="297"/>
      <c r="J419" s="297"/>
      <c r="K419" s="297"/>
      <c r="L419" s="297"/>
      <c r="M419" s="297"/>
      <c r="N419" s="297"/>
      <c r="O419" s="306"/>
      <c r="P419" s="297"/>
      <c r="Q419" s="92"/>
      <c r="R419" s="99"/>
      <c r="S419" s="92"/>
      <c r="T419" s="92"/>
      <c r="U419" s="6"/>
      <c r="V419" s="113"/>
      <c r="W419" s="102"/>
      <c r="X419" s="102"/>
      <c r="Y419" s="102"/>
      <c r="Z419" s="102"/>
    </row>
    <row r="420" spans="1:26" x14ac:dyDescent="0.2">
      <c r="A420" s="29"/>
      <c r="B420" s="29"/>
      <c r="C420" s="2"/>
      <c r="D420" s="31"/>
      <c r="E420" s="32"/>
      <c r="F420" s="3"/>
      <c r="G420" s="28">
        <f t="shared" si="6"/>
        <v>0</v>
      </c>
      <c r="H420" s="297"/>
      <c r="I420" s="297"/>
      <c r="J420" s="297"/>
      <c r="K420" s="297"/>
      <c r="L420" s="297"/>
      <c r="M420" s="297"/>
      <c r="N420" s="297"/>
      <c r="O420" s="306"/>
      <c r="P420" s="297"/>
      <c r="Q420" s="92"/>
      <c r="R420" s="99"/>
      <c r="S420" s="92"/>
      <c r="T420" s="92"/>
      <c r="U420" s="6"/>
      <c r="V420" s="113"/>
      <c r="W420" s="102"/>
      <c r="X420" s="102"/>
      <c r="Y420" s="102"/>
      <c r="Z420" s="102"/>
    </row>
    <row r="421" spans="1:26" x14ac:dyDescent="0.2">
      <c r="A421" s="29"/>
      <c r="B421" s="29"/>
      <c r="C421" s="2"/>
      <c r="D421" s="31"/>
      <c r="E421" s="32"/>
      <c r="F421" s="3"/>
      <c r="G421" s="28">
        <f t="shared" si="6"/>
        <v>0</v>
      </c>
      <c r="H421" s="297"/>
      <c r="I421" s="297"/>
      <c r="J421" s="297"/>
      <c r="K421" s="297"/>
      <c r="L421" s="297"/>
      <c r="M421" s="297"/>
      <c r="N421" s="297"/>
      <c r="O421" s="306"/>
      <c r="P421" s="297"/>
      <c r="Q421" s="92"/>
      <c r="R421" s="99"/>
      <c r="S421" s="92"/>
      <c r="T421" s="92"/>
      <c r="U421" s="6"/>
      <c r="V421" s="113"/>
      <c r="W421" s="102"/>
      <c r="X421" s="102"/>
      <c r="Y421" s="102"/>
      <c r="Z421" s="102"/>
    </row>
    <row r="422" spans="1:26" x14ac:dyDescent="0.2">
      <c r="A422" s="29"/>
      <c r="B422" s="29"/>
      <c r="C422" s="2"/>
      <c r="D422" s="31"/>
      <c r="E422" s="32"/>
      <c r="F422" s="3"/>
      <c r="G422" s="28">
        <f t="shared" si="6"/>
        <v>0</v>
      </c>
      <c r="H422" s="297"/>
      <c r="I422" s="297"/>
      <c r="J422" s="297"/>
      <c r="K422" s="297"/>
      <c r="L422" s="297"/>
      <c r="M422" s="297"/>
      <c r="N422" s="297"/>
      <c r="O422" s="306"/>
      <c r="P422" s="297"/>
      <c r="Q422" s="92"/>
      <c r="R422" s="99"/>
      <c r="S422" s="92"/>
      <c r="T422" s="92"/>
      <c r="U422" s="6"/>
      <c r="V422" s="113"/>
      <c r="W422" s="102"/>
      <c r="X422" s="102"/>
      <c r="Y422" s="102"/>
      <c r="Z422" s="102"/>
    </row>
    <row r="423" spans="1:26" x14ac:dyDescent="0.2">
      <c r="A423" s="29"/>
      <c r="B423" s="29"/>
      <c r="C423" s="2"/>
      <c r="D423" s="31"/>
      <c r="E423" s="32"/>
      <c r="F423" s="3"/>
      <c r="G423" s="28">
        <f t="shared" si="6"/>
        <v>0</v>
      </c>
      <c r="H423" s="297"/>
      <c r="I423" s="297"/>
      <c r="J423" s="297"/>
      <c r="K423" s="297"/>
      <c r="L423" s="297"/>
      <c r="M423" s="297"/>
      <c r="N423" s="297"/>
      <c r="O423" s="306"/>
      <c r="P423" s="297"/>
      <c r="Q423" s="92"/>
      <c r="R423" s="99"/>
      <c r="S423" s="92"/>
      <c r="T423" s="92"/>
      <c r="U423" s="6"/>
      <c r="V423" s="113"/>
      <c r="W423" s="102"/>
      <c r="X423" s="102"/>
      <c r="Y423" s="102"/>
      <c r="Z423" s="102"/>
    </row>
    <row r="424" spans="1:26" x14ac:dyDescent="0.2">
      <c r="A424" s="29"/>
      <c r="B424" s="29"/>
      <c r="C424" s="2"/>
      <c r="D424" s="31"/>
      <c r="E424" s="32"/>
      <c r="F424" s="3"/>
      <c r="G424" s="28">
        <f t="shared" si="6"/>
        <v>0</v>
      </c>
      <c r="H424" s="297"/>
      <c r="I424" s="297"/>
      <c r="J424" s="297"/>
      <c r="K424" s="297"/>
      <c r="L424" s="297"/>
      <c r="M424" s="297"/>
      <c r="N424" s="297"/>
      <c r="O424" s="306"/>
      <c r="P424" s="297"/>
      <c r="Q424" s="92"/>
      <c r="R424" s="99"/>
      <c r="S424" s="92"/>
      <c r="T424" s="92"/>
      <c r="U424" s="6"/>
      <c r="V424" s="113"/>
      <c r="W424" s="102"/>
      <c r="X424" s="102"/>
      <c r="Y424" s="102"/>
      <c r="Z424" s="102"/>
    </row>
    <row r="425" spans="1:26" x14ac:dyDescent="0.2">
      <c r="A425" s="29"/>
      <c r="B425" s="29"/>
      <c r="C425" s="2"/>
      <c r="D425" s="31"/>
      <c r="E425" s="32"/>
      <c r="F425" s="3"/>
      <c r="G425" s="28">
        <f t="shared" si="6"/>
        <v>0</v>
      </c>
      <c r="H425" s="297"/>
      <c r="I425" s="297"/>
      <c r="J425" s="297"/>
      <c r="K425" s="297"/>
      <c r="L425" s="297"/>
      <c r="M425" s="297"/>
      <c r="N425" s="297"/>
      <c r="O425" s="306"/>
      <c r="P425" s="297"/>
      <c r="Q425" s="92"/>
      <c r="R425" s="99"/>
      <c r="S425" s="92"/>
      <c r="T425" s="92"/>
      <c r="U425" s="6"/>
      <c r="V425" s="113"/>
      <c r="W425" s="102"/>
      <c r="X425" s="102"/>
      <c r="Y425" s="102"/>
      <c r="Z425" s="102"/>
    </row>
    <row r="426" spans="1:26" x14ac:dyDescent="0.2">
      <c r="A426" s="29"/>
      <c r="B426" s="29"/>
      <c r="C426" s="2"/>
      <c r="D426" s="31"/>
      <c r="E426" s="329"/>
      <c r="F426" s="3"/>
      <c r="G426" s="28">
        <f t="shared" si="6"/>
        <v>0</v>
      </c>
      <c r="H426" s="297"/>
      <c r="I426" s="297"/>
      <c r="J426" s="297"/>
      <c r="K426" s="297"/>
      <c r="L426" s="297"/>
      <c r="M426" s="297"/>
      <c r="N426" s="297"/>
      <c r="O426" s="306"/>
      <c r="P426" s="297"/>
      <c r="Q426" s="92"/>
      <c r="R426" s="99"/>
      <c r="S426" s="92"/>
      <c r="T426" s="92"/>
      <c r="U426" s="6"/>
      <c r="V426" s="113"/>
      <c r="W426" s="102"/>
      <c r="X426" s="102"/>
      <c r="Y426" s="102"/>
      <c r="Z426" s="102"/>
    </row>
    <row r="427" spans="1:26" x14ac:dyDescent="0.2">
      <c r="A427" s="29"/>
      <c r="B427" s="29"/>
      <c r="C427" s="2"/>
      <c r="D427" s="31"/>
      <c r="E427" s="329"/>
      <c r="F427" s="3"/>
      <c r="G427" s="28">
        <f t="shared" si="6"/>
        <v>0</v>
      </c>
      <c r="H427" s="297"/>
      <c r="I427" s="297"/>
      <c r="J427" s="297"/>
      <c r="K427" s="297"/>
      <c r="L427" s="297"/>
      <c r="M427" s="297"/>
      <c r="N427" s="297"/>
      <c r="O427" s="306"/>
      <c r="P427" s="297"/>
      <c r="Q427" s="92"/>
      <c r="R427" s="99"/>
      <c r="S427" s="92"/>
      <c r="T427" s="92"/>
      <c r="U427" s="6"/>
      <c r="V427" s="113"/>
      <c r="W427" s="102"/>
      <c r="X427" s="102"/>
      <c r="Y427" s="102"/>
      <c r="Z427" s="102"/>
    </row>
    <row r="428" spans="1:26" x14ac:dyDescent="0.2">
      <c r="A428" s="29"/>
      <c r="B428" s="29"/>
      <c r="C428" s="2"/>
      <c r="D428" s="31"/>
      <c r="E428" s="32"/>
      <c r="F428" s="3"/>
      <c r="G428" s="28">
        <f t="shared" si="6"/>
        <v>0</v>
      </c>
      <c r="H428" s="297"/>
      <c r="I428" s="297"/>
      <c r="J428" s="297"/>
      <c r="K428" s="297"/>
      <c r="L428" s="297"/>
      <c r="M428" s="297"/>
      <c r="N428" s="297"/>
      <c r="O428" s="306"/>
      <c r="P428" s="297"/>
      <c r="Q428" s="92"/>
      <c r="R428" s="99"/>
      <c r="S428" s="92"/>
      <c r="T428" s="92"/>
      <c r="U428" s="6"/>
      <c r="V428" s="113"/>
      <c r="W428" s="102"/>
      <c r="X428" s="102"/>
      <c r="Y428" s="102"/>
      <c r="Z428" s="102"/>
    </row>
    <row r="429" spans="1:26" x14ac:dyDescent="0.2">
      <c r="A429" s="29"/>
      <c r="B429" s="29"/>
      <c r="C429" s="2"/>
      <c r="D429" s="31"/>
      <c r="E429" s="32"/>
      <c r="F429" s="3"/>
      <c r="G429" s="28">
        <f t="shared" si="6"/>
        <v>0</v>
      </c>
      <c r="H429" s="297"/>
      <c r="I429" s="297"/>
      <c r="J429" s="297"/>
      <c r="K429" s="297"/>
      <c r="L429" s="297"/>
      <c r="M429" s="297"/>
      <c r="N429" s="297"/>
      <c r="O429" s="306"/>
      <c r="P429" s="297"/>
      <c r="Q429" s="92"/>
      <c r="R429" s="99"/>
      <c r="S429" s="92"/>
      <c r="T429" s="92"/>
      <c r="U429" s="6"/>
      <c r="V429" s="113"/>
      <c r="W429" s="102"/>
      <c r="X429" s="102"/>
      <c r="Y429" s="102"/>
      <c r="Z429" s="102"/>
    </row>
    <row r="430" spans="1:26" x14ac:dyDescent="0.2">
      <c r="A430" s="29"/>
      <c r="B430" s="29"/>
      <c r="C430" s="2"/>
      <c r="D430" s="31"/>
      <c r="E430" s="329"/>
      <c r="F430" s="3"/>
      <c r="G430" s="28">
        <f t="shared" si="6"/>
        <v>0</v>
      </c>
      <c r="H430" s="297"/>
      <c r="I430" s="297"/>
      <c r="J430" s="297"/>
      <c r="K430" s="297"/>
      <c r="L430" s="297"/>
      <c r="M430" s="297"/>
      <c r="N430" s="297"/>
      <c r="O430" s="306"/>
      <c r="P430" s="297"/>
      <c r="Q430" s="92"/>
      <c r="R430" s="99"/>
      <c r="S430" s="92"/>
      <c r="T430" s="92"/>
      <c r="U430" s="6"/>
      <c r="V430" s="113"/>
      <c r="W430" s="102"/>
      <c r="X430" s="102"/>
      <c r="Y430" s="102"/>
      <c r="Z430" s="102"/>
    </row>
    <row r="431" spans="1:26" x14ac:dyDescent="0.2">
      <c r="A431" s="29"/>
      <c r="B431" s="29"/>
      <c r="C431" s="2"/>
      <c r="D431" s="31"/>
      <c r="E431" s="32"/>
      <c r="F431" s="3"/>
      <c r="G431" s="28">
        <f t="shared" si="6"/>
        <v>0</v>
      </c>
      <c r="H431" s="297"/>
      <c r="I431" s="297"/>
      <c r="J431" s="297"/>
      <c r="K431" s="297"/>
      <c r="L431" s="297"/>
      <c r="M431" s="297"/>
      <c r="N431" s="297"/>
      <c r="O431" s="306"/>
      <c r="P431" s="297"/>
      <c r="Q431" s="92"/>
      <c r="R431" s="99"/>
      <c r="S431" s="92"/>
      <c r="T431" s="92"/>
      <c r="U431" s="6"/>
      <c r="V431" s="113"/>
      <c r="W431" s="102"/>
      <c r="X431" s="102"/>
      <c r="Y431" s="102"/>
      <c r="Z431" s="102"/>
    </row>
    <row r="432" spans="1:26" x14ac:dyDescent="0.2">
      <c r="A432" s="29"/>
      <c r="B432" s="29"/>
      <c r="C432" s="2"/>
      <c r="D432" s="31"/>
      <c r="E432" s="32"/>
      <c r="F432" s="3"/>
      <c r="G432" s="28">
        <f t="shared" si="6"/>
        <v>0</v>
      </c>
      <c r="H432" s="297"/>
      <c r="I432" s="297"/>
      <c r="J432" s="297"/>
      <c r="K432" s="297"/>
      <c r="L432" s="297"/>
      <c r="M432" s="297"/>
      <c r="N432" s="297"/>
      <c r="O432" s="306"/>
      <c r="P432" s="297"/>
      <c r="Q432" s="92"/>
      <c r="R432" s="99"/>
      <c r="S432" s="92"/>
      <c r="T432" s="92"/>
      <c r="U432" s="6"/>
      <c r="V432" s="113"/>
      <c r="W432" s="102"/>
      <c r="X432" s="102"/>
      <c r="Y432" s="102"/>
      <c r="Z432" s="102"/>
    </row>
    <row r="433" spans="1:26" x14ac:dyDescent="0.2">
      <c r="A433" s="29"/>
      <c r="B433" s="29"/>
      <c r="C433" s="2"/>
      <c r="D433" s="31"/>
      <c r="E433" s="32"/>
      <c r="F433" s="3"/>
      <c r="G433" s="28">
        <f t="shared" si="6"/>
        <v>0</v>
      </c>
      <c r="H433" s="297"/>
      <c r="I433" s="297"/>
      <c r="J433" s="297"/>
      <c r="K433" s="297"/>
      <c r="L433" s="297"/>
      <c r="M433" s="297"/>
      <c r="N433" s="297"/>
      <c r="O433" s="306"/>
      <c r="P433" s="297"/>
      <c r="Q433" s="92"/>
      <c r="R433" s="99"/>
      <c r="S433" s="92"/>
      <c r="T433" s="92"/>
      <c r="U433" s="6"/>
      <c r="V433" s="113"/>
      <c r="W433" s="102"/>
      <c r="X433" s="102"/>
      <c r="Y433" s="102"/>
      <c r="Z433" s="102"/>
    </row>
    <row r="434" spans="1:26" x14ac:dyDescent="0.2">
      <c r="A434" s="29"/>
      <c r="B434" s="29"/>
      <c r="C434" s="2"/>
      <c r="D434" s="31"/>
      <c r="E434" s="32"/>
      <c r="F434" s="3"/>
      <c r="G434" s="28">
        <f t="shared" si="6"/>
        <v>0</v>
      </c>
      <c r="H434" s="297"/>
      <c r="I434" s="297"/>
      <c r="J434" s="297"/>
      <c r="K434" s="297"/>
      <c r="L434" s="297"/>
      <c r="M434" s="297"/>
      <c r="N434" s="297"/>
      <c r="O434" s="306"/>
      <c r="P434" s="297"/>
      <c r="Q434" s="92"/>
      <c r="R434" s="99"/>
      <c r="S434" s="92"/>
      <c r="T434" s="92"/>
      <c r="U434" s="6"/>
      <c r="V434" s="113"/>
      <c r="W434" s="102"/>
      <c r="X434" s="102"/>
      <c r="Y434" s="102"/>
      <c r="Z434" s="102"/>
    </row>
    <row r="435" spans="1:26" x14ac:dyDescent="0.2">
      <c r="A435" s="29"/>
      <c r="B435" s="29"/>
      <c r="C435" s="2"/>
      <c r="D435" s="31"/>
      <c r="E435" s="32"/>
      <c r="F435" s="3"/>
      <c r="G435" s="28">
        <f t="shared" si="6"/>
        <v>0</v>
      </c>
      <c r="H435" s="297"/>
      <c r="I435" s="297"/>
      <c r="J435" s="297"/>
      <c r="K435" s="297"/>
      <c r="L435" s="297"/>
      <c r="M435" s="297"/>
      <c r="N435" s="297"/>
      <c r="O435" s="306"/>
      <c r="P435" s="297"/>
      <c r="Q435" s="92"/>
      <c r="R435" s="99"/>
      <c r="S435" s="92"/>
      <c r="T435" s="92"/>
      <c r="U435" s="6"/>
      <c r="V435" s="113"/>
      <c r="W435" s="102"/>
      <c r="X435" s="102"/>
      <c r="Y435" s="102"/>
      <c r="Z435" s="102"/>
    </row>
    <row r="436" spans="1:26" x14ac:dyDescent="0.2">
      <c r="A436" s="29"/>
      <c r="B436" s="29"/>
      <c r="C436" s="2"/>
      <c r="D436" s="31"/>
      <c r="E436" s="32"/>
      <c r="F436" s="3"/>
      <c r="G436" s="28">
        <f t="shared" si="6"/>
        <v>0</v>
      </c>
      <c r="H436" s="297"/>
      <c r="I436" s="297"/>
      <c r="J436" s="297"/>
      <c r="K436" s="297"/>
      <c r="L436" s="297"/>
      <c r="M436" s="297"/>
      <c r="N436" s="297"/>
      <c r="O436" s="306"/>
      <c r="P436" s="297"/>
      <c r="Q436" s="92"/>
      <c r="R436" s="99"/>
      <c r="S436" s="92"/>
      <c r="T436" s="92"/>
      <c r="U436" s="6"/>
      <c r="V436" s="113"/>
      <c r="W436" s="102"/>
      <c r="X436" s="102"/>
      <c r="Y436" s="102"/>
      <c r="Z436" s="102"/>
    </row>
    <row r="437" spans="1:26" x14ac:dyDescent="0.2">
      <c r="A437" s="29"/>
      <c r="B437" s="29"/>
      <c r="C437" s="2"/>
      <c r="D437" s="31"/>
      <c r="E437" s="32"/>
      <c r="F437" s="3"/>
      <c r="G437" s="28">
        <f t="shared" si="6"/>
        <v>0</v>
      </c>
      <c r="H437" s="297"/>
      <c r="I437" s="297"/>
      <c r="J437" s="297"/>
      <c r="K437" s="297"/>
      <c r="L437" s="297"/>
      <c r="M437" s="297"/>
      <c r="N437" s="297"/>
      <c r="O437" s="302"/>
      <c r="P437" s="297"/>
      <c r="Q437" s="92"/>
      <c r="R437" s="99"/>
      <c r="S437" s="92"/>
      <c r="T437" s="92"/>
      <c r="U437" s="6"/>
      <c r="V437" s="113"/>
      <c r="W437" s="102"/>
      <c r="X437" s="102"/>
      <c r="Y437" s="102"/>
      <c r="Z437" s="102"/>
    </row>
    <row r="438" spans="1:26" x14ac:dyDescent="0.2">
      <c r="A438" s="29"/>
      <c r="B438" s="29"/>
      <c r="C438" s="2"/>
      <c r="D438" s="31"/>
      <c r="E438" s="32"/>
      <c r="F438" s="3"/>
      <c r="G438" s="28">
        <f t="shared" si="6"/>
        <v>0</v>
      </c>
      <c r="H438" s="297"/>
      <c r="I438" s="297"/>
      <c r="J438" s="297"/>
      <c r="K438" s="297"/>
      <c r="L438" s="297"/>
      <c r="M438" s="297"/>
      <c r="N438" s="297"/>
      <c r="O438" s="302"/>
      <c r="P438" s="297"/>
      <c r="Q438" s="92"/>
      <c r="R438" s="99"/>
      <c r="S438" s="92"/>
      <c r="T438" s="92"/>
      <c r="U438" s="6"/>
      <c r="V438" s="113"/>
      <c r="W438" s="102"/>
      <c r="X438" s="102"/>
      <c r="Y438" s="102"/>
      <c r="Z438" s="102"/>
    </row>
    <row r="439" spans="1:26" x14ac:dyDescent="0.2">
      <c r="A439" s="29"/>
      <c r="B439" s="29"/>
      <c r="C439" s="2"/>
      <c r="D439" s="31"/>
      <c r="E439" s="32"/>
      <c r="F439" s="3"/>
      <c r="G439" s="28">
        <f t="shared" si="6"/>
        <v>0</v>
      </c>
      <c r="H439" s="297"/>
      <c r="I439" s="297"/>
      <c r="J439" s="297"/>
      <c r="K439" s="297"/>
      <c r="L439" s="297"/>
      <c r="M439" s="297"/>
      <c r="N439" s="297"/>
      <c r="O439" s="306"/>
      <c r="P439" s="297"/>
      <c r="Q439" s="92"/>
      <c r="R439" s="99"/>
      <c r="S439" s="92"/>
      <c r="T439" s="92"/>
      <c r="U439" s="6"/>
      <c r="V439" s="113"/>
      <c r="W439" s="102"/>
      <c r="X439" s="102"/>
      <c r="Y439" s="102"/>
      <c r="Z439" s="102"/>
    </row>
    <row r="440" spans="1:26" x14ac:dyDescent="0.2">
      <c r="A440" s="29"/>
      <c r="B440" s="29"/>
      <c r="C440" s="2"/>
      <c r="D440" s="31"/>
      <c r="E440" s="32"/>
      <c r="F440" s="3"/>
      <c r="G440" s="28">
        <f t="shared" si="6"/>
        <v>0</v>
      </c>
      <c r="H440" s="297"/>
      <c r="I440" s="297"/>
      <c r="J440" s="297"/>
      <c r="K440" s="297"/>
      <c r="L440" s="297"/>
      <c r="M440" s="297"/>
      <c r="N440" s="297"/>
      <c r="O440" s="306"/>
      <c r="P440" s="297"/>
      <c r="Q440" s="92"/>
      <c r="R440" s="99"/>
      <c r="S440" s="92"/>
      <c r="T440" s="92"/>
      <c r="U440" s="6"/>
      <c r="V440" s="113"/>
      <c r="W440" s="102"/>
      <c r="X440" s="102"/>
      <c r="Y440" s="102"/>
      <c r="Z440" s="102"/>
    </row>
    <row r="441" spans="1:26" x14ac:dyDescent="0.2">
      <c r="A441" s="29"/>
      <c r="B441" s="29"/>
      <c r="C441" s="2"/>
      <c r="D441" s="31"/>
      <c r="E441" s="3"/>
      <c r="F441" s="3"/>
      <c r="G441" s="28">
        <f t="shared" si="6"/>
        <v>0</v>
      </c>
      <c r="H441" s="297"/>
      <c r="I441" s="297"/>
      <c r="J441" s="297"/>
      <c r="K441" s="297"/>
      <c r="L441" s="297"/>
      <c r="M441" s="297"/>
      <c r="N441" s="297"/>
      <c r="O441" s="306"/>
      <c r="P441" s="297"/>
      <c r="Q441" s="92"/>
      <c r="R441" s="99"/>
      <c r="S441" s="92"/>
      <c r="T441" s="92"/>
      <c r="U441" s="6"/>
      <c r="V441" s="113"/>
      <c r="W441" s="102"/>
      <c r="X441" s="102"/>
      <c r="Y441" s="102"/>
      <c r="Z441" s="102"/>
    </row>
    <row r="442" spans="1:26" x14ac:dyDescent="0.2">
      <c r="A442" s="29"/>
      <c r="B442" s="29"/>
      <c r="C442" s="2"/>
      <c r="D442" s="31"/>
      <c r="E442" s="32"/>
      <c r="F442" s="3"/>
      <c r="G442" s="28">
        <f t="shared" si="6"/>
        <v>0</v>
      </c>
      <c r="H442" s="297"/>
      <c r="I442" s="297"/>
      <c r="J442" s="297"/>
      <c r="K442" s="297"/>
      <c r="L442" s="297"/>
      <c r="M442" s="297"/>
      <c r="N442" s="297"/>
      <c r="O442" s="306"/>
      <c r="P442" s="297"/>
      <c r="Q442" s="92"/>
      <c r="R442" s="99"/>
      <c r="S442" s="92"/>
      <c r="T442" s="92"/>
      <c r="U442" s="6"/>
      <c r="V442" s="113"/>
      <c r="W442" s="102"/>
      <c r="X442" s="102"/>
      <c r="Y442" s="102"/>
      <c r="Z442" s="102"/>
    </row>
    <row r="443" spans="1:26" x14ac:dyDescent="0.2">
      <c r="A443" s="29"/>
      <c r="B443" s="29"/>
      <c r="C443" s="2"/>
      <c r="D443" s="31"/>
      <c r="E443" s="32"/>
      <c r="F443" s="3"/>
      <c r="G443" s="28">
        <f t="shared" si="6"/>
        <v>0</v>
      </c>
      <c r="H443" s="297"/>
      <c r="I443" s="297"/>
      <c r="J443" s="297"/>
      <c r="K443" s="297"/>
      <c r="L443" s="297"/>
      <c r="M443" s="297"/>
      <c r="N443" s="297"/>
      <c r="O443" s="306"/>
      <c r="P443" s="297"/>
      <c r="Q443" s="92"/>
      <c r="R443" s="99"/>
      <c r="S443" s="92"/>
      <c r="T443" s="92"/>
      <c r="U443" s="6"/>
      <c r="V443" s="113"/>
      <c r="W443" s="102"/>
      <c r="X443" s="102"/>
      <c r="Y443" s="102"/>
      <c r="Z443" s="102"/>
    </row>
    <row r="444" spans="1:26" x14ac:dyDescent="0.2">
      <c r="A444" s="29"/>
      <c r="B444" s="29"/>
      <c r="C444" s="2"/>
      <c r="D444" s="31"/>
      <c r="E444" s="32"/>
      <c r="F444" s="3"/>
      <c r="G444" s="28">
        <f t="shared" si="6"/>
        <v>0</v>
      </c>
      <c r="H444" s="297"/>
      <c r="I444" s="297"/>
      <c r="J444" s="297"/>
      <c r="K444" s="297"/>
      <c r="L444" s="297"/>
      <c r="M444" s="297"/>
      <c r="N444" s="297"/>
      <c r="O444" s="302"/>
      <c r="P444" s="297"/>
      <c r="Q444" s="92"/>
      <c r="R444" s="99"/>
      <c r="S444" s="92"/>
      <c r="T444" s="92"/>
      <c r="U444" s="6"/>
      <c r="V444" s="113"/>
      <c r="W444" s="102"/>
      <c r="X444" s="102"/>
      <c r="Y444" s="102"/>
      <c r="Z444" s="102"/>
    </row>
    <row r="445" spans="1:26" x14ac:dyDescent="0.2">
      <c r="A445" s="29"/>
      <c r="B445" s="29"/>
      <c r="C445" s="2"/>
      <c r="D445" s="31"/>
      <c r="E445" s="32"/>
      <c r="F445" s="3"/>
      <c r="G445" s="28">
        <f t="shared" si="6"/>
        <v>0</v>
      </c>
      <c r="H445" s="297"/>
      <c r="I445" s="297"/>
      <c r="J445" s="297"/>
      <c r="K445" s="297"/>
      <c r="L445" s="297"/>
      <c r="M445" s="297"/>
      <c r="N445" s="297"/>
      <c r="O445" s="306"/>
      <c r="P445" s="297"/>
      <c r="Q445" s="92"/>
      <c r="R445" s="99"/>
      <c r="S445" s="92"/>
      <c r="T445" s="92"/>
      <c r="U445" s="6"/>
      <c r="V445" s="113"/>
      <c r="W445" s="102"/>
      <c r="X445" s="102"/>
      <c r="Y445" s="102"/>
      <c r="Z445" s="102"/>
    </row>
    <row r="446" spans="1:26" x14ac:dyDescent="0.2">
      <c r="A446" s="29"/>
      <c r="B446" s="29"/>
      <c r="C446" s="2"/>
      <c r="D446" s="31"/>
      <c r="E446" s="32"/>
      <c r="F446" s="3"/>
      <c r="G446" s="28">
        <f t="shared" si="6"/>
        <v>0</v>
      </c>
      <c r="H446" s="297"/>
      <c r="I446" s="297"/>
      <c r="J446" s="297"/>
      <c r="K446" s="297"/>
      <c r="L446" s="297"/>
      <c r="M446" s="297"/>
      <c r="N446" s="297"/>
      <c r="O446" s="306"/>
      <c r="P446" s="297"/>
      <c r="Q446" s="92"/>
      <c r="R446" s="99"/>
      <c r="S446" s="92"/>
      <c r="T446" s="92"/>
      <c r="U446" s="6"/>
      <c r="V446" s="113"/>
      <c r="W446" s="102"/>
      <c r="X446" s="102"/>
      <c r="Y446" s="102"/>
      <c r="Z446" s="102"/>
    </row>
    <row r="447" spans="1:26" x14ac:dyDescent="0.2">
      <c r="A447" s="29"/>
      <c r="B447" s="29"/>
      <c r="C447" s="2"/>
      <c r="D447" s="31"/>
      <c r="E447" s="32"/>
      <c r="F447" s="3"/>
      <c r="G447" s="28">
        <f t="shared" si="6"/>
        <v>0</v>
      </c>
      <c r="H447" s="297"/>
      <c r="I447" s="297"/>
      <c r="J447" s="297"/>
      <c r="K447" s="297"/>
      <c r="L447" s="297"/>
      <c r="M447" s="297"/>
      <c r="N447" s="297"/>
      <c r="O447" s="302"/>
      <c r="P447" s="297"/>
      <c r="Q447" s="92"/>
      <c r="R447" s="99"/>
      <c r="S447" s="92"/>
      <c r="T447" s="92"/>
      <c r="U447" s="6"/>
      <c r="V447" s="113"/>
      <c r="W447" s="102"/>
      <c r="X447" s="102"/>
      <c r="Y447" s="102"/>
      <c r="Z447" s="102"/>
    </row>
    <row r="448" spans="1:26" x14ac:dyDescent="0.2">
      <c r="A448" s="29"/>
      <c r="B448" s="29"/>
      <c r="C448" s="2"/>
      <c r="D448" s="31"/>
      <c r="E448" s="32"/>
      <c r="F448" s="3"/>
      <c r="G448" s="28">
        <f t="shared" si="6"/>
        <v>0</v>
      </c>
      <c r="H448" s="297"/>
      <c r="I448" s="297"/>
      <c r="J448" s="297"/>
      <c r="K448" s="297"/>
      <c r="L448" s="297"/>
      <c r="M448" s="297"/>
      <c r="N448" s="297"/>
      <c r="O448" s="306"/>
      <c r="P448" s="297"/>
      <c r="Q448" s="92"/>
      <c r="R448" s="99"/>
      <c r="S448" s="92"/>
      <c r="T448" s="92"/>
      <c r="U448" s="6"/>
      <c r="V448" s="113"/>
      <c r="W448" s="102"/>
      <c r="X448" s="102"/>
      <c r="Y448" s="102"/>
      <c r="Z448" s="102"/>
    </row>
    <row r="449" spans="1:26" x14ac:dyDescent="0.2">
      <c r="A449" s="29"/>
      <c r="B449" s="29"/>
      <c r="C449" s="2"/>
      <c r="D449" s="31"/>
      <c r="E449" s="32"/>
      <c r="F449" s="3"/>
      <c r="G449" s="28">
        <f t="shared" si="6"/>
        <v>0</v>
      </c>
      <c r="H449" s="297"/>
      <c r="I449" s="297"/>
      <c r="J449" s="297"/>
      <c r="K449" s="297"/>
      <c r="L449" s="297"/>
      <c r="M449" s="297"/>
      <c r="N449" s="297"/>
      <c r="O449" s="306"/>
      <c r="P449" s="297"/>
      <c r="Q449" s="92"/>
      <c r="R449" s="99"/>
      <c r="S449" s="92"/>
      <c r="T449" s="92"/>
      <c r="U449" s="6"/>
      <c r="V449" s="113"/>
      <c r="W449" s="102"/>
      <c r="X449" s="102"/>
      <c r="Y449" s="102"/>
      <c r="Z449" s="102"/>
    </row>
    <row r="450" spans="1:26" x14ac:dyDescent="0.2">
      <c r="A450" s="29"/>
      <c r="B450" s="29"/>
      <c r="C450" s="2"/>
      <c r="D450" s="31"/>
      <c r="E450" s="32"/>
      <c r="F450" s="3"/>
      <c r="G450" s="28">
        <f t="shared" si="6"/>
        <v>0</v>
      </c>
      <c r="H450" s="297"/>
      <c r="I450" s="297"/>
      <c r="J450" s="297"/>
      <c r="K450" s="297"/>
      <c r="L450" s="297"/>
      <c r="M450" s="297"/>
      <c r="N450" s="297"/>
      <c r="O450" s="306"/>
      <c r="P450" s="297"/>
      <c r="Q450" s="92"/>
      <c r="R450" s="99"/>
      <c r="S450" s="92"/>
      <c r="T450" s="92"/>
      <c r="U450" s="6"/>
      <c r="V450" s="113"/>
      <c r="W450" s="102"/>
      <c r="X450" s="102"/>
      <c r="Y450" s="102"/>
      <c r="Z450" s="102"/>
    </row>
    <row r="451" spans="1:26" x14ac:dyDescent="0.2">
      <c r="A451" s="1"/>
      <c r="B451" s="29"/>
      <c r="C451" s="2"/>
      <c r="D451" s="30"/>
      <c r="E451" s="32"/>
      <c r="F451" s="3"/>
      <c r="G451" s="28">
        <f t="shared" si="6"/>
        <v>0</v>
      </c>
      <c r="H451" s="297"/>
      <c r="I451" s="297"/>
      <c r="J451" s="297"/>
      <c r="K451" s="297"/>
      <c r="L451" s="297"/>
      <c r="M451" s="297"/>
      <c r="N451" s="297"/>
      <c r="O451" s="306"/>
      <c r="P451" s="297"/>
      <c r="Q451" s="92"/>
      <c r="R451" s="99"/>
      <c r="S451" s="92"/>
      <c r="T451" s="92"/>
      <c r="U451" s="6"/>
      <c r="V451" s="113"/>
      <c r="W451" s="102"/>
      <c r="X451" s="96"/>
      <c r="Y451" s="96"/>
      <c r="Z451" s="96"/>
    </row>
    <row r="452" spans="1:26" x14ac:dyDescent="0.2">
      <c r="A452" s="1"/>
      <c r="B452" s="29"/>
      <c r="C452" s="2"/>
      <c r="D452" s="31"/>
      <c r="E452" s="32"/>
      <c r="F452" s="3"/>
      <c r="G452" s="28">
        <f t="shared" si="6"/>
        <v>0</v>
      </c>
      <c r="H452" s="297"/>
      <c r="I452" s="297"/>
      <c r="J452" s="297"/>
      <c r="K452" s="297"/>
      <c r="L452" s="297"/>
      <c r="M452" s="297"/>
      <c r="N452" s="297"/>
      <c r="O452" s="306"/>
      <c r="P452" s="297"/>
      <c r="Q452" s="92"/>
      <c r="R452" s="99"/>
      <c r="S452" s="92"/>
      <c r="T452" s="92"/>
      <c r="U452" s="6"/>
      <c r="V452" s="113"/>
      <c r="W452" s="102"/>
      <c r="X452" s="100"/>
      <c r="Y452" s="100"/>
      <c r="Z452" s="100"/>
    </row>
    <row r="453" spans="1:26" x14ac:dyDescent="0.2">
      <c r="A453" s="1"/>
      <c r="B453" s="29"/>
      <c r="C453" s="2"/>
      <c r="D453" s="31"/>
      <c r="E453" s="32"/>
      <c r="F453" s="3"/>
      <c r="G453" s="28">
        <f t="shared" si="6"/>
        <v>0</v>
      </c>
      <c r="H453" s="297"/>
      <c r="I453" s="297"/>
      <c r="J453" s="297"/>
      <c r="K453" s="297"/>
      <c r="L453" s="297"/>
      <c r="M453" s="297"/>
      <c r="N453" s="297"/>
      <c r="O453" s="306"/>
      <c r="P453" s="297"/>
      <c r="Q453" s="92"/>
      <c r="R453" s="99"/>
      <c r="S453" s="92"/>
      <c r="T453" s="92"/>
      <c r="U453" s="6"/>
      <c r="V453" s="113"/>
      <c r="W453" s="102"/>
      <c r="X453" s="96"/>
      <c r="Y453" s="96"/>
      <c r="Z453" s="96"/>
    </row>
    <row r="454" spans="1:26" x14ac:dyDescent="0.2">
      <c r="A454" s="1"/>
      <c r="B454" s="29"/>
      <c r="C454" s="2"/>
      <c r="D454" s="30"/>
      <c r="E454" s="32"/>
      <c r="F454" s="3"/>
      <c r="G454" s="28">
        <f t="shared" si="6"/>
        <v>0</v>
      </c>
      <c r="H454" s="297"/>
      <c r="I454" s="297"/>
      <c r="J454" s="297"/>
      <c r="K454" s="297"/>
      <c r="L454" s="297"/>
      <c r="M454" s="297"/>
      <c r="N454" s="297"/>
      <c r="O454" s="306"/>
      <c r="P454" s="297"/>
      <c r="Q454" s="92"/>
      <c r="R454" s="99"/>
      <c r="S454" s="92"/>
      <c r="T454" s="92"/>
      <c r="U454" s="6"/>
      <c r="V454" s="113"/>
      <c r="W454" s="102"/>
      <c r="X454" s="96"/>
      <c r="Y454" s="96"/>
      <c r="Z454" s="96"/>
    </row>
    <row r="455" spans="1:26" x14ac:dyDescent="0.2">
      <c r="A455" s="1"/>
      <c r="B455" s="29"/>
      <c r="C455" s="2"/>
      <c r="D455" s="30"/>
      <c r="E455" s="32"/>
      <c r="F455" s="3"/>
      <c r="G455" s="28">
        <f t="shared" si="6"/>
        <v>0</v>
      </c>
      <c r="H455" s="297"/>
      <c r="I455" s="297"/>
      <c r="J455" s="297"/>
      <c r="K455" s="297"/>
      <c r="L455" s="297"/>
      <c r="M455" s="297"/>
      <c r="N455" s="297"/>
      <c r="O455" s="306"/>
      <c r="P455" s="297"/>
      <c r="Q455" s="92"/>
      <c r="R455" s="99"/>
      <c r="S455" s="92"/>
      <c r="T455" s="92"/>
      <c r="U455" s="6"/>
      <c r="V455" s="113"/>
      <c r="W455" s="102"/>
      <c r="X455" s="96"/>
      <c r="Y455" s="96"/>
      <c r="Z455" s="96"/>
    </row>
    <row r="456" spans="1:26" x14ac:dyDescent="0.2">
      <c r="A456" s="1"/>
      <c r="B456" s="29"/>
      <c r="C456" s="2"/>
      <c r="D456" s="30"/>
      <c r="E456" s="32"/>
      <c r="F456" s="3"/>
      <c r="G456" s="28">
        <f t="shared" si="6"/>
        <v>0</v>
      </c>
      <c r="H456" s="297"/>
      <c r="I456" s="297"/>
      <c r="J456" s="297"/>
      <c r="K456" s="297"/>
      <c r="L456" s="297"/>
      <c r="M456" s="297"/>
      <c r="N456" s="297"/>
      <c r="O456" s="306"/>
      <c r="P456" s="297"/>
      <c r="Q456" s="92"/>
      <c r="R456" s="99"/>
      <c r="S456" s="92"/>
      <c r="T456" s="92"/>
      <c r="U456" s="6"/>
      <c r="V456" s="113"/>
      <c r="W456" s="102"/>
      <c r="X456" s="96"/>
      <c r="Y456" s="96"/>
      <c r="Z456" s="96"/>
    </row>
    <row r="457" spans="1:26" x14ac:dyDescent="0.2">
      <c r="A457" s="1"/>
      <c r="B457" s="29"/>
      <c r="C457" s="2"/>
      <c r="D457" s="30"/>
      <c r="E457" s="32"/>
      <c r="F457" s="3"/>
      <c r="G457" s="28">
        <f t="shared" si="6"/>
        <v>0</v>
      </c>
      <c r="H457" s="297"/>
      <c r="I457" s="297"/>
      <c r="J457" s="297"/>
      <c r="K457" s="297"/>
      <c r="L457" s="297"/>
      <c r="M457" s="297"/>
      <c r="N457" s="297"/>
      <c r="O457" s="306"/>
      <c r="P457" s="297"/>
      <c r="Q457" s="92"/>
      <c r="R457" s="99"/>
      <c r="S457" s="92"/>
      <c r="T457" s="92"/>
      <c r="U457" s="6"/>
      <c r="V457" s="113"/>
      <c r="W457" s="102"/>
      <c r="X457" s="96"/>
      <c r="Y457" s="96"/>
      <c r="Z457" s="96"/>
    </row>
    <row r="458" spans="1:26" x14ac:dyDescent="0.2">
      <c r="A458" s="1"/>
      <c r="B458" s="29"/>
      <c r="C458" s="2"/>
      <c r="D458" s="30"/>
      <c r="E458" s="32"/>
      <c r="F458" s="3"/>
      <c r="G458" s="28">
        <f t="shared" si="6"/>
        <v>0</v>
      </c>
      <c r="H458" s="297"/>
      <c r="I458" s="297"/>
      <c r="J458" s="297"/>
      <c r="K458" s="297"/>
      <c r="L458" s="297"/>
      <c r="M458" s="297"/>
      <c r="N458" s="297"/>
      <c r="O458" s="306"/>
      <c r="P458" s="297"/>
      <c r="Q458" s="92"/>
      <c r="R458" s="99"/>
      <c r="S458" s="92"/>
      <c r="T458" s="92"/>
      <c r="U458" s="6"/>
      <c r="V458" s="113"/>
      <c r="W458" s="102"/>
      <c r="X458" s="100"/>
      <c r="Y458" s="100"/>
      <c r="Z458" s="100"/>
    </row>
    <row r="459" spans="1:26" x14ac:dyDescent="0.2">
      <c r="A459" s="1"/>
      <c r="B459" s="29"/>
      <c r="C459" s="2"/>
      <c r="D459" s="30"/>
      <c r="E459" s="32"/>
      <c r="F459" s="3"/>
      <c r="G459" s="28">
        <f t="shared" si="6"/>
        <v>0</v>
      </c>
      <c r="H459" s="297"/>
      <c r="I459" s="297"/>
      <c r="J459" s="297"/>
      <c r="K459" s="297"/>
      <c r="L459" s="297"/>
      <c r="M459" s="297"/>
      <c r="N459" s="297"/>
      <c r="O459" s="306"/>
      <c r="P459" s="297"/>
      <c r="Q459" s="92"/>
      <c r="R459" s="99"/>
      <c r="S459" s="92"/>
      <c r="T459" s="92"/>
      <c r="U459" s="6"/>
      <c r="V459" s="113"/>
      <c r="W459" s="102"/>
      <c r="X459" s="102"/>
      <c r="Y459" s="100">
        <f>F459</f>
        <v>0</v>
      </c>
      <c r="Z459" s="100"/>
    </row>
    <row r="460" spans="1:26" s="46" customFormat="1" x14ac:dyDescent="0.2">
      <c r="A460" s="138"/>
      <c r="B460" s="139"/>
      <c r="C460" s="140"/>
      <c r="D460" s="141"/>
      <c r="E460" s="326"/>
      <c r="F460" s="45"/>
      <c r="G460" s="45"/>
      <c r="H460" s="316"/>
      <c r="I460" s="316"/>
      <c r="J460" s="316"/>
      <c r="K460" s="316"/>
      <c r="L460" s="317"/>
      <c r="M460" s="317"/>
      <c r="N460" s="317"/>
      <c r="O460" s="317">
        <f t="shared" ref="O460:T460" si="7">SUM(O461:O478)</f>
        <v>0</v>
      </c>
      <c r="P460" s="317">
        <f t="shared" si="7"/>
        <v>0</v>
      </c>
      <c r="Q460" s="142">
        <f t="shared" si="7"/>
        <v>0</v>
      </c>
      <c r="R460" s="143">
        <f t="shared" si="7"/>
        <v>0</v>
      </c>
      <c r="S460" s="142">
        <f t="shared" si="7"/>
        <v>0</v>
      </c>
      <c r="T460" s="142">
        <f t="shared" si="7"/>
        <v>0</v>
      </c>
      <c r="U460" s="144"/>
      <c r="V460" s="142">
        <f t="shared" ref="V460:Z460" si="8">SUM(V461:V478)</f>
        <v>0</v>
      </c>
      <c r="W460" s="142">
        <f t="shared" si="8"/>
        <v>0</v>
      </c>
      <c r="X460" s="142">
        <f t="shared" si="8"/>
        <v>0</v>
      </c>
      <c r="Y460" s="142">
        <f t="shared" si="8"/>
        <v>0</v>
      </c>
      <c r="Z460" s="142">
        <f t="shared" si="8"/>
        <v>0</v>
      </c>
    </row>
    <row r="462" spans="1:26" x14ac:dyDescent="0.2">
      <c r="A462" s="57"/>
      <c r="D462" s="107"/>
      <c r="E462" s="332"/>
    </row>
    <row r="463" spans="1:26" x14ac:dyDescent="0.2">
      <c r="D463" s="107"/>
      <c r="E463" s="332"/>
    </row>
    <row r="464" spans="1:26" x14ac:dyDescent="0.2">
      <c r="D464" s="107"/>
      <c r="E464" s="332"/>
    </row>
    <row r="465" spans="1:21" x14ac:dyDescent="0.2">
      <c r="E465" s="332"/>
    </row>
    <row r="466" spans="1:21" x14ac:dyDescent="0.2">
      <c r="E466" s="332"/>
    </row>
    <row r="467" spans="1:21" x14ac:dyDescent="0.2">
      <c r="E467" s="332"/>
    </row>
    <row r="468" spans="1:21" x14ac:dyDescent="0.2">
      <c r="E468" s="332"/>
    </row>
    <row r="469" spans="1:21" x14ac:dyDescent="0.2">
      <c r="E469" s="332"/>
    </row>
    <row r="470" spans="1:21" x14ac:dyDescent="0.2">
      <c r="E470" s="332"/>
    </row>
    <row r="471" spans="1:21" x14ac:dyDescent="0.2">
      <c r="E471" s="332"/>
    </row>
    <row r="472" spans="1:21" x14ac:dyDescent="0.2">
      <c r="E472" s="332"/>
    </row>
    <row r="473" spans="1:21" x14ac:dyDescent="0.2">
      <c r="E473" s="332"/>
    </row>
    <row r="474" spans="1:21" x14ac:dyDescent="0.2">
      <c r="E474" s="332"/>
    </row>
    <row r="475" spans="1:21" x14ac:dyDescent="0.2">
      <c r="E475" s="332"/>
    </row>
    <row r="476" spans="1:21" x14ac:dyDescent="0.2">
      <c r="E476" s="332"/>
    </row>
    <row r="477" spans="1:21" x14ac:dyDescent="0.2">
      <c r="E477" s="332"/>
    </row>
    <row r="478" spans="1:21" x14ac:dyDescent="0.2">
      <c r="E478" s="332"/>
    </row>
    <row r="479" spans="1:21" s="50" customFormat="1" x14ac:dyDescent="0.2">
      <c r="A479" s="145"/>
      <c r="B479" s="146"/>
      <c r="C479" s="147"/>
      <c r="D479" s="148"/>
      <c r="E479" s="326"/>
      <c r="F479" s="149"/>
      <c r="G479" s="61"/>
      <c r="H479" s="305"/>
      <c r="I479" s="305"/>
      <c r="J479" s="305"/>
      <c r="K479" s="305"/>
      <c r="L479" s="319"/>
      <c r="M479" s="319"/>
      <c r="N479" s="319"/>
      <c r="O479" s="320"/>
      <c r="P479" s="319"/>
      <c r="Q479" s="150"/>
      <c r="R479" s="151"/>
      <c r="S479" s="150"/>
      <c r="T479" s="150"/>
      <c r="U479" s="49"/>
    </row>
  </sheetData>
  <sortState xmlns:xlrd2="http://schemas.microsoft.com/office/spreadsheetml/2017/richdata2" ref="A4:IJ78">
    <sortCondition ref="C4:C78"/>
  </sortState>
  <mergeCells count="1">
    <mergeCell ref="H1:P1"/>
  </mergeCells>
  <conditionalFormatting sqref="D3">
    <cfRule type="cellIs" dxfId="8" priority="2" operator="equal">
      <formula>"OK"</formula>
    </cfRule>
    <cfRule type="cellIs" dxfId="7" priority="3" operator="notEqual">
      <formula>"OK"</formula>
    </cfRule>
  </conditionalFormatting>
  <conditionalFormatting sqref="G4:G459">
    <cfRule type="cellIs" dxfId="6" priority="4" operator="notEqual">
      <formula>0</formula>
    </cfRule>
    <cfRule type="cellIs" dxfId="5" priority="5" operator="equal">
      <formula>0</formula>
    </cfRule>
  </conditionalFormatting>
  <pageMargins left="0.78749999999999998" right="0.78749999999999998" top="0.98402777777777795" bottom="0.9840277777777779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MJ49"/>
  <sheetViews>
    <sheetView zoomScaleNormal="100" workbookViewId="0">
      <selection activeCell="D33" sqref="D33"/>
    </sheetView>
  </sheetViews>
  <sheetFormatPr baseColWidth="10" defaultColWidth="11.42578125" defaultRowHeight="15" x14ac:dyDescent="0.2"/>
  <cols>
    <col min="1" max="1" width="18.140625" style="152" customWidth="1"/>
    <col min="2" max="3" width="18.140625" style="153" customWidth="1"/>
    <col min="4" max="4" width="19.140625" style="153" customWidth="1"/>
    <col min="5" max="5" width="37.7109375" style="153" customWidth="1"/>
    <col min="6" max="6" width="11.42578125" style="153"/>
    <col min="7" max="7" width="25.28515625" style="153" customWidth="1"/>
    <col min="8" max="8" width="13.42578125" style="153" customWidth="1"/>
    <col min="9" max="9" width="15.7109375" style="153" customWidth="1"/>
    <col min="10" max="10" width="17.28515625" style="153" customWidth="1"/>
    <col min="11" max="1024" width="11.42578125" style="153"/>
  </cols>
  <sheetData>
    <row r="1" spans="1:9" x14ac:dyDescent="0.2">
      <c r="D1" s="154">
        <f ca="1">TODAY()</f>
        <v>45672</v>
      </c>
      <c r="G1"/>
      <c r="H1"/>
      <c r="I1"/>
    </row>
    <row r="2" spans="1:9" x14ac:dyDescent="0.2">
      <c r="B2" s="10" t="str">
        <f>+BILAN!A28</f>
        <v>societe 2025</v>
      </c>
      <c r="G2"/>
      <c r="H2"/>
      <c r="I2"/>
    </row>
    <row r="3" spans="1:9" ht="15.75" x14ac:dyDescent="0.25">
      <c r="A3" s="155"/>
      <c r="B3" s="156"/>
      <c r="C3" s="157"/>
      <c r="D3" s="157"/>
      <c r="G3"/>
      <c r="H3"/>
      <c r="I3"/>
    </row>
    <row r="4" spans="1:9" ht="15.75" x14ac:dyDescent="0.25">
      <c r="A4" s="158"/>
      <c r="B4" s="159" t="s">
        <v>35</v>
      </c>
      <c r="C4" s="160"/>
      <c r="D4" s="161" t="s">
        <v>36</v>
      </c>
      <c r="G4"/>
      <c r="H4"/>
      <c r="I4"/>
    </row>
    <row r="5" spans="1:9" ht="15.75" x14ac:dyDescent="0.25">
      <c r="A5" s="162" t="s">
        <v>37</v>
      </c>
      <c r="B5" s="163">
        <f>SUM(Dépense!E3:F3)</f>
        <v>12033.570000000002</v>
      </c>
      <c r="C5" s="164" t="s">
        <v>38</v>
      </c>
      <c r="D5" s="165">
        <f>Recette!D3+Recette!E3-Recette!G3</f>
        <v>13310</v>
      </c>
      <c r="G5"/>
      <c r="H5"/>
      <c r="I5"/>
    </row>
    <row r="6" spans="1:9" ht="15.75" x14ac:dyDescent="0.25">
      <c r="A6" s="162"/>
      <c r="B6" s="166"/>
      <c r="C6" s="167"/>
      <c r="D6" s="165"/>
      <c r="E6" s="153" t="s">
        <v>39</v>
      </c>
      <c r="G6"/>
      <c r="H6"/>
      <c r="I6"/>
    </row>
    <row r="7" spans="1:9" ht="15.75" x14ac:dyDescent="0.25">
      <c r="A7" s="162" t="s">
        <v>40</v>
      </c>
      <c r="B7" s="163">
        <f>SUM(Dépense!H3:Z3)</f>
        <v>12033.57</v>
      </c>
      <c r="C7" s="168" t="s">
        <v>41</v>
      </c>
      <c r="D7" s="165">
        <f>SUM(Recette!H3:T3)</f>
        <v>13310</v>
      </c>
      <c r="E7" s="169">
        <f>D7-D5</f>
        <v>0</v>
      </c>
      <c r="G7"/>
      <c r="H7"/>
      <c r="I7"/>
    </row>
    <row r="8" spans="1:9" ht="15.75" x14ac:dyDescent="0.25">
      <c r="A8" s="170"/>
      <c r="B8" s="171"/>
      <c r="C8" s="167"/>
      <c r="D8" s="172"/>
      <c r="G8"/>
      <c r="H8"/>
      <c r="I8"/>
    </row>
    <row r="9" spans="1:9" ht="15.75" x14ac:dyDescent="0.25">
      <c r="A9" s="173"/>
      <c r="B9" s="171"/>
      <c r="C9" s="167"/>
      <c r="D9" s="172"/>
      <c r="E9" s="338" t="s">
        <v>85</v>
      </c>
      <c r="G9"/>
      <c r="H9"/>
      <c r="I9"/>
    </row>
    <row r="10" spans="1:9" ht="15.75" x14ac:dyDescent="0.25">
      <c r="A10" s="174" t="s">
        <v>42</v>
      </c>
      <c r="B10" s="163">
        <f>B5-B7</f>
        <v>0</v>
      </c>
      <c r="C10" s="175" t="s">
        <v>42</v>
      </c>
      <c r="D10" s="165">
        <f>ROUND(D5-D7,2)</f>
        <v>0</v>
      </c>
      <c r="E10" s="339" cm="1">
        <f t="array" aca="1" ref="E10" ca="1">[1]!NO_COULEUR(E10)</f>
        <v>13434828</v>
      </c>
      <c r="G10"/>
      <c r="H10"/>
      <c r="I10"/>
    </row>
    <row r="11" spans="1:9" ht="15.75" x14ac:dyDescent="0.25">
      <c r="A11" s="176"/>
      <c r="B11" s="177" t="str">
        <f>IF(B10&lt;&gt;0,"ERREUR","OK")</f>
        <v>OK</v>
      </c>
      <c r="C11" s="178"/>
      <c r="D11" s="179" t="str">
        <f>IF(D10&lt;&gt;0,"ERREUR","OK")</f>
        <v>OK</v>
      </c>
      <c r="E11" s="340">
        <f ca="1">E10</f>
        <v>13434828</v>
      </c>
      <c r="G11"/>
      <c r="H11"/>
      <c r="I11"/>
    </row>
    <row r="12" spans="1:9" ht="15.75" x14ac:dyDescent="0.25">
      <c r="A12" s="180"/>
      <c r="B12" s="181"/>
      <c r="C12" s="182"/>
      <c r="D12" s="183"/>
      <c r="G12"/>
      <c r="H12"/>
      <c r="I12"/>
    </row>
    <row r="13" spans="1:9" ht="15.75" x14ac:dyDescent="0.25">
      <c r="A13" s="184" t="s">
        <v>43</v>
      </c>
      <c r="B13" s="185">
        <f>Dépense!U3</f>
        <v>0</v>
      </c>
      <c r="C13" s="182"/>
      <c r="D13" s="186">
        <f>Recette!S3</f>
        <v>0</v>
      </c>
      <c r="G13"/>
      <c r="H13"/>
      <c r="I13"/>
    </row>
    <row r="14" spans="1:9" ht="15.75" x14ac:dyDescent="0.25">
      <c r="A14" s="184" t="s">
        <v>44</v>
      </c>
      <c r="B14" s="185">
        <f>Dépense!W3</f>
        <v>0</v>
      </c>
      <c r="C14" s="182"/>
      <c r="D14" s="186">
        <f>Recette!J3</f>
        <v>0</v>
      </c>
      <c r="G14"/>
      <c r="H14"/>
      <c r="I14"/>
    </row>
    <row r="15" spans="1:9" ht="15.75" x14ac:dyDescent="0.25">
      <c r="A15" s="184"/>
      <c r="B15" s="187"/>
      <c r="C15" s="182"/>
      <c r="D15" s="188"/>
      <c r="E15" s="11"/>
      <c r="G15"/>
      <c r="H15"/>
      <c r="I15"/>
    </row>
    <row r="16" spans="1:9" ht="15.75" x14ac:dyDescent="0.25">
      <c r="A16" s="184"/>
      <c r="B16" s="187"/>
      <c r="C16" s="189" t="s">
        <v>45</v>
      </c>
      <c r="D16" s="190">
        <f>B13-D13</f>
        <v>0</v>
      </c>
      <c r="E16" s="11"/>
      <c r="G16"/>
      <c r="H16"/>
      <c r="I16"/>
    </row>
    <row r="17" spans="1:9" ht="15.75" x14ac:dyDescent="0.25">
      <c r="A17" s="191"/>
      <c r="B17" s="192"/>
      <c r="C17" s="193"/>
      <c r="D17" s="194" t="str">
        <f>IF(D16=0,"OK","ERREUR")</f>
        <v>OK</v>
      </c>
      <c r="G17"/>
      <c r="H17"/>
      <c r="I17"/>
    </row>
    <row r="18" spans="1:9" ht="16.5" thickBot="1" x14ac:dyDescent="0.3">
      <c r="A18" s="341"/>
      <c r="B18" s="342"/>
      <c r="C18" s="342"/>
      <c r="D18" s="343"/>
      <c r="G18"/>
      <c r="H18"/>
      <c r="I18"/>
    </row>
    <row r="19" spans="1:9" ht="15.75" x14ac:dyDescent="0.25">
      <c r="A19" s="353" t="s">
        <v>86</v>
      </c>
      <c r="B19" s="350">
        <f ca="1">Recette!D1-Dépense!E1</f>
        <v>3074.96</v>
      </c>
      <c r="C19" s="347"/>
      <c r="D19" s="348"/>
      <c r="G19" s="292"/>
      <c r="H19"/>
      <c r="I19"/>
    </row>
    <row r="20" spans="1:9" ht="15.75" x14ac:dyDescent="0.25">
      <c r="A20" s="344"/>
      <c r="B20" s="345" t="s">
        <v>46</v>
      </c>
      <c r="C20" s="345" t="s">
        <v>47</v>
      </c>
      <c r="D20" s="346" t="s">
        <v>48</v>
      </c>
      <c r="G20" s="292"/>
      <c r="H20" s="291"/>
      <c r="I20"/>
    </row>
    <row r="21" spans="1:9" ht="30" x14ac:dyDescent="0.2">
      <c r="A21" s="349" t="s">
        <v>87</v>
      </c>
      <c r="B21" s="351">
        <f>Recette!D3-Dépense!E3</f>
        <v>4951.3899999999976</v>
      </c>
      <c r="C21" s="351">
        <f>Recette!E3-Dépense!F3</f>
        <v>40339.03</v>
      </c>
      <c r="D21" s="352">
        <f>SUM(A21:C21)</f>
        <v>45290.42</v>
      </c>
      <c r="G21" s="292"/>
      <c r="H21"/>
      <c r="I21"/>
    </row>
    <row r="22" spans="1:9" ht="15.75" x14ac:dyDescent="0.25">
      <c r="A22" s="195"/>
      <c r="B22" s="196"/>
      <c r="C22" s="157"/>
      <c r="D22" s="157"/>
      <c r="G22" s="292"/>
    </row>
    <row r="23" spans="1:9" x14ac:dyDescent="0.2">
      <c r="G23" s="292"/>
    </row>
    <row r="24" spans="1:9" ht="15.75" x14ac:dyDescent="0.25">
      <c r="A24" s="155"/>
      <c r="B24" s="197">
        <v>3674.96</v>
      </c>
      <c r="C24" s="198">
        <v>40339.03</v>
      </c>
      <c r="D24" s="199" t="s">
        <v>82</v>
      </c>
    </row>
    <row r="25" spans="1:9" x14ac:dyDescent="0.2">
      <c r="C25" s="200"/>
    </row>
    <row r="26" spans="1:9" x14ac:dyDescent="0.2">
      <c r="A26" s="201"/>
      <c r="B26" s="202"/>
      <c r="C26" s="203"/>
      <c r="D26" s="203"/>
    </row>
    <row r="27" spans="1:9" x14ac:dyDescent="0.2">
      <c r="B27" s="156"/>
    </row>
    <row r="28" spans="1:9" x14ac:dyDescent="0.2">
      <c r="A28" s="155"/>
      <c r="B28" s="204" t="s">
        <v>88</v>
      </c>
      <c r="C28" s="205">
        <f>C21</f>
        <v>40339.03</v>
      </c>
    </row>
    <row r="29" spans="1:9" ht="15.75" x14ac:dyDescent="0.25">
      <c r="B29" s="206" t="s">
        <v>49</v>
      </c>
      <c r="C29" s="207">
        <f>C30-C28</f>
        <v>5376.9700000000012</v>
      </c>
      <c r="D29" s="208"/>
    </row>
    <row r="30" spans="1:9" x14ac:dyDescent="0.2">
      <c r="B30" s="204" t="s">
        <v>83</v>
      </c>
      <c r="C30" s="209">
        <v>45716</v>
      </c>
      <c r="D30" s="200"/>
    </row>
    <row r="31" spans="1:9" x14ac:dyDescent="0.2">
      <c r="C31" s="200"/>
      <c r="D31" s="200"/>
    </row>
    <row r="40" spans="12:12" x14ac:dyDescent="0.2">
      <c r="L40" s="210"/>
    </row>
    <row r="41" spans="12:12" x14ac:dyDescent="0.2">
      <c r="L41" s="210"/>
    </row>
    <row r="42" spans="12:12" x14ac:dyDescent="0.2">
      <c r="L42" s="210"/>
    </row>
    <row r="43" spans="12:12" x14ac:dyDescent="0.2">
      <c r="L43" s="210"/>
    </row>
    <row r="44" spans="12:12" x14ac:dyDescent="0.2">
      <c r="L44" s="210"/>
    </row>
    <row r="45" spans="12:12" x14ac:dyDescent="0.2">
      <c r="L45" s="210"/>
    </row>
    <row r="46" spans="12:12" x14ac:dyDescent="0.2">
      <c r="L46" s="210"/>
    </row>
    <row r="47" spans="12:12" x14ac:dyDescent="0.2">
      <c r="L47" s="210"/>
    </row>
    <row r="48" spans="12:12" x14ac:dyDescent="0.2">
      <c r="L48" s="210"/>
    </row>
    <row r="49" spans="12:12" x14ac:dyDescent="0.2">
      <c r="L49" s="210"/>
    </row>
  </sheetData>
  <conditionalFormatting sqref="D16 B10 D10">
    <cfRule type="cellIs" dxfId="4" priority="2" operator="equal">
      <formula>0</formula>
    </cfRule>
    <cfRule type="cellIs" dxfId="3" priority="3" operator="notEqual">
      <formula>0</formula>
    </cfRule>
  </conditionalFormatting>
  <conditionalFormatting sqref="C29">
    <cfRule type="cellIs" dxfId="2" priority="8" operator="lessThan">
      <formula>0</formula>
    </cfRule>
  </conditionalFormatting>
  <pageMargins left="0.78749999999999998" right="0.78749999999999998" top="0.98402777777777795" bottom="0.9840277777777779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28"/>
  <sheetViews>
    <sheetView zoomScale="130" zoomScaleNormal="130" workbookViewId="0">
      <selection activeCell="G24" sqref="G24"/>
    </sheetView>
  </sheetViews>
  <sheetFormatPr baseColWidth="10" defaultColWidth="10.5703125" defaultRowHeight="12.75" x14ac:dyDescent="0.2"/>
  <cols>
    <col min="1" max="1" width="25.42578125" customWidth="1"/>
    <col min="2" max="2" width="10.140625" style="7" customWidth="1"/>
    <col min="3" max="3" width="12" style="7" customWidth="1"/>
    <col min="4" max="4" width="1.28515625" customWidth="1"/>
    <col min="5" max="5" width="25.85546875" customWidth="1"/>
    <col min="6" max="6" width="9.7109375" style="7" customWidth="1"/>
    <col min="7" max="7" width="11.28515625" style="7" customWidth="1"/>
    <col min="8" max="8" width="16.5703125" customWidth="1"/>
    <col min="9" max="9" width="2.85546875" customWidth="1"/>
    <col min="10" max="10" width="9.28515625" customWidth="1"/>
    <col min="17" max="17" width="9.7109375" customWidth="1"/>
  </cols>
  <sheetData>
    <row r="1" spans="1:8" ht="20.25" customHeight="1" x14ac:dyDescent="0.2">
      <c r="A1" s="10" t="str">
        <f>+A28</f>
        <v>societe 2025</v>
      </c>
    </row>
    <row r="2" spans="1:8" s="214" customFormat="1" ht="18" customHeight="1" x14ac:dyDescent="0.25">
      <c r="A2" s="211" t="s">
        <v>36</v>
      </c>
      <c r="B2" s="212" t="s">
        <v>50</v>
      </c>
      <c r="C2" s="213" t="s">
        <v>51</v>
      </c>
      <c r="E2" s="215" t="s">
        <v>35</v>
      </c>
      <c r="F2" s="212" t="s">
        <v>50</v>
      </c>
      <c r="G2" s="216" t="s">
        <v>51</v>
      </c>
    </row>
    <row r="3" spans="1:8" ht="15.75" x14ac:dyDescent="0.25">
      <c r="A3" s="217" t="s">
        <v>52</v>
      </c>
      <c r="B3" s="6"/>
      <c r="C3" s="218">
        <f>SUM(B4:B5)</f>
        <v>13310</v>
      </c>
      <c r="D3" s="219"/>
      <c r="E3" s="220" t="s">
        <v>80</v>
      </c>
      <c r="F3" s="95"/>
      <c r="G3" s="221">
        <f>Dépense!H3</f>
        <v>1820.43</v>
      </c>
    </row>
    <row r="4" spans="1:8" x14ac:dyDescent="0.2">
      <c r="A4" s="375" t="s">
        <v>93</v>
      </c>
      <c r="B4" s="6">
        <f>Recette!H3</f>
        <v>12100</v>
      </c>
      <c r="C4" s="223"/>
      <c r="D4" s="62"/>
      <c r="E4" s="220" t="s">
        <v>81</v>
      </c>
      <c r="F4" s="6"/>
      <c r="G4" s="221">
        <f>Dépense!O3</f>
        <v>0</v>
      </c>
    </row>
    <row r="5" spans="1:8" x14ac:dyDescent="0.2">
      <c r="A5" s="375" t="s">
        <v>94</v>
      </c>
      <c r="B5" s="6">
        <f>Recette!I3</f>
        <v>1210</v>
      </c>
      <c r="C5" s="223"/>
      <c r="D5" s="62"/>
      <c r="E5" s="224"/>
      <c r="F5" s="6"/>
      <c r="G5" s="221"/>
    </row>
    <row r="6" spans="1:8" x14ac:dyDescent="0.2">
      <c r="A6" s="222"/>
      <c r="B6" s="6"/>
      <c r="C6" s="225"/>
      <c r="D6" s="62"/>
      <c r="E6" s="220"/>
      <c r="F6" s="6"/>
      <c r="G6" s="221"/>
    </row>
    <row r="7" spans="1:8" x14ac:dyDescent="0.2">
      <c r="A7" s="226" t="s">
        <v>53</v>
      </c>
      <c r="B7" s="6"/>
      <c r="C7" s="225">
        <f>Recette!L3</f>
        <v>0</v>
      </c>
      <c r="D7" s="62"/>
      <c r="E7" s="224" t="s">
        <v>20</v>
      </c>
      <c r="F7" s="6"/>
      <c r="G7" s="221">
        <f>Dépense!I3</f>
        <v>1397</v>
      </c>
    </row>
    <row r="8" spans="1:8" x14ac:dyDescent="0.2">
      <c r="A8" s="222" t="s">
        <v>11</v>
      </c>
      <c r="B8" s="6"/>
      <c r="C8" s="225">
        <f>Recette!K3</f>
        <v>0</v>
      </c>
      <c r="D8" s="62"/>
      <c r="E8" s="220" t="s">
        <v>27</v>
      </c>
      <c r="F8" s="6"/>
      <c r="G8" s="221">
        <f>Dépense!X3</f>
        <v>0</v>
      </c>
    </row>
    <row r="9" spans="1:8" x14ac:dyDescent="0.2">
      <c r="A9" s="227"/>
      <c r="B9" s="6"/>
      <c r="C9" s="225"/>
      <c r="D9" s="62"/>
      <c r="E9" s="220" t="s">
        <v>11</v>
      </c>
      <c r="F9" s="6"/>
      <c r="G9" s="221">
        <f>Dépense!L3</f>
        <v>0</v>
      </c>
    </row>
    <row r="10" spans="1:8" x14ac:dyDescent="0.2">
      <c r="A10" s="222"/>
      <c r="B10" s="114"/>
      <c r="C10" s="225"/>
      <c r="D10" s="62"/>
      <c r="E10" s="220" t="s">
        <v>24</v>
      </c>
      <c r="F10" s="6"/>
      <c r="G10" s="221">
        <f>Dépense!M3</f>
        <v>0</v>
      </c>
    </row>
    <row r="11" spans="1:8" x14ac:dyDescent="0.2">
      <c r="A11" s="289"/>
      <c r="B11" s="114"/>
      <c r="C11" s="225"/>
      <c r="D11" s="62"/>
      <c r="E11" s="227" t="s">
        <v>54</v>
      </c>
      <c r="F11" s="6"/>
      <c r="G11" s="221">
        <f>Dépense!P3</f>
        <v>185.97</v>
      </c>
    </row>
    <row r="12" spans="1:8" x14ac:dyDescent="0.2">
      <c r="A12" s="222" t="s">
        <v>55</v>
      </c>
      <c r="B12" s="114"/>
      <c r="C12" s="225">
        <f>Recette!M3</f>
        <v>0</v>
      </c>
      <c r="D12" s="62"/>
      <c r="E12" s="224" t="s">
        <v>56</v>
      </c>
      <c r="F12" s="6"/>
      <c r="G12" s="221">
        <f>Dépense!Q3</f>
        <v>55.04</v>
      </c>
    </row>
    <row r="13" spans="1:8" x14ac:dyDescent="0.2">
      <c r="A13" s="222" t="s">
        <v>57</v>
      </c>
      <c r="B13" s="114"/>
      <c r="C13" s="225">
        <f>Dépense!F3</f>
        <v>0</v>
      </c>
      <c r="D13" s="62"/>
      <c r="E13" s="220" t="s">
        <v>58</v>
      </c>
      <c r="F13" s="6"/>
      <c r="G13" s="221">
        <f>Recette!E3-Recette!E4</f>
        <v>0</v>
      </c>
    </row>
    <row r="14" spans="1:8" ht="13.5" thickBot="1" x14ac:dyDescent="0.25">
      <c r="A14" s="226" t="s">
        <v>59</v>
      </c>
      <c r="B14" s="114"/>
      <c r="C14" s="223">
        <f>Recette!Q3</f>
        <v>0</v>
      </c>
      <c r="D14" s="62"/>
      <c r="E14" s="289"/>
      <c r="F14" s="6"/>
      <c r="G14" s="6"/>
      <c r="H14" s="228"/>
    </row>
    <row r="15" spans="1:8" x14ac:dyDescent="0.2">
      <c r="A15" s="242" t="s">
        <v>79</v>
      </c>
      <c r="B15" s="290"/>
      <c r="C15" s="244">
        <f>SUBTOTAL(9,C3:C14)</f>
        <v>13310</v>
      </c>
      <c r="D15" s="62"/>
      <c r="E15" s="242" t="s">
        <v>78</v>
      </c>
      <c r="F15" s="290"/>
      <c r="G15" s="244">
        <f>SUBTOTAL(9,G3:G14)</f>
        <v>3458.44</v>
      </c>
      <c r="H15" s="228"/>
    </row>
    <row r="16" spans="1:8" x14ac:dyDescent="0.2">
      <c r="A16" s="229" t="s">
        <v>60</v>
      </c>
      <c r="B16" s="230"/>
      <c r="C16" s="231">
        <f>SUM(B17:B19)</f>
        <v>0</v>
      </c>
      <c r="D16" s="62"/>
      <c r="E16" s="232" t="s">
        <v>61</v>
      </c>
      <c r="F16" s="230"/>
      <c r="G16" s="233">
        <f>SUM(F17:F19)</f>
        <v>8400</v>
      </c>
    </row>
    <row r="17" spans="1:8" x14ac:dyDescent="0.2">
      <c r="A17" s="376" t="s">
        <v>95</v>
      </c>
      <c r="B17" s="95">
        <f>Recette!N3</f>
        <v>0</v>
      </c>
      <c r="C17" s="234"/>
      <c r="D17" s="62"/>
      <c r="E17" s="376" t="s">
        <v>95</v>
      </c>
      <c r="F17" s="6">
        <f>Dépense!T3</f>
        <v>6000</v>
      </c>
      <c r="G17" s="221"/>
    </row>
    <row r="18" spans="1:8" x14ac:dyDescent="0.2">
      <c r="A18" s="376" t="s">
        <v>96</v>
      </c>
      <c r="B18" s="6">
        <f>Recette!O3</f>
        <v>0</v>
      </c>
      <c r="C18" s="221"/>
      <c r="E18" s="376" t="s">
        <v>96</v>
      </c>
      <c r="F18" s="6">
        <f>Dépense!R3</f>
        <v>1200</v>
      </c>
      <c r="G18" s="221"/>
    </row>
    <row r="19" spans="1:8" x14ac:dyDescent="0.2">
      <c r="A19" s="377" t="s">
        <v>97</v>
      </c>
      <c r="B19" s="235">
        <f>Recette!P3</f>
        <v>0</v>
      </c>
      <c r="C19" s="236"/>
      <c r="D19" s="62"/>
      <c r="E19" s="377" t="s">
        <v>97</v>
      </c>
      <c r="F19" s="235">
        <f>Dépense!S3</f>
        <v>1200</v>
      </c>
      <c r="G19" s="236"/>
    </row>
    <row r="20" spans="1:8" ht="15" x14ac:dyDescent="0.25">
      <c r="A20" s="237" t="s">
        <v>48</v>
      </c>
      <c r="B20" s="238"/>
      <c r="C20" s="239">
        <f>SUBTOTAL(9,C3:C16)</f>
        <v>13310</v>
      </c>
      <c r="D20" s="62"/>
      <c r="E20" s="237" t="s">
        <v>48</v>
      </c>
      <c r="F20" s="240"/>
      <c r="G20" s="241">
        <f>SUBTOTAL(9,G3:G16)</f>
        <v>11858.44</v>
      </c>
    </row>
    <row r="21" spans="1:8" ht="8.25" customHeight="1" x14ac:dyDescent="0.2"/>
    <row r="22" spans="1:8" x14ac:dyDescent="0.2">
      <c r="A22" s="242" t="s">
        <v>62</v>
      </c>
      <c r="B22" s="243"/>
      <c r="C22" s="244">
        <f>Recette!E3-Dépense!F3</f>
        <v>40339.03</v>
      </c>
      <c r="E22" s="242" t="s">
        <v>63</v>
      </c>
      <c r="F22" s="243"/>
      <c r="G22" s="244">
        <f>G23+C16+G16</f>
        <v>9851.56</v>
      </c>
    </row>
    <row r="23" spans="1:8" x14ac:dyDescent="0.2">
      <c r="A23" s="245" t="s">
        <v>64</v>
      </c>
      <c r="B23" s="246"/>
      <c r="C23" s="247">
        <f>Recette!Q3</f>
        <v>0</v>
      </c>
      <c r="E23" s="248" t="s">
        <v>65</v>
      </c>
      <c r="F23" s="249"/>
      <c r="G23" s="250">
        <f>C20-G20</f>
        <v>1451.5599999999995</v>
      </c>
    </row>
    <row r="24" spans="1:8" x14ac:dyDescent="0.2">
      <c r="A24" s="251" t="s">
        <v>66</v>
      </c>
      <c r="B24" s="252"/>
      <c r="C24" s="253">
        <f>G13-C13</f>
        <v>0</v>
      </c>
      <c r="E24" s="254" t="s">
        <v>67</v>
      </c>
      <c r="F24" s="252"/>
      <c r="G24" s="255">
        <f>'Tabl. Bord'!B21</f>
        <v>4951.3899999999976</v>
      </c>
      <c r="H24" s="291"/>
    </row>
    <row r="26" spans="1:8" x14ac:dyDescent="0.2">
      <c r="F26" s="256" t="s">
        <v>68</v>
      </c>
      <c r="G26" s="257">
        <f>B4*0.16</f>
        <v>1936</v>
      </c>
    </row>
    <row r="27" spans="1:8" x14ac:dyDescent="0.2">
      <c r="A27" s="258" t="s">
        <v>69</v>
      </c>
    </row>
    <row r="28" spans="1:8" ht="15" x14ac:dyDescent="0.2">
      <c r="A28" s="259" t="s">
        <v>90</v>
      </c>
    </row>
  </sheetData>
  <printOptions horizontalCentered="1"/>
  <pageMargins left="0.78740157480314965" right="0.59055118110236227" top="0.47244094488188981" bottom="0.98425196850393704" header="0.51181102362204722" footer="0.51181102362204722"/>
  <pageSetup paperSize="9" scale="82" firstPageNumber="0" orientation="landscape" horizontalDpi="4294967293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J250"/>
  <sheetViews>
    <sheetView zoomScaleNormal="100" workbookViewId="0">
      <pane ySplit="2" topLeftCell="A3" activePane="bottomLeft" state="frozen"/>
      <selection pane="bottomLeft" activeCell="E4" sqref="E4:E249"/>
    </sheetView>
  </sheetViews>
  <sheetFormatPr baseColWidth="10" defaultColWidth="11.42578125" defaultRowHeight="14.25" x14ac:dyDescent="0.2"/>
  <cols>
    <col min="1" max="1" width="10.140625" style="260" customWidth="1"/>
    <col min="2" max="2" width="35.42578125" style="261" customWidth="1"/>
    <col min="3" max="3" width="13.85546875" style="262" customWidth="1"/>
    <col min="4" max="4" width="11.5703125" style="262" customWidth="1"/>
    <col min="5" max="5" width="12.28515625" style="214" customWidth="1"/>
    <col min="6" max="6" width="13.85546875" style="263" customWidth="1"/>
    <col min="7" max="7" width="11.28515625" style="214" customWidth="1"/>
    <col min="8" max="8" width="8.7109375" style="214" customWidth="1"/>
    <col min="9" max="9" width="12.5703125" style="214" customWidth="1"/>
    <col min="10" max="10" width="6.28515625" style="214" customWidth="1"/>
    <col min="11" max="1024" width="11.42578125" style="214"/>
  </cols>
  <sheetData>
    <row r="1" spans="1:11" ht="15" x14ac:dyDescent="0.25">
      <c r="A1" s="264" t="s">
        <v>1</v>
      </c>
      <c r="B1" s="265" t="s">
        <v>70</v>
      </c>
      <c r="C1" s="266" t="s">
        <v>71</v>
      </c>
      <c r="D1" s="266" t="s">
        <v>72</v>
      </c>
      <c r="E1" s="267" t="s">
        <v>73</v>
      </c>
      <c r="F1" s="268" t="s">
        <v>74</v>
      </c>
      <c r="G1" s="269" t="str">
        <f>IF(G2=0,"OK","ERREUR")</f>
        <v>OK</v>
      </c>
    </row>
    <row r="2" spans="1:11" x14ac:dyDescent="0.2">
      <c r="A2" s="270"/>
      <c r="B2" s="271"/>
      <c r="C2" s="272">
        <f>SUM(C3:C143)</f>
        <v>16984.96</v>
      </c>
      <c r="D2" s="272">
        <f>SUM(D3:D100)</f>
        <v>11978.53</v>
      </c>
      <c r="E2" s="273"/>
      <c r="F2" s="262"/>
      <c r="G2" s="263">
        <f>ROUND(E2-I25,1)</f>
        <v>0</v>
      </c>
    </row>
    <row r="3" spans="1:11" x14ac:dyDescent="0.2">
      <c r="A3" s="2">
        <v>45658</v>
      </c>
      <c r="B3" s="27" t="s">
        <v>89</v>
      </c>
      <c r="C3" s="327">
        <v>3674.96</v>
      </c>
      <c r="D3" s="354"/>
      <c r="E3" s="263">
        <f>C3-D3</f>
        <v>3674.96</v>
      </c>
      <c r="F3" s="262"/>
    </row>
    <row r="4" spans="1:11" x14ac:dyDescent="0.2">
      <c r="A4" s="2">
        <v>45665</v>
      </c>
      <c r="B4" s="30" t="s">
        <v>91</v>
      </c>
      <c r="C4" s="368">
        <v>1210</v>
      </c>
      <c r="D4" s="355"/>
      <c r="E4" s="263">
        <f>E3+C4-D4</f>
        <v>4884.96</v>
      </c>
      <c r="F4" s="6"/>
      <c r="G4" s="258"/>
      <c r="H4" s="7"/>
      <c r="I4" s="7"/>
    </row>
    <row r="5" spans="1:11" x14ac:dyDescent="0.2">
      <c r="A5" s="2">
        <v>45667</v>
      </c>
      <c r="B5" s="31" t="s">
        <v>92</v>
      </c>
      <c r="D5" s="364">
        <v>500</v>
      </c>
      <c r="E5" s="263">
        <f t="shared" ref="E5:E68" si="0">E4+C5-D5</f>
        <v>4384.96</v>
      </c>
      <c r="F5" s="6">
        <v>4384.96</v>
      </c>
      <c r="G5" s="258"/>
      <c r="H5" s="7"/>
      <c r="I5" s="7"/>
    </row>
    <row r="6" spans="1:11" x14ac:dyDescent="0.2">
      <c r="A6" s="2">
        <v>45676</v>
      </c>
      <c r="B6" s="31" t="s">
        <v>99</v>
      </c>
      <c r="D6" s="364">
        <v>100</v>
      </c>
      <c r="E6" s="263">
        <f t="shared" si="0"/>
        <v>4284.96</v>
      </c>
      <c r="F6" s="6"/>
      <c r="G6" s="258"/>
      <c r="H6" s="7"/>
      <c r="I6" s="7"/>
      <c r="K6" s="7"/>
    </row>
    <row r="7" spans="1:11" x14ac:dyDescent="0.2">
      <c r="A7" s="2">
        <v>45676</v>
      </c>
      <c r="B7" s="31" t="s">
        <v>98</v>
      </c>
      <c r="D7" s="33">
        <v>100</v>
      </c>
      <c r="E7" s="263">
        <f t="shared" si="0"/>
        <v>4184.96</v>
      </c>
      <c r="F7" s="6"/>
      <c r="G7" s="258"/>
      <c r="H7" s="7"/>
      <c r="I7" s="7"/>
    </row>
    <row r="8" spans="1:11" x14ac:dyDescent="0.2">
      <c r="A8" s="2">
        <v>45687</v>
      </c>
      <c r="B8" s="103" t="s">
        <v>30</v>
      </c>
      <c r="D8" s="33">
        <v>566.12</v>
      </c>
      <c r="E8" s="263">
        <f t="shared" si="0"/>
        <v>3618.84</v>
      </c>
      <c r="F8" s="6"/>
      <c r="G8" s="258"/>
      <c r="H8" s="7"/>
      <c r="I8" s="7"/>
    </row>
    <row r="9" spans="1:11" x14ac:dyDescent="0.2">
      <c r="A9" s="2">
        <v>45691</v>
      </c>
      <c r="B9" s="30" t="s">
        <v>91</v>
      </c>
      <c r="C9" s="368">
        <v>1210</v>
      </c>
      <c r="D9" s="355"/>
      <c r="E9" s="263">
        <f t="shared" si="0"/>
        <v>4828.84</v>
      </c>
      <c r="F9" s="6"/>
      <c r="G9" s="258"/>
      <c r="H9" s="7"/>
      <c r="I9" s="7"/>
    </row>
    <row r="10" spans="1:11" x14ac:dyDescent="0.2">
      <c r="A10" s="2">
        <v>45700</v>
      </c>
      <c r="B10" s="31" t="s">
        <v>92</v>
      </c>
      <c r="D10" s="33">
        <v>500</v>
      </c>
      <c r="E10" s="263">
        <f t="shared" si="0"/>
        <v>4328.84</v>
      </c>
      <c r="F10" s="262"/>
      <c r="G10" s="258"/>
      <c r="H10" s="7"/>
      <c r="I10" s="7"/>
    </row>
    <row r="11" spans="1:11" x14ac:dyDescent="0.2">
      <c r="A11" s="2">
        <v>45707</v>
      </c>
      <c r="B11" s="31" t="s">
        <v>99</v>
      </c>
      <c r="D11" s="33">
        <v>100</v>
      </c>
      <c r="E11" s="263">
        <f t="shared" si="0"/>
        <v>4228.84</v>
      </c>
      <c r="F11" s="6"/>
      <c r="G11" s="258"/>
      <c r="H11" s="7"/>
      <c r="I11" s="7"/>
    </row>
    <row r="12" spans="1:11" x14ac:dyDescent="0.2">
      <c r="A12" s="2">
        <v>45707</v>
      </c>
      <c r="B12" s="31" t="s">
        <v>98</v>
      </c>
      <c r="D12" s="33">
        <v>100</v>
      </c>
      <c r="E12" s="263">
        <f t="shared" si="0"/>
        <v>4128.84</v>
      </c>
      <c r="F12" s="6"/>
      <c r="G12" s="258"/>
      <c r="H12" s="7"/>
      <c r="I12" s="7"/>
    </row>
    <row r="13" spans="1:11" x14ac:dyDescent="0.2">
      <c r="A13" s="2">
        <v>45726</v>
      </c>
      <c r="B13" s="31" t="s">
        <v>92</v>
      </c>
      <c r="D13" s="33">
        <v>500</v>
      </c>
      <c r="E13" s="263">
        <f t="shared" si="0"/>
        <v>3628.84</v>
      </c>
      <c r="F13" s="262"/>
      <c r="G13" s="258"/>
      <c r="H13" s="7"/>
      <c r="I13" s="7"/>
    </row>
    <row r="14" spans="1:11" x14ac:dyDescent="0.2">
      <c r="A14" s="2">
        <v>45728</v>
      </c>
      <c r="B14" s="30" t="s">
        <v>91</v>
      </c>
      <c r="C14" s="368">
        <v>1210</v>
      </c>
      <c r="D14" s="355"/>
      <c r="E14" s="263">
        <f t="shared" si="0"/>
        <v>4838.84</v>
      </c>
      <c r="F14" s="262"/>
      <c r="G14" s="258"/>
      <c r="H14" s="7"/>
      <c r="I14" s="7"/>
    </row>
    <row r="15" spans="1:11" x14ac:dyDescent="0.2">
      <c r="A15" s="2">
        <v>45736</v>
      </c>
      <c r="B15" s="31" t="s">
        <v>98</v>
      </c>
      <c r="D15" s="33">
        <v>100</v>
      </c>
      <c r="E15" s="263">
        <f t="shared" si="0"/>
        <v>4738.84</v>
      </c>
      <c r="F15" s="262"/>
      <c r="G15" s="258"/>
      <c r="H15" s="7"/>
      <c r="I15" s="7"/>
    </row>
    <row r="16" spans="1:11" x14ac:dyDescent="0.2">
      <c r="A16" s="2">
        <v>45736</v>
      </c>
      <c r="B16" s="31" t="s">
        <v>99</v>
      </c>
      <c r="D16" s="33">
        <v>100</v>
      </c>
      <c r="E16" s="263">
        <f t="shared" si="0"/>
        <v>4638.84</v>
      </c>
      <c r="F16" s="262"/>
      <c r="G16" s="258"/>
      <c r="H16" s="7"/>
      <c r="I16" s="7"/>
    </row>
    <row r="17" spans="1:9" x14ac:dyDescent="0.2">
      <c r="A17" s="2">
        <v>45751</v>
      </c>
      <c r="B17" s="103" t="s">
        <v>30</v>
      </c>
      <c r="D17" s="33">
        <v>436.8</v>
      </c>
      <c r="E17" s="263">
        <f t="shared" si="0"/>
        <v>4202.04</v>
      </c>
      <c r="F17" s="6"/>
      <c r="G17" s="258"/>
      <c r="H17" s="7"/>
      <c r="I17" s="7"/>
    </row>
    <row r="18" spans="1:9" x14ac:dyDescent="0.2">
      <c r="A18" s="2">
        <v>45752</v>
      </c>
      <c r="B18" s="30" t="s">
        <v>91</v>
      </c>
      <c r="C18" s="368">
        <v>1210</v>
      </c>
      <c r="D18" s="355"/>
      <c r="E18" s="263">
        <f t="shared" si="0"/>
        <v>5412.04</v>
      </c>
      <c r="F18" s="6"/>
      <c r="G18" s="258"/>
      <c r="H18" s="7"/>
      <c r="I18" s="7"/>
    </row>
    <row r="19" spans="1:9" x14ac:dyDescent="0.2">
      <c r="A19" s="2">
        <v>45757</v>
      </c>
      <c r="B19" s="31" t="s">
        <v>92</v>
      </c>
      <c r="D19" s="33">
        <v>500</v>
      </c>
      <c r="E19" s="263">
        <f t="shared" si="0"/>
        <v>4912.04</v>
      </c>
      <c r="F19" s="6"/>
      <c r="G19" s="258"/>
      <c r="H19" s="7"/>
      <c r="I19" s="7"/>
    </row>
    <row r="20" spans="1:9" x14ac:dyDescent="0.2">
      <c r="A20" s="2">
        <v>45766</v>
      </c>
      <c r="B20" s="31" t="s">
        <v>99</v>
      </c>
      <c r="D20" s="33">
        <v>100</v>
      </c>
      <c r="E20" s="263">
        <f t="shared" si="0"/>
        <v>4812.04</v>
      </c>
      <c r="F20" s="6"/>
      <c r="G20" s="258"/>
      <c r="H20" s="7"/>
      <c r="I20" s="7"/>
    </row>
    <row r="21" spans="1:9" x14ac:dyDescent="0.2">
      <c r="A21" s="2">
        <v>45766</v>
      </c>
      <c r="B21" s="31" t="s">
        <v>98</v>
      </c>
      <c r="D21" s="32">
        <v>100</v>
      </c>
      <c r="E21" s="263">
        <f t="shared" si="0"/>
        <v>4712.04</v>
      </c>
      <c r="F21" s="6"/>
      <c r="G21" s="258"/>
      <c r="H21" s="7"/>
      <c r="I21" s="7"/>
    </row>
    <row r="22" spans="1:9" x14ac:dyDescent="0.2">
      <c r="A22" s="2">
        <v>45783</v>
      </c>
      <c r="B22" s="30" t="s">
        <v>91</v>
      </c>
      <c r="C22" s="3">
        <v>1210</v>
      </c>
      <c r="D22" s="355"/>
      <c r="E22" s="263">
        <f t="shared" si="0"/>
        <v>5922.04</v>
      </c>
      <c r="F22" s="6"/>
      <c r="H22" s="274"/>
      <c r="I22" s="274"/>
    </row>
    <row r="23" spans="1:9" x14ac:dyDescent="0.2">
      <c r="A23" s="2">
        <v>45787</v>
      </c>
      <c r="B23" s="31" t="s">
        <v>92</v>
      </c>
      <c r="D23" s="33">
        <v>500</v>
      </c>
      <c r="E23" s="263">
        <f t="shared" si="0"/>
        <v>5422.04</v>
      </c>
      <c r="F23" s="6"/>
      <c r="H23" s="275"/>
      <c r="I23" s="276"/>
    </row>
    <row r="24" spans="1:9" x14ac:dyDescent="0.2">
      <c r="A24" s="2">
        <v>45798</v>
      </c>
      <c r="B24" s="31" t="s">
        <v>34</v>
      </c>
      <c r="D24" s="33">
        <v>185.97</v>
      </c>
      <c r="E24" s="263">
        <f t="shared" si="0"/>
        <v>5236.07</v>
      </c>
      <c r="F24" s="262"/>
    </row>
    <row r="25" spans="1:9" x14ac:dyDescent="0.2">
      <c r="A25" s="2">
        <v>45798</v>
      </c>
      <c r="B25" s="31" t="s">
        <v>98</v>
      </c>
      <c r="D25" s="32">
        <v>100</v>
      </c>
      <c r="E25" s="263">
        <f t="shared" si="0"/>
        <v>5136.07</v>
      </c>
      <c r="F25" s="262"/>
    </row>
    <row r="26" spans="1:9" x14ac:dyDescent="0.2">
      <c r="A26" s="2">
        <v>45798</v>
      </c>
      <c r="B26" s="31" t="s">
        <v>99</v>
      </c>
      <c r="D26" s="33">
        <v>100</v>
      </c>
      <c r="E26" s="263">
        <f t="shared" si="0"/>
        <v>5036.07</v>
      </c>
      <c r="F26" s="277"/>
      <c r="I26" s="278"/>
    </row>
    <row r="27" spans="1:9" ht="15.75" x14ac:dyDescent="0.25">
      <c r="A27" s="2">
        <v>45818</v>
      </c>
      <c r="B27" s="31" t="s">
        <v>92</v>
      </c>
      <c r="D27" s="33">
        <v>500</v>
      </c>
      <c r="E27" s="263">
        <f t="shared" si="0"/>
        <v>4536.07</v>
      </c>
      <c r="F27" s="279"/>
      <c r="H27" s="280"/>
      <c r="I27" s="7"/>
    </row>
    <row r="28" spans="1:9" x14ac:dyDescent="0.2">
      <c r="A28" s="2">
        <v>45827</v>
      </c>
      <c r="B28" s="31" t="s">
        <v>99</v>
      </c>
      <c r="D28" s="33">
        <v>100</v>
      </c>
      <c r="E28" s="263">
        <f t="shared" si="0"/>
        <v>4436.07</v>
      </c>
      <c r="F28" s="262"/>
    </row>
    <row r="29" spans="1:9" x14ac:dyDescent="0.2">
      <c r="A29" s="2">
        <v>45827</v>
      </c>
      <c r="B29" s="31" t="s">
        <v>98</v>
      </c>
      <c r="D29" s="33">
        <v>100</v>
      </c>
      <c r="E29" s="263">
        <f t="shared" si="0"/>
        <v>4336.07</v>
      </c>
      <c r="F29" s="262"/>
    </row>
    <row r="30" spans="1:9" x14ac:dyDescent="0.2">
      <c r="A30" s="2">
        <v>45846</v>
      </c>
      <c r="B30" s="30" t="s">
        <v>91</v>
      </c>
      <c r="C30" s="3">
        <v>1210</v>
      </c>
      <c r="D30" s="355"/>
      <c r="E30" s="263">
        <f t="shared" si="0"/>
        <v>5546.07</v>
      </c>
      <c r="F30" s="262"/>
    </row>
    <row r="31" spans="1:9" x14ac:dyDescent="0.2">
      <c r="A31" s="2">
        <v>45848</v>
      </c>
      <c r="B31" s="31" t="s">
        <v>92</v>
      </c>
      <c r="D31" s="33">
        <v>500</v>
      </c>
      <c r="E31" s="263">
        <f t="shared" si="0"/>
        <v>5046.07</v>
      </c>
      <c r="F31" s="262"/>
    </row>
    <row r="32" spans="1:9" x14ac:dyDescent="0.2">
      <c r="A32" s="2">
        <v>45857</v>
      </c>
      <c r="B32" s="31" t="s">
        <v>99</v>
      </c>
      <c r="D32" s="33">
        <v>100</v>
      </c>
      <c r="E32" s="263">
        <f t="shared" si="0"/>
        <v>4946.07</v>
      </c>
      <c r="F32" s="262"/>
    </row>
    <row r="33" spans="1:9" x14ac:dyDescent="0.2">
      <c r="A33" s="2">
        <v>45857</v>
      </c>
      <c r="B33" s="31" t="s">
        <v>98</v>
      </c>
      <c r="D33" s="33">
        <v>100</v>
      </c>
      <c r="E33" s="263">
        <f t="shared" si="0"/>
        <v>4846.07</v>
      </c>
      <c r="F33" s="262"/>
    </row>
    <row r="34" spans="1:9" x14ac:dyDescent="0.2">
      <c r="A34" s="2">
        <v>45876</v>
      </c>
      <c r="B34" s="103" t="s">
        <v>30</v>
      </c>
      <c r="D34" s="33">
        <v>380.7</v>
      </c>
      <c r="E34" s="263">
        <f t="shared" si="0"/>
        <v>4465.37</v>
      </c>
      <c r="F34" s="262"/>
    </row>
    <row r="35" spans="1:9" x14ac:dyDescent="0.2">
      <c r="A35" s="2">
        <v>45878</v>
      </c>
      <c r="B35" s="30" t="s">
        <v>91</v>
      </c>
      <c r="C35" s="3">
        <v>1210</v>
      </c>
      <c r="D35" s="355"/>
      <c r="E35" s="263">
        <f t="shared" si="0"/>
        <v>5675.37</v>
      </c>
      <c r="F35" s="262"/>
    </row>
    <row r="36" spans="1:9" x14ac:dyDescent="0.2">
      <c r="A36" s="2">
        <v>45879</v>
      </c>
      <c r="B36" s="31" t="s">
        <v>92</v>
      </c>
      <c r="D36" s="33">
        <v>500</v>
      </c>
      <c r="E36" s="263">
        <f t="shared" si="0"/>
        <v>5175.37</v>
      </c>
      <c r="F36" s="262"/>
    </row>
    <row r="37" spans="1:9" x14ac:dyDescent="0.2">
      <c r="A37" s="2">
        <v>45888</v>
      </c>
      <c r="B37" s="31" t="s">
        <v>99</v>
      </c>
      <c r="D37" s="33">
        <v>100</v>
      </c>
      <c r="E37" s="263">
        <f t="shared" si="0"/>
        <v>5075.37</v>
      </c>
      <c r="F37" s="262"/>
    </row>
    <row r="38" spans="1:9" x14ac:dyDescent="0.2">
      <c r="A38" s="2">
        <v>45888</v>
      </c>
      <c r="B38" s="31" t="s">
        <v>98</v>
      </c>
      <c r="D38" s="33">
        <v>100</v>
      </c>
      <c r="E38" s="263">
        <f t="shared" si="0"/>
        <v>4975.37</v>
      </c>
      <c r="F38" s="262"/>
    </row>
    <row r="39" spans="1:9" x14ac:dyDescent="0.2">
      <c r="A39" s="2">
        <v>45906</v>
      </c>
      <c r="B39" s="30" t="s">
        <v>91</v>
      </c>
      <c r="C39" s="3">
        <v>1210</v>
      </c>
      <c r="D39" s="357"/>
      <c r="E39" s="263">
        <f t="shared" si="0"/>
        <v>6185.37</v>
      </c>
      <c r="F39" s="262"/>
    </row>
    <row r="40" spans="1:9" x14ac:dyDescent="0.2">
      <c r="A40" s="2">
        <v>45906</v>
      </c>
      <c r="B40" s="31" t="s">
        <v>33</v>
      </c>
      <c r="D40" s="32">
        <v>175.13</v>
      </c>
      <c r="E40" s="263">
        <f t="shared" si="0"/>
        <v>6010.24</v>
      </c>
      <c r="F40" s="262"/>
    </row>
    <row r="41" spans="1:9" x14ac:dyDescent="0.2">
      <c r="A41" s="2">
        <v>45910</v>
      </c>
      <c r="B41" s="31" t="s">
        <v>92</v>
      </c>
      <c r="D41" s="32">
        <v>500</v>
      </c>
      <c r="E41" s="263">
        <f t="shared" si="0"/>
        <v>5510.24</v>
      </c>
      <c r="F41" s="262"/>
    </row>
    <row r="42" spans="1:9" x14ac:dyDescent="0.2">
      <c r="A42" s="2">
        <v>45919</v>
      </c>
      <c r="B42" s="31" t="s">
        <v>99</v>
      </c>
      <c r="D42" s="33">
        <v>100</v>
      </c>
      <c r="E42" s="263">
        <f t="shared" si="0"/>
        <v>5410.24</v>
      </c>
      <c r="F42" s="262"/>
    </row>
    <row r="43" spans="1:9" x14ac:dyDescent="0.2">
      <c r="A43" s="2">
        <v>45919</v>
      </c>
      <c r="B43" s="31" t="s">
        <v>98</v>
      </c>
      <c r="C43" s="286"/>
      <c r="D43" s="33">
        <v>100</v>
      </c>
      <c r="E43" s="263">
        <f t="shared" si="0"/>
        <v>5310.24</v>
      </c>
      <c r="F43" s="262"/>
    </row>
    <row r="44" spans="1:9" x14ac:dyDescent="0.2">
      <c r="A44" s="2">
        <v>45938</v>
      </c>
      <c r="B44" s="30" t="s">
        <v>91</v>
      </c>
      <c r="C44" s="4">
        <v>1210</v>
      </c>
      <c r="D44" s="355"/>
      <c r="E44" s="263">
        <f t="shared" si="0"/>
        <v>6520.24</v>
      </c>
      <c r="F44" s="262"/>
    </row>
    <row r="45" spans="1:9" x14ac:dyDescent="0.2">
      <c r="A45" s="2">
        <v>45940</v>
      </c>
      <c r="B45" s="31" t="s">
        <v>92</v>
      </c>
      <c r="C45" s="286"/>
      <c r="D45" s="33">
        <v>500</v>
      </c>
      <c r="E45" s="263">
        <f t="shared" si="0"/>
        <v>6020.24</v>
      </c>
      <c r="F45" s="6"/>
    </row>
    <row r="46" spans="1:9" x14ac:dyDescent="0.2">
      <c r="A46" s="2">
        <v>45951</v>
      </c>
      <c r="B46" s="31" t="s">
        <v>99</v>
      </c>
      <c r="C46" s="286"/>
      <c r="D46" s="33">
        <v>100</v>
      </c>
      <c r="E46" s="263">
        <f t="shared" si="0"/>
        <v>5920.24</v>
      </c>
      <c r="F46" s="6"/>
      <c r="H46" s="275"/>
      <c r="I46" s="274"/>
    </row>
    <row r="47" spans="1:9" x14ac:dyDescent="0.2">
      <c r="A47" s="2">
        <v>45951</v>
      </c>
      <c r="B47" s="31" t="s">
        <v>98</v>
      </c>
      <c r="D47" s="33">
        <v>100</v>
      </c>
      <c r="E47" s="263">
        <f t="shared" si="0"/>
        <v>5820.24</v>
      </c>
      <c r="F47" s="262"/>
    </row>
    <row r="48" spans="1:9" x14ac:dyDescent="0.2">
      <c r="A48" s="2">
        <v>45955</v>
      </c>
      <c r="B48" s="31" t="s">
        <v>20</v>
      </c>
      <c r="D48" s="33">
        <v>1397</v>
      </c>
      <c r="E48" s="263">
        <f t="shared" si="0"/>
        <v>4423.24</v>
      </c>
      <c r="F48" s="262"/>
    </row>
    <row r="49" spans="1:9" x14ac:dyDescent="0.2">
      <c r="A49" s="2">
        <v>45966</v>
      </c>
      <c r="B49" s="30" t="s">
        <v>91</v>
      </c>
      <c r="C49" s="3">
        <v>1210</v>
      </c>
      <c r="D49" s="355"/>
      <c r="E49" s="263">
        <f t="shared" si="0"/>
        <v>5633.24</v>
      </c>
      <c r="F49" s="262"/>
    </row>
    <row r="50" spans="1:9" x14ac:dyDescent="0.2">
      <c r="A50" s="2">
        <v>45972</v>
      </c>
      <c r="B50" s="103" t="s">
        <v>30</v>
      </c>
      <c r="D50" s="33">
        <v>436.81</v>
      </c>
      <c r="E50" s="263">
        <f t="shared" si="0"/>
        <v>5196.4299999999994</v>
      </c>
      <c r="F50" s="262"/>
    </row>
    <row r="51" spans="1:9" x14ac:dyDescent="0.2">
      <c r="A51" s="2">
        <v>45973</v>
      </c>
      <c r="B51" s="31" t="s">
        <v>92</v>
      </c>
      <c r="D51" s="33">
        <v>500</v>
      </c>
      <c r="E51" s="263">
        <f t="shared" si="0"/>
        <v>4696.4299999999994</v>
      </c>
      <c r="F51" s="262"/>
    </row>
    <row r="52" spans="1:9" x14ac:dyDescent="0.2">
      <c r="A52" s="2">
        <v>45980</v>
      </c>
      <c r="B52" s="31" t="s">
        <v>99</v>
      </c>
      <c r="D52" s="33">
        <v>100</v>
      </c>
      <c r="E52" s="263">
        <f t="shared" si="0"/>
        <v>4596.4299999999994</v>
      </c>
      <c r="F52" s="262"/>
      <c r="G52" s="263"/>
    </row>
    <row r="53" spans="1:9" x14ac:dyDescent="0.2">
      <c r="A53" s="2">
        <v>45980</v>
      </c>
      <c r="B53" s="31" t="s">
        <v>98</v>
      </c>
      <c r="D53" s="33">
        <v>100</v>
      </c>
      <c r="E53" s="263">
        <f t="shared" si="0"/>
        <v>4496.4299999999994</v>
      </c>
      <c r="F53" s="262"/>
      <c r="G53" s="263"/>
    </row>
    <row r="54" spans="1:9" x14ac:dyDescent="0.2">
      <c r="A54" s="2">
        <v>45997</v>
      </c>
      <c r="B54" s="30" t="s">
        <v>91</v>
      </c>
      <c r="C54" s="3">
        <v>1210</v>
      </c>
      <c r="D54" s="355"/>
      <c r="E54" s="263">
        <f t="shared" si="0"/>
        <v>5706.4299999999994</v>
      </c>
      <c r="F54" s="262"/>
      <c r="G54" s="263"/>
    </row>
    <row r="55" spans="1:9" x14ac:dyDescent="0.2">
      <c r="A55" s="2">
        <v>46001</v>
      </c>
      <c r="B55" s="31" t="s">
        <v>92</v>
      </c>
      <c r="D55" s="33">
        <v>500</v>
      </c>
      <c r="E55" s="263">
        <f t="shared" si="0"/>
        <v>5206.4299999999994</v>
      </c>
      <c r="F55" s="262"/>
      <c r="G55" s="263"/>
    </row>
    <row r="56" spans="1:9" x14ac:dyDescent="0.2">
      <c r="A56" s="2">
        <v>46010</v>
      </c>
      <c r="B56" s="31" t="s">
        <v>99</v>
      </c>
      <c r="D56" s="33">
        <v>100</v>
      </c>
      <c r="E56" s="263">
        <f t="shared" si="0"/>
        <v>5106.4299999999994</v>
      </c>
      <c r="F56" s="262"/>
      <c r="G56" s="263"/>
    </row>
    <row r="57" spans="1:9" x14ac:dyDescent="0.2">
      <c r="A57" s="2">
        <v>46010</v>
      </c>
      <c r="B57" s="31" t="s">
        <v>98</v>
      </c>
      <c r="D57" s="33">
        <v>100</v>
      </c>
      <c r="E57" s="263">
        <f t="shared" si="0"/>
        <v>5006.4299999999994</v>
      </c>
      <c r="F57" s="262"/>
      <c r="G57" s="263"/>
    </row>
    <row r="58" spans="1:9" x14ac:dyDescent="0.2">
      <c r="A58" s="2"/>
      <c r="B58" s="30"/>
      <c r="C58" s="3"/>
      <c r="D58" s="355"/>
      <c r="E58" s="263">
        <f t="shared" si="0"/>
        <v>5006.4299999999994</v>
      </c>
      <c r="F58" s="262"/>
      <c r="G58" s="263"/>
    </row>
    <row r="59" spans="1:9" x14ac:dyDescent="0.2">
      <c r="A59" s="2"/>
      <c r="B59" s="30"/>
      <c r="C59" s="3"/>
      <c r="D59" s="355"/>
      <c r="E59" s="263">
        <f t="shared" si="0"/>
        <v>5006.4299999999994</v>
      </c>
      <c r="F59" s="262"/>
      <c r="G59" s="263"/>
      <c r="I59" s="214" t="s">
        <v>75</v>
      </c>
    </row>
    <row r="60" spans="1:9" x14ac:dyDescent="0.2">
      <c r="A60" s="2"/>
      <c r="B60" s="30"/>
      <c r="C60" s="3"/>
      <c r="D60" s="357"/>
      <c r="E60" s="263">
        <f t="shared" si="0"/>
        <v>5006.4299999999994</v>
      </c>
      <c r="F60" s="262"/>
      <c r="G60" s="263"/>
    </row>
    <row r="61" spans="1:9" x14ac:dyDescent="0.2">
      <c r="A61" s="2"/>
      <c r="B61" s="31"/>
      <c r="C61" s="3"/>
      <c r="D61" s="357"/>
      <c r="E61" s="263">
        <f t="shared" si="0"/>
        <v>5006.4299999999994</v>
      </c>
      <c r="F61" s="262"/>
      <c r="G61" s="263"/>
    </row>
    <row r="62" spans="1:9" x14ac:dyDescent="0.2">
      <c r="A62" s="2"/>
      <c r="B62" s="31"/>
      <c r="C62" s="3"/>
      <c r="D62" s="357"/>
      <c r="E62" s="263">
        <f t="shared" si="0"/>
        <v>5006.4299999999994</v>
      </c>
      <c r="F62" s="262"/>
      <c r="G62" s="263"/>
    </row>
    <row r="63" spans="1:9" x14ac:dyDescent="0.2">
      <c r="A63" s="2"/>
      <c r="B63" s="31"/>
      <c r="C63" s="3"/>
      <c r="D63" s="357"/>
      <c r="E63" s="263">
        <f t="shared" si="0"/>
        <v>5006.4299999999994</v>
      </c>
      <c r="F63" s="262"/>
      <c r="G63" s="263"/>
    </row>
    <row r="64" spans="1:9" x14ac:dyDescent="0.2">
      <c r="A64" s="2"/>
      <c r="B64" s="31"/>
      <c r="C64" s="32"/>
      <c r="D64" s="357"/>
      <c r="E64" s="263">
        <f t="shared" si="0"/>
        <v>5006.4299999999994</v>
      </c>
      <c r="F64" s="262"/>
    </row>
    <row r="65" spans="1:7" x14ac:dyDescent="0.2">
      <c r="A65" s="2"/>
      <c r="B65" s="30"/>
      <c r="C65" s="3"/>
      <c r="D65" s="357"/>
      <c r="E65" s="263">
        <f t="shared" si="0"/>
        <v>5006.4299999999994</v>
      </c>
      <c r="F65" s="262"/>
    </row>
    <row r="66" spans="1:7" x14ac:dyDescent="0.2">
      <c r="A66" s="2"/>
      <c r="B66" s="1"/>
      <c r="C66" s="3"/>
      <c r="D66" s="357"/>
      <c r="E66" s="263">
        <f t="shared" si="0"/>
        <v>5006.4299999999994</v>
      </c>
      <c r="F66" s="262"/>
    </row>
    <row r="67" spans="1:7" x14ac:dyDescent="0.2">
      <c r="A67" s="2"/>
      <c r="B67" s="1"/>
      <c r="C67" s="3"/>
      <c r="D67" s="357"/>
      <c r="E67" s="263">
        <f t="shared" si="0"/>
        <v>5006.4299999999994</v>
      </c>
      <c r="F67" s="262"/>
      <c r="G67" s="263"/>
    </row>
    <row r="68" spans="1:7" x14ac:dyDescent="0.2">
      <c r="A68" s="2"/>
      <c r="B68" s="31"/>
      <c r="C68" s="32"/>
      <c r="D68" s="357"/>
      <c r="E68" s="263">
        <f t="shared" si="0"/>
        <v>5006.4299999999994</v>
      </c>
      <c r="F68" s="262"/>
    </row>
    <row r="69" spans="1:7" x14ac:dyDescent="0.2">
      <c r="A69" s="2"/>
      <c r="B69" s="30"/>
      <c r="C69" s="3"/>
      <c r="D69" s="357"/>
      <c r="E69" s="263">
        <f t="shared" ref="E69:E132" si="1">E68+C69-D69</f>
        <v>5006.4299999999994</v>
      </c>
      <c r="F69" s="262"/>
    </row>
    <row r="70" spans="1:7" x14ac:dyDescent="0.2">
      <c r="A70" s="2"/>
      <c r="B70" s="30"/>
      <c r="C70" s="3"/>
      <c r="D70" s="357"/>
      <c r="E70" s="263">
        <f t="shared" si="1"/>
        <v>5006.4299999999994</v>
      </c>
      <c r="F70" s="262"/>
    </row>
    <row r="71" spans="1:7" x14ac:dyDescent="0.2">
      <c r="A71" s="2"/>
      <c r="B71" s="31"/>
      <c r="C71" s="3"/>
      <c r="D71" s="357"/>
      <c r="E71" s="263">
        <f t="shared" si="1"/>
        <v>5006.4299999999994</v>
      </c>
      <c r="F71" s="262"/>
    </row>
    <row r="72" spans="1:7" x14ac:dyDescent="0.2">
      <c r="A72" s="2"/>
      <c r="B72" s="31"/>
      <c r="C72" s="3"/>
      <c r="D72" s="357"/>
      <c r="E72" s="263">
        <f t="shared" si="1"/>
        <v>5006.4299999999994</v>
      </c>
      <c r="F72" s="262"/>
    </row>
    <row r="73" spans="1:7" x14ac:dyDescent="0.2">
      <c r="A73" s="2"/>
      <c r="B73" s="31"/>
      <c r="C73" s="3"/>
      <c r="D73" s="357"/>
      <c r="E73" s="263">
        <f t="shared" si="1"/>
        <v>5006.4299999999994</v>
      </c>
      <c r="F73" s="262"/>
    </row>
    <row r="74" spans="1:7" x14ac:dyDescent="0.2">
      <c r="A74" s="2"/>
      <c r="B74" s="30"/>
      <c r="C74" s="34"/>
      <c r="D74" s="357"/>
      <c r="E74" s="263">
        <f t="shared" si="1"/>
        <v>5006.4299999999994</v>
      </c>
      <c r="F74" s="262"/>
    </row>
    <row r="75" spans="1:7" x14ac:dyDescent="0.2">
      <c r="A75" s="2"/>
      <c r="B75" s="30"/>
      <c r="C75" s="3"/>
      <c r="D75" s="357"/>
      <c r="E75" s="263">
        <f t="shared" si="1"/>
        <v>5006.4299999999994</v>
      </c>
      <c r="F75" s="262"/>
    </row>
    <row r="76" spans="1:7" x14ac:dyDescent="0.2">
      <c r="A76" s="2"/>
      <c r="B76" s="30"/>
      <c r="C76" s="3"/>
      <c r="D76" s="357"/>
      <c r="E76" s="263">
        <f t="shared" si="1"/>
        <v>5006.4299999999994</v>
      </c>
      <c r="F76" s="262"/>
    </row>
    <row r="77" spans="1:7" x14ac:dyDescent="0.2">
      <c r="A77" s="2"/>
      <c r="B77" s="30"/>
      <c r="C77" s="3"/>
      <c r="D77" s="357"/>
      <c r="E77" s="263">
        <f t="shared" si="1"/>
        <v>5006.4299999999994</v>
      </c>
      <c r="F77" s="262"/>
    </row>
    <row r="78" spans="1:7" x14ac:dyDescent="0.2">
      <c r="A78" s="2"/>
      <c r="B78" s="30"/>
      <c r="C78" s="3"/>
      <c r="D78" s="357"/>
      <c r="E78" s="263">
        <f t="shared" si="1"/>
        <v>5006.4299999999994</v>
      </c>
      <c r="F78" s="262"/>
    </row>
    <row r="79" spans="1:7" x14ac:dyDescent="0.2">
      <c r="A79" s="2"/>
      <c r="B79" s="30"/>
      <c r="C79" s="3"/>
      <c r="D79" s="357"/>
      <c r="E79" s="263">
        <f t="shared" si="1"/>
        <v>5006.4299999999994</v>
      </c>
      <c r="F79" s="262"/>
    </row>
    <row r="80" spans="1:7" x14ac:dyDescent="0.2">
      <c r="A80" s="2"/>
      <c r="B80" s="3"/>
      <c r="C80" s="35"/>
      <c r="D80" s="357"/>
      <c r="E80" s="263">
        <f t="shared" si="1"/>
        <v>5006.4299999999994</v>
      </c>
      <c r="F80" s="262"/>
    </row>
    <row r="81" spans="1:6" x14ac:dyDescent="0.2">
      <c r="A81" s="2"/>
      <c r="B81" s="1"/>
      <c r="C81" s="3"/>
      <c r="D81" s="357"/>
      <c r="E81" s="263">
        <f t="shared" si="1"/>
        <v>5006.4299999999994</v>
      </c>
      <c r="F81" s="262"/>
    </row>
    <row r="82" spans="1:6" x14ac:dyDescent="0.2">
      <c r="A82" s="2"/>
      <c r="B82" s="1"/>
      <c r="C82" s="3"/>
      <c r="D82" s="357"/>
      <c r="E82" s="263">
        <f t="shared" si="1"/>
        <v>5006.4299999999994</v>
      </c>
      <c r="F82" s="262"/>
    </row>
    <row r="83" spans="1:6" x14ac:dyDescent="0.2">
      <c r="A83" s="2"/>
      <c r="B83" s="30"/>
      <c r="C83" s="3"/>
      <c r="D83" s="357"/>
      <c r="E83" s="263">
        <f t="shared" si="1"/>
        <v>5006.4299999999994</v>
      </c>
      <c r="F83" s="262"/>
    </row>
    <row r="84" spans="1:6" x14ac:dyDescent="0.2">
      <c r="A84" s="2"/>
      <c r="B84" s="31"/>
      <c r="C84" s="3"/>
      <c r="D84" s="357"/>
      <c r="E84" s="263">
        <f t="shared" si="1"/>
        <v>5006.4299999999994</v>
      </c>
      <c r="F84" s="262"/>
    </row>
    <row r="85" spans="1:6" x14ac:dyDescent="0.2">
      <c r="A85" s="2"/>
      <c r="B85" s="31"/>
      <c r="C85" s="3"/>
      <c r="D85" s="357"/>
      <c r="E85" s="263">
        <f t="shared" si="1"/>
        <v>5006.4299999999994</v>
      </c>
      <c r="F85" s="262"/>
    </row>
    <row r="86" spans="1:6" x14ac:dyDescent="0.2">
      <c r="A86" s="2"/>
      <c r="B86" s="1"/>
      <c r="C86" s="3"/>
      <c r="D86" s="357"/>
      <c r="E86" s="263">
        <f t="shared" si="1"/>
        <v>5006.4299999999994</v>
      </c>
      <c r="F86" s="262"/>
    </row>
    <row r="87" spans="1:6" x14ac:dyDescent="0.2">
      <c r="A87" s="2"/>
      <c r="B87" s="1"/>
      <c r="C87" s="3"/>
      <c r="D87" s="357"/>
      <c r="E87" s="263">
        <f t="shared" si="1"/>
        <v>5006.4299999999994</v>
      </c>
      <c r="F87" s="262"/>
    </row>
    <row r="88" spans="1:6" x14ac:dyDescent="0.2">
      <c r="A88" s="2"/>
      <c r="B88" s="1"/>
      <c r="C88" s="3"/>
      <c r="D88" s="357"/>
      <c r="E88" s="263">
        <f t="shared" si="1"/>
        <v>5006.4299999999994</v>
      </c>
      <c r="F88" s="262"/>
    </row>
    <row r="89" spans="1:6" x14ac:dyDescent="0.2">
      <c r="A89" s="2"/>
      <c r="B89" s="1"/>
      <c r="C89" s="3"/>
      <c r="D89" s="357"/>
      <c r="E89" s="263">
        <f t="shared" si="1"/>
        <v>5006.4299999999994</v>
      </c>
      <c r="F89" s="262"/>
    </row>
    <row r="90" spans="1:6" x14ac:dyDescent="0.2">
      <c r="A90" s="2"/>
      <c r="B90" s="1"/>
      <c r="C90" s="3"/>
      <c r="D90" s="357"/>
      <c r="E90" s="263">
        <f t="shared" si="1"/>
        <v>5006.4299999999994</v>
      </c>
      <c r="F90" s="262"/>
    </row>
    <row r="91" spans="1:6" x14ac:dyDescent="0.2">
      <c r="A91" s="2"/>
      <c r="B91" s="1"/>
      <c r="C91" s="38"/>
      <c r="D91" s="357"/>
      <c r="E91" s="263">
        <f t="shared" si="1"/>
        <v>5006.4299999999994</v>
      </c>
      <c r="F91" s="262"/>
    </row>
    <row r="92" spans="1:6" x14ac:dyDescent="0.2">
      <c r="A92" s="2"/>
      <c r="B92" s="1"/>
      <c r="C92" s="38"/>
      <c r="D92" s="357"/>
      <c r="E92" s="263">
        <f t="shared" si="1"/>
        <v>5006.4299999999994</v>
      </c>
      <c r="F92" s="262"/>
    </row>
    <row r="93" spans="1:6" x14ac:dyDescent="0.2">
      <c r="A93" s="2"/>
      <c r="B93" s="1"/>
      <c r="C93" s="38"/>
      <c r="D93" s="357"/>
      <c r="E93" s="263">
        <f t="shared" si="1"/>
        <v>5006.4299999999994</v>
      </c>
      <c r="F93" s="262"/>
    </row>
    <row r="94" spans="1:6" x14ac:dyDescent="0.2">
      <c r="A94" s="2"/>
      <c r="B94" s="1"/>
      <c r="C94" s="38"/>
      <c r="D94" s="357"/>
      <c r="E94" s="263">
        <f t="shared" si="1"/>
        <v>5006.4299999999994</v>
      </c>
      <c r="F94" s="262"/>
    </row>
    <row r="95" spans="1:6" x14ac:dyDescent="0.2">
      <c r="A95" s="2"/>
      <c r="B95" s="1"/>
      <c r="C95" s="3"/>
      <c r="D95" s="357"/>
      <c r="E95" s="263">
        <f t="shared" si="1"/>
        <v>5006.4299999999994</v>
      </c>
      <c r="F95" s="262"/>
    </row>
    <row r="96" spans="1:6" x14ac:dyDescent="0.2">
      <c r="A96" s="2"/>
      <c r="B96" s="1"/>
      <c r="C96" s="32"/>
      <c r="D96" s="357"/>
      <c r="E96" s="263">
        <f t="shared" si="1"/>
        <v>5006.4299999999994</v>
      </c>
      <c r="F96" s="262"/>
    </row>
    <row r="97" spans="1:7" x14ac:dyDescent="0.2">
      <c r="A97" s="2"/>
      <c r="B97" s="1"/>
      <c r="C97" s="32"/>
      <c r="D97" s="357"/>
      <c r="E97" s="263">
        <f t="shared" si="1"/>
        <v>5006.4299999999994</v>
      </c>
      <c r="F97" s="262"/>
    </row>
    <row r="98" spans="1:7" x14ac:dyDescent="0.2">
      <c r="A98" s="2"/>
      <c r="B98" s="1"/>
      <c r="C98" s="32"/>
      <c r="D98" s="357"/>
      <c r="E98" s="263">
        <f t="shared" si="1"/>
        <v>5006.4299999999994</v>
      </c>
      <c r="F98" s="262"/>
    </row>
    <row r="99" spans="1:7" x14ac:dyDescent="0.2">
      <c r="A99" s="2"/>
      <c r="B99" s="1"/>
      <c r="C99" s="3"/>
      <c r="D99" s="357"/>
      <c r="E99" s="263">
        <f t="shared" si="1"/>
        <v>5006.4299999999994</v>
      </c>
      <c r="F99" s="262"/>
    </row>
    <row r="100" spans="1:7" x14ac:dyDescent="0.2">
      <c r="A100" s="2"/>
      <c r="B100" s="1"/>
      <c r="C100" s="3"/>
      <c r="D100" s="357"/>
      <c r="E100" s="263">
        <f t="shared" si="1"/>
        <v>5006.4299999999994</v>
      </c>
      <c r="F100" s="262"/>
    </row>
    <row r="101" spans="1:7" x14ac:dyDescent="0.2">
      <c r="A101" s="91"/>
      <c r="B101" s="333"/>
      <c r="C101" s="3"/>
      <c r="D101" s="357"/>
      <c r="E101" s="263">
        <f t="shared" si="1"/>
        <v>5006.4299999999994</v>
      </c>
      <c r="F101" s="262"/>
    </row>
    <row r="102" spans="1:7" x14ac:dyDescent="0.2">
      <c r="A102" s="361"/>
      <c r="B102" s="1"/>
      <c r="C102" s="3"/>
      <c r="D102" s="357"/>
      <c r="E102" s="263">
        <f t="shared" si="1"/>
        <v>5006.4299999999994</v>
      </c>
      <c r="F102" s="262"/>
    </row>
    <row r="103" spans="1:7" x14ac:dyDescent="0.2">
      <c r="A103" s="361"/>
      <c r="B103" s="1"/>
      <c r="C103" s="3"/>
      <c r="D103" s="357"/>
      <c r="E103" s="263">
        <f t="shared" si="1"/>
        <v>5006.4299999999994</v>
      </c>
      <c r="F103" s="262"/>
    </row>
    <row r="104" spans="1:7" x14ac:dyDescent="0.2">
      <c r="A104" s="2"/>
      <c r="B104" s="1"/>
      <c r="C104" s="3"/>
      <c r="D104" s="357"/>
      <c r="E104" s="263">
        <f t="shared" si="1"/>
        <v>5006.4299999999994</v>
      </c>
      <c r="F104" s="262"/>
    </row>
    <row r="105" spans="1:7" x14ac:dyDescent="0.2">
      <c r="A105" s="2"/>
      <c r="B105" s="1"/>
      <c r="C105" s="3"/>
      <c r="D105" s="357"/>
      <c r="E105" s="263">
        <f t="shared" si="1"/>
        <v>5006.4299999999994</v>
      </c>
      <c r="F105" s="262"/>
    </row>
    <row r="106" spans="1:7" x14ac:dyDescent="0.2">
      <c r="A106" s="361"/>
      <c r="B106" s="1"/>
      <c r="C106" s="3"/>
      <c r="D106" s="357"/>
      <c r="E106" s="263">
        <f t="shared" si="1"/>
        <v>5006.4299999999994</v>
      </c>
      <c r="F106" s="262"/>
    </row>
    <row r="107" spans="1:7" x14ac:dyDescent="0.2">
      <c r="A107" s="361"/>
      <c r="B107" s="1"/>
      <c r="C107" s="3"/>
      <c r="D107" s="357"/>
      <c r="E107" s="263">
        <f t="shared" si="1"/>
        <v>5006.4299999999994</v>
      </c>
      <c r="F107" s="262"/>
    </row>
    <row r="108" spans="1:7" x14ac:dyDescent="0.2">
      <c r="A108" s="361"/>
      <c r="B108" s="1"/>
      <c r="C108" s="3"/>
      <c r="D108" s="357"/>
      <c r="E108" s="263">
        <f t="shared" si="1"/>
        <v>5006.4299999999994</v>
      </c>
      <c r="F108" s="262"/>
    </row>
    <row r="109" spans="1:7" x14ac:dyDescent="0.2">
      <c r="A109" s="361"/>
      <c r="B109" s="1"/>
      <c r="C109" s="3"/>
      <c r="D109" s="357"/>
      <c r="E109" s="263">
        <f t="shared" si="1"/>
        <v>5006.4299999999994</v>
      </c>
      <c r="F109" s="262"/>
    </row>
    <row r="110" spans="1:7" x14ac:dyDescent="0.2">
      <c r="A110" s="361"/>
      <c r="B110" s="1"/>
      <c r="C110" s="3"/>
      <c r="D110" s="357"/>
      <c r="E110" s="263">
        <f t="shared" si="1"/>
        <v>5006.4299999999994</v>
      </c>
      <c r="F110" s="262"/>
    </row>
    <row r="111" spans="1:7" x14ac:dyDescent="0.2">
      <c r="A111" s="361"/>
      <c r="B111" s="1"/>
      <c r="C111" s="3"/>
      <c r="D111" s="357"/>
      <c r="E111" s="263">
        <f t="shared" si="1"/>
        <v>5006.4299999999994</v>
      </c>
      <c r="F111" s="262"/>
      <c r="G111" s="263"/>
    </row>
    <row r="112" spans="1:7" x14ac:dyDescent="0.2">
      <c r="A112" s="361"/>
      <c r="B112" s="1"/>
      <c r="C112" s="3"/>
      <c r="D112" s="357"/>
      <c r="E112" s="263">
        <f t="shared" si="1"/>
        <v>5006.4299999999994</v>
      </c>
      <c r="F112" s="262"/>
    </row>
    <row r="113" spans="1:6" x14ac:dyDescent="0.2">
      <c r="A113" s="361"/>
      <c r="B113" s="1"/>
      <c r="C113" s="3"/>
      <c r="D113" s="357"/>
      <c r="E113" s="263">
        <f t="shared" si="1"/>
        <v>5006.4299999999994</v>
      </c>
      <c r="F113" s="262"/>
    </row>
    <row r="114" spans="1:6" x14ac:dyDescent="0.2">
      <c r="A114" s="361"/>
      <c r="B114" s="1"/>
      <c r="C114" s="3"/>
      <c r="D114" s="357"/>
      <c r="E114" s="263">
        <f t="shared" si="1"/>
        <v>5006.4299999999994</v>
      </c>
      <c r="F114" s="262"/>
    </row>
    <row r="115" spans="1:6" x14ac:dyDescent="0.2">
      <c r="A115" s="361"/>
      <c r="B115" s="1"/>
      <c r="C115" s="3"/>
      <c r="D115" s="357"/>
      <c r="E115" s="263">
        <f t="shared" si="1"/>
        <v>5006.4299999999994</v>
      </c>
      <c r="F115" s="262"/>
    </row>
    <row r="116" spans="1:6" x14ac:dyDescent="0.2">
      <c r="A116" s="361"/>
      <c r="B116" s="1"/>
      <c r="C116" s="3"/>
      <c r="D116" s="357"/>
      <c r="E116" s="263">
        <f t="shared" si="1"/>
        <v>5006.4299999999994</v>
      </c>
      <c r="F116" s="262"/>
    </row>
    <row r="117" spans="1:6" x14ac:dyDescent="0.2">
      <c r="A117" s="361"/>
      <c r="B117" s="1"/>
      <c r="C117" s="3"/>
      <c r="D117" s="357"/>
      <c r="E117" s="263">
        <f t="shared" si="1"/>
        <v>5006.4299999999994</v>
      </c>
      <c r="F117" s="262"/>
    </row>
    <row r="118" spans="1:6" x14ac:dyDescent="0.2">
      <c r="A118" s="361"/>
      <c r="B118" s="1"/>
      <c r="C118" s="3"/>
      <c r="D118" s="357"/>
      <c r="E118" s="263">
        <f t="shared" si="1"/>
        <v>5006.4299999999994</v>
      </c>
      <c r="F118" s="262"/>
    </row>
    <row r="119" spans="1:6" x14ac:dyDescent="0.2">
      <c r="A119" s="361"/>
      <c r="B119" s="1"/>
      <c r="C119" s="3"/>
      <c r="D119" s="357"/>
      <c r="E119" s="263">
        <f t="shared" si="1"/>
        <v>5006.4299999999994</v>
      </c>
      <c r="F119" s="262"/>
    </row>
    <row r="120" spans="1:6" x14ac:dyDescent="0.2">
      <c r="A120" s="361"/>
      <c r="B120" s="1"/>
      <c r="C120" s="3"/>
      <c r="D120" s="357"/>
      <c r="E120" s="263">
        <f t="shared" si="1"/>
        <v>5006.4299999999994</v>
      </c>
      <c r="F120" s="262"/>
    </row>
    <row r="121" spans="1:6" x14ac:dyDescent="0.2">
      <c r="A121" s="361"/>
      <c r="B121" s="1"/>
      <c r="C121" s="3"/>
      <c r="D121" s="357"/>
      <c r="E121" s="263">
        <f t="shared" si="1"/>
        <v>5006.4299999999994</v>
      </c>
      <c r="F121" s="262"/>
    </row>
    <row r="122" spans="1:6" x14ac:dyDescent="0.2">
      <c r="A122" s="361"/>
      <c r="B122" s="1"/>
      <c r="C122" s="3"/>
      <c r="D122" s="357"/>
      <c r="E122" s="263">
        <f t="shared" si="1"/>
        <v>5006.4299999999994</v>
      </c>
      <c r="F122" s="262"/>
    </row>
    <row r="123" spans="1:6" x14ac:dyDescent="0.2">
      <c r="A123" s="361"/>
      <c r="B123" s="1"/>
      <c r="C123" s="3"/>
      <c r="D123" s="357"/>
      <c r="E123" s="263">
        <f t="shared" si="1"/>
        <v>5006.4299999999994</v>
      </c>
      <c r="F123" s="262"/>
    </row>
    <row r="124" spans="1:6" x14ac:dyDescent="0.2">
      <c r="A124" s="361"/>
      <c r="B124" s="1"/>
      <c r="C124" s="3"/>
      <c r="D124" s="357"/>
      <c r="E124" s="263">
        <f t="shared" si="1"/>
        <v>5006.4299999999994</v>
      </c>
      <c r="F124" s="262"/>
    </row>
    <row r="125" spans="1:6" x14ac:dyDescent="0.2">
      <c r="A125" s="361"/>
      <c r="B125" s="1"/>
      <c r="C125" s="3"/>
      <c r="D125" s="357"/>
      <c r="E125" s="263">
        <f t="shared" si="1"/>
        <v>5006.4299999999994</v>
      </c>
      <c r="F125" s="262"/>
    </row>
    <row r="126" spans="1:6" x14ac:dyDescent="0.2">
      <c r="A126" s="361"/>
      <c r="B126" s="1"/>
      <c r="C126" s="3"/>
      <c r="D126" s="357"/>
      <c r="E126" s="263">
        <f t="shared" si="1"/>
        <v>5006.4299999999994</v>
      </c>
      <c r="F126" s="262"/>
    </row>
    <row r="127" spans="1:6" x14ac:dyDescent="0.2">
      <c r="A127" s="361"/>
      <c r="B127" s="1"/>
      <c r="C127" s="3"/>
      <c r="D127" s="357"/>
      <c r="E127" s="263">
        <f t="shared" si="1"/>
        <v>5006.4299999999994</v>
      </c>
      <c r="F127" s="262"/>
    </row>
    <row r="128" spans="1:6" x14ac:dyDescent="0.2">
      <c r="A128" s="361"/>
      <c r="B128" s="1"/>
      <c r="C128" s="3"/>
      <c r="D128" s="357"/>
      <c r="E128" s="263">
        <f t="shared" si="1"/>
        <v>5006.4299999999994</v>
      </c>
      <c r="F128" s="262"/>
    </row>
    <row r="129" spans="1:6" x14ac:dyDescent="0.2">
      <c r="A129" s="361"/>
      <c r="B129" s="1"/>
      <c r="C129" s="3"/>
      <c r="D129" s="357"/>
      <c r="E129" s="263">
        <f t="shared" si="1"/>
        <v>5006.4299999999994</v>
      </c>
      <c r="F129" s="262"/>
    </row>
    <row r="130" spans="1:6" x14ac:dyDescent="0.2">
      <c r="A130" s="361"/>
      <c r="B130" s="1"/>
      <c r="C130" s="3"/>
      <c r="D130" s="357"/>
      <c r="E130" s="263">
        <f t="shared" si="1"/>
        <v>5006.4299999999994</v>
      </c>
      <c r="F130" s="262"/>
    </row>
    <row r="131" spans="1:6" x14ac:dyDescent="0.2">
      <c r="A131" s="361"/>
      <c r="B131" s="1"/>
      <c r="C131" s="3"/>
      <c r="D131" s="357"/>
      <c r="E131" s="263">
        <f t="shared" si="1"/>
        <v>5006.4299999999994</v>
      </c>
      <c r="F131" s="262"/>
    </row>
    <row r="132" spans="1:6" x14ac:dyDescent="0.2">
      <c r="A132" s="361"/>
      <c r="B132" s="1"/>
      <c r="C132" s="3"/>
      <c r="D132" s="357"/>
      <c r="E132" s="263">
        <f t="shared" si="1"/>
        <v>5006.4299999999994</v>
      </c>
      <c r="F132" s="262"/>
    </row>
    <row r="133" spans="1:6" x14ac:dyDescent="0.2">
      <c r="A133" s="361"/>
      <c r="B133" s="1"/>
      <c r="C133" s="3"/>
      <c r="D133" s="357"/>
      <c r="E133" s="263">
        <f t="shared" ref="E133:E196" si="2">E132+C133-D133</f>
        <v>5006.4299999999994</v>
      </c>
      <c r="F133" s="262"/>
    </row>
    <row r="134" spans="1:6" x14ac:dyDescent="0.2">
      <c r="A134" s="361"/>
      <c r="B134" s="1"/>
      <c r="C134" s="3"/>
      <c r="D134" s="357"/>
      <c r="E134" s="263">
        <f t="shared" si="2"/>
        <v>5006.4299999999994</v>
      </c>
      <c r="F134" s="262"/>
    </row>
    <row r="135" spans="1:6" x14ac:dyDescent="0.2">
      <c r="A135" s="361"/>
      <c r="B135" s="1"/>
      <c r="C135" s="3"/>
      <c r="D135" s="357"/>
      <c r="E135" s="263">
        <f t="shared" si="2"/>
        <v>5006.4299999999994</v>
      </c>
      <c r="F135" s="262"/>
    </row>
    <row r="136" spans="1:6" x14ac:dyDescent="0.2">
      <c r="A136" s="361"/>
      <c r="B136" s="1"/>
      <c r="C136" s="3"/>
      <c r="D136" s="357"/>
      <c r="E136" s="263">
        <f t="shared" si="2"/>
        <v>5006.4299999999994</v>
      </c>
      <c r="F136" s="262"/>
    </row>
    <row r="137" spans="1:6" x14ac:dyDescent="0.2">
      <c r="A137" s="361"/>
      <c r="B137" s="1"/>
      <c r="C137" s="3"/>
      <c r="D137" s="357"/>
      <c r="E137" s="263">
        <f t="shared" si="2"/>
        <v>5006.4299999999994</v>
      </c>
      <c r="F137" s="262"/>
    </row>
    <row r="138" spans="1:6" x14ac:dyDescent="0.2">
      <c r="A138" s="361"/>
      <c r="B138" s="1"/>
      <c r="C138" s="3"/>
      <c r="D138" s="357"/>
      <c r="E138" s="263">
        <f t="shared" si="2"/>
        <v>5006.4299999999994</v>
      </c>
      <c r="F138" s="262"/>
    </row>
    <row r="139" spans="1:6" x14ac:dyDescent="0.2">
      <c r="A139" s="361"/>
      <c r="B139" s="1"/>
      <c r="C139" s="3"/>
      <c r="D139" s="357"/>
      <c r="E139" s="263">
        <f t="shared" si="2"/>
        <v>5006.4299999999994</v>
      </c>
      <c r="F139" s="262"/>
    </row>
    <row r="140" spans="1:6" x14ac:dyDescent="0.2">
      <c r="A140" s="361"/>
      <c r="B140" s="1"/>
      <c r="C140" s="3"/>
      <c r="D140" s="357"/>
      <c r="E140" s="263">
        <f t="shared" si="2"/>
        <v>5006.4299999999994</v>
      </c>
      <c r="F140" s="262"/>
    </row>
    <row r="141" spans="1:6" x14ac:dyDescent="0.2">
      <c r="A141" s="361"/>
      <c r="B141" s="1"/>
      <c r="C141" s="3"/>
      <c r="D141" s="357"/>
      <c r="E141" s="263">
        <f t="shared" si="2"/>
        <v>5006.4299999999994</v>
      </c>
      <c r="F141" s="262"/>
    </row>
    <row r="142" spans="1:6" x14ac:dyDescent="0.2">
      <c r="A142" s="361"/>
      <c r="B142" s="1"/>
      <c r="C142" s="3"/>
      <c r="D142" s="357"/>
      <c r="E142" s="263">
        <f t="shared" si="2"/>
        <v>5006.4299999999994</v>
      </c>
      <c r="F142" s="262"/>
    </row>
    <row r="143" spans="1:6" x14ac:dyDescent="0.2">
      <c r="A143" s="362"/>
      <c r="B143" s="358"/>
      <c r="C143" s="368"/>
      <c r="D143" s="357"/>
      <c r="E143" s="263">
        <f t="shared" si="2"/>
        <v>5006.4299999999994</v>
      </c>
      <c r="F143" s="262"/>
    </row>
    <row r="144" spans="1:6" x14ac:dyDescent="0.2">
      <c r="A144" s="58"/>
      <c r="B144" s="31"/>
      <c r="D144" s="32"/>
      <c r="E144" s="263">
        <f t="shared" si="2"/>
        <v>5006.4299999999994</v>
      </c>
      <c r="F144" s="262"/>
    </row>
    <row r="145" spans="1:6" x14ac:dyDescent="0.2">
      <c r="A145" s="58"/>
      <c r="B145" s="1"/>
      <c r="D145" s="32"/>
      <c r="E145" s="263">
        <f t="shared" si="2"/>
        <v>5006.4299999999994</v>
      </c>
      <c r="F145" s="262"/>
    </row>
    <row r="146" spans="1:6" x14ac:dyDescent="0.2">
      <c r="A146" s="361"/>
      <c r="B146" s="31"/>
      <c r="D146" s="32"/>
      <c r="E146" s="263">
        <f t="shared" si="2"/>
        <v>5006.4299999999994</v>
      </c>
      <c r="F146" s="262"/>
    </row>
    <row r="147" spans="1:6" x14ac:dyDescent="0.2">
      <c r="A147" s="58"/>
      <c r="B147" s="31"/>
      <c r="D147" s="32"/>
      <c r="E147" s="263">
        <f t="shared" si="2"/>
        <v>5006.4299999999994</v>
      </c>
      <c r="F147" s="262"/>
    </row>
    <row r="148" spans="1:6" x14ac:dyDescent="0.2">
      <c r="A148" s="58"/>
      <c r="B148" s="31"/>
      <c r="D148" s="32"/>
      <c r="E148" s="263">
        <f t="shared" si="2"/>
        <v>5006.4299999999994</v>
      </c>
      <c r="F148" s="262"/>
    </row>
    <row r="149" spans="1:6" x14ac:dyDescent="0.2">
      <c r="A149" s="58"/>
      <c r="B149" s="31"/>
      <c r="D149" s="32"/>
      <c r="E149" s="263">
        <f t="shared" si="2"/>
        <v>5006.4299999999994</v>
      </c>
      <c r="F149" s="262"/>
    </row>
    <row r="150" spans="1:6" x14ac:dyDescent="0.2">
      <c r="A150" s="2"/>
      <c r="B150" s="31"/>
      <c r="D150" s="32"/>
      <c r="E150" s="263">
        <f t="shared" si="2"/>
        <v>5006.4299999999994</v>
      </c>
      <c r="F150" s="262"/>
    </row>
    <row r="151" spans="1:6" x14ac:dyDescent="0.2">
      <c r="A151" s="2"/>
      <c r="B151" s="106"/>
      <c r="D151" s="32"/>
      <c r="E151" s="263">
        <f t="shared" si="2"/>
        <v>5006.4299999999994</v>
      </c>
      <c r="F151" s="262"/>
    </row>
    <row r="152" spans="1:6" x14ac:dyDescent="0.2">
      <c r="A152" s="2"/>
      <c r="B152" s="363"/>
      <c r="D152" s="32"/>
      <c r="E152" s="263">
        <f t="shared" si="2"/>
        <v>5006.4299999999994</v>
      </c>
      <c r="F152" s="262"/>
    </row>
    <row r="153" spans="1:6" x14ac:dyDescent="0.2">
      <c r="A153" s="2"/>
      <c r="B153" s="106"/>
      <c r="D153" s="32"/>
      <c r="E153" s="263">
        <f t="shared" si="2"/>
        <v>5006.4299999999994</v>
      </c>
      <c r="F153" s="262"/>
    </row>
    <row r="154" spans="1:6" x14ac:dyDescent="0.2">
      <c r="A154" s="2"/>
      <c r="B154" s="106"/>
      <c r="D154" s="32"/>
      <c r="E154" s="263">
        <f t="shared" si="2"/>
        <v>5006.4299999999994</v>
      </c>
      <c r="F154" s="262"/>
    </row>
    <row r="155" spans="1:6" x14ac:dyDescent="0.2">
      <c r="A155" s="2"/>
      <c r="B155" s="106"/>
      <c r="D155" s="32"/>
      <c r="E155" s="263">
        <f t="shared" si="2"/>
        <v>5006.4299999999994</v>
      </c>
      <c r="F155" s="262"/>
    </row>
    <row r="156" spans="1:6" x14ac:dyDescent="0.2">
      <c r="A156" s="2"/>
      <c r="B156" s="106"/>
      <c r="D156" s="365"/>
      <c r="E156" s="263">
        <f t="shared" si="2"/>
        <v>5006.4299999999994</v>
      </c>
      <c r="F156" s="262"/>
    </row>
    <row r="157" spans="1:6" x14ac:dyDescent="0.2">
      <c r="A157" s="2"/>
      <c r="B157" s="106"/>
      <c r="D157" s="365"/>
      <c r="E157" s="263">
        <f t="shared" si="2"/>
        <v>5006.4299999999994</v>
      </c>
      <c r="F157" s="262"/>
    </row>
    <row r="158" spans="1:6" x14ac:dyDescent="0.2">
      <c r="A158" s="2"/>
      <c r="B158" s="106"/>
      <c r="D158" s="365"/>
      <c r="E158" s="263">
        <f t="shared" si="2"/>
        <v>5006.4299999999994</v>
      </c>
      <c r="F158" s="262"/>
    </row>
    <row r="159" spans="1:6" x14ac:dyDescent="0.2">
      <c r="A159" s="2"/>
      <c r="B159" s="106"/>
      <c r="D159" s="365"/>
      <c r="E159" s="263">
        <f t="shared" si="2"/>
        <v>5006.4299999999994</v>
      </c>
      <c r="F159" s="262"/>
    </row>
    <row r="160" spans="1:6" x14ac:dyDescent="0.2">
      <c r="A160" s="2"/>
      <c r="B160" s="106"/>
      <c r="D160" s="32"/>
      <c r="E160" s="263">
        <f t="shared" si="2"/>
        <v>5006.4299999999994</v>
      </c>
      <c r="F160" s="262"/>
    </row>
    <row r="161" spans="1:6" x14ac:dyDescent="0.2">
      <c r="A161" s="2"/>
      <c r="B161" s="106"/>
      <c r="D161" s="32"/>
      <c r="E161" s="263">
        <f t="shared" si="2"/>
        <v>5006.4299999999994</v>
      </c>
      <c r="F161" s="262"/>
    </row>
    <row r="162" spans="1:6" x14ac:dyDescent="0.2">
      <c r="A162" s="2"/>
      <c r="B162" s="106" t="s">
        <v>32</v>
      </c>
      <c r="D162" s="32">
        <v>55.04</v>
      </c>
      <c r="E162" s="263">
        <f t="shared" si="2"/>
        <v>4951.3899999999994</v>
      </c>
      <c r="F162" s="262"/>
    </row>
    <row r="163" spans="1:6" x14ac:dyDescent="0.2">
      <c r="A163" s="2"/>
      <c r="B163" s="31"/>
      <c r="D163" s="32"/>
      <c r="E163" s="263">
        <f t="shared" si="2"/>
        <v>4951.3899999999994</v>
      </c>
      <c r="F163" s="262"/>
    </row>
    <row r="164" spans="1:6" x14ac:dyDescent="0.2">
      <c r="A164" s="2"/>
      <c r="B164" s="31"/>
      <c r="D164" s="32"/>
      <c r="E164" s="263">
        <f t="shared" si="2"/>
        <v>4951.3899999999994</v>
      </c>
      <c r="F164" s="262"/>
    </row>
    <row r="165" spans="1:6" x14ac:dyDescent="0.2">
      <c r="A165" s="2"/>
      <c r="B165" s="31"/>
      <c r="D165" s="32"/>
      <c r="E165" s="263">
        <f t="shared" si="2"/>
        <v>4951.3899999999994</v>
      </c>
      <c r="F165" s="262"/>
    </row>
    <row r="166" spans="1:6" x14ac:dyDescent="0.2">
      <c r="A166" s="2"/>
      <c r="B166" s="31"/>
      <c r="D166" s="32"/>
      <c r="E166" s="263">
        <f t="shared" si="2"/>
        <v>4951.3899999999994</v>
      </c>
      <c r="F166" s="262"/>
    </row>
    <row r="167" spans="1:6" x14ac:dyDescent="0.2">
      <c r="A167" s="2"/>
      <c r="B167" s="31"/>
      <c r="D167" s="32"/>
      <c r="E167" s="263">
        <f t="shared" si="2"/>
        <v>4951.3899999999994</v>
      </c>
      <c r="F167" s="262"/>
    </row>
    <row r="168" spans="1:6" x14ac:dyDescent="0.2">
      <c r="A168" s="2"/>
      <c r="B168" s="30"/>
      <c r="D168" s="32"/>
      <c r="E168" s="263">
        <f t="shared" si="2"/>
        <v>4951.3899999999994</v>
      </c>
      <c r="F168" s="262"/>
    </row>
    <row r="169" spans="1:6" x14ac:dyDescent="0.2">
      <c r="A169" s="2"/>
      <c r="B169" s="103"/>
      <c r="D169" s="32"/>
      <c r="E169" s="263">
        <f t="shared" si="2"/>
        <v>4951.3899999999994</v>
      </c>
      <c r="F169" s="262"/>
    </row>
    <row r="170" spans="1:6" x14ac:dyDescent="0.2">
      <c r="A170" s="2"/>
      <c r="B170" s="30"/>
      <c r="D170" s="3"/>
      <c r="E170" s="263">
        <f t="shared" si="2"/>
        <v>4951.3899999999994</v>
      </c>
      <c r="F170" s="262"/>
    </row>
    <row r="171" spans="1:6" x14ac:dyDescent="0.2">
      <c r="A171" s="2"/>
      <c r="B171" s="31"/>
      <c r="D171" s="32"/>
      <c r="E171" s="263">
        <f t="shared" si="2"/>
        <v>4951.3899999999994</v>
      </c>
      <c r="F171" s="262"/>
    </row>
    <row r="172" spans="1:6" x14ac:dyDescent="0.2">
      <c r="A172" s="2"/>
      <c r="B172" s="31"/>
      <c r="D172" s="32"/>
      <c r="E172" s="263">
        <f t="shared" si="2"/>
        <v>4951.3899999999994</v>
      </c>
      <c r="F172" s="262"/>
    </row>
    <row r="173" spans="1:6" x14ac:dyDescent="0.2">
      <c r="A173" s="2"/>
      <c r="B173" s="31"/>
      <c r="D173" s="32"/>
      <c r="E173" s="263">
        <f t="shared" si="2"/>
        <v>4951.3899999999994</v>
      </c>
      <c r="F173" s="262"/>
    </row>
    <row r="174" spans="1:6" x14ac:dyDescent="0.2">
      <c r="A174" s="2"/>
      <c r="B174" s="31"/>
      <c r="D174" s="32"/>
      <c r="E174" s="263">
        <f t="shared" si="2"/>
        <v>4951.3899999999994</v>
      </c>
      <c r="F174" s="262"/>
    </row>
    <row r="175" spans="1:6" x14ac:dyDescent="0.2">
      <c r="A175" s="2"/>
      <c r="B175" s="31"/>
      <c r="D175" s="32"/>
      <c r="E175" s="263">
        <f t="shared" si="2"/>
        <v>4951.3899999999994</v>
      </c>
      <c r="F175" s="262"/>
    </row>
    <row r="176" spans="1:6" x14ac:dyDescent="0.2">
      <c r="A176" s="2"/>
      <c r="B176" s="31"/>
      <c r="D176" s="32"/>
      <c r="E176" s="263">
        <f t="shared" si="2"/>
        <v>4951.3899999999994</v>
      </c>
      <c r="F176" s="262"/>
    </row>
    <row r="177" spans="1:6" x14ac:dyDescent="0.2">
      <c r="A177" s="2"/>
      <c r="B177" s="31"/>
      <c r="D177" s="32"/>
      <c r="E177" s="263">
        <f t="shared" si="2"/>
        <v>4951.3899999999994</v>
      </c>
      <c r="F177" s="262"/>
    </row>
    <row r="178" spans="1:6" x14ac:dyDescent="0.2">
      <c r="A178" s="2"/>
      <c r="B178" s="31"/>
      <c r="D178" s="32"/>
      <c r="E178" s="263">
        <f t="shared" si="2"/>
        <v>4951.3899999999994</v>
      </c>
      <c r="F178" s="262"/>
    </row>
    <row r="179" spans="1:6" x14ac:dyDescent="0.2">
      <c r="A179" s="2"/>
      <c r="B179" s="31"/>
      <c r="D179" s="32"/>
      <c r="E179" s="263">
        <f t="shared" si="2"/>
        <v>4951.3899999999994</v>
      </c>
      <c r="F179" s="262"/>
    </row>
    <row r="180" spans="1:6" x14ac:dyDescent="0.2">
      <c r="A180" s="2"/>
      <c r="B180" s="31"/>
      <c r="D180" s="32"/>
      <c r="E180" s="263">
        <f t="shared" si="2"/>
        <v>4951.3899999999994</v>
      </c>
      <c r="F180" s="262"/>
    </row>
    <row r="181" spans="1:6" x14ac:dyDescent="0.2">
      <c r="A181" s="2"/>
      <c r="B181" s="31"/>
      <c r="D181" s="32"/>
      <c r="E181" s="263">
        <f t="shared" si="2"/>
        <v>4951.3899999999994</v>
      </c>
      <c r="F181" s="262"/>
    </row>
    <row r="182" spans="1:6" x14ac:dyDescent="0.2">
      <c r="A182" s="2"/>
      <c r="B182" s="31"/>
      <c r="D182" s="32"/>
      <c r="E182" s="263">
        <f t="shared" si="2"/>
        <v>4951.3899999999994</v>
      </c>
      <c r="F182" s="262"/>
    </row>
    <row r="183" spans="1:6" x14ac:dyDescent="0.2">
      <c r="A183" s="2"/>
      <c r="B183" s="31"/>
      <c r="D183" s="32"/>
      <c r="E183" s="263">
        <f t="shared" si="2"/>
        <v>4951.3899999999994</v>
      </c>
      <c r="F183" s="262"/>
    </row>
    <row r="184" spans="1:6" x14ac:dyDescent="0.2">
      <c r="A184" s="2"/>
      <c r="B184" s="31"/>
      <c r="D184" s="32"/>
      <c r="E184" s="263">
        <f t="shared" si="2"/>
        <v>4951.3899999999994</v>
      </c>
      <c r="F184" s="262"/>
    </row>
    <row r="185" spans="1:6" x14ac:dyDescent="0.2">
      <c r="A185" s="2"/>
      <c r="B185" s="31"/>
      <c r="D185" s="32"/>
      <c r="E185" s="263">
        <f t="shared" si="2"/>
        <v>4951.3899999999994</v>
      </c>
      <c r="F185" s="262"/>
    </row>
    <row r="186" spans="1:6" x14ac:dyDescent="0.2">
      <c r="A186" s="2"/>
      <c r="B186" s="31"/>
      <c r="D186" s="32"/>
      <c r="E186" s="263">
        <f t="shared" si="2"/>
        <v>4951.3899999999994</v>
      </c>
      <c r="F186" s="262"/>
    </row>
    <row r="187" spans="1:6" x14ac:dyDescent="0.2">
      <c r="A187" s="2"/>
      <c r="B187" s="103"/>
      <c r="D187" s="32"/>
      <c r="E187" s="263">
        <f t="shared" si="2"/>
        <v>4951.3899999999994</v>
      </c>
      <c r="F187" s="262"/>
    </row>
    <row r="188" spans="1:6" x14ac:dyDescent="0.2">
      <c r="A188" s="2"/>
      <c r="B188" s="31"/>
      <c r="D188" s="32"/>
      <c r="E188" s="263">
        <f t="shared" si="2"/>
        <v>4951.3899999999994</v>
      </c>
      <c r="F188" s="262"/>
    </row>
    <row r="189" spans="1:6" x14ac:dyDescent="0.2">
      <c r="A189" s="2"/>
      <c r="B189" s="1"/>
      <c r="D189" s="32"/>
      <c r="E189" s="263">
        <f t="shared" si="2"/>
        <v>4951.3899999999994</v>
      </c>
      <c r="F189" s="262"/>
    </row>
    <row r="190" spans="1:6" x14ac:dyDescent="0.2">
      <c r="A190" s="2"/>
      <c r="B190" s="31"/>
      <c r="D190" s="32"/>
      <c r="E190" s="263">
        <f t="shared" si="2"/>
        <v>4951.3899999999994</v>
      </c>
      <c r="F190" s="262"/>
    </row>
    <row r="191" spans="1:6" x14ac:dyDescent="0.2">
      <c r="A191" s="2"/>
      <c r="B191" s="31"/>
      <c r="D191" s="32"/>
      <c r="E191" s="263">
        <f t="shared" si="2"/>
        <v>4951.3899999999994</v>
      </c>
      <c r="F191" s="262"/>
    </row>
    <row r="192" spans="1:6" x14ac:dyDescent="0.2">
      <c r="A192" s="2"/>
      <c r="B192" s="31"/>
      <c r="D192" s="32"/>
      <c r="E192" s="263">
        <f t="shared" si="2"/>
        <v>4951.3899999999994</v>
      </c>
      <c r="F192" s="262"/>
    </row>
    <row r="193" spans="1:6" x14ac:dyDescent="0.2">
      <c r="A193" s="2"/>
      <c r="B193" s="31"/>
      <c r="D193" s="32"/>
      <c r="E193" s="263">
        <f t="shared" si="2"/>
        <v>4951.3899999999994</v>
      </c>
      <c r="F193" s="262"/>
    </row>
    <row r="194" spans="1:6" x14ac:dyDescent="0.2">
      <c r="A194" s="2"/>
      <c r="B194" s="31"/>
      <c r="D194" s="32"/>
      <c r="E194" s="263">
        <f t="shared" si="2"/>
        <v>4951.3899999999994</v>
      </c>
      <c r="F194" s="262"/>
    </row>
    <row r="195" spans="1:6" x14ac:dyDescent="0.2">
      <c r="A195" s="2"/>
      <c r="B195" s="31"/>
      <c r="D195" s="32"/>
      <c r="E195" s="263">
        <f t="shared" si="2"/>
        <v>4951.3899999999994</v>
      </c>
      <c r="F195" s="262"/>
    </row>
    <row r="196" spans="1:6" x14ac:dyDescent="0.2">
      <c r="A196" s="2"/>
      <c r="B196" s="115"/>
      <c r="D196" s="33"/>
      <c r="E196" s="263">
        <f t="shared" si="2"/>
        <v>4951.3899999999994</v>
      </c>
      <c r="F196" s="262"/>
    </row>
    <row r="197" spans="1:6" x14ac:dyDescent="0.2">
      <c r="A197" s="2"/>
      <c r="B197" s="1"/>
      <c r="D197" s="32"/>
      <c r="E197" s="263">
        <f t="shared" ref="E197:E249" si="3">E196+C197-D197</f>
        <v>4951.3899999999994</v>
      </c>
      <c r="F197" s="262"/>
    </row>
    <row r="198" spans="1:6" x14ac:dyDescent="0.2">
      <c r="A198" s="2"/>
      <c r="B198" s="31"/>
      <c r="D198" s="32"/>
      <c r="E198" s="263">
        <f t="shared" si="3"/>
        <v>4951.3899999999994</v>
      </c>
      <c r="F198" s="262"/>
    </row>
    <row r="199" spans="1:6" x14ac:dyDescent="0.2">
      <c r="A199" s="2"/>
      <c r="B199" s="103"/>
      <c r="D199" s="32"/>
      <c r="E199" s="263">
        <f t="shared" si="3"/>
        <v>4951.3899999999994</v>
      </c>
      <c r="F199" s="262"/>
    </row>
    <row r="200" spans="1:6" x14ac:dyDescent="0.2">
      <c r="A200" s="2"/>
      <c r="B200" s="30"/>
      <c r="D200" s="32"/>
      <c r="E200" s="263">
        <f t="shared" si="3"/>
        <v>4951.3899999999994</v>
      </c>
      <c r="F200" s="262"/>
    </row>
    <row r="201" spans="1:6" x14ac:dyDescent="0.2">
      <c r="A201" s="2"/>
      <c r="B201" s="103"/>
      <c r="D201" s="32"/>
      <c r="E201" s="263">
        <f t="shared" si="3"/>
        <v>4951.3899999999994</v>
      </c>
      <c r="F201" s="262"/>
    </row>
    <row r="202" spans="1:6" x14ac:dyDescent="0.2">
      <c r="A202" s="2"/>
      <c r="B202" s="31"/>
      <c r="D202" s="32"/>
      <c r="E202" s="263">
        <f t="shared" si="3"/>
        <v>4951.3899999999994</v>
      </c>
      <c r="F202" s="262"/>
    </row>
    <row r="203" spans="1:6" x14ac:dyDescent="0.2">
      <c r="A203" s="2"/>
      <c r="B203" s="31"/>
      <c r="D203" s="32"/>
      <c r="E203" s="263">
        <f t="shared" si="3"/>
        <v>4951.3899999999994</v>
      </c>
      <c r="F203" s="262"/>
    </row>
    <row r="204" spans="1:6" x14ac:dyDescent="0.2">
      <c r="A204" s="2"/>
      <c r="B204" s="31"/>
      <c r="D204" s="32"/>
      <c r="E204" s="263">
        <f t="shared" si="3"/>
        <v>4951.3899999999994</v>
      </c>
      <c r="F204" s="262"/>
    </row>
    <row r="205" spans="1:6" x14ac:dyDescent="0.2">
      <c r="A205" s="2"/>
      <c r="B205" s="31"/>
      <c r="D205" s="32"/>
      <c r="E205" s="263">
        <f t="shared" si="3"/>
        <v>4951.3899999999994</v>
      </c>
      <c r="F205" s="262"/>
    </row>
    <row r="206" spans="1:6" x14ac:dyDescent="0.2">
      <c r="A206" s="2"/>
      <c r="B206" s="31"/>
      <c r="D206" s="32"/>
      <c r="E206" s="263">
        <f t="shared" si="3"/>
        <v>4951.3899999999994</v>
      </c>
      <c r="F206" s="262"/>
    </row>
    <row r="207" spans="1:6" x14ac:dyDescent="0.2">
      <c r="A207" s="2"/>
      <c r="B207" s="31"/>
      <c r="D207" s="32"/>
      <c r="E207" s="263">
        <f t="shared" si="3"/>
        <v>4951.3899999999994</v>
      </c>
      <c r="F207" s="262"/>
    </row>
    <row r="208" spans="1:6" x14ac:dyDescent="0.2">
      <c r="A208" s="2"/>
      <c r="B208" s="31"/>
      <c r="D208" s="32"/>
      <c r="E208" s="263">
        <f t="shared" si="3"/>
        <v>4951.3899999999994</v>
      </c>
      <c r="F208" s="262"/>
    </row>
    <row r="209" spans="1:6" x14ac:dyDescent="0.2">
      <c r="A209" s="2"/>
      <c r="B209" s="31"/>
      <c r="D209" s="32"/>
      <c r="E209" s="263">
        <f t="shared" si="3"/>
        <v>4951.3899999999994</v>
      </c>
      <c r="F209" s="262"/>
    </row>
    <row r="210" spans="1:6" x14ac:dyDescent="0.2">
      <c r="A210" s="2"/>
      <c r="B210" s="31"/>
      <c r="D210" s="32"/>
      <c r="E210" s="263">
        <f t="shared" si="3"/>
        <v>4951.3899999999994</v>
      </c>
      <c r="F210" s="262"/>
    </row>
    <row r="211" spans="1:6" x14ac:dyDescent="0.2">
      <c r="A211" s="2"/>
      <c r="B211" s="31"/>
      <c r="D211" s="32"/>
      <c r="E211" s="263">
        <f t="shared" si="3"/>
        <v>4951.3899999999994</v>
      </c>
      <c r="F211" s="262"/>
    </row>
    <row r="212" spans="1:6" x14ac:dyDescent="0.2">
      <c r="A212" s="2"/>
      <c r="B212" s="31"/>
      <c r="D212" s="32"/>
      <c r="E212" s="263">
        <f t="shared" si="3"/>
        <v>4951.3899999999994</v>
      </c>
      <c r="F212" s="262"/>
    </row>
    <row r="213" spans="1:6" x14ac:dyDescent="0.2">
      <c r="A213" s="2"/>
      <c r="B213" s="31"/>
      <c r="D213" s="329"/>
      <c r="E213" s="263">
        <f t="shared" si="3"/>
        <v>4951.3899999999994</v>
      </c>
      <c r="F213" s="262"/>
    </row>
    <row r="214" spans="1:6" x14ac:dyDescent="0.2">
      <c r="A214" s="2"/>
      <c r="B214" s="31"/>
      <c r="D214" s="32"/>
      <c r="E214" s="263">
        <f t="shared" si="3"/>
        <v>4951.3899999999994</v>
      </c>
      <c r="F214" s="262"/>
    </row>
    <row r="215" spans="1:6" x14ac:dyDescent="0.2">
      <c r="A215" s="2"/>
      <c r="B215" s="31"/>
      <c r="D215" s="32"/>
      <c r="E215" s="263">
        <f t="shared" si="3"/>
        <v>4951.3899999999994</v>
      </c>
      <c r="F215" s="262"/>
    </row>
    <row r="216" spans="1:6" x14ac:dyDescent="0.2">
      <c r="A216" s="2"/>
      <c r="B216" s="31"/>
      <c r="D216" s="32"/>
      <c r="E216" s="263">
        <f t="shared" si="3"/>
        <v>4951.3899999999994</v>
      </c>
      <c r="F216" s="262"/>
    </row>
    <row r="217" spans="1:6" x14ac:dyDescent="0.2">
      <c r="A217" s="2"/>
      <c r="B217" s="31"/>
      <c r="D217" s="32"/>
      <c r="E217" s="263">
        <f t="shared" si="3"/>
        <v>4951.3899999999994</v>
      </c>
      <c r="F217" s="262"/>
    </row>
    <row r="218" spans="1:6" x14ac:dyDescent="0.2">
      <c r="A218" s="359"/>
      <c r="B218" s="360"/>
      <c r="D218" s="356"/>
      <c r="E218" s="263">
        <f t="shared" si="3"/>
        <v>4951.3899999999994</v>
      </c>
      <c r="F218" s="262"/>
    </row>
    <row r="219" spans="1:6" x14ac:dyDescent="0.2">
      <c r="A219" s="359"/>
      <c r="B219" s="360"/>
      <c r="D219" s="356"/>
      <c r="E219" s="263">
        <f t="shared" si="3"/>
        <v>4951.3899999999994</v>
      </c>
      <c r="F219" s="262"/>
    </row>
    <row r="220" spans="1:6" x14ac:dyDescent="0.2">
      <c r="A220" s="359"/>
      <c r="B220" s="360"/>
      <c r="D220" s="356"/>
      <c r="E220" s="263">
        <f t="shared" si="3"/>
        <v>4951.3899999999994</v>
      </c>
      <c r="F220" s="262"/>
    </row>
    <row r="221" spans="1:6" x14ac:dyDescent="0.2">
      <c r="A221" s="359"/>
      <c r="B221" s="360"/>
      <c r="D221" s="356"/>
      <c r="E221" s="263">
        <f t="shared" si="3"/>
        <v>4951.3899999999994</v>
      </c>
      <c r="F221" s="262"/>
    </row>
    <row r="222" spans="1:6" x14ac:dyDescent="0.2">
      <c r="A222" s="359"/>
      <c r="B222" s="360"/>
      <c r="D222" s="356"/>
      <c r="E222" s="263">
        <f t="shared" si="3"/>
        <v>4951.3899999999994</v>
      </c>
      <c r="F222" s="262"/>
    </row>
    <row r="223" spans="1:6" x14ac:dyDescent="0.2">
      <c r="A223" s="359"/>
      <c r="B223" s="360"/>
      <c r="D223" s="356"/>
      <c r="E223" s="263">
        <f t="shared" si="3"/>
        <v>4951.3899999999994</v>
      </c>
      <c r="F223" s="262"/>
    </row>
    <row r="224" spans="1:6" x14ac:dyDescent="0.2">
      <c r="A224" s="359"/>
      <c r="B224" s="360"/>
      <c r="D224" s="356"/>
      <c r="E224" s="263">
        <f t="shared" si="3"/>
        <v>4951.3899999999994</v>
      </c>
      <c r="F224" s="262"/>
    </row>
    <row r="225" spans="1:6" x14ac:dyDescent="0.2">
      <c r="A225" s="359"/>
      <c r="B225" s="360"/>
      <c r="D225" s="356"/>
      <c r="E225" s="263">
        <f t="shared" si="3"/>
        <v>4951.3899999999994</v>
      </c>
      <c r="F225" s="262"/>
    </row>
    <row r="226" spans="1:6" x14ac:dyDescent="0.2">
      <c r="A226" s="359"/>
      <c r="B226" s="360"/>
      <c r="D226" s="356"/>
      <c r="E226" s="263">
        <f t="shared" si="3"/>
        <v>4951.3899999999994</v>
      </c>
      <c r="F226" s="262"/>
    </row>
    <row r="227" spans="1:6" x14ac:dyDescent="0.2">
      <c r="A227" s="359"/>
      <c r="B227" s="360"/>
      <c r="D227" s="356"/>
      <c r="E227" s="263">
        <f t="shared" si="3"/>
        <v>4951.3899999999994</v>
      </c>
      <c r="F227" s="262"/>
    </row>
    <row r="228" spans="1:6" x14ac:dyDescent="0.2">
      <c r="A228" s="359"/>
      <c r="B228" s="360"/>
      <c r="D228" s="356"/>
      <c r="E228" s="263">
        <f t="shared" si="3"/>
        <v>4951.3899999999994</v>
      </c>
      <c r="F228" s="262"/>
    </row>
    <row r="229" spans="1:6" x14ac:dyDescent="0.2">
      <c r="A229" s="359"/>
      <c r="B229" s="360"/>
      <c r="D229" s="356"/>
      <c r="E229" s="263">
        <f t="shared" si="3"/>
        <v>4951.3899999999994</v>
      </c>
      <c r="F229" s="262"/>
    </row>
    <row r="230" spans="1:6" x14ac:dyDescent="0.2">
      <c r="A230" s="359"/>
      <c r="B230" s="360"/>
      <c r="D230" s="356"/>
      <c r="E230" s="263">
        <f t="shared" si="3"/>
        <v>4951.3899999999994</v>
      </c>
      <c r="F230" s="262"/>
    </row>
    <row r="231" spans="1:6" x14ac:dyDescent="0.2">
      <c r="A231" s="359"/>
      <c r="B231" s="360"/>
      <c r="D231" s="356"/>
      <c r="E231" s="263">
        <f t="shared" si="3"/>
        <v>4951.3899999999994</v>
      </c>
      <c r="F231" s="262"/>
    </row>
    <row r="232" spans="1:6" x14ac:dyDescent="0.2">
      <c r="A232" s="359"/>
      <c r="B232" s="360"/>
      <c r="D232" s="356"/>
      <c r="E232" s="263">
        <f t="shared" si="3"/>
        <v>4951.3899999999994</v>
      </c>
      <c r="F232" s="262"/>
    </row>
    <row r="233" spans="1:6" x14ac:dyDescent="0.2">
      <c r="A233" s="359"/>
      <c r="B233" s="360"/>
      <c r="D233" s="356"/>
      <c r="E233" s="263">
        <f t="shared" si="3"/>
        <v>4951.3899999999994</v>
      </c>
      <c r="F233" s="262"/>
    </row>
    <row r="234" spans="1:6" x14ac:dyDescent="0.2">
      <c r="A234" s="359"/>
      <c r="B234" s="360"/>
      <c r="D234" s="356"/>
      <c r="E234" s="263">
        <f t="shared" si="3"/>
        <v>4951.3899999999994</v>
      </c>
      <c r="F234" s="262"/>
    </row>
    <row r="235" spans="1:6" x14ac:dyDescent="0.2">
      <c r="A235" s="359"/>
      <c r="B235" s="360"/>
      <c r="D235" s="356"/>
      <c r="E235" s="263">
        <f t="shared" si="3"/>
        <v>4951.3899999999994</v>
      </c>
      <c r="F235" s="262"/>
    </row>
    <row r="236" spans="1:6" x14ac:dyDescent="0.2">
      <c r="A236" s="359"/>
      <c r="B236" s="360"/>
      <c r="D236" s="356"/>
      <c r="E236" s="263">
        <f t="shared" si="3"/>
        <v>4951.3899999999994</v>
      </c>
      <c r="F236" s="262"/>
    </row>
    <row r="237" spans="1:6" x14ac:dyDescent="0.2">
      <c r="A237" s="359"/>
      <c r="B237" s="360"/>
      <c r="D237" s="356"/>
      <c r="E237" s="263">
        <f t="shared" si="3"/>
        <v>4951.3899999999994</v>
      </c>
      <c r="F237" s="262"/>
    </row>
    <row r="238" spans="1:6" x14ac:dyDescent="0.2">
      <c r="A238" s="359"/>
      <c r="B238" s="360"/>
      <c r="D238" s="356"/>
      <c r="E238" s="263">
        <f t="shared" si="3"/>
        <v>4951.3899999999994</v>
      </c>
      <c r="F238" s="262"/>
    </row>
    <row r="239" spans="1:6" x14ac:dyDescent="0.2">
      <c r="A239" s="359"/>
      <c r="B239" s="360"/>
      <c r="D239" s="356"/>
      <c r="E239" s="263">
        <f t="shared" si="3"/>
        <v>4951.3899999999994</v>
      </c>
      <c r="F239" s="262"/>
    </row>
    <row r="240" spans="1:6" x14ac:dyDescent="0.2">
      <c r="A240" s="359"/>
      <c r="B240" s="360"/>
      <c r="D240" s="356"/>
      <c r="E240" s="263">
        <f t="shared" si="3"/>
        <v>4951.3899999999994</v>
      </c>
      <c r="F240" s="262"/>
    </row>
    <row r="241" spans="1:6" x14ac:dyDescent="0.2">
      <c r="A241" s="359"/>
      <c r="B241" s="360"/>
      <c r="D241" s="356"/>
      <c r="E241" s="263">
        <f t="shared" si="3"/>
        <v>4951.3899999999994</v>
      </c>
      <c r="F241" s="262"/>
    </row>
    <row r="242" spans="1:6" x14ac:dyDescent="0.2">
      <c r="A242" s="359"/>
      <c r="B242" s="360"/>
      <c r="D242" s="356"/>
      <c r="E242" s="263">
        <f t="shared" si="3"/>
        <v>4951.3899999999994</v>
      </c>
      <c r="F242" s="262"/>
    </row>
    <row r="243" spans="1:6" x14ac:dyDescent="0.2">
      <c r="A243" s="359"/>
      <c r="B243" s="360"/>
      <c r="D243" s="356"/>
      <c r="E243" s="263">
        <f t="shared" si="3"/>
        <v>4951.3899999999994</v>
      </c>
      <c r="F243" s="262"/>
    </row>
    <row r="244" spans="1:6" x14ac:dyDescent="0.2">
      <c r="A244" s="359"/>
      <c r="B244" s="360"/>
      <c r="D244" s="356"/>
      <c r="E244" s="263">
        <f t="shared" si="3"/>
        <v>4951.3899999999994</v>
      </c>
      <c r="F244" s="262"/>
    </row>
    <row r="245" spans="1:6" x14ac:dyDescent="0.2">
      <c r="A245" s="359"/>
      <c r="B245" s="360"/>
      <c r="D245" s="356"/>
      <c r="E245" s="263">
        <f t="shared" si="3"/>
        <v>4951.3899999999994</v>
      </c>
      <c r="F245" s="262"/>
    </row>
    <row r="246" spans="1:6" x14ac:dyDescent="0.2">
      <c r="A246" s="359"/>
      <c r="B246" s="360"/>
      <c r="D246" s="356"/>
      <c r="E246" s="263">
        <f t="shared" si="3"/>
        <v>4951.3899999999994</v>
      </c>
      <c r="F246" s="262"/>
    </row>
    <row r="247" spans="1:6" x14ac:dyDescent="0.2">
      <c r="A247" s="359"/>
      <c r="B247" s="360"/>
      <c r="D247" s="356"/>
      <c r="E247" s="263">
        <f t="shared" si="3"/>
        <v>4951.3899999999994</v>
      </c>
      <c r="F247" s="262"/>
    </row>
    <row r="248" spans="1:6" x14ac:dyDescent="0.2">
      <c r="A248" s="359"/>
      <c r="B248" s="360"/>
      <c r="D248" s="356"/>
      <c r="E248" s="263">
        <f t="shared" si="3"/>
        <v>4951.3899999999994</v>
      </c>
      <c r="F248" s="262"/>
    </row>
    <row r="249" spans="1:6" x14ac:dyDescent="0.2">
      <c r="A249" s="359"/>
      <c r="B249" s="360"/>
      <c r="C249" s="356"/>
      <c r="D249" s="356"/>
      <c r="E249" s="263">
        <f t="shared" si="3"/>
        <v>4951.3899999999994</v>
      </c>
    </row>
    <row r="250" spans="1:6" s="284" customFormat="1" x14ac:dyDescent="0.2">
      <c r="A250" s="281"/>
      <c r="B250" s="282"/>
      <c r="C250" s="283"/>
      <c r="D250" s="283"/>
      <c r="F250" s="285"/>
    </row>
  </sheetData>
  <sortState xmlns:xlrd2="http://schemas.microsoft.com/office/spreadsheetml/2017/richdata2" ref="A4:D249">
    <sortCondition ref="A4:A249"/>
  </sortState>
  <conditionalFormatting sqref="G1">
    <cfRule type="cellIs" dxfId="1" priority="2" operator="equal">
      <formula>"ok"</formula>
    </cfRule>
    <cfRule type="cellIs" dxfId="0" priority="3" operator="notEqual">
      <formula>"ok"</formula>
    </cfRule>
  </conditionalFormatting>
  <pageMargins left="0.78749999999999998" right="0.78749999999999998" top="0.98402777777777795" bottom="0.98402777777777795" header="0.51180555555555496" footer="0.51180555555555496"/>
  <pageSetup paperSize="9" firstPageNumber="0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3" name="Button 7">
              <controlPr defaultSize="0" print="0" autoFill="0" autoPict="0" macro="[0]!Tresorerie">
                <anchor moveWithCells="1" sizeWithCells="1">
                  <from>
                    <xdr:col>6</xdr:col>
                    <xdr:colOff>542925</xdr:colOff>
                    <xdr:row>4</xdr:row>
                    <xdr:rowOff>95250</xdr:rowOff>
                  </from>
                  <to>
                    <xdr:col>8</xdr:col>
                    <xdr:colOff>742950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Recette</vt:lpstr>
      <vt:lpstr>Dépense</vt:lpstr>
      <vt:lpstr>Tabl. Bord</vt:lpstr>
      <vt:lpstr>BILAN</vt:lpstr>
      <vt:lpstr>TRESORERIE</vt:lpstr>
      <vt:lpstr>Dépense!_FilterDatabase</vt:lpstr>
      <vt:lpstr>BILAN!Zone_d_impression</vt:lpstr>
      <vt:lpstr>'Tabl. Bord'!Zone_d_impression</vt:lpstr>
      <vt:lpstr>TRESORERIE!Zone_d_impression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Didier Mareschal</cp:lastModifiedBy>
  <cp:revision>3</cp:revision>
  <cp:lastPrinted>2024-11-18T22:49:52Z</cp:lastPrinted>
  <dcterms:created xsi:type="dcterms:W3CDTF">1996-10-21T11:03:58Z</dcterms:created>
  <dcterms:modified xsi:type="dcterms:W3CDTF">2025-01-15T22:43:34Z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