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60" windowWidth="18795" windowHeight="7935" activeTab="1"/>
  </bookViews>
  <sheets>
    <sheet name="BASE" sheetId="1" r:id="rId1"/>
    <sheet name="BF" sheetId="13" r:id="rId2"/>
  </sheets>
  <calcPr calcId="125725"/>
</workbook>
</file>

<file path=xl/calcChain.xml><?xml version="1.0" encoding="utf-8"?>
<calcChain xmlns="http://schemas.openxmlformats.org/spreadsheetml/2006/main">
  <c r="AE86" i="13"/>
  <c r="BN86" s="1"/>
  <c r="O9"/>
  <c r="N9"/>
  <c r="M9"/>
  <c r="L9"/>
  <c r="K9"/>
  <c r="J9"/>
  <c r="I9"/>
  <c r="H9"/>
  <c r="G9"/>
  <c r="F9"/>
  <c r="E9"/>
  <c r="D9"/>
  <c r="O8"/>
  <c r="N8"/>
  <c r="M8"/>
  <c r="L8"/>
  <c r="K8"/>
  <c r="J8"/>
  <c r="I8"/>
  <c r="H8"/>
  <c r="G8"/>
  <c r="F8"/>
  <c r="E8"/>
  <c r="D8"/>
  <c r="O7"/>
  <c r="N7"/>
  <c r="M7"/>
  <c r="L7"/>
  <c r="K7"/>
  <c r="J7"/>
  <c r="I7"/>
  <c r="H7"/>
  <c r="G7"/>
  <c r="F7"/>
  <c r="E7"/>
  <c r="D7"/>
  <c r="O6"/>
  <c r="N6"/>
  <c r="M6"/>
  <c r="L6"/>
  <c r="K6"/>
  <c r="J6"/>
  <c r="I6"/>
  <c r="H6"/>
  <c r="G6"/>
  <c r="F6"/>
  <c r="E6"/>
  <c r="D6"/>
  <c r="O5"/>
  <c r="N5"/>
  <c r="U7" s="1"/>
  <c r="AC27" s="1"/>
  <c r="M5"/>
  <c r="W9" s="1"/>
  <c r="L5"/>
  <c r="U6" s="1"/>
  <c r="K5"/>
  <c r="V6" s="1"/>
  <c r="J5"/>
  <c r="B6" s="1"/>
  <c r="I5"/>
  <c r="S6" s="1"/>
  <c r="H5"/>
  <c r="G5"/>
  <c r="U9" s="1"/>
  <c r="F5"/>
  <c r="T9" s="1"/>
  <c r="E5"/>
  <c r="S9" s="1"/>
  <c r="D5"/>
  <c r="V9" s="1"/>
  <c r="O4"/>
  <c r="N4"/>
  <c r="M4"/>
  <c r="L4"/>
  <c r="K4"/>
  <c r="J4"/>
  <c r="I4"/>
  <c r="H4"/>
  <c r="G4"/>
  <c r="F4"/>
  <c r="E4"/>
  <c r="D4"/>
  <c r="CF3"/>
  <c r="AW3"/>
  <c r="CF1"/>
  <c r="CF61" s="1"/>
  <c r="AW1"/>
  <c r="A3" i="1"/>
  <c r="B3" s="1"/>
  <c r="T6" i="13" l="1"/>
  <c r="AE6" s="1"/>
  <c r="AA9" s="1"/>
  <c r="C6"/>
  <c r="C7" s="1"/>
  <c r="BJ17"/>
  <c r="AA17"/>
  <c r="AA157" s="1"/>
  <c r="AW126"/>
  <c r="AA149" s="1"/>
  <c r="B7"/>
  <c r="B8" s="1"/>
  <c r="X17"/>
  <c r="X157" s="1"/>
  <c r="BG17"/>
  <c r="AE17"/>
  <c r="AE157" s="1"/>
  <c r="BN17"/>
  <c r="AC167"/>
  <c r="BL27"/>
  <c r="CF123"/>
  <c r="AW123"/>
  <c r="B9"/>
  <c r="T10"/>
  <c r="V10"/>
  <c r="CF63"/>
  <c r="CF121"/>
  <c r="AW121"/>
  <c r="S10"/>
  <c r="U10"/>
  <c r="W10"/>
  <c r="AW61"/>
  <c r="AW63"/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C8" i="13" l="1"/>
  <c r="U11"/>
  <c r="T11"/>
  <c r="S11"/>
  <c r="W11"/>
  <c r="V11"/>
  <c r="BN6"/>
  <c r="BJ9" s="1"/>
  <c r="V12"/>
  <c r="X20" s="1"/>
  <c r="X160" s="1"/>
  <c r="C9"/>
  <c r="S13" s="1"/>
  <c r="AA21" s="1"/>
  <c r="AA161" s="1"/>
  <c r="S12"/>
  <c r="BJ20" s="1"/>
  <c r="W12"/>
  <c r="T12"/>
  <c r="AE20" s="1"/>
  <c r="AE160" s="1"/>
  <c r="U12"/>
  <c r="BG20"/>
  <c r="AA20"/>
  <c r="AA160" s="1"/>
  <c r="AE19"/>
  <c r="AE159" s="1"/>
  <c r="BN19"/>
  <c r="AA18"/>
  <c r="AA158" s="1"/>
  <c r="BJ18"/>
  <c r="BG18"/>
  <c r="X18"/>
  <c r="X158" s="1"/>
  <c r="T13"/>
  <c r="U13"/>
  <c r="X19"/>
  <c r="X159" s="1"/>
  <c r="BG19"/>
  <c r="BN20"/>
  <c r="BJ19"/>
  <c r="AA19"/>
  <c r="AA159" s="1"/>
  <c r="BN18"/>
  <c r="AE18"/>
  <c r="AE158" s="1"/>
  <c r="W13"/>
  <c r="B2" i="1"/>
  <c r="BJ21" i="13" l="1"/>
  <c r="V13"/>
  <c r="AE21"/>
  <c r="AE161" s="1"/>
  <c r="BN21"/>
  <c r="X21" l="1"/>
  <c r="X161" s="1"/>
  <c r="BG21"/>
  <c r="B4" i="1"/>
  <c r="B5" l="1"/>
  <c r="B6" l="1"/>
  <c r="B7" l="1"/>
  <c r="O10" i="13" l="1"/>
  <c r="M10"/>
  <c r="K10"/>
  <c r="I10"/>
  <c r="G10"/>
  <c r="E10"/>
  <c r="N10"/>
  <c r="L10"/>
  <c r="J10"/>
  <c r="H10"/>
  <c r="F10"/>
  <c r="D10"/>
  <c r="B8" i="1"/>
  <c r="L11" i="13" s="1"/>
  <c r="H11" l="1"/>
  <c r="D11"/>
  <c r="B9" i="1"/>
  <c r="M12" i="13"/>
  <c r="I12"/>
  <c r="E12"/>
  <c r="M11"/>
  <c r="I11"/>
  <c r="E11"/>
  <c r="O12"/>
  <c r="K12"/>
  <c r="G12"/>
  <c r="O11"/>
  <c r="K11"/>
  <c r="G11"/>
  <c r="B10"/>
  <c r="B11" s="1"/>
  <c r="C10"/>
  <c r="F11"/>
  <c r="J11"/>
  <c r="N11"/>
  <c r="F12"/>
  <c r="J12"/>
  <c r="N12"/>
  <c r="B10" i="1"/>
  <c r="M13" i="13" l="1"/>
  <c r="E13"/>
  <c r="O13"/>
  <c r="G13"/>
  <c r="F13"/>
  <c r="N13"/>
  <c r="I13"/>
  <c r="K13"/>
  <c r="J13"/>
  <c r="T14"/>
  <c r="U14"/>
  <c r="S14"/>
  <c r="W14"/>
  <c r="V14"/>
  <c r="L13"/>
  <c r="D13"/>
  <c r="H12"/>
  <c r="H13"/>
  <c r="L12"/>
  <c r="D12"/>
  <c r="C11"/>
  <c r="U32" s="1"/>
  <c r="B12"/>
  <c r="B13" s="1"/>
  <c r="C12"/>
  <c r="B11" i="1"/>
  <c r="W36" i="13" l="1"/>
  <c r="S36"/>
  <c r="AA38" s="1"/>
  <c r="AA78" s="1"/>
  <c r="BJ78" s="1"/>
  <c r="V36"/>
  <c r="X38" s="1"/>
  <c r="X78" s="1"/>
  <c r="BG78" s="1"/>
  <c r="U35"/>
  <c r="T36"/>
  <c r="AE38" s="1"/>
  <c r="AE78" s="1"/>
  <c r="BN78" s="1"/>
  <c r="S35"/>
  <c r="AA37" s="1"/>
  <c r="AA77" s="1"/>
  <c r="BJ77" s="1"/>
  <c r="U33"/>
  <c r="V35"/>
  <c r="X37" s="1"/>
  <c r="X77" s="1"/>
  <c r="BG77" s="1"/>
  <c r="D14"/>
  <c r="H14"/>
  <c r="N14"/>
  <c r="C13"/>
  <c r="O14"/>
  <c r="E14"/>
  <c r="J14"/>
  <c r="I14"/>
  <c r="X22"/>
  <c r="X162" s="1"/>
  <c r="BG22"/>
  <c r="BJ22"/>
  <c r="AA22"/>
  <c r="AA162" s="1"/>
  <c r="AE22"/>
  <c r="AE162" s="1"/>
  <c r="BN22"/>
  <c r="U37"/>
  <c r="U36"/>
  <c r="V37"/>
  <c r="X39" s="1"/>
  <c r="X79" s="1"/>
  <c r="BG79" s="1"/>
  <c r="W35"/>
  <c r="V32"/>
  <c r="T35"/>
  <c r="AE37" s="1"/>
  <c r="AE77" s="1"/>
  <c r="BN77" s="1"/>
  <c r="T32"/>
  <c r="AW6" s="1"/>
  <c r="AE66" s="1"/>
  <c r="S32"/>
  <c r="L14"/>
  <c r="F14"/>
  <c r="G14"/>
  <c r="M14"/>
  <c r="K14"/>
  <c r="B12" i="1"/>
  <c r="T37" i="13" l="1"/>
  <c r="AE39" s="1"/>
  <c r="AE79" s="1"/>
  <c r="BN79" s="1"/>
  <c r="W37"/>
  <c r="C14"/>
  <c r="S38" s="1"/>
  <c r="AA40" s="1"/>
  <c r="AA80" s="1"/>
  <c r="BJ80" s="1"/>
  <c r="E15"/>
  <c r="K15"/>
  <c r="J15"/>
  <c r="D15"/>
  <c r="H15"/>
  <c r="I15"/>
  <c r="L15"/>
  <c r="V38"/>
  <c r="X40" s="1"/>
  <c r="X80" s="1"/>
  <c r="BG80" s="1"/>
  <c r="U38"/>
  <c r="AA69"/>
  <c r="BN66"/>
  <c r="BJ69" s="1"/>
  <c r="AC47"/>
  <c r="AC87"/>
  <c r="BL87" s="1"/>
  <c r="O15"/>
  <c r="F15"/>
  <c r="M15"/>
  <c r="G15"/>
  <c r="N15"/>
  <c r="S37"/>
  <c r="AA39" s="1"/>
  <c r="AA79" s="1"/>
  <c r="BJ79" s="1"/>
  <c r="B14"/>
  <c r="B15" s="1"/>
  <c r="B13" i="1"/>
  <c r="T38" i="13" l="1"/>
  <c r="AE40" s="1"/>
  <c r="AE80" s="1"/>
  <c r="BN80" s="1"/>
  <c r="W38"/>
  <c r="C15"/>
  <c r="U39"/>
  <c r="W39"/>
  <c r="B14" i="1"/>
  <c r="T39" i="13" l="1"/>
  <c r="AE41" s="1"/>
  <c r="AE81" s="1"/>
  <c r="BN81" s="1"/>
  <c r="V39"/>
  <c r="X41" s="1"/>
  <c r="X81" s="1"/>
  <c r="BG81" s="1"/>
  <c r="S39"/>
  <c r="AA41" s="1"/>
  <c r="AA81" s="1"/>
  <c r="BJ81" s="1"/>
  <c r="B15" i="1"/>
  <c r="B16" l="1"/>
  <c r="B17" l="1"/>
  <c r="B18" l="1"/>
  <c r="B19" l="1"/>
  <c r="B20" l="1"/>
  <c r="B21" l="1"/>
  <c r="B22" l="1"/>
  <c r="B23" l="1"/>
  <c r="B24" l="1"/>
  <c r="B25" l="1"/>
  <c r="B26" l="1"/>
  <c r="B27" s="1"/>
  <c r="B28" s="1"/>
  <c r="B29" l="1"/>
  <c r="B30" l="1"/>
  <c r="B31" l="1"/>
  <c r="B32" l="1"/>
  <c r="B33" l="1"/>
  <c r="B34" l="1"/>
  <c r="B35" l="1"/>
  <c r="B36" l="1"/>
  <c r="B37" l="1"/>
  <c r="B38" l="1"/>
  <c r="B39" l="1"/>
  <c r="B40" l="1"/>
  <c r="B41" l="1"/>
  <c r="B42" l="1"/>
  <c r="B43" l="1"/>
  <c r="B44" l="1"/>
  <c r="B45" l="1"/>
  <c r="B46" l="1"/>
  <c r="B47" l="1"/>
  <c r="B48" l="1"/>
  <c r="B49" l="1"/>
  <c r="B50" l="1"/>
  <c r="B51" l="1"/>
  <c r="B52" l="1"/>
  <c r="B53" l="1"/>
  <c r="B54" l="1"/>
  <c r="B55" l="1"/>
  <c r="H100" i="13" l="1"/>
  <c r="D95"/>
  <c r="L89"/>
  <c r="I84"/>
  <c r="E79"/>
  <c r="M73"/>
  <c r="I68"/>
  <c r="E63"/>
  <c r="I100"/>
  <c r="E95"/>
  <c r="M89"/>
  <c r="H84"/>
  <c r="D79"/>
  <c r="L73"/>
  <c r="H68"/>
  <c r="D63"/>
  <c r="M57"/>
  <c r="I52"/>
  <c r="E47"/>
  <c r="M41"/>
  <c r="I36"/>
  <c r="E31"/>
  <c r="M25"/>
  <c r="I20"/>
  <c r="L56"/>
  <c r="H51"/>
  <c r="D46"/>
  <c r="L40"/>
  <c r="H35"/>
  <c r="D30"/>
  <c r="N99"/>
  <c r="J94"/>
  <c r="F89"/>
  <c r="O83"/>
  <c r="K78"/>
  <c r="G73"/>
  <c r="O67"/>
  <c r="K62"/>
  <c r="O99"/>
  <c r="K94"/>
  <c r="G89"/>
  <c r="N83"/>
  <c r="J78"/>
  <c r="F73"/>
  <c r="N67"/>
  <c r="J62"/>
  <c r="G57"/>
  <c r="O51"/>
  <c r="K46"/>
  <c r="G41"/>
  <c r="O35"/>
  <c r="K30"/>
  <c r="G25"/>
  <c r="O19"/>
  <c r="N58"/>
  <c r="J53"/>
  <c r="F48"/>
  <c r="N42"/>
  <c r="J37"/>
  <c r="F32"/>
  <c r="N26"/>
  <c r="F19"/>
  <c r="L98"/>
  <c r="H93"/>
  <c r="D88"/>
  <c r="M82"/>
  <c r="I77"/>
  <c r="E72"/>
  <c r="M66"/>
  <c r="I61"/>
  <c r="M98"/>
  <c r="I93"/>
  <c r="E88"/>
  <c r="L82"/>
  <c r="H77"/>
  <c r="D72"/>
  <c r="L66"/>
  <c r="H61"/>
  <c r="E56"/>
  <c r="M50"/>
  <c r="I45"/>
  <c r="E40"/>
  <c r="M34"/>
  <c r="I29"/>
  <c r="E24"/>
  <c r="M18"/>
  <c r="H60"/>
  <c r="D55"/>
  <c r="L49"/>
  <c r="H44"/>
  <c r="D39"/>
  <c r="L33"/>
  <c r="J103"/>
  <c r="F98"/>
  <c r="N92"/>
  <c r="J87"/>
  <c r="G82"/>
  <c r="O76"/>
  <c r="K71"/>
  <c r="G66"/>
  <c r="K103"/>
  <c r="G98"/>
  <c r="O92"/>
  <c r="K87"/>
  <c r="F82"/>
  <c r="N76"/>
  <c r="J71"/>
  <c r="F66"/>
  <c r="O60"/>
  <c r="K55"/>
  <c r="G50"/>
  <c r="O44"/>
  <c r="K39"/>
  <c r="G34"/>
  <c r="O28"/>
  <c r="K23"/>
  <c r="G18"/>
  <c r="F61"/>
  <c r="N55"/>
  <c r="J50"/>
  <c r="F45"/>
  <c r="N39"/>
  <c r="J34"/>
  <c r="F29"/>
  <c r="N20"/>
  <c r="F26"/>
  <c r="H26"/>
  <c r="D21"/>
  <c r="F23"/>
  <c r="L18"/>
  <c r="N23"/>
  <c r="L99"/>
  <c r="H94"/>
  <c r="D89"/>
  <c r="M83"/>
  <c r="I78"/>
  <c r="E73"/>
  <c r="M67"/>
  <c r="I62"/>
  <c r="M99"/>
  <c r="I94"/>
  <c r="E89"/>
  <c r="L83"/>
  <c r="H78"/>
  <c r="D73"/>
  <c r="L67"/>
  <c r="H62"/>
  <c r="E57"/>
  <c r="M51"/>
  <c r="I46"/>
  <c r="E41"/>
  <c r="M35"/>
  <c r="I30"/>
  <c r="E25"/>
  <c r="M19"/>
  <c r="L58"/>
  <c r="H53"/>
  <c r="D48"/>
  <c r="L42"/>
  <c r="H37"/>
  <c r="D32"/>
  <c r="N101"/>
  <c r="J96"/>
  <c r="F91"/>
  <c r="O85"/>
  <c r="K80"/>
  <c r="G75"/>
  <c r="O69"/>
  <c r="K64"/>
  <c r="O101"/>
  <c r="K96"/>
  <c r="G91"/>
  <c r="N85"/>
  <c r="J80"/>
  <c r="F75"/>
  <c r="N69"/>
  <c r="J64"/>
  <c r="G59"/>
  <c r="O53"/>
  <c r="K48"/>
  <c r="G43"/>
  <c r="O37"/>
  <c r="K32"/>
  <c r="G27"/>
  <c r="O21"/>
  <c r="K16"/>
  <c r="F58"/>
  <c r="N52"/>
  <c r="J47"/>
  <c r="F42"/>
  <c r="N36"/>
  <c r="J31"/>
  <c r="F17"/>
  <c r="L100"/>
  <c r="H95"/>
  <c r="D90"/>
  <c r="M84"/>
  <c r="I79"/>
  <c r="E74"/>
  <c r="M68"/>
  <c r="I63"/>
  <c r="M100"/>
  <c r="I95"/>
  <c r="E90"/>
  <c r="L84"/>
  <c r="H79"/>
  <c r="D74"/>
  <c r="L68"/>
  <c r="H63"/>
  <c r="E58"/>
  <c r="M52"/>
  <c r="I47"/>
  <c r="E42"/>
  <c r="M36"/>
  <c r="I31"/>
  <c r="E26"/>
  <c r="M20"/>
  <c r="H58"/>
  <c r="D53"/>
  <c r="L47"/>
  <c r="H42"/>
  <c r="D37"/>
  <c r="L31"/>
  <c r="J101"/>
  <c r="F96"/>
  <c r="N90"/>
  <c r="K85"/>
  <c r="G80"/>
  <c r="O74"/>
  <c r="K69"/>
  <c r="G64"/>
  <c r="K101"/>
  <c r="G96"/>
  <c r="O90"/>
  <c r="J85"/>
  <c r="F80"/>
  <c r="N74"/>
  <c r="J69"/>
  <c r="F64"/>
  <c r="O58"/>
  <c r="K53"/>
  <c r="G48"/>
  <c r="O42"/>
  <c r="K37"/>
  <c r="G32"/>
  <c r="O26"/>
  <c r="K21"/>
  <c r="G16"/>
  <c r="N57"/>
  <c r="J52"/>
  <c r="F47"/>
  <c r="N41"/>
  <c r="J36"/>
  <c r="F31"/>
  <c r="F16"/>
  <c r="J21"/>
  <c r="H27"/>
  <c r="L25"/>
  <c r="H20"/>
  <c r="D28"/>
  <c r="L20"/>
  <c r="J22"/>
  <c r="L101"/>
  <c r="H96"/>
  <c r="D91"/>
  <c r="M85"/>
  <c r="I80"/>
  <c r="E75"/>
  <c r="M69"/>
  <c r="I64"/>
  <c r="M101"/>
  <c r="I96"/>
  <c r="E91"/>
  <c r="L85"/>
  <c r="H80"/>
  <c r="D75"/>
  <c r="L69"/>
  <c r="H64"/>
  <c r="E59"/>
  <c r="M53"/>
  <c r="I48"/>
  <c r="E43"/>
  <c r="M37"/>
  <c r="I32"/>
  <c r="E27"/>
  <c r="M21"/>
  <c r="I16"/>
  <c r="D58"/>
  <c r="L52"/>
  <c r="H47"/>
  <c r="D42"/>
  <c r="L36"/>
  <c r="H31"/>
  <c r="F101"/>
  <c r="N95"/>
  <c r="J90"/>
  <c r="G85"/>
  <c r="O79"/>
  <c r="K74"/>
  <c r="G69"/>
  <c r="O63"/>
  <c r="G101"/>
  <c r="O95"/>
  <c r="K90"/>
  <c r="F85"/>
  <c r="N79"/>
  <c r="J74"/>
  <c r="F69"/>
  <c r="N63"/>
  <c r="K58"/>
  <c r="G53"/>
  <c r="O47"/>
  <c r="K42"/>
  <c r="G37"/>
  <c r="O31"/>
  <c r="K26"/>
  <c r="G21"/>
  <c r="J57"/>
  <c r="F52"/>
  <c r="N46"/>
  <c r="J41"/>
  <c r="F36"/>
  <c r="N30"/>
  <c r="L102"/>
  <c r="H97"/>
  <c r="D92"/>
  <c r="M86"/>
  <c r="I81"/>
  <c r="E76"/>
  <c r="M70"/>
  <c r="I65"/>
  <c r="M102"/>
  <c r="I97"/>
  <c r="E92"/>
  <c r="L86"/>
  <c r="H81"/>
  <c r="D76"/>
  <c r="L70"/>
  <c r="H65"/>
  <c r="E60"/>
  <c r="M54"/>
  <c r="I49"/>
  <c r="E44"/>
  <c r="M38"/>
  <c r="I33"/>
  <c r="E28"/>
  <c r="M22"/>
  <c r="I17"/>
  <c r="H56"/>
  <c r="D51"/>
  <c r="L45"/>
  <c r="H40"/>
  <c r="D35"/>
  <c r="L29"/>
  <c r="J99"/>
  <c r="F94"/>
  <c r="N88"/>
  <c r="K83"/>
  <c r="G78"/>
  <c r="O72"/>
  <c r="K67"/>
  <c r="G62"/>
  <c r="K99"/>
  <c r="G94"/>
  <c r="O88"/>
  <c r="J83"/>
  <c r="F78"/>
  <c r="N72"/>
  <c r="J67"/>
  <c r="F62"/>
  <c r="O56"/>
  <c r="K51"/>
  <c r="G46"/>
  <c r="O40"/>
  <c r="K35"/>
  <c r="G30"/>
  <c r="O24"/>
  <c r="K19"/>
  <c r="N59"/>
  <c r="J54"/>
  <c r="F49"/>
  <c r="N43"/>
  <c r="J38"/>
  <c r="F33"/>
  <c r="N27"/>
  <c r="J19"/>
  <c r="N24"/>
  <c r="H16"/>
  <c r="H22"/>
  <c r="D17"/>
  <c r="J20"/>
  <c r="H17"/>
  <c r="F21"/>
  <c r="D101"/>
  <c r="L95"/>
  <c r="H90"/>
  <c r="E85"/>
  <c r="M79"/>
  <c r="I74"/>
  <c r="E69"/>
  <c r="M63"/>
  <c r="E101"/>
  <c r="M95"/>
  <c r="I90"/>
  <c r="D85"/>
  <c r="L79"/>
  <c r="H74"/>
  <c r="D69"/>
  <c r="L63"/>
  <c r="I58"/>
  <c r="E53"/>
  <c r="M47"/>
  <c r="I42"/>
  <c r="E37"/>
  <c r="M31"/>
  <c r="I26"/>
  <c r="E21"/>
  <c r="H57"/>
  <c r="D52"/>
  <c r="L46"/>
  <c r="H41"/>
  <c r="D36"/>
  <c r="L30"/>
  <c r="J100"/>
  <c r="F95"/>
  <c r="N89"/>
  <c r="K84"/>
  <c r="G79"/>
  <c r="O73"/>
  <c r="K68"/>
  <c r="G63"/>
  <c r="K100"/>
  <c r="G95"/>
  <c r="O89"/>
  <c r="J84"/>
  <c r="F79"/>
  <c r="N73"/>
  <c r="J68"/>
  <c r="F63"/>
  <c r="O57"/>
  <c r="K52"/>
  <c r="G47"/>
  <c r="O41"/>
  <c r="K36"/>
  <c r="G31"/>
  <c r="O25"/>
  <c r="K20"/>
  <c r="N56"/>
  <c r="J51"/>
  <c r="F46"/>
  <c r="N40"/>
  <c r="J35"/>
  <c r="F30"/>
  <c r="D102"/>
  <c r="L96"/>
  <c r="H91"/>
  <c r="E86"/>
  <c r="M80"/>
  <c r="I75"/>
  <c r="E70"/>
  <c r="M64"/>
  <c r="E102"/>
  <c r="M96"/>
  <c r="I91"/>
  <c r="D86"/>
  <c r="L80"/>
  <c r="H75"/>
  <c r="D70"/>
  <c r="L64"/>
  <c r="I59"/>
  <c r="E54"/>
  <c r="M48"/>
  <c r="I43"/>
  <c r="E38"/>
  <c r="M32"/>
  <c r="I27"/>
  <c r="E22"/>
  <c r="M16"/>
  <c r="D57"/>
  <c r="L51"/>
  <c r="H46"/>
  <c r="D41"/>
  <c r="L35"/>
  <c r="H30"/>
  <c r="F100"/>
  <c r="N94"/>
  <c r="J89"/>
  <c r="G84"/>
  <c r="O78"/>
  <c r="K73"/>
  <c r="G68"/>
  <c r="O62"/>
  <c r="G100"/>
  <c r="O94"/>
  <c r="K89"/>
  <c r="F84"/>
  <c r="N78"/>
  <c r="J73"/>
  <c r="F68"/>
  <c r="N62"/>
  <c r="K57"/>
  <c r="G52"/>
  <c r="O46"/>
  <c r="K41"/>
  <c r="G36"/>
  <c r="O30"/>
  <c r="K25"/>
  <c r="G20"/>
  <c r="F59"/>
  <c r="N53"/>
  <c r="J48"/>
  <c r="F43"/>
  <c r="N37"/>
  <c r="J32"/>
  <c r="F27"/>
  <c r="F20"/>
  <c r="J25"/>
  <c r="H24"/>
  <c r="D19"/>
  <c r="J24"/>
  <c r="H19"/>
  <c r="F25"/>
  <c r="L16"/>
  <c r="D24"/>
  <c r="D103"/>
  <c r="L97"/>
  <c r="H92"/>
  <c r="D87"/>
  <c r="M81"/>
  <c r="I76"/>
  <c r="E71"/>
  <c r="M65"/>
  <c r="E103"/>
  <c r="M97"/>
  <c r="I92"/>
  <c r="E87"/>
  <c r="L81"/>
  <c r="H76"/>
  <c r="D71"/>
  <c r="L65"/>
  <c r="I60"/>
  <c r="E55"/>
  <c r="M49"/>
  <c r="I44"/>
  <c r="E39"/>
  <c r="M33"/>
  <c r="I28"/>
  <c r="E23"/>
  <c r="M17"/>
  <c r="H59"/>
  <c r="D54"/>
  <c r="L48"/>
  <c r="H43"/>
  <c r="D38"/>
  <c r="L32"/>
  <c r="J102"/>
  <c r="F97"/>
  <c r="N91"/>
  <c r="K86"/>
  <c r="G81"/>
  <c r="O75"/>
  <c r="K70"/>
  <c r="G65"/>
  <c r="K102"/>
  <c r="G97"/>
  <c r="O91"/>
  <c r="J86"/>
  <c r="C86" s="1"/>
  <c r="F81"/>
  <c r="N75"/>
  <c r="J70"/>
  <c r="B70" s="1"/>
  <c r="F65"/>
  <c r="O59"/>
  <c r="K54"/>
  <c r="G49"/>
  <c r="O43"/>
  <c r="K38"/>
  <c r="G33"/>
  <c r="O27"/>
  <c r="K22"/>
  <c r="G17"/>
  <c r="F56"/>
  <c r="N50"/>
  <c r="J45"/>
  <c r="F40"/>
  <c r="N34"/>
  <c r="J29"/>
  <c r="J16"/>
  <c r="H101"/>
  <c r="D96"/>
  <c r="L90"/>
  <c r="I85"/>
  <c r="E80"/>
  <c r="M74"/>
  <c r="I69"/>
  <c r="E64"/>
  <c r="I101"/>
  <c r="E96"/>
  <c r="M90"/>
  <c r="H85"/>
  <c r="D80"/>
  <c r="L74"/>
  <c r="H69"/>
  <c r="D64"/>
  <c r="M58"/>
  <c r="I53"/>
  <c r="E48"/>
  <c r="M42"/>
  <c r="I37"/>
  <c r="E32"/>
  <c r="M26"/>
  <c r="I21"/>
  <c r="E16"/>
  <c r="L57"/>
  <c r="H52"/>
  <c r="D47"/>
  <c r="L41"/>
  <c r="H36"/>
  <c r="D31"/>
  <c r="N100"/>
  <c r="J95"/>
  <c r="F90"/>
  <c r="O84"/>
  <c r="K79"/>
  <c r="G74"/>
  <c r="O68"/>
  <c r="K63"/>
  <c r="O100"/>
  <c r="K95"/>
  <c r="G90"/>
  <c r="N84"/>
  <c r="J79"/>
  <c r="F74"/>
  <c r="N68"/>
  <c r="J63"/>
  <c r="G58"/>
  <c r="O52"/>
  <c r="K47"/>
  <c r="G42"/>
  <c r="O36"/>
  <c r="K31"/>
  <c r="G26"/>
  <c r="O20"/>
  <c r="J58"/>
  <c r="F53"/>
  <c r="N47"/>
  <c r="J42"/>
  <c r="F37"/>
  <c r="N31"/>
  <c r="J26"/>
  <c r="F18"/>
  <c r="J23"/>
  <c r="L23"/>
  <c r="H18"/>
  <c r="H21"/>
  <c r="H102"/>
  <c r="D97"/>
  <c r="L91"/>
  <c r="I86"/>
  <c r="E81"/>
  <c r="M75"/>
  <c r="I70"/>
  <c r="E65"/>
  <c r="I102"/>
  <c r="E97"/>
  <c r="M91"/>
  <c r="H86"/>
  <c r="D81"/>
  <c r="L75"/>
  <c r="H70"/>
  <c r="D65"/>
  <c r="M59"/>
  <c r="I54"/>
  <c r="E49"/>
  <c r="M43"/>
  <c r="I38"/>
  <c r="E33"/>
  <c r="M27"/>
  <c r="I22"/>
  <c r="E17"/>
  <c r="D56"/>
  <c r="L50"/>
  <c r="H45"/>
  <c r="D40"/>
  <c r="L34"/>
  <c r="H29"/>
  <c r="F99"/>
  <c r="N93"/>
  <c r="J88"/>
  <c r="G83"/>
  <c r="O77"/>
  <c r="K72"/>
  <c r="G67"/>
  <c r="O61"/>
  <c r="G99"/>
  <c r="O93"/>
  <c r="K88"/>
  <c r="F83"/>
  <c r="N77"/>
  <c r="J72"/>
  <c r="F67"/>
  <c r="N61"/>
  <c r="K56"/>
  <c r="G51"/>
  <c r="O45"/>
  <c r="K40"/>
  <c r="G35"/>
  <c r="O29"/>
  <c r="K24"/>
  <c r="G19"/>
  <c r="N60"/>
  <c r="J55"/>
  <c r="F50"/>
  <c r="N44"/>
  <c r="J39"/>
  <c r="F34"/>
  <c r="N28"/>
  <c r="H103"/>
  <c r="D98"/>
  <c r="L92"/>
  <c r="H87"/>
  <c r="E82"/>
  <c r="M76"/>
  <c r="I71"/>
  <c r="E66"/>
  <c r="I103"/>
  <c r="E98"/>
  <c r="M92"/>
  <c r="I87"/>
  <c r="D82"/>
  <c r="L76"/>
  <c r="H71"/>
  <c r="D66"/>
  <c r="M60"/>
  <c r="I55"/>
  <c r="E50"/>
  <c r="M44"/>
  <c r="I39"/>
  <c r="E34"/>
  <c r="M28"/>
  <c r="I23"/>
  <c r="E18"/>
  <c r="D61"/>
  <c r="L55"/>
  <c r="H50"/>
  <c r="D45"/>
  <c r="L39"/>
  <c r="H34"/>
  <c r="D29"/>
  <c r="N98"/>
  <c r="J93"/>
  <c r="F88"/>
  <c r="O82"/>
  <c r="K77"/>
  <c r="G72"/>
  <c r="O66"/>
  <c r="K61"/>
  <c r="O98"/>
  <c r="K93"/>
  <c r="G88"/>
  <c r="N82"/>
  <c r="J77"/>
  <c r="F72"/>
  <c r="N66"/>
  <c r="J61"/>
  <c r="G56"/>
  <c r="O50"/>
  <c r="K45"/>
  <c r="G40"/>
  <c r="O34"/>
  <c r="K29"/>
  <c r="G24"/>
  <c r="O18"/>
  <c r="J60"/>
  <c r="F55"/>
  <c r="N49"/>
  <c r="J44"/>
  <c r="F39"/>
  <c r="N33"/>
  <c r="J28"/>
  <c r="C29" s="1"/>
  <c r="N18"/>
  <c r="F24"/>
  <c r="D23"/>
  <c r="L17"/>
  <c r="N21"/>
  <c r="D18"/>
  <c r="D99"/>
  <c r="L93"/>
  <c r="H88"/>
  <c r="E83"/>
  <c r="M77"/>
  <c r="I72"/>
  <c r="E67"/>
  <c r="M61"/>
  <c r="E99"/>
  <c r="M93"/>
  <c r="I88"/>
  <c r="D83"/>
  <c r="L77"/>
  <c r="H72"/>
  <c r="D67"/>
  <c r="L61"/>
  <c r="I56"/>
  <c r="E51"/>
  <c r="M45"/>
  <c r="I40"/>
  <c r="E35"/>
  <c r="M29"/>
  <c r="I24"/>
  <c r="E19"/>
  <c r="L60"/>
  <c r="H55"/>
  <c r="D50"/>
  <c r="L44"/>
  <c r="H39"/>
  <c r="D34"/>
  <c r="N103"/>
  <c r="J98"/>
  <c r="F93"/>
  <c r="N87"/>
  <c r="K82"/>
  <c r="G77"/>
  <c r="O71"/>
  <c r="K66"/>
  <c r="O103"/>
  <c r="K98"/>
  <c r="G93"/>
  <c r="O87"/>
  <c r="J82"/>
  <c r="F77"/>
  <c r="N71"/>
  <c r="J66"/>
  <c r="G61"/>
  <c r="O55"/>
  <c r="K50"/>
  <c r="G45"/>
  <c r="O39"/>
  <c r="K34"/>
  <c r="G29"/>
  <c r="O23"/>
  <c r="K18"/>
  <c r="F60"/>
  <c r="N54"/>
  <c r="J49"/>
  <c r="F44"/>
  <c r="N38"/>
  <c r="J33"/>
  <c r="F28"/>
  <c r="N17"/>
  <c r="D100"/>
  <c r="L94"/>
  <c r="H89"/>
  <c r="E84"/>
  <c r="M78"/>
  <c r="I73"/>
  <c r="E68"/>
  <c r="M62"/>
  <c r="E100"/>
  <c r="M94"/>
  <c r="I89"/>
  <c r="D84"/>
  <c r="L78"/>
  <c r="H73"/>
  <c r="D68"/>
  <c r="L62"/>
  <c r="I57"/>
  <c r="E52"/>
  <c r="M46"/>
  <c r="I41"/>
  <c r="E36"/>
  <c r="M30"/>
  <c r="I25"/>
  <c r="E20"/>
  <c r="D59"/>
  <c r="L53"/>
  <c r="H48"/>
  <c r="D43"/>
  <c r="L37"/>
  <c r="H32"/>
  <c r="F102"/>
  <c r="N96"/>
  <c r="J91"/>
  <c r="G86"/>
  <c r="O80"/>
  <c r="K75"/>
  <c r="G70"/>
  <c r="O64"/>
  <c r="G102"/>
  <c r="O96"/>
  <c r="K91"/>
  <c r="F86"/>
  <c r="N80"/>
  <c r="J75"/>
  <c r="F70"/>
  <c r="N64"/>
  <c r="K59"/>
  <c r="G54"/>
  <c r="O48"/>
  <c r="K43"/>
  <c r="G38"/>
  <c r="O32"/>
  <c r="K27"/>
  <c r="G22"/>
  <c r="O16"/>
  <c r="F57"/>
  <c r="N51"/>
  <c r="J46"/>
  <c r="F41"/>
  <c r="N35"/>
  <c r="J30"/>
  <c r="N16"/>
  <c r="F22"/>
  <c r="L28"/>
  <c r="D25"/>
  <c r="L19"/>
  <c r="N25"/>
  <c r="D20"/>
  <c r="L26"/>
  <c r="L103"/>
  <c r="H98"/>
  <c r="D93"/>
  <c r="L87"/>
  <c r="I82"/>
  <c r="E77"/>
  <c r="M71"/>
  <c r="I66"/>
  <c r="M103"/>
  <c r="I98"/>
  <c r="E93"/>
  <c r="M87"/>
  <c r="H82"/>
  <c r="D77"/>
  <c r="L71"/>
  <c r="H66"/>
  <c r="E61"/>
  <c r="M55"/>
  <c r="I50"/>
  <c r="E45"/>
  <c r="M39"/>
  <c r="I34"/>
  <c r="E29"/>
  <c r="M23"/>
  <c r="I18"/>
  <c r="D60"/>
  <c r="L54"/>
  <c r="H49"/>
  <c r="D44"/>
  <c r="L38"/>
  <c r="H33"/>
  <c r="F103"/>
  <c r="N97"/>
  <c r="J92"/>
  <c r="F87"/>
  <c r="O81"/>
  <c r="K76"/>
  <c r="G71"/>
  <c r="O65"/>
  <c r="G103"/>
  <c r="O97"/>
  <c r="K92"/>
  <c r="G87"/>
  <c r="N81"/>
  <c r="J76"/>
  <c r="F71"/>
  <c r="N65"/>
  <c r="K60"/>
  <c r="G55"/>
  <c r="O49"/>
  <c r="K44"/>
  <c r="G39"/>
  <c r="O33"/>
  <c r="K28"/>
  <c r="G23"/>
  <c r="O17"/>
  <c r="J59"/>
  <c r="F54"/>
  <c r="N48"/>
  <c r="J43"/>
  <c r="F38"/>
  <c r="N32"/>
  <c r="J27"/>
  <c r="J18"/>
  <c r="H99"/>
  <c r="D94"/>
  <c r="L88"/>
  <c r="I83"/>
  <c r="E78"/>
  <c r="M72"/>
  <c r="I67"/>
  <c r="E62"/>
  <c r="I99"/>
  <c r="E94"/>
  <c r="M88"/>
  <c r="H83"/>
  <c r="D78"/>
  <c r="L72"/>
  <c r="H67"/>
  <c r="D62"/>
  <c r="M56"/>
  <c r="I51"/>
  <c r="E46"/>
  <c r="M40"/>
  <c r="I35"/>
  <c r="E30"/>
  <c r="M24"/>
  <c r="I19"/>
  <c r="L59"/>
  <c r="H54"/>
  <c r="D49"/>
  <c r="L43"/>
  <c r="H38"/>
  <c r="D33"/>
  <c r="N102"/>
  <c r="J97"/>
  <c r="F92"/>
  <c r="O86"/>
  <c r="K81"/>
  <c r="G76"/>
  <c r="O70"/>
  <c r="K65"/>
  <c r="O102"/>
  <c r="K97"/>
  <c r="G92"/>
  <c r="N86"/>
  <c r="J81"/>
  <c r="F76"/>
  <c r="N70"/>
  <c r="J65"/>
  <c r="G60"/>
  <c r="O54"/>
  <c r="K49"/>
  <c r="G44"/>
  <c r="O38"/>
  <c r="K33"/>
  <c r="G28"/>
  <c r="O22"/>
  <c r="K17"/>
  <c r="J56"/>
  <c r="F51"/>
  <c r="N45"/>
  <c r="J40"/>
  <c r="F35"/>
  <c r="N29"/>
  <c r="J17"/>
  <c r="N22"/>
  <c r="L27"/>
  <c r="L21"/>
  <c r="D16"/>
  <c r="D22"/>
  <c r="N19"/>
  <c r="D26"/>
  <c r="H23"/>
  <c r="D27"/>
  <c r="L22"/>
  <c r="H28"/>
  <c r="L24"/>
  <c r="H25"/>
  <c r="B57" l="1"/>
  <c r="C56"/>
  <c r="C66"/>
  <c r="B65"/>
  <c r="C98"/>
  <c r="C97"/>
  <c r="B44"/>
  <c r="B43"/>
  <c r="B93"/>
  <c r="B92"/>
  <c r="B31"/>
  <c r="C30"/>
  <c r="C92"/>
  <c r="B91"/>
  <c r="C50"/>
  <c r="C49"/>
  <c r="B67"/>
  <c r="B66"/>
  <c r="B99"/>
  <c r="B98"/>
  <c r="B61"/>
  <c r="C60"/>
  <c r="B78"/>
  <c r="B77"/>
  <c r="B56"/>
  <c r="C55"/>
  <c r="C73"/>
  <c r="C72"/>
  <c r="B59"/>
  <c r="C58"/>
  <c r="B80"/>
  <c r="B79"/>
  <c r="C16"/>
  <c r="B16"/>
  <c r="B17" s="1"/>
  <c r="B18" s="1"/>
  <c r="B46"/>
  <c r="B45"/>
  <c r="B49"/>
  <c r="B48"/>
  <c r="B90"/>
  <c r="C89"/>
  <c r="C52"/>
  <c r="C51"/>
  <c r="C85"/>
  <c r="C84"/>
  <c r="C39"/>
  <c r="C38"/>
  <c r="C68"/>
  <c r="C67"/>
  <c r="C100"/>
  <c r="C99"/>
  <c r="B42"/>
  <c r="B41"/>
  <c r="C75"/>
  <c r="C74"/>
  <c r="C37"/>
  <c r="C36"/>
  <c r="B86"/>
  <c r="B85"/>
  <c r="C48"/>
  <c r="C47"/>
  <c r="C65"/>
  <c r="C64"/>
  <c r="B97"/>
  <c r="B96"/>
  <c r="C35"/>
  <c r="B34"/>
  <c r="B72"/>
  <c r="B71"/>
  <c r="C71"/>
  <c r="B38"/>
  <c r="B37"/>
  <c r="C79"/>
  <c r="C78"/>
  <c r="C17"/>
  <c r="V63" s="1"/>
  <c r="C103"/>
  <c r="C41"/>
  <c r="C40"/>
  <c r="B82"/>
  <c r="B81"/>
  <c r="B60"/>
  <c r="C59"/>
  <c r="C77"/>
  <c r="C76"/>
  <c r="B47"/>
  <c r="C46"/>
  <c r="B76"/>
  <c r="B75"/>
  <c r="C34"/>
  <c r="C33"/>
  <c r="C83"/>
  <c r="C82"/>
  <c r="C45"/>
  <c r="C44"/>
  <c r="B62"/>
  <c r="C61"/>
  <c r="C94"/>
  <c r="C93"/>
  <c r="B40"/>
  <c r="B39"/>
  <c r="B89"/>
  <c r="C88"/>
  <c r="C43"/>
  <c r="C42"/>
  <c r="B64"/>
  <c r="C63"/>
  <c r="C96"/>
  <c r="C95"/>
  <c r="B30"/>
  <c r="B29"/>
  <c r="B103"/>
  <c r="B102"/>
  <c r="B33"/>
  <c r="C32"/>
  <c r="B74"/>
  <c r="B73"/>
  <c r="B36"/>
  <c r="B35"/>
  <c r="B69"/>
  <c r="B68"/>
  <c r="B101"/>
  <c r="B100"/>
  <c r="B19"/>
  <c r="B20" s="1"/>
  <c r="B21" s="1"/>
  <c r="B22" s="1"/>
  <c r="B23" s="1"/>
  <c r="B24" s="1"/>
  <c r="B25" s="1"/>
  <c r="B26" s="1"/>
  <c r="B27" s="1"/>
  <c r="B28" s="1"/>
  <c r="B55"/>
  <c r="B54"/>
  <c r="B84"/>
  <c r="B83"/>
  <c r="B58"/>
  <c r="C57"/>
  <c r="C91"/>
  <c r="C90"/>
  <c r="B53"/>
  <c r="B52"/>
  <c r="C70"/>
  <c r="C69"/>
  <c r="C102"/>
  <c r="C101"/>
  <c r="B32"/>
  <c r="C31"/>
  <c r="C81"/>
  <c r="C80"/>
  <c r="B51"/>
  <c r="B50"/>
  <c r="B88"/>
  <c r="B87"/>
  <c r="C87"/>
  <c r="C54"/>
  <c r="C53"/>
  <c r="B63"/>
  <c r="C62"/>
  <c r="B95"/>
  <c r="B94"/>
  <c r="V40" l="1"/>
  <c r="X42" s="1"/>
  <c r="X82" s="1"/>
  <c r="BG82" s="1"/>
  <c r="T40"/>
  <c r="AE42" s="1"/>
  <c r="AE82" s="1"/>
  <c r="BN82" s="1"/>
  <c r="W66"/>
  <c r="S66"/>
  <c r="BJ37" s="1"/>
  <c r="BJ97" s="1"/>
  <c r="BJ157" s="1"/>
  <c r="V66"/>
  <c r="BG37" s="1"/>
  <c r="BG97" s="1"/>
  <c r="BG157" s="1"/>
  <c r="W40"/>
  <c r="U66"/>
  <c r="U63"/>
  <c r="S40"/>
  <c r="AA42" s="1"/>
  <c r="AA82" s="1"/>
  <c r="BJ82" s="1"/>
  <c r="U40"/>
  <c r="U64"/>
  <c r="BL47" s="1"/>
  <c r="BL107" s="1"/>
  <c r="BL167" s="1"/>
  <c r="T66"/>
  <c r="BN37" s="1"/>
  <c r="BN97" s="1"/>
  <c r="BN157" s="1"/>
  <c r="T63"/>
  <c r="CF6" s="1"/>
  <c r="S63"/>
  <c r="C18"/>
  <c r="BJ29" l="1"/>
  <c r="BJ89" s="1"/>
  <c r="CF126" s="1"/>
  <c r="BJ149" s="1"/>
  <c r="CF66"/>
  <c r="V67"/>
  <c r="BG38" s="1"/>
  <c r="BG98" s="1"/>
  <c r="BG158" s="1"/>
  <c r="T67"/>
  <c r="BN38" s="1"/>
  <c r="BN98" s="1"/>
  <c r="BN158" s="1"/>
  <c r="C19"/>
  <c r="C20" s="1"/>
  <c r="S67"/>
  <c r="BJ38" s="1"/>
  <c r="BJ98" s="1"/>
  <c r="BJ158" s="1"/>
  <c r="W69"/>
  <c r="U67"/>
  <c r="W68"/>
  <c r="S69"/>
  <c r="BJ40" s="1"/>
  <c r="BJ100" s="1"/>
  <c r="BJ160" s="1"/>
  <c r="W67"/>
  <c r="U68"/>
  <c r="T69"/>
  <c r="BN40" s="1"/>
  <c r="BN100" s="1"/>
  <c r="BN160" s="1"/>
  <c r="V68" l="1"/>
  <c r="BG39" s="1"/>
  <c r="BG99" s="1"/>
  <c r="BG159" s="1"/>
  <c r="T68"/>
  <c r="BN39" s="1"/>
  <c r="BN99" s="1"/>
  <c r="BN159" s="1"/>
  <c r="V69"/>
  <c r="BG40" s="1"/>
  <c r="BG100" s="1"/>
  <c r="BG160" s="1"/>
  <c r="C21"/>
  <c r="U69"/>
  <c r="S68"/>
  <c r="BJ39" s="1"/>
  <c r="BJ99" s="1"/>
  <c r="BJ159" s="1"/>
  <c r="S70" l="1"/>
  <c r="BJ41" s="1"/>
  <c r="BJ101" s="1"/>
  <c r="BJ161" s="1"/>
  <c r="C22"/>
  <c r="U70"/>
  <c r="W70"/>
  <c r="V70"/>
  <c r="BG41" s="1"/>
  <c r="BG101" s="1"/>
  <c r="BG161" s="1"/>
  <c r="S71"/>
  <c r="BJ42" s="1"/>
  <c r="BJ102" s="1"/>
  <c r="BJ162" s="1"/>
  <c r="T70"/>
  <c r="BN41" s="1"/>
  <c r="BN101" s="1"/>
  <c r="BN161" s="1"/>
  <c r="C23" l="1"/>
  <c r="U72"/>
  <c r="U71"/>
  <c r="V71"/>
  <c r="BG42" s="1"/>
  <c r="BG102" s="1"/>
  <c r="BG162" s="1"/>
  <c r="W71"/>
  <c r="T71"/>
  <c r="BN42" s="1"/>
  <c r="BN102" s="1"/>
  <c r="BN162" s="1"/>
  <c r="V72"/>
  <c r="BG43" s="1"/>
  <c r="BG103" s="1"/>
  <c r="BG163" s="1"/>
  <c r="C24" l="1"/>
  <c r="V73"/>
  <c r="BG44" s="1"/>
  <c r="BG104" s="1"/>
  <c r="BG164" s="1"/>
  <c r="S72"/>
  <c r="BJ43" s="1"/>
  <c r="BJ103" s="1"/>
  <c r="BJ163" s="1"/>
  <c r="S73"/>
  <c r="BJ44" s="1"/>
  <c r="BJ104" s="1"/>
  <c r="BJ164" s="1"/>
  <c r="T73"/>
  <c r="BN44" s="1"/>
  <c r="BN104" s="1"/>
  <c r="BN164" s="1"/>
  <c r="U73"/>
  <c r="W73"/>
  <c r="W72"/>
  <c r="T72"/>
  <c r="BN43" s="1"/>
  <c r="BN103" s="1"/>
  <c r="BN163" s="1"/>
  <c r="C25" l="1"/>
  <c r="U74"/>
  <c r="W74"/>
  <c r="T74"/>
  <c r="BN45" s="1"/>
  <c r="BN105" s="1"/>
  <c r="BN165" s="1"/>
  <c r="C26" l="1"/>
  <c r="C27" s="1"/>
  <c r="C28" s="1"/>
  <c r="W18"/>
  <c r="T85"/>
  <c r="S79"/>
  <c r="U99"/>
  <c r="T20"/>
  <c r="T51"/>
  <c r="S102"/>
  <c r="S85"/>
  <c r="V96"/>
  <c r="W81"/>
  <c r="V23"/>
  <c r="W97"/>
  <c r="T99"/>
  <c r="S47"/>
  <c r="V41"/>
  <c r="X43" s="1"/>
  <c r="X83" s="1"/>
  <c r="BG83" s="1"/>
  <c r="S41"/>
  <c r="AA43" s="1"/>
  <c r="AA83" s="1"/>
  <c r="BJ83" s="1"/>
  <c r="V24"/>
  <c r="U110"/>
  <c r="V27"/>
  <c r="V108"/>
  <c r="S81"/>
  <c r="T103"/>
  <c r="W23"/>
  <c r="S101"/>
  <c r="U108"/>
  <c r="V106"/>
  <c r="S109"/>
  <c r="T18"/>
  <c r="T105"/>
  <c r="U98"/>
  <c r="W99"/>
  <c r="V109"/>
  <c r="S45"/>
  <c r="V15"/>
  <c r="U97"/>
  <c r="V92"/>
  <c r="T25"/>
  <c r="W100"/>
  <c r="S28"/>
  <c r="T43"/>
  <c r="AE45" s="1"/>
  <c r="AE85" s="1"/>
  <c r="BN85" s="1"/>
  <c r="T21"/>
  <c r="U16"/>
  <c r="U109"/>
  <c r="W98"/>
  <c r="T26"/>
  <c r="W25"/>
  <c r="T83"/>
  <c r="W109"/>
  <c r="W101"/>
  <c r="T108"/>
  <c r="T98"/>
  <c r="U45"/>
  <c r="W53"/>
  <c r="T94"/>
  <c r="S24"/>
  <c r="V45"/>
  <c r="W26"/>
  <c r="W45"/>
  <c r="U28"/>
  <c r="W51"/>
  <c r="U85"/>
  <c r="V77"/>
  <c r="U79"/>
  <c r="U82"/>
  <c r="U93"/>
  <c r="V80"/>
  <c r="T79"/>
  <c r="V53"/>
  <c r="V52"/>
  <c r="S94"/>
  <c r="W77"/>
  <c r="S95"/>
  <c r="V104"/>
  <c r="V28"/>
  <c r="S23"/>
  <c r="S98"/>
  <c r="U80"/>
  <c r="W96"/>
  <c r="S25"/>
  <c r="U90"/>
  <c r="AC107" s="1"/>
  <c r="AC147" s="1"/>
  <c r="BL147" s="1"/>
  <c r="W82"/>
  <c r="S18"/>
  <c r="T78"/>
  <c r="V101"/>
  <c r="T52"/>
  <c r="V105"/>
  <c r="S20"/>
  <c r="S100"/>
  <c r="U96"/>
  <c r="T92"/>
  <c r="S54"/>
  <c r="T106"/>
  <c r="S74"/>
  <c r="BJ45" s="1"/>
  <c r="BJ105" s="1"/>
  <c r="BJ165" s="1"/>
  <c r="S105"/>
  <c r="W78"/>
  <c r="U107"/>
  <c r="T24"/>
  <c r="V75"/>
  <c r="BG46" s="1"/>
  <c r="BG106" s="1"/>
  <c r="BG166" s="1"/>
  <c r="W76"/>
  <c r="S19"/>
  <c r="S110"/>
  <c r="S96"/>
  <c r="S42"/>
  <c r="AA44" s="1"/>
  <c r="AA84" s="1"/>
  <c r="BJ84" s="1"/>
  <c r="S75"/>
  <c r="BJ46" s="1"/>
  <c r="BJ106" s="1"/>
  <c r="BJ166" s="1"/>
  <c r="U42"/>
  <c r="S44"/>
  <c r="AA46" s="1"/>
  <c r="AA86" s="1"/>
  <c r="BJ86" s="1"/>
  <c r="W49"/>
  <c r="V16"/>
  <c r="U47"/>
  <c r="S111"/>
  <c r="S106"/>
  <c r="S84"/>
  <c r="V111"/>
  <c r="U54"/>
  <c r="S92"/>
  <c r="T49"/>
  <c r="W105"/>
  <c r="S76"/>
  <c r="W15"/>
  <c r="S82"/>
  <c r="U92"/>
  <c r="S107"/>
  <c r="U94"/>
  <c r="W44"/>
  <c r="T19"/>
  <c r="T48"/>
  <c r="W27"/>
  <c r="W28"/>
  <c r="T104"/>
  <c r="V74"/>
  <c r="BG45" s="1"/>
  <c r="BG105" s="1"/>
  <c r="BG165" s="1"/>
  <c r="T95"/>
  <c r="V94"/>
  <c r="S15"/>
  <c r="W21"/>
  <c r="U111"/>
  <c r="S48"/>
  <c r="S80"/>
  <c r="V95"/>
  <c r="X100" l="1"/>
  <c r="X140"/>
  <c r="BG140" s="1"/>
  <c r="X99"/>
  <c r="X139"/>
  <c r="BG139" s="1"/>
  <c r="BG24"/>
  <c r="X24"/>
  <c r="X164" s="1"/>
  <c r="AA141"/>
  <c r="BJ141" s="1"/>
  <c r="AA101"/>
  <c r="AE97"/>
  <c r="AE137"/>
  <c r="BN137" s="1"/>
  <c r="AA145"/>
  <c r="BJ145" s="1"/>
  <c r="AA105"/>
  <c r="X106"/>
  <c r="X146"/>
  <c r="BG146" s="1"/>
  <c r="AA26"/>
  <c r="AA166" s="1"/>
  <c r="BJ26"/>
  <c r="AA143"/>
  <c r="BJ143" s="1"/>
  <c r="AA103"/>
  <c r="AA140"/>
  <c r="BJ140" s="1"/>
  <c r="AA100"/>
  <c r="AA99"/>
  <c r="AA139"/>
  <c r="BJ139" s="1"/>
  <c r="AE139"/>
  <c r="BN139" s="1"/>
  <c r="AE99"/>
  <c r="X137"/>
  <c r="BG137" s="1"/>
  <c r="X97"/>
  <c r="X23"/>
  <c r="X163" s="1"/>
  <c r="BG23"/>
  <c r="BN26"/>
  <c r="AE26"/>
  <c r="AE166" s="1"/>
  <c r="AA106"/>
  <c r="AA146"/>
  <c r="U75"/>
  <c r="U78"/>
  <c r="W52"/>
  <c r="U77"/>
  <c r="W54"/>
  <c r="W19"/>
  <c r="V17"/>
  <c r="U104"/>
  <c r="U101"/>
  <c r="U83"/>
  <c r="V46"/>
  <c r="V81"/>
  <c r="S27"/>
  <c r="W83"/>
  <c r="S99"/>
  <c r="T107"/>
  <c r="U105"/>
  <c r="U41"/>
  <c r="U89"/>
  <c r="U17"/>
  <c r="V89"/>
  <c r="V21"/>
  <c r="W24"/>
  <c r="V47"/>
  <c r="S78"/>
  <c r="S97"/>
  <c r="V49"/>
  <c r="V19"/>
  <c r="T97"/>
  <c r="U26"/>
  <c r="V48"/>
  <c r="U44"/>
  <c r="S16"/>
  <c r="V110"/>
  <c r="S108"/>
  <c r="V102"/>
  <c r="U18"/>
  <c r="T54"/>
  <c r="S77"/>
  <c r="V76"/>
  <c r="W42"/>
  <c r="U50"/>
  <c r="V44"/>
  <c r="X46" s="1"/>
  <c r="X86" s="1"/>
  <c r="BG86" s="1"/>
  <c r="S104"/>
  <c r="V107"/>
  <c r="U100"/>
  <c r="T44"/>
  <c r="W50"/>
  <c r="V93"/>
  <c r="S50"/>
  <c r="W94"/>
  <c r="T50"/>
  <c r="T42"/>
  <c r="AE44" s="1"/>
  <c r="AE84" s="1"/>
  <c r="BN84" s="1"/>
  <c r="W48"/>
  <c r="U20"/>
  <c r="W75"/>
  <c r="W93"/>
  <c r="W110"/>
  <c r="U15"/>
  <c r="V82"/>
  <c r="S49"/>
  <c r="U81"/>
  <c r="S52"/>
  <c r="U24"/>
  <c r="T22"/>
  <c r="T80"/>
  <c r="S43"/>
  <c r="AA45" s="1"/>
  <c r="AA85" s="1"/>
  <c r="BJ85" s="1"/>
  <c r="W17"/>
  <c r="W102"/>
  <c r="V84"/>
  <c r="V43"/>
  <c r="X45" s="1"/>
  <c r="X85" s="1"/>
  <c r="BG85" s="1"/>
  <c r="T45"/>
  <c r="U106"/>
  <c r="S21"/>
  <c r="W84"/>
  <c r="U19"/>
  <c r="W79"/>
  <c r="V20"/>
  <c r="U22"/>
  <c r="S89"/>
  <c r="W108"/>
  <c r="V25"/>
  <c r="T27"/>
  <c r="W46"/>
  <c r="V100"/>
  <c r="W104"/>
  <c r="V51"/>
  <c r="S93"/>
  <c r="T84"/>
  <c r="V42"/>
  <c r="X44" s="1"/>
  <c r="X84" s="1"/>
  <c r="BG84" s="1"/>
  <c r="T93"/>
  <c r="W85"/>
  <c r="U49"/>
  <c r="S26"/>
  <c r="T17"/>
  <c r="V79"/>
  <c r="V98"/>
  <c r="U25"/>
  <c r="T77"/>
  <c r="T46"/>
  <c r="V78"/>
  <c r="S53"/>
  <c r="S103"/>
  <c r="S46"/>
  <c r="W111"/>
  <c r="W43"/>
  <c r="T75"/>
  <c r="BN46" s="1"/>
  <c r="BN106" s="1"/>
  <c r="BN166" s="1"/>
  <c r="T16"/>
  <c r="T101"/>
  <c r="V54"/>
  <c r="T23"/>
  <c r="S83"/>
  <c r="T81"/>
  <c r="V99"/>
  <c r="U52"/>
  <c r="W107"/>
  <c r="U103"/>
  <c r="W20"/>
  <c r="S22"/>
  <c r="T53"/>
  <c r="T102"/>
  <c r="T110"/>
  <c r="W22"/>
  <c r="W16"/>
  <c r="W103"/>
  <c r="U48"/>
  <c r="U21"/>
  <c r="T109"/>
  <c r="T76"/>
  <c r="T111"/>
  <c r="V85"/>
  <c r="U23"/>
  <c r="V26"/>
  <c r="S51"/>
  <c r="U53"/>
  <c r="V18"/>
  <c r="W106"/>
  <c r="S17"/>
  <c r="U27"/>
  <c r="W41"/>
  <c r="V83"/>
  <c r="V50"/>
  <c r="U51"/>
  <c r="T15"/>
  <c r="W95"/>
  <c r="U43"/>
  <c r="V103"/>
  <c r="T28"/>
  <c r="T82"/>
  <c r="U76"/>
  <c r="W47"/>
  <c r="W92"/>
  <c r="V97"/>
  <c r="T96"/>
  <c r="T100"/>
  <c r="W80"/>
  <c r="T47"/>
  <c r="U95"/>
  <c r="V22"/>
  <c r="U46"/>
  <c r="T89"/>
  <c r="U84"/>
  <c r="T41"/>
  <c r="AE43" s="1"/>
  <c r="AE83" s="1"/>
  <c r="BN83" s="1"/>
  <c r="U102"/>
  <c r="BJ23"/>
  <c r="AA23"/>
  <c r="AA163" s="1"/>
  <c r="AE140"/>
  <c r="BN140" s="1"/>
  <c r="AE100"/>
  <c r="AA137"/>
  <c r="BJ137" s="1"/>
  <c r="AA97"/>
  <c r="AE143"/>
  <c r="BN143" s="1"/>
  <c r="AE103"/>
  <c r="AE104"/>
  <c r="AE144"/>
  <c r="BN144" s="1"/>
  <c r="X101"/>
  <c r="X141"/>
  <c r="BG141" s="1"/>
  <c r="AA89" l="1"/>
  <c r="AE126" s="1"/>
  <c r="AW66"/>
  <c r="AE145"/>
  <c r="BN145" s="1"/>
  <c r="AE105"/>
  <c r="X102"/>
  <c r="X142"/>
  <c r="BG142" s="1"/>
  <c r="AE146"/>
  <c r="BN146" s="1"/>
  <c r="AE106"/>
  <c r="X103"/>
  <c r="X143"/>
  <c r="BG143" s="1"/>
  <c r="AE25"/>
  <c r="AE165" s="1"/>
  <c r="BN25"/>
  <c r="AE138"/>
  <c r="BN138" s="1"/>
  <c r="AE98"/>
  <c r="X145"/>
  <c r="BG145" s="1"/>
  <c r="X105"/>
  <c r="X138"/>
  <c r="BG138" s="1"/>
  <c r="X98"/>
  <c r="BJ24"/>
  <c r="AA24"/>
  <c r="AA164" s="1"/>
  <c r="AE142"/>
  <c r="BN142" s="1"/>
  <c r="AE102"/>
  <c r="AA144"/>
  <c r="BJ144" s="1"/>
  <c r="AA104"/>
  <c r="X25"/>
  <c r="X165" s="1"/>
  <c r="BG25"/>
  <c r="AE141"/>
  <c r="BN141" s="1"/>
  <c r="AE101"/>
  <c r="AE23"/>
  <c r="AE163" s="1"/>
  <c r="BN23"/>
  <c r="BJ25"/>
  <c r="AA25"/>
  <c r="AA165" s="1"/>
  <c r="BG26"/>
  <c r="X26"/>
  <c r="X166" s="1"/>
  <c r="X144"/>
  <c r="BG144" s="1"/>
  <c r="X104"/>
  <c r="AE24"/>
  <c r="AE164" s="1"/>
  <c r="BN24"/>
  <c r="AA138"/>
  <c r="BJ138" s="1"/>
  <c r="AA98"/>
  <c r="AA142"/>
  <c r="BJ142" s="1"/>
  <c r="AA102"/>
  <c r="BN126" l="1"/>
  <c r="AA129"/>
  <c r="BJ129" s="1"/>
</calcChain>
</file>

<file path=xl/comments1.xml><?xml version="1.0" encoding="utf-8"?>
<comments xmlns="http://schemas.openxmlformats.org/spreadsheetml/2006/main">
  <authors>
    <author>CG27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André :
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après avoir ouvert l'export de l'inscription en ligne dans une feuille excel, copier / coller le tableau à partir de cette case, 
utiliser le bouton à droite (gégé, c le bouton de la macro ;-)))) 
cela permet de distribuer toutes les catégories dans les différents onglets, les calculs se font automatiquement et vous génère des feuilles d'équipe (version d'isa légèrement modifiée) 
=&gt; vous en avez l'exemple sur l'onglet BF ! j'ai masqué les calculs sur cette feuille pour que vous puissez voir un aperçu à l'impression, j'ai tablé sur 4 équipes pour le championnat mais on peut en mettre des kilos !
=&gt; vous pouvez voir les calculs sur les autres onglets !
=&gt; on peut voir pour mettre en forme les feuilles de match si vous en avez besoin !
=&gt; je n'ai pas intégré le numéro établissement mais assez rapide à faire, il faut juste que je recherche une formule perdu dans un de mes fichiers déjà construit.
=&gt; je n'ai pas intégré le nom et coordonnées du responsable car difficile à gérer si le collègue ne l'inscrit pas à la première inscription par équipe mais bon on peut essayer et on verra si les collègues y font attention.</t>
        </r>
      </text>
    </comment>
  </commentList>
</comments>
</file>

<file path=xl/comments2.xml><?xml version="1.0" encoding="utf-8"?>
<comments xmlns="http://schemas.openxmlformats.org/spreadsheetml/2006/main">
  <authors>
    <author>gege</author>
  </authors>
  <commentList>
    <comment ref="W5" authorId="0">
      <text>
        <r>
          <rPr>
            <b/>
            <sz val="10"/>
            <color indexed="81"/>
            <rFont val="Tahoma"/>
            <family val="2"/>
          </rPr>
          <t>Les 5 premiers chiffres qui sont au début des licences des élèves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au format JJ/MM/</t>
        </r>
        <r>
          <rPr>
            <b/>
            <sz val="14"/>
            <color indexed="81"/>
            <rFont val="Tahoma"/>
            <family val="2"/>
          </rPr>
          <t>AA</t>
        </r>
        <r>
          <rPr>
            <b/>
            <sz val="9"/>
            <color indexed="81"/>
            <rFont val="Tahoma"/>
            <family val="2"/>
          </rPr>
          <t xml:space="preserve"> pour l'année, que les deux derniers chifres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" authorId="0">
      <text>
        <r>
          <rPr>
            <b/>
            <sz val="9"/>
            <color indexed="81"/>
            <rFont val="Tahoma"/>
            <family val="2"/>
          </rPr>
          <t>Uniquement les 4 derniers chiffres de la licence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1" authorId="0">
      <text>
        <r>
          <rPr>
            <b/>
            <sz val="10"/>
            <color indexed="81"/>
            <rFont val="Tahoma"/>
            <family val="2"/>
          </rPr>
          <t>Les 5 premiers chiffres qui sont au début des licences des élèves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4" authorId="0">
      <text>
        <r>
          <rPr>
            <b/>
            <sz val="9"/>
            <color indexed="81"/>
            <rFont val="Tahoma"/>
            <family val="2"/>
          </rPr>
          <t>au format JJ/MM/</t>
        </r>
        <r>
          <rPr>
            <b/>
            <sz val="14"/>
            <color indexed="81"/>
            <rFont val="Tahoma"/>
            <family val="2"/>
          </rPr>
          <t>AA</t>
        </r>
        <r>
          <rPr>
            <b/>
            <sz val="9"/>
            <color indexed="81"/>
            <rFont val="Tahoma"/>
            <family val="2"/>
          </rPr>
          <t xml:space="preserve"> pour l'année, que les deux derniers chifres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4" authorId="0">
      <text>
        <r>
          <rPr>
            <b/>
            <sz val="9"/>
            <color indexed="81"/>
            <rFont val="Tahoma"/>
            <family val="2"/>
          </rPr>
          <t>Uniquement les 4 derniers chiffres de la licence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2" authorId="0">
      <text>
        <r>
          <rPr>
            <b/>
            <sz val="10"/>
            <color indexed="81"/>
            <rFont val="Tahoma"/>
            <family val="2"/>
          </rPr>
          <t>Les 5 premiers chiffres qui sont au début des licences des élèves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5" authorId="0">
      <text>
        <r>
          <rPr>
            <b/>
            <sz val="9"/>
            <color indexed="81"/>
            <rFont val="Tahoma"/>
            <family val="2"/>
          </rPr>
          <t>au format JJ/MM/</t>
        </r>
        <r>
          <rPr>
            <b/>
            <sz val="14"/>
            <color indexed="81"/>
            <rFont val="Tahoma"/>
            <family val="2"/>
          </rPr>
          <t>AA</t>
        </r>
        <r>
          <rPr>
            <b/>
            <sz val="9"/>
            <color indexed="81"/>
            <rFont val="Tahoma"/>
            <family val="2"/>
          </rPr>
          <t xml:space="preserve"> pour l'année, que les deux derniers chifres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5" authorId="0">
      <text>
        <r>
          <rPr>
            <b/>
            <sz val="9"/>
            <color indexed="81"/>
            <rFont val="Tahoma"/>
            <family val="2"/>
          </rPr>
          <t>Uniquement les 4 derniers chiffres de la licence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8" authorId="0">
      <text>
        <r>
          <rPr>
            <b/>
            <sz val="10"/>
            <color indexed="81"/>
            <rFont val="Tahoma"/>
            <family val="2"/>
          </rPr>
          <t>Les 5 premiers chiffres qui sont au début des licences des élèves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1" authorId="0">
      <text>
        <r>
          <rPr>
            <b/>
            <sz val="9"/>
            <color indexed="81"/>
            <rFont val="Tahoma"/>
            <family val="2"/>
          </rPr>
          <t>au format JJ/MM/</t>
        </r>
        <r>
          <rPr>
            <b/>
            <sz val="14"/>
            <color indexed="81"/>
            <rFont val="Tahoma"/>
            <family val="2"/>
          </rPr>
          <t>AA</t>
        </r>
        <r>
          <rPr>
            <b/>
            <sz val="9"/>
            <color indexed="81"/>
            <rFont val="Tahoma"/>
            <family val="2"/>
          </rPr>
          <t xml:space="preserve"> pour l'année, que les deux derniers chifres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1" authorId="0">
      <text>
        <r>
          <rPr>
            <b/>
            <sz val="9"/>
            <color indexed="81"/>
            <rFont val="Tahoma"/>
            <family val="2"/>
          </rPr>
          <t>Uniquement les 4 derniers chiffres de la licence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<sst xmlns="http://schemas.openxmlformats.org/spreadsheetml/2006/main" count="881" uniqueCount="183">
  <si>
    <t>N° Licence</t>
  </si>
  <si>
    <t>Nom</t>
  </si>
  <si>
    <t>Prénom</t>
  </si>
  <si>
    <t>Date naiss.</t>
  </si>
  <si>
    <t>Cat</t>
  </si>
  <si>
    <t>Type etab</t>
  </si>
  <si>
    <t>Nom étab.</t>
  </si>
  <si>
    <t>Dép.</t>
  </si>
  <si>
    <t>Ville etab.</t>
  </si>
  <si>
    <t>JO</t>
  </si>
  <si>
    <t>ETTAHIRI</t>
  </si>
  <si>
    <t>BILAL</t>
  </si>
  <si>
    <t>BG</t>
  </si>
  <si>
    <t>Collège</t>
  </si>
  <si>
    <t>J. GIRAUDOUX</t>
  </si>
  <si>
    <t>ROUEN</t>
  </si>
  <si>
    <t>MG</t>
  </si>
  <si>
    <t>Joueur</t>
  </si>
  <si>
    <t>EYOUM</t>
  </si>
  <si>
    <t>JAMES ARTHUR</t>
  </si>
  <si>
    <t>MF</t>
  </si>
  <si>
    <t>N'DIAYE</t>
  </si>
  <si>
    <t>HARKETTA</t>
  </si>
  <si>
    <t>BF</t>
  </si>
  <si>
    <t>SEBIA</t>
  </si>
  <si>
    <t>ADAM</t>
  </si>
  <si>
    <t>JAMAI</t>
  </si>
  <si>
    <t>SIRINE</t>
  </si>
  <si>
    <t>CONDRUZ</t>
  </si>
  <si>
    <t>SOLYNE</t>
  </si>
  <si>
    <t>DRUAUX</t>
  </si>
  <si>
    <t>DAMIEN</t>
  </si>
  <si>
    <t>AUZOUX</t>
  </si>
  <si>
    <t>THOMAS</t>
  </si>
  <si>
    <t>ISNEAUVILLE</t>
  </si>
  <si>
    <t>ALEXIS</t>
  </si>
  <si>
    <t>BURE</t>
  </si>
  <si>
    <t>LEA</t>
  </si>
  <si>
    <t>BONDIN DALLERA</t>
  </si>
  <si>
    <t>JULIE</t>
  </si>
  <si>
    <t>BOUREZANE</t>
  </si>
  <si>
    <t>MEHDI</t>
  </si>
  <si>
    <t>P. PICASSO</t>
  </si>
  <si>
    <t>SAINT-ETIENNE DU ROUVRAY</t>
  </si>
  <si>
    <t>BOUDIAKA</t>
  </si>
  <si>
    <t>ANDREA</t>
  </si>
  <si>
    <t>BEURION</t>
  </si>
  <si>
    <t>OCEANE</t>
  </si>
  <si>
    <t>Type</t>
  </si>
  <si>
    <t>Nom de l'Etablissement</t>
  </si>
  <si>
    <t>Ville</t>
  </si>
  <si>
    <t>Code postal</t>
  </si>
  <si>
    <t xml:space="preserve">Nom Responsable </t>
  </si>
  <si>
    <t>Nom de l'élève</t>
  </si>
  <si>
    <t>Date de Naissance</t>
  </si>
  <si>
    <t xml:space="preserve">N° licence </t>
  </si>
  <si>
    <t>Statut</t>
  </si>
  <si>
    <t>Statut eleve</t>
  </si>
  <si>
    <t>Responsable</t>
  </si>
  <si>
    <t>coordonnée du responsable</t>
  </si>
  <si>
    <t>DEFFAINS</t>
  </si>
  <si>
    <t>MYRIAM</t>
  </si>
  <si>
    <t>CHALUMEAU</t>
  </si>
  <si>
    <t>LEONIE</t>
  </si>
  <si>
    <t>BRUMARD</t>
  </si>
  <si>
    <t>MATHILDE</t>
  </si>
  <si>
    <t>AUTIN</t>
  </si>
  <si>
    <t>JULIETTE</t>
  </si>
  <si>
    <t>BOULON</t>
  </si>
  <si>
    <t>ENZO</t>
  </si>
  <si>
    <t>ANGER</t>
  </si>
  <si>
    <t>GUILLAUME</t>
  </si>
  <si>
    <t>ANCELLE</t>
  </si>
  <si>
    <t>QUENTIN</t>
  </si>
  <si>
    <t>ALLEAU</t>
  </si>
  <si>
    <t>VINCENT</t>
  </si>
  <si>
    <t>Joueur et JO</t>
  </si>
  <si>
    <t>AGASSE</t>
  </si>
  <si>
    <t>isa</t>
  </si>
  <si>
    <t>FATY</t>
  </si>
  <si>
    <t>MARIAMA</t>
  </si>
  <si>
    <t>TOUSSART</t>
  </si>
  <si>
    <t>EMILIE</t>
  </si>
  <si>
    <t>CISSE</t>
  </si>
  <si>
    <t>MAIMOUNA</t>
  </si>
  <si>
    <t>ZOUBIR</t>
  </si>
  <si>
    <t>ZAKARIA</t>
  </si>
  <si>
    <t>gégé</t>
  </si>
  <si>
    <t>BINSALGOU</t>
  </si>
  <si>
    <t>MESSY</t>
  </si>
  <si>
    <t>ALLARD</t>
  </si>
  <si>
    <t>JESSY</t>
  </si>
  <si>
    <t>BENTOUATI</t>
  </si>
  <si>
    <t>LUDOVIC</t>
  </si>
  <si>
    <t>COSTY</t>
  </si>
  <si>
    <t>LOUIS</t>
  </si>
  <si>
    <t>DAGUZAN</t>
  </si>
  <si>
    <t>CHLOE</t>
  </si>
  <si>
    <t>CHAVATTE</t>
  </si>
  <si>
    <t>AMBRE</t>
  </si>
  <si>
    <t>CODEN</t>
  </si>
  <si>
    <t>MARINE</t>
  </si>
  <si>
    <t>DA SILVA</t>
  </si>
  <si>
    <t>DYLAN</t>
  </si>
  <si>
    <t>DABO</t>
  </si>
  <si>
    <t>MORALY</t>
  </si>
  <si>
    <t>COURTOIS</t>
  </si>
  <si>
    <t>JEREMY</t>
  </si>
  <si>
    <t>CLEMENT</t>
  </si>
  <si>
    <t>BRACQ</t>
  </si>
  <si>
    <t>NICOLAS</t>
  </si>
  <si>
    <t>CORNILLOT</t>
  </si>
  <si>
    <t>ANTOINE</t>
  </si>
  <si>
    <t>CHETTOUH</t>
  </si>
  <si>
    <t>SAMY</t>
  </si>
  <si>
    <t>CHIVOT</t>
  </si>
  <si>
    <t>MARYNE</t>
  </si>
  <si>
    <t>CHEVALIER</t>
  </si>
  <si>
    <t>CAMILLE</t>
  </si>
  <si>
    <t>CAVE</t>
  </si>
  <si>
    <t>ELISE</t>
  </si>
  <si>
    <t>CAETANO</t>
  </si>
  <si>
    <t>MATHIEU</t>
  </si>
  <si>
    <t>BOUMEKOUEZ</t>
  </si>
  <si>
    <t>SABRI</t>
  </si>
  <si>
    <t>FARES</t>
  </si>
  <si>
    <t>BOUET</t>
  </si>
  <si>
    <t>BENCHINA</t>
  </si>
  <si>
    <t>ANISSA</t>
  </si>
  <si>
    <t>BELGADO</t>
  </si>
  <si>
    <t>BEDINA</t>
  </si>
  <si>
    <t>MELINA</t>
  </si>
  <si>
    <t>BACHTANIK</t>
  </si>
  <si>
    <t>ALEXANDRE</t>
  </si>
  <si>
    <t>ABED</t>
  </si>
  <si>
    <t>HOUDA</t>
  </si>
  <si>
    <t>dudu</t>
  </si>
  <si>
    <t>EQUIPE BF3</t>
  </si>
  <si>
    <t>EQUIPE BF1</t>
  </si>
  <si>
    <t>EQUIPE BF2</t>
  </si>
  <si>
    <t>EQUIPE BF4</t>
  </si>
  <si>
    <t>Feuille de Marque BASKET BALL</t>
  </si>
  <si>
    <t>Date:</t>
  </si>
  <si>
    <t>Masculin</t>
  </si>
  <si>
    <t>Féminin</t>
  </si>
  <si>
    <t>Lieu:</t>
  </si>
  <si>
    <t>CATEGORIE</t>
  </si>
  <si>
    <t>B</t>
  </si>
  <si>
    <t>M</t>
  </si>
  <si>
    <t>C</t>
  </si>
  <si>
    <t>J</t>
  </si>
  <si>
    <t>S</t>
  </si>
  <si>
    <t>Equipe A</t>
  </si>
  <si>
    <t>Equipe B</t>
  </si>
  <si>
    <t>Couleur</t>
  </si>
  <si>
    <t>POULE:</t>
  </si>
  <si>
    <t>Match N°:</t>
  </si>
  <si>
    <t>Temps morts</t>
  </si>
  <si>
    <t>Fautes d'équipes</t>
  </si>
  <si>
    <t>1ere M.T</t>
  </si>
  <si>
    <t>2ème M.T</t>
  </si>
  <si>
    <t>A</t>
  </si>
  <si>
    <t>Prolong</t>
  </si>
  <si>
    <t>NOM</t>
  </si>
  <si>
    <t>N°</t>
  </si>
  <si>
    <t>Fautes</t>
  </si>
  <si>
    <t>Professeur:</t>
  </si>
  <si>
    <t>Résultats</t>
  </si>
  <si>
    <t>Période 1</t>
  </si>
  <si>
    <t>Période 3</t>
  </si>
  <si>
    <t>Période 2</t>
  </si>
  <si>
    <t>Période 4</t>
  </si>
  <si>
    <t>JO 1</t>
  </si>
  <si>
    <t>Résultat FINAL</t>
  </si>
  <si>
    <t>JO 2</t>
  </si>
  <si>
    <t>JO 3</t>
  </si>
  <si>
    <t>JO 4</t>
  </si>
  <si>
    <t>EQUIPE GAGNANTE</t>
  </si>
  <si>
    <t xml:space="preserve">lieu de la rencontre : </t>
  </si>
  <si>
    <t>Date de la rencontre :</t>
  </si>
  <si>
    <t>Now</t>
  </si>
  <si>
    <t>There</t>
  </si>
  <si>
    <t>guy</t>
  </si>
</sst>
</file>

<file path=xl/styles.xml><?xml version="1.0" encoding="utf-8"?>
<styleSheet xmlns="http://schemas.openxmlformats.org/spreadsheetml/2006/main">
  <numFmts count="1">
    <numFmt numFmtId="164" formatCode="dd/mm/yy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1">
    <xf numFmtId="0" fontId="0" fillId="0" borderId="0" xfId="0"/>
    <xf numFmtId="14" fontId="0" fillId="0" borderId="0" xfId="0" applyNumberFormat="1"/>
    <xf numFmtId="0" fontId="0" fillId="33" borderId="0" xfId="0" applyFill="1" applyBorder="1"/>
    <xf numFmtId="0" fontId="0" fillId="35" borderId="0" xfId="0" applyFill="1"/>
    <xf numFmtId="0" fontId="0" fillId="0" borderId="0" xfId="0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36" borderId="0" xfId="0" applyFill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6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16" fillId="36" borderId="16" xfId="0" applyFont="1" applyFill="1" applyBorder="1" applyAlignment="1">
      <alignment horizontal="center" vertical="center" shrinkToFit="1"/>
    </xf>
    <xf numFmtId="0" fontId="0" fillId="0" borderId="53" xfId="0" applyBorder="1" applyAlignment="1">
      <alignment horizontal="center" vertical="center" shrinkToFit="1"/>
    </xf>
    <xf numFmtId="0" fontId="0" fillId="0" borderId="54" xfId="0" applyBorder="1" applyAlignment="1">
      <alignment horizontal="center" vertical="center" shrinkToFit="1"/>
    </xf>
    <xf numFmtId="0" fontId="0" fillId="0" borderId="55" xfId="0" applyBorder="1" applyAlignment="1">
      <alignment horizontal="center" vertical="center" shrinkToFit="1"/>
    </xf>
    <xf numFmtId="0" fontId="16" fillId="36" borderId="0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16" fillId="36" borderId="35" xfId="0" applyFont="1" applyFill="1" applyBorder="1" applyAlignment="1">
      <alignment horizontal="center" vertical="center" shrinkToFit="1"/>
    </xf>
    <xf numFmtId="0" fontId="16" fillId="36" borderId="36" xfId="0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68" xfId="0" applyBorder="1" applyAlignment="1">
      <alignment horizontal="center" vertical="center" shrinkToFit="1"/>
    </xf>
    <xf numFmtId="0" fontId="0" fillId="0" borderId="69" xfId="0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0" fillId="0" borderId="60" xfId="0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/>
    </xf>
    <xf numFmtId="0" fontId="27" fillId="33" borderId="11" xfId="0" applyFont="1" applyFill="1" applyBorder="1" applyAlignment="1">
      <alignment horizontal="center" vertical="center"/>
    </xf>
    <xf numFmtId="0" fontId="27" fillId="33" borderId="17" xfId="0" applyFont="1" applyFill="1" applyBorder="1" applyAlignment="1">
      <alignment horizontal="center" vertical="center"/>
    </xf>
    <xf numFmtId="0" fontId="27" fillId="33" borderId="12" xfId="0" applyFont="1" applyFill="1" applyBorder="1" applyAlignment="1" applyProtection="1">
      <alignment horizontal="center" vertical="center"/>
      <protection locked="0"/>
    </xf>
    <xf numFmtId="0" fontId="27" fillId="33" borderId="17" xfId="0" applyFont="1" applyFill="1" applyBorder="1" applyAlignment="1" applyProtection="1">
      <alignment horizontal="center" vertical="center"/>
      <protection locked="0"/>
    </xf>
    <xf numFmtId="0" fontId="27" fillId="33" borderId="18" xfId="0" applyFont="1" applyFill="1" applyBorder="1" applyAlignment="1">
      <alignment horizontal="center" vertical="center"/>
    </xf>
    <xf numFmtId="0" fontId="26" fillId="33" borderId="21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shrinkToFit="1"/>
    </xf>
    <xf numFmtId="0" fontId="27" fillId="33" borderId="13" xfId="0" applyFont="1" applyFill="1" applyBorder="1" applyAlignment="1">
      <alignment horizontal="center" vertical="center" shrinkToFit="1"/>
    </xf>
    <xf numFmtId="0" fontId="27" fillId="33" borderId="14" xfId="0" applyFont="1" applyFill="1" applyBorder="1" applyAlignment="1">
      <alignment horizontal="center" vertical="center" shrinkToFit="1"/>
    </xf>
    <xf numFmtId="0" fontId="28" fillId="33" borderId="16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 applyProtection="1">
      <alignment horizontal="center" vertical="center"/>
      <protection locked="0"/>
    </xf>
    <xf numFmtId="164" fontId="27" fillId="34" borderId="12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46" xfId="0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0" fontId="0" fillId="0" borderId="60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0" fillId="0" borderId="56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16" fillId="0" borderId="57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16" fillId="0" borderId="58" xfId="0" applyFont="1" applyBorder="1" applyAlignment="1">
      <alignment horizontal="center" vertical="center" shrinkToFit="1"/>
    </xf>
    <xf numFmtId="0" fontId="16" fillId="0" borderId="60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63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36" borderId="65" xfId="0" applyFill="1" applyBorder="1" applyAlignment="1">
      <alignment horizontal="center" vertical="center" shrinkToFit="1"/>
    </xf>
    <xf numFmtId="0" fontId="0" fillId="36" borderId="66" xfId="0" applyFill="1" applyBorder="1" applyAlignment="1">
      <alignment horizontal="center" vertical="center" shrinkToFit="1"/>
    </xf>
    <xf numFmtId="0" fontId="0" fillId="36" borderId="67" xfId="0" applyFill="1" applyBorder="1" applyAlignment="1">
      <alignment horizontal="center" vertical="center" shrinkToFit="1"/>
    </xf>
    <xf numFmtId="0" fontId="0" fillId="0" borderId="47" xfId="0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61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0" fillId="0" borderId="51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0" fontId="16" fillId="0" borderId="47" xfId="0" applyFont="1" applyBorder="1" applyAlignment="1">
      <alignment horizontal="center" vertical="center" shrinkToFit="1"/>
    </xf>
    <xf numFmtId="0" fontId="16" fillId="0" borderId="48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0" fillId="0" borderId="58" xfId="0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  <xf numFmtId="0" fontId="16" fillId="0" borderId="1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36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6" fillId="0" borderId="37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14" fontId="0" fillId="0" borderId="23" xfId="0" applyNumberFormat="1" applyBorder="1" applyAlignment="1">
      <alignment horizontal="center" vertical="center" shrinkToFit="1"/>
    </xf>
    <xf numFmtId="14" fontId="0" fillId="0" borderId="19" xfId="0" applyNumberFormat="1" applyBorder="1" applyAlignment="1">
      <alignment horizontal="center" vertical="center" shrinkToFit="1"/>
    </xf>
    <xf numFmtId="14" fontId="0" fillId="0" borderId="20" xfId="0" applyNumberFormat="1" applyBorder="1" applyAlignment="1">
      <alignment horizontal="center" vertical="center" shrinkToFit="1"/>
    </xf>
    <xf numFmtId="14" fontId="0" fillId="0" borderId="29" xfId="0" applyNumberFormat="1" applyBorder="1" applyAlignment="1">
      <alignment horizontal="center" vertical="center" shrinkToFit="1"/>
    </xf>
    <xf numFmtId="14" fontId="0" fillId="0" borderId="30" xfId="0" applyNumberFormat="1" applyBorder="1" applyAlignment="1">
      <alignment horizontal="center" vertical="center" shrinkToFit="1"/>
    </xf>
    <xf numFmtId="14" fontId="0" fillId="0" borderId="31" xfId="0" applyNumberFormat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shrinkToFit="1"/>
    </xf>
    <xf numFmtId="0" fontId="16" fillId="0" borderId="0" xfId="0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26" fillId="33" borderId="18" xfId="0" applyFont="1" applyFill="1" applyBorder="1" applyAlignment="1">
      <alignment horizontal="center" vertical="center"/>
    </xf>
    <xf numFmtId="0" fontId="26" fillId="33" borderId="15" xfId="0" applyFont="1" applyFill="1" applyBorder="1" applyAlignment="1">
      <alignment horizontal="center" vertical="center"/>
    </xf>
    <xf numFmtId="0" fontId="26" fillId="33" borderId="19" xfId="0" applyFont="1" applyFill="1" applyBorder="1" applyAlignment="1">
      <alignment horizontal="center" vertical="center"/>
    </xf>
    <xf numFmtId="0" fontId="26" fillId="33" borderId="20" xfId="0" applyFont="1" applyFill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123264</xdr:colOff>
      <xdr:row>1</xdr:row>
      <xdr:rowOff>89647</xdr:rowOff>
    </xdr:from>
    <xdr:to>
      <xdr:col>16</xdr:col>
      <xdr:colOff>44822</xdr:colOff>
      <xdr:row>5</xdr:row>
      <xdr:rowOff>168088</xdr:rowOff>
    </xdr:to>
    <xdr:sp macro="" textlink="">
      <xdr:nvSpPr>
        <xdr:cNvPr id="2" name="Rectangle 1"/>
        <xdr:cNvSpPr/>
      </xdr:nvSpPr>
      <xdr:spPr>
        <a:xfrm>
          <a:off x="10836088" y="280147"/>
          <a:ext cx="1445558" cy="840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224117</xdr:colOff>
      <xdr:row>1</xdr:row>
      <xdr:rowOff>168088</xdr:rowOff>
    </xdr:from>
    <xdr:to>
      <xdr:col>15</xdr:col>
      <xdr:colOff>705970</xdr:colOff>
      <xdr:row>5</xdr:row>
      <xdr:rowOff>33618</xdr:rowOff>
    </xdr:to>
    <xdr:sp macro="[0]!tri" textlink="">
      <xdr:nvSpPr>
        <xdr:cNvPr id="3" name="ZoneTexte 2"/>
        <xdr:cNvSpPr txBox="1"/>
      </xdr:nvSpPr>
      <xdr:spPr>
        <a:xfrm>
          <a:off x="10936941" y="358588"/>
          <a:ext cx="1243853" cy="6275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classer par catégorie et établissement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1319892</xdr:colOff>
      <xdr:row>0</xdr:row>
      <xdr:rowOff>0</xdr:rowOff>
    </xdr:from>
    <xdr:to>
      <xdr:col>24</xdr:col>
      <xdr:colOff>148317</xdr:colOff>
      <xdr:row>4</xdr:row>
      <xdr:rowOff>105203</xdr:rowOff>
    </xdr:to>
    <xdr:pic>
      <xdr:nvPicPr>
        <xdr:cNvPr id="2" name="Image 1" descr="logo un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33FF"/>
            </a:clrFrom>
            <a:clrTo>
              <a:srgbClr val="0033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463392" y="0"/>
          <a:ext cx="763361" cy="714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</xdr:col>
      <xdr:colOff>0</xdr:colOff>
      <xdr:row>0</xdr:row>
      <xdr:rowOff>0</xdr:rowOff>
    </xdr:from>
    <xdr:to>
      <xdr:col>59</xdr:col>
      <xdr:colOff>149679</xdr:colOff>
      <xdr:row>4</xdr:row>
      <xdr:rowOff>105203</xdr:rowOff>
    </xdr:to>
    <xdr:pic>
      <xdr:nvPicPr>
        <xdr:cNvPr id="3" name="Image 2" descr="logo un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33FF"/>
            </a:clrFrom>
            <a:clrTo>
              <a:srgbClr val="0033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25500" y="0"/>
          <a:ext cx="767443" cy="714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</xdr:col>
      <xdr:colOff>0</xdr:colOff>
      <xdr:row>60</xdr:row>
      <xdr:rowOff>0</xdr:rowOff>
    </xdr:from>
    <xdr:to>
      <xdr:col>59</xdr:col>
      <xdr:colOff>149679</xdr:colOff>
      <xdr:row>64</xdr:row>
      <xdr:rowOff>105202</xdr:rowOff>
    </xdr:to>
    <xdr:pic>
      <xdr:nvPicPr>
        <xdr:cNvPr id="4" name="Image 3" descr="logo un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33FF"/>
            </a:clrFrom>
            <a:clrTo>
              <a:srgbClr val="0033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25500" y="9144000"/>
          <a:ext cx="767443" cy="71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60</xdr:row>
      <xdr:rowOff>0</xdr:rowOff>
    </xdr:from>
    <xdr:to>
      <xdr:col>24</xdr:col>
      <xdr:colOff>149679</xdr:colOff>
      <xdr:row>64</xdr:row>
      <xdr:rowOff>105202</xdr:rowOff>
    </xdr:to>
    <xdr:pic>
      <xdr:nvPicPr>
        <xdr:cNvPr id="5" name="Image 4" descr="logo un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33FF"/>
            </a:clrFrom>
            <a:clrTo>
              <a:srgbClr val="0033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467475" y="9144000"/>
          <a:ext cx="767443" cy="71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120</xdr:row>
      <xdr:rowOff>0</xdr:rowOff>
    </xdr:from>
    <xdr:to>
      <xdr:col>24</xdr:col>
      <xdr:colOff>149679</xdr:colOff>
      <xdr:row>124</xdr:row>
      <xdr:rowOff>105203</xdr:rowOff>
    </xdr:to>
    <xdr:pic>
      <xdr:nvPicPr>
        <xdr:cNvPr id="6" name="Image 5" descr="logo un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33FF"/>
            </a:clrFrom>
            <a:clrTo>
              <a:srgbClr val="0033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467475" y="18288000"/>
          <a:ext cx="767443" cy="714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</xdr:col>
      <xdr:colOff>0</xdr:colOff>
      <xdr:row>120</xdr:row>
      <xdr:rowOff>0</xdr:rowOff>
    </xdr:from>
    <xdr:to>
      <xdr:col>59</xdr:col>
      <xdr:colOff>149679</xdr:colOff>
      <xdr:row>124</xdr:row>
      <xdr:rowOff>105203</xdr:rowOff>
    </xdr:to>
    <xdr:pic>
      <xdr:nvPicPr>
        <xdr:cNvPr id="7" name="Image 6" descr="logo un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33FF"/>
            </a:clrFrom>
            <a:clrTo>
              <a:srgbClr val="0033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25500" y="18288000"/>
          <a:ext cx="767443" cy="714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652"/>
  <sheetViews>
    <sheetView zoomScale="85" zoomScaleNormal="85" workbookViewId="0">
      <selection activeCell="N11" sqref="N11"/>
    </sheetView>
  </sheetViews>
  <sheetFormatPr baseColWidth="10" defaultRowHeight="15"/>
  <cols>
    <col min="4" max="4" width="16.5703125" bestFit="1" customWidth="1"/>
    <col min="5" max="5" width="14.28515625" bestFit="1" customWidth="1"/>
    <col min="6" max="6" width="10.7109375" bestFit="1" customWidth="1"/>
    <col min="7" max="7" width="4" bestFit="1" customWidth="1"/>
    <col min="8" max="8" width="9.7109375" bestFit="1" customWidth="1"/>
    <col min="9" max="9" width="13.42578125" bestFit="1" customWidth="1"/>
    <col min="10" max="10" width="6" bestFit="1" customWidth="1"/>
    <col min="11" max="11" width="13.42578125" customWidth="1"/>
    <col min="12" max="12" width="11.85546875" bestFit="1" customWidth="1"/>
    <col min="13" max="13" width="13.5703125" bestFit="1" customWidth="1"/>
    <col min="14" max="14" width="12.42578125" customWidth="1"/>
  </cols>
  <sheetData>
    <row r="1" spans="1:14">
      <c r="C1" s="3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57</v>
      </c>
      <c r="M1" t="s">
        <v>58</v>
      </c>
      <c r="N1" t="s">
        <v>59</v>
      </c>
    </row>
    <row r="2" spans="1:14">
      <c r="A2">
        <v>1</v>
      </c>
      <c r="B2">
        <f>A2+100</f>
        <v>101</v>
      </c>
      <c r="C2">
        <v>233650149</v>
      </c>
      <c r="D2" t="s">
        <v>60</v>
      </c>
      <c r="E2" t="s">
        <v>61</v>
      </c>
      <c r="F2" s="1">
        <v>36350</v>
      </c>
      <c r="G2" t="s">
        <v>23</v>
      </c>
      <c r="H2" t="s">
        <v>13</v>
      </c>
      <c r="I2" t="s">
        <v>34</v>
      </c>
      <c r="J2">
        <v>76230</v>
      </c>
      <c r="K2" t="s">
        <v>34</v>
      </c>
      <c r="L2" t="s">
        <v>17</v>
      </c>
    </row>
    <row r="3" spans="1:14">
      <c r="A3">
        <f>IF(G3=G2,A2,A2+1)</f>
        <v>1</v>
      </c>
      <c r="B3">
        <f t="shared" ref="B3:B27" si="0">IF(A3=A2,B2+1,A3*100)</f>
        <v>102</v>
      </c>
      <c r="C3">
        <v>233655289</v>
      </c>
      <c r="D3" t="s">
        <v>62</v>
      </c>
      <c r="E3" t="s">
        <v>63</v>
      </c>
      <c r="F3" s="1">
        <v>36580</v>
      </c>
      <c r="G3" t="s">
        <v>23</v>
      </c>
      <c r="H3" t="s">
        <v>13</v>
      </c>
      <c r="I3" t="s">
        <v>34</v>
      </c>
      <c r="J3">
        <v>76230</v>
      </c>
      <c r="K3" t="s">
        <v>34</v>
      </c>
      <c r="L3" t="s">
        <v>9</v>
      </c>
    </row>
    <row r="4" spans="1:14">
      <c r="A4">
        <f t="shared" ref="A4:A67" si="1">IF(G4=G3,A3,A3+1)</f>
        <v>1</v>
      </c>
      <c r="B4">
        <f t="shared" si="0"/>
        <v>103</v>
      </c>
      <c r="C4">
        <v>233657701</v>
      </c>
      <c r="D4" t="s">
        <v>36</v>
      </c>
      <c r="E4" t="s">
        <v>37</v>
      </c>
      <c r="F4" s="1">
        <v>36676</v>
      </c>
      <c r="G4" t="s">
        <v>23</v>
      </c>
      <c r="H4" t="s">
        <v>13</v>
      </c>
      <c r="I4" t="s">
        <v>34</v>
      </c>
      <c r="J4">
        <v>76230</v>
      </c>
      <c r="K4" t="s">
        <v>34</v>
      </c>
      <c r="L4" t="s">
        <v>17</v>
      </c>
    </row>
    <row r="5" spans="1:14">
      <c r="A5">
        <f t="shared" si="1"/>
        <v>1</v>
      </c>
      <c r="B5">
        <f t="shared" si="0"/>
        <v>104</v>
      </c>
      <c r="C5">
        <v>233651840</v>
      </c>
      <c r="D5" t="s">
        <v>64</v>
      </c>
      <c r="E5" t="s">
        <v>65</v>
      </c>
      <c r="F5" s="1">
        <v>36789</v>
      </c>
      <c r="G5" t="s">
        <v>23</v>
      </c>
      <c r="H5" t="s">
        <v>13</v>
      </c>
      <c r="I5" t="s">
        <v>34</v>
      </c>
      <c r="J5">
        <v>76230</v>
      </c>
      <c r="K5" t="s">
        <v>34</v>
      </c>
      <c r="L5" t="s">
        <v>17</v>
      </c>
    </row>
    <row r="6" spans="1:14">
      <c r="A6">
        <f t="shared" si="1"/>
        <v>1</v>
      </c>
      <c r="B6">
        <f t="shared" si="0"/>
        <v>105</v>
      </c>
      <c r="C6">
        <v>233655863</v>
      </c>
      <c r="D6" t="s">
        <v>38</v>
      </c>
      <c r="E6" t="s">
        <v>39</v>
      </c>
      <c r="F6" s="1">
        <v>36668</v>
      </c>
      <c r="G6" t="s">
        <v>23</v>
      </c>
      <c r="H6" t="s">
        <v>13</v>
      </c>
      <c r="I6" t="s">
        <v>34</v>
      </c>
      <c r="J6">
        <v>76230</v>
      </c>
      <c r="K6" t="s">
        <v>34</v>
      </c>
      <c r="L6" t="s">
        <v>17</v>
      </c>
    </row>
    <row r="7" spans="1:14">
      <c r="A7">
        <f t="shared" si="1"/>
        <v>1</v>
      </c>
      <c r="B7">
        <f t="shared" si="0"/>
        <v>106</v>
      </c>
      <c r="C7">
        <v>233658638</v>
      </c>
      <c r="D7" t="s">
        <v>66</v>
      </c>
      <c r="E7" t="s">
        <v>67</v>
      </c>
      <c r="F7" s="1">
        <v>36227</v>
      </c>
      <c r="G7" t="s">
        <v>23</v>
      </c>
      <c r="H7" t="s">
        <v>13</v>
      </c>
      <c r="I7" t="s">
        <v>34</v>
      </c>
      <c r="J7">
        <v>76230</v>
      </c>
      <c r="K7" t="s">
        <v>34</v>
      </c>
      <c r="L7" t="s">
        <v>17</v>
      </c>
    </row>
    <row r="8" spans="1:14">
      <c r="A8">
        <f t="shared" si="1"/>
        <v>1</v>
      </c>
      <c r="B8">
        <f t="shared" si="0"/>
        <v>107</v>
      </c>
      <c r="C8">
        <v>232814469</v>
      </c>
      <c r="D8" t="s">
        <v>26</v>
      </c>
      <c r="E8" t="s">
        <v>27</v>
      </c>
      <c r="F8" s="1">
        <v>36593</v>
      </c>
      <c r="G8" t="s">
        <v>23</v>
      </c>
      <c r="H8" t="s">
        <v>13</v>
      </c>
      <c r="I8" t="s">
        <v>14</v>
      </c>
      <c r="J8">
        <v>76000</v>
      </c>
      <c r="K8" t="s">
        <v>15</v>
      </c>
      <c r="L8" t="s">
        <v>76</v>
      </c>
    </row>
    <row r="9" spans="1:14">
      <c r="A9">
        <f t="shared" si="1"/>
        <v>1</v>
      </c>
      <c r="B9">
        <f t="shared" si="0"/>
        <v>108</v>
      </c>
      <c r="C9">
        <v>232818982</v>
      </c>
      <c r="D9" t="s">
        <v>79</v>
      </c>
      <c r="E9" t="s">
        <v>80</v>
      </c>
      <c r="F9" s="1">
        <v>36618</v>
      </c>
      <c r="G9" t="s">
        <v>23</v>
      </c>
      <c r="H9" t="s">
        <v>13</v>
      </c>
      <c r="I9" t="s">
        <v>14</v>
      </c>
      <c r="J9">
        <v>76000</v>
      </c>
      <c r="K9" t="s">
        <v>15</v>
      </c>
      <c r="L9" t="s">
        <v>17</v>
      </c>
    </row>
    <row r="10" spans="1:14">
      <c r="A10">
        <f t="shared" si="1"/>
        <v>1</v>
      </c>
      <c r="B10">
        <f t="shared" si="0"/>
        <v>109</v>
      </c>
      <c r="C10">
        <v>232814943</v>
      </c>
      <c r="D10" t="s">
        <v>81</v>
      </c>
      <c r="E10" t="s">
        <v>82</v>
      </c>
      <c r="F10" s="1">
        <v>36570</v>
      </c>
      <c r="G10" t="s">
        <v>23</v>
      </c>
      <c r="H10" t="s">
        <v>13</v>
      </c>
      <c r="I10" t="s">
        <v>14</v>
      </c>
      <c r="J10">
        <v>76000</v>
      </c>
      <c r="K10" t="s">
        <v>15</v>
      </c>
      <c r="L10" t="s">
        <v>76</v>
      </c>
      <c r="M10" t="s">
        <v>182</v>
      </c>
      <c r="N10">
        <v>7988696968</v>
      </c>
    </row>
    <row r="11" spans="1:14">
      <c r="A11">
        <f t="shared" si="1"/>
        <v>1</v>
      </c>
      <c r="B11">
        <f t="shared" si="0"/>
        <v>110</v>
      </c>
      <c r="C11">
        <v>232812619</v>
      </c>
      <c r="D11" t="s">
        <v>28</v>
      </c>
      <c r="E11" t="s">
        <v>29</v>
      </c>
      <c r="F11" s="1">
        <v>36567</v>
      </c>
      <c r="G11" t="s">
        <v>23</v>
      </c>
      <c r="H11" t="s">
        <v>13</v>
      </c>
      <c r="I11" t="s">
        <v>14</v>
      </c>
      <c r="J11">
        <v>76000</v>
      </c>
      <c r="K11" t="s">
        <v>15</v>
      </c>
      <c r="L11" t="s">
        <v>76</v>
      </c>
    </row>
    <row r="12" spans="1:14">
      <c r="A12">
        <f t="shared" si="1"/>
        <v>1</v>
      </c>
      <c r="B12">
        <f t="shared" si="0"/>
        <v>111</v>
      </c>
      <c r="C12">
        <v>232814167</v>
      </c>
      <c r="D12" t="s">
        <v>83</v>
      </c>
      <c r="E12" t="s">
        <v>84</v>
      </c>
      <c r="F12" s="1">
        <v>36824</v>
      </c>
      <c r="G12" t="s">
        <v>23</v>
      </c>
      <c r="H12" t="s">
        <v>13</v>
      </c>
      <c r="I12" t="s">
        <v>14</v>
      </c>
      <c r="J12">
        <v>76000</v>
      </c>
      <c r="K12" t="s">
        <v>15</v>
      </c>
      <c r="L12" t="s">
        <v>17</v>
      </c>
    </row>
    <row r="13" spans="1:14">
      <c r="A13">
        <f t="shared" si="1"/>
        <v>1</v>
      </c>
      <c r="B13">
        <f t="shared" si="0"/>
        <v>112</v>
      </c>
      <c r="C13">
        <v>232815730</v>
      </c>
      <c r="D13" t="s">
        <v>21</v>
      </c>
      <c r="E13" t="s">
        <v>22</v>
      </c>
      <c r="F13" s="1">
        <v>36667</v>
      </c>
      <c r="G13" t="s">
        <v>23</v>
      </c>
      <c r="H13" t="s">
        <v>13</v>
      </c>
      <c r="I13" t="s">
        <v>14</v>
      </c>
      <c r="J13">
        <v>76000</v>
      </c>
      <c r="K13" t="s">
        <v>15</v>
      </c>
      <c r="L13" t="s">
        <v>17</v>
      </c>
    </row>
    <row r="14" spans="1:14">
      <c r="A14">
        <f t="shared" si="1"/>
        <v>1</v>
      </c>
      <c r="B14">
        <f t="shared" si="0"/>
        <v>113</v>
      </c>
      <c r="C14">
        <v>232859329</v>
      </c>
      <c r="D14" t="s">
        <v>134</v>
      </c>
      <c r="E14" t="s">
        <v>135</v>
      </c>
      <c r="F14" s="1">
        <v>36748</v>
      </c>
      <c r="G14" t="s">
        <v>23</v>
      </c>
      <c r="H14" t="s">
        <v>13</v>
      </c>
      <c r="I14" t="s">
        <v>42</v>
      </c>
      <c r="J14">
        <v>76800</v>
      </c>
      <c r="K14" t="s">
        <v>43</v>
      </c>
      <c r="L14" t="s">
        <v>17</v>
      </c>
      <c r="M14" t="s">
        <v>136</v>
      </c>
      <c r="N14">
        <v>6878770870</v>
      </c>
    </row>
    <row r="15" spans="1:14">
      <c r="A15">
        <f t="shared" si="1"/>
        <v>1</v>
      </c>
      <c r="B15">
        <f t="shared" si="0"/>
        <v>114</v>
      </c>
      <c r="C15">
        <v>232855760</v>
      </c>
      <c r="D15" t="s">
        <v>96</v>
      </c>
      <c r="E15" t="s">
        <v>97</v>
      </c>
      <c r="F15" s="1">
        <v>36593</v>
      </c>
      <c r="G15" t="s">
        <v>23</v>
      </c>
      <c r="H15" t="s">
        <v>13</v>
      </c>
      <c r="I15" t="s">
        <v>42</v>
      </c>
      <c r="J15">
        <v>76800</v>
      </c>
      <c r="K15" t="s">
        <v>43</v>
      </c>
      <c r="L15" t="s">
        <v>17</v>
      </c>
    </row>
    <row r="16" spans="1:14">
      <c r="A16">
        <f t="shared" si="1"/>
        <v>1</v>
      </c>
      <c r="B16">
        <f t="shared" si="0"/>
        <v>115</v>
      </c>
      <c r="C16">
        <v>232856244</v>
      </c>
      <c r="D16" t="s">
        <v>98</v>
      </c>
      <c r="E16" t="s">
        <v>99</v>
      </c>
      <c r="F16" s="1">
        <v>36612</v>
      </c>
      <c r="G16" t="s">
        <v>23</v>
      </c>
      <c r="H16" t="s">
        <v>13</v>
      </c>
      <c r="I16" t="s">
        <v>42</v>
      </c>
      <c r="J16">
        <v>76800</v>
      </c>
      <c r="K16" t="s">
        <v>43</v>
      </c>
      <c r="L16" t="s">
        <v>17</v>
      </c>
    </row>
    <row r="17" spans="1:14">
      <c r="A17">
        <f t="shared" si="1"/>
        <v>1</v>
      </c>
      <c r="B17">
        <f t="shared" si="0"/>
        <v>116</v>
      </c>
      <c r="C17">
        <v>232857336</v>
      </c>
      <c r="D17" t="s">
        <v>100</v>
      </c>
      <c r="E17" t="s">
        <v>101</v>
      </c>
      <c r="F17" s="1">
        <v>36273</v>
      </c>
      <c r="G17" t="s">
        <v>23</v>
      </c>
      <c r="H17" t="s">
        <v>13</v>
      </c>
      <c r="I17" t="s">
        <v>42</v>
      </c>
      <c r="J17">
        <v>76800</v>
      </c>
      <c r="K17" t="s">
        <v>43</v>
      </c>
      <c r="L17" t="s">
        <v>17</v>
      </c>
    </row>
    <row r="18" spans="1:14">
      <c r="A18">
        <f t="shared" si="1"/>
        <v>1</v>
      </c>
      <c r="B18">
        <f t="shared" si="0"/>
        <v>117</v>
      </c>
      <c r="C18">
        <v>232853683</v>
      </c>
      <c r="D18" t="s">
        <v>115</v>
      </c>
      <c r="E18" t="s">
        <v>116</v>
      </c>
      <c r="F18" s="1">
        <v>36185</v>
      </c>
      <c r="G18" t="s">
        <v>23</v>
      </c>
      <c r="H18" t="s">
        <v>13</v>
      </c>
      <c r="I18" t="s">
        <v>42</v>
      </c>
      <c r="J18">
        <v>76800</v>
      </c>
      <c r="K18" t="s">
        <v>43</v>
      </c>
      <c r="L18" t="s">
        <v>17</v>
      </c>
    </row>
    <row r="19" spans="1:14">
      <c r="A19">
        <f t="shared" si="1"/>
        <v>1</v>
      </c>
      <c r="B19">
        <f t="shared" si="0"/>
        <v>118</v>
      </c>
      <c r="C19">
        <v>232854033</v>
      </c>
      <c r="D19" t="s">
        <v>117</v>
      </c>
      <c r="E19" t="s">
        <v>118</v>
      </c>
      <c r="F19" s="1">
        <v>36711</v>
      </c>
      <c r="G19" t="s">
        <v>23</v>
      </c>
      <c r="H19" t="s">
        <v>13</v>
      </c>
      <c r="I19" t="s">
        <v>42</v>
      </c>
      <c r="J19">
        <v>76800</v>
      </c>
      <c r="K19" t="s">
        <v>43</v>
      </c>
      <c r="L19" t="s">
        <v>17</v>
      </c>
    </row>
    <row r="20" spans="1:14">
      <c r="A20">
        <f t="shared" si="1"/>
        <v>1</v>
      </c>
      <c r="B20">
        <f t="shared" si="0"/>
        <v>119</v>
      </c>
      <c r="C20">
        <v>232859769</v>
      </c>
      <c r="D20" t="s">
        <v>119</v>
      </c>
      <c r="E20" t="s">
        <v>120</v>
      </c>
      <c r="F20" s="1">
        <v>36369</v>
      </c>
      <c r="G20" t="s">
        <v>23</v>
      </c>
      <c r="H20" t="s">
        <v>13</v>
      </c>
      <c r="I20" t="s">
        <v>42</v>
      </c>
      <c r="J20">
        <v>76800</v>
      </c>
      <c r="K20" t="s">
        <v>43</v>
      </c>
      <c r="L20" t="s">
        <v>17</v>
      </c>
    </row>
    <row r="21" spans="1:14">
      <c r="A21">
        <f t="shared" si="1"/>
        <v>1</v>
      </c>
      <c r="B21">
        <f t="shared" si="0"/>
        <v>120</v>
      </c>
      <c r="C21">
        <v>232853761</v>
      </c>
      <c r="D21" t="s">
        <v>44</v>
      </c>
      <c r="E21" t="s">
        <v>45</v>
      </c>
      <c r="F21" s="1">
        <v>36366</v>
      </c>
      <c r="G21" t="s">
        <v>23</v>
      </c>
      <c r="H21" t="s">
        <v>13</v>
      </c>
      <c r="I21" t="s">
        <v>42</v>
      </c>
      <c r="J21">
        <v>76800</v>
      </c>
      <c r="K21" t="s">
        <v>43</v>
      </c>
      <c r="L21" t="s">
        <v>17</v>
      </c>
    </row>
    <row r="22" spans="1:14">
      <c r="A22">
        <f t="shared" si="1"/>
        <v>1</v>
      </c>
      <c r="B22">
        <f t="shared" si="0"/>
        <v>121</v>
      </c>
      <c r="C22">
        <v>232856279</v>
      </c>
      <c r="D22" t="s">
        <v>46</v>
      </c>
      <c r="E22" t="s">
        <v>47</v>
      </c>
      <c r="F22" s="1">
        <v>36716</v>
      </c>
      <c r="G22" t="s">
        <v>23</v>
      </c>
      <c r="H22" t="s">
        <v>13</v>
      </c>
      <c r="I22" t="s">
        <v>42</v>
      </c>
      <c r="J22">
        <v>76800</v>
      </c>
      <c r="K22" t="s">
        <v>43</v>
      </c>
      <c r="L22" t="s">
        <v>17</v>
      </c>
    </row>
    <row r="23" spans="1:14">
      <c r="A23">
        <f t="shared" si="1"/>
        <v>1</v>
      </c>
      <c r="B23">
        <f t="shared" si="0"/>
        <v>122</v>
      </c>
      <c r="C23">
        <v>232857739</v>
      </c>
      <c r="D23" t="s">
        <v>127</v>
      </c>
      <c r="E23" t="s">
        <v>128</v>
      </c>
      <c r="F23" s="1">
        <v>36241</v>
      </c>
      <c r="G23" t="s">
        <v>23</v>
      </c>
      <c r="H23" t="s">
        <v>13</v>
      </c>
      <c r="I23" t="s">
        <v>42</v>
      </c>
      <c r="J23">
        <v>76800</v>
      </c>
      <c r="K23" t="s">
        <v>43</v>
      </c>
      <c r="L23" t="s">
        <v>76</v>
      </c>
    </row>
    <row r="24" spans="1:14">
      <c r="A24">
        <f t="shared" si="1"/>
        <v>1</v>
      </c>
      <c r="B24">
        <f t="shared" si="0"/>
        <v>123</v>
      </c>
      <c r="C24">
        <v>232855927</v>
      </c>
      <c r="D24" t="s">
        <v>129</v>
      </c>
      <c r="E24" t="s">
        <v>37</v>
      </c>
      <c r="F24" s="1">
        <v>36547</v>
      </c>
      <c r="G24" t="s">
        <v>23</v>
      </c>
      <c r="H24" t="s">
        <v>13</v>
      </c>
      <c r="I24" t="s">
        <v>42</v>
      </c>
      <c r="J24">
        <v>76800</v>
      </c>
      <c r="K24" t="s">
        <v>43</v>
      </c>
      <c r="L24" t="s">
        <v>76</v>
      </c>
    </row>
    <row r="25" spans="1:14">
      <c r="A25">
        <f t="shared" si="1"/>
        <v>1</v>
      </c>
      <c r="B25">
        <f t="shared" si="0"/>
        <v>124</v>
      </c>
      <c r="C25">
        <v>232853600</v>
      </c>
      <c r="D25" t="s">
        <v>130</v>
      </c>
      <c r="E25" t="s">
        <v>131</v>
      </c>
      <c r="F25" s="1">
        <v>36681</v>
      </c>
      <c r="G25" t="s">
        <v>23</v>
      </c>
      <c r="H25" t="s">
        <v>13</v>
      </c>
      <c r="I25" t="s">
        <v>42</v>
      </c>
      <c r="J25">
        <v>76800</v>
      </c>
      <c r="K25" t="s">
        <v>43</v>
      </c>
      <c r="L25" t="s">
        <v>17</v>
      </c>
    </row>
    <row r="26" spans="1:14">
      <c r="A26">
        <f t="shared" si="1"/>
        <v>2</v>
      </c>
      <c r="B26">
        <f t="shared" si="0"/>
        <v>200</v>
      </c>
      <c r="C26">
        <v>233656068</v>
      </c>
      <c r="D26" t="s">
        <v>77</v>
      </c>
      <c r="E26" t="s">
        <v>71</v>
      </c>
      <c r="F26" s="1">
        <v>36745</v>
      </c>
      <c r="G26" t="s">
        <v>12</v>
      </c>
      <c r="H26" t="s">
        <v>13</v>
      </c>
      <c r="I26" t="s">
        <v>34</v>
      </c>
      <c r="J26">
        <v>76230</v>
      </c>
      <c r="K26" t="s">
        <v>34</v>
      </c>
      <c r="L26" t="s">
        <v>17</v>
      </c>
      <c r="M26" t="s">
        <v>78</v>
      </c>
      <c r="N26">
        <v>896896975</v>
      </c>
    </row>
    <row r="27" spans="1:14">
      <c r="A27">
        <f t="shared" si="1"/>
        <v>2</v>
      </c>
      <c r="B27">
        <f t="shared" si="0"/>
        <v>201</v>
      </c>
      <c r="C27">
        <v>233654294</v>
      </c>
      <c r="D27" t="s">
        <v>68</v>
      </c>
      <c r="E27" t="s">
        <v>69</v>
      </c>
      <c r="F27" s="1">
        <v>36337</v>
      </c>
      <c r="G27" t="s">
        <v>12</v>
      </c>
      <c r="H27" t="s">
        <v>13</v>
      </c>
      <c r="I27" t="s">
        <v>34</v>
      </c>
      <c r="J27">
        <v>76230</v>
      </c>
      <c r="K27" t="s">
        <v>34</v>
      </c>
      <c r="L27" t="s">
        <v>17</v>
      </c>
    </row>
    <row r="28" spans="1:14">
      <c r="A28">
        <f t="shared" si="1"/>
        <v>2</v>
      </c>
      <c r="B28">
        <f t="shared" ref="B28:B55" si="2">IF(A28=A27,B27+1,A28*100)</f>
        <v>202</v>
      </c>
      <c r="C28">
        <v>233656518</v>
      </c>
      <c r="D28" t="s">
        <v>32</v>
      </c>
      <c r="E28" t="s">
        <v>33</v>
      </c>
      <c r="F28" s="1">
        <v>36186</v>
      </c>
      <c r="G28" t="s">
        <v>12</v>
      </c>
      <c r="H28" t="s">
        <v>13</v>
      </c>
      <c r="I28" t="s">
        <v>34</v>
      </c>
      <c r="J28">
        <v>76230</v>
      </c>
      <c r="K28" t="s">
        <v>34</v>
      </c>
      <c r="L28" t="s">
        <v>17</v>
      </c>
    </row>
    <row r="29" spans="1:14">
      <c r="A29">
        <f t="shared" si="1"/>
        <v>2</v>
      </c>
      <c r="B29">
        <f t="shared" si="2"/>
        <v>203</v>
      </c>
      <c r="C29">
        <v>233651547</v>
      </c>
      <c r="D29" t="s">
        <v>70</v>
      </c>
      <c r="E29" t="s">
        <v>71</v>
      </c>
      <c r="F29" s="1">
        <v>36482</v>
      </c>
      <c r="G29" t="s">
        <v>12</v>
      </c>
      <c r="H29" t="s">
        <v>13</v>
      </c>
      <c r="I29" t="s">
        <v>34</v>
      </c>
      <c r="J29">
        <v>76230</v>
      </c>
      <c r="K29" t="s">
        <v>34</v>
      </c>
      <c r="L29" t="s">
        <v>17</v>
      </c>
    </row>
    <row r="30" spans="1:14">
      <c r="A30">
        <f t="shared" si="1"/>
        <v>2</v>
      </c>
      <c r="B30">
        <f t="shared" si="2"/>
        <v>204</v>
      </c>
      <c r="C30">
        <v>233656650</v>
      </c>
      <c r="D30" t="s">
        <v>72</v>
      </c>
      <c r="E30" t="s">
        <v>73</v>
      </c>
      <c r="F30" s="1">
        <v>36619</v>
      </c>
      <c r="G30" t="s">
        <v>12</v>
      </c>
      <c r="H30" t="s">
        <v>13</v>
      </c>
      <c r="I30" t="s">
        <v>34</v>
      </c>
      <c r="J30">
        <v>76230</v>
      </c>
      <c r="K30" t="s">
        <v>34</v>
      </c>
      <c r="L30" t="s">
        <v>17</v>
      </c>
    </row>
    <row r="31" spans="1:14">
      <c r="A31">
        <f t="shared" si="1"/>
        <v>2</v>
      </c>
      <c r="B31">
        <f t="shared" si="2"/>
        <v>205</v>
      </c>
      <c r="C31">
        <v>233656240</v>
      </c>
      <c r="D31" t="s">
        <v>74</v>
      </c>
      <c r="E31" t="s">
        <v>75</v>
      </c>
      <c r="F31" s="1">
        <v>36852</v>
      </c>
      <c r="G31" t="s">
        <v>12</v>
      </c>
      <c r="H31" t="s">
        <v>13</v>
      </c>
      <c r="I31" t="s">
        <v>34</v>
      </c>
      <c r="J31">
        <v>76230</v>
      </c>
      <c r="K31" t="s">
        <v>34</v>
      </c>
      <c r="L31" t="s">
        <v>76</v>
      </c>
    </row>
    <row r="32" spans="1:14">
      <c r="A32">
        <f t="shared" si="1"/>
        <v>2</v>
      </c>
      <c r="B32">
        <f t="shared" si="2"/>
        <v>206</v>
      </c>
      <c r="C32">
        <v>233654680</v>
      </c>
      <c r="D32" t="s">
        <v>25</v>
      </c>
      <c r="E32" t="s">
        <v>35</v>
      </c>
      <c r="F32" s="1">
        <v>36622</v>
      </c>
      <c r="G32" t="s">
        <v>12</v>
      </c>
      <c r="H32" t="s">
        <v>13</v>
      </c>
      <c r="I32" t="s">
        <v>34</v>
      </c>
      <c r="J32">
        <v>76230</v>
      </c>
      <c r="K32" t="s">
        <v>34</v>
      </c>
      <c r="L32" t="s">
        <v>76</v>
      </c>
    </row>
    <row r="33" spans="1:14">
      <c r="A33">
        <f t="shared" si="1"/>
        <v>2</v>
      </c>
      <c r="B33">
        <f t="shared" si="2"/>
        <v>207</v>
      </c>
      <c r="C33">
        <v>232814039</v>
      </c>
      <c r="D33" t="s">
        <v>85</v>
      </c>
      <c r="E33" t="s">
        <v>86</v>
      </c>
      <c r="F33" s="1">
        <v>36547</v>
      </c>
      <c r="G33" t="s">
        <v>12</v>
      </c>
      <c r="H33" t="s">
        <v>13</v>
      </c>
      <c r="I33" t="s">
        <v>14</v>
      </c>
      <c r="J33">
        <v>76000</v>
      </c>
      <c r="K33" t="s">
        <v>15</v>
      </c>
      <c r="L33" t="s">
        <v>17</v>
      </c>
      <c r="M33" t="s">
        <v>87</v>
      </c>
      <c r="N33">
        <v>9708986795</v>
      </c>
    </row>
    <row r="34" spans="1:14">
      <c r="A34">
        <f t="shared" si="1"/>
        <v>2</v>
      </c>
      <c r="B34">
        <f t="shared" si="2"/>
        <v>208</v>
      </c>
      <c r="C34">
        <v>232818315</v>
      </c>
      <c r="D34" t="s">
        <v>24</v>
      </c>
      <c r="E34" t="s">
        <v>25</v>
      </c>
      <c r="F34" s="1">
        <v>36161</v>
      </c>
      <c r="G34" t="s">
        <v>12</v>
      </c>
      <c r="H34" t="s">
        <v>13</v>
      </c>
      <c r="I34" t="s">
        <v>14</v>
      </c>
      <c r="J34">
        <v>76000</v>
      </c>
      <c r="K34" t="s">
        <v>15</v>
      </c>
      <c r="L34" t="s">
        <v>17</v>
      </c>
    </row>
    <row r="35" spans="1:14">
      <c r="A35">
        <f t="shared" si="1"/>
        <v>2</v>
      </c>
      <c r="B35">
        <f t="shared" si="2"/>
        <v>209</v>
      </c>
      <c r="C35">
        <v>232817687</v>
      </c>
      <c r="D35" t="s">
        <v>18</v>
      </c>
      <c r="E35" t="s">
        <v>19</v>
      </c>
      <c r="F35" s="1">
        <v>36545</v>
      </c>
      <c r="G35" t="s">
        <v>12</v>
      </c>
      <c r="H35" t="s">
        <v>13</v>
      </c>
      <c r="I35" t="s">
        <v>14</v>
      </c>
      <c r="J35">
        <v>76000</v>
      </c>
      <c r="K35" t="s">
        <v>15</v>
      </c>
      <c r="L35" t="s">
        <v>76</v>
      </c>
    </row>
    <row r="36" spans="1:14">
      <c r="A36">
        <f t="shared" si="1"/>
        <v>2</v>
      </c>
      <c r="B36">
        <f t="shared" si="2"/>
        <v>210</v>
      </c>
      <c r="C36">
        <v>232813787</v>
      </c>
      <c r="D36" t="s">
        <v>10</v>
      </c>
      <c r="E36" t="s">
        <v>11</v>
      </c>
      <c r="F36" s="1">
        <v>36355</v>
      </c>
      <c r="G36" t="s">
        <v>12</v>
      </c>
      <c r="H36" t="s">
        <v>13</v>
      </c>
      <c r="I36" t="s">
        <v>14</v>
      </c>
      <c r="J36">
        <v>76000</v>
      </c>
      <c r="K36" t="s">
        <v>15</v>
      </c>
      <c r="L36" t="s">
        <v>76</v>
      </c>
    </row>
    <row r="37" spans="1:14">
      <c r="A37">
        <f t="shared" si="1"/>
        <v>2</v>
      </c>
      <c r="B37">
        <f t="shared" si="2"/>
        <v>211</v>
      </c>
      <c r="C37">
        <v>232814478</v>
      </c>
      <c r="D37" t="s">
        <v>30</v>
      </c>
      <c r="E37" t="s">
        <v>31</v>
      </c>
      <c r="F37" s="1">
        <v>36262</v>
      </c>
      <c r="G37" t="s">
        <v>12</v>
      </c>
      <c r="H37" t="s">
        <v>13</v>
      </c>
      <c r="I37" t="s">
        <v>14</v>
      </c>
      <c r="J37">
        <v>76000</v>
      </c>
      <c r="K37" t="s">
        <v>15</v>
      </c>
      <c r="L37" t="s">
        <v>17</v>
      </c>
    </row>
    <row r="38" spans="1:14">
      <c r="A38">
        <f t="shared" si="1"/>
        <v>2</v>
      </c>
      <c r="B38">
        <f t="shared" si="2"/>
        <v>212</v>
      </c>
      <c r="C38">
        <v>232810537</v>
      </c>
      <c r="D38" t="s">
        <v>88</v>
      </c>
      <c r="E38" t="s">
        <v>89</v>
      </c>
      <c r="F38" s="1">
        <v>36400</v>
      </c>
      <c r="G38" t="s">
        <v>12</v>
      </c>
      <c r="H38" t="s">
        <v>13</v>
      </c>
      <c r="I38" t="s">
        <v>14</v>
      </c>
      <c r="J38">
        <v>76000</v>
      </c>
      <c r="K38" t="s">
        <v>15</v>
      </c>
      <c r="L38" t="s">
        <v>17</v>
      </c>
    </row>
    <row r="39" spans="1:14">
      <c r="A39">
        <f t="shared" si="1"/>
        <v>2</v>
      </c>
      <c r="B39">
        <f t="shared" si="2"/>
        <v>213</v>
      </c>
      <c r="C39">
        <v>232813749</v>
      </c>
      <c r="D39" t="s">
        <v>90</v>
      </c>
      <c r="E39" t="s">
        <v>91</v>
      </c>
      <c r="F39" s="1">
        <v>36787</v>
      </c>
      <c r="G39" t="s">
        <v>12</v>
      </c>
      <c r="H39" t="s">
        <v>13</v>
      </c>
      <c r="I39" t="s">
        <v>14</v>
      </c>
      <c r="J39">
        <v>76000</v>
      </c>
      <c r="K39" t="s">
        <v>15</v>
      </c>
      <c r="L39" t="s">
        <v>17</v>
      </c>
    </row>
    <row r="40" spans="1:14">
      <c r="A40">
        <f t="shared" si="1"/>
        <v>2</v>
      </c>
      <c r="B40">
        <f t="shared" si="2"/>
        <v>214</v>
      </c>
      <c r="C40">
        <v>232853753</v>
      </c>
      <c r="D40" t="s">
        <v>106</v>
      </c>
      <c r="E40" t="s">
        <v>107</v>
      </c>
      <c r="F40" s="1">
        <v>36408</v>
      </c>
      <c r="G40" t="s">
        <v>12</v>
      </c>
      <c r="H40" t="s">
        <v>13</v>
      </c>
      <c r="I40" t="s">
        <v>42</v>
      </c>
      <c r="J40">
        <v>76800</v>
      </c>
      <c r="K40" t="s">
        <v>43</v>
      </c>
      <c r="L40" t="s">
        <v>17</v>
      </c>
    </row>
    <row r="41" spans="1:14">
      <c r="A41">
        <f t="shared" si="1"/>
        <v>2</v>
      </c>
      <c r="B41">
        <f t="shared" si="2"/>
        <v>215</v>
      </c>
      <c r="C41">
        <v>232858546</v>
      </c>
      <c r="D41" t="s">
        <v>94</v>
      </c>
      <c r="E41" t="s">
        <v>108</v>
      </c>
      <c r="F41" s="1">
        <v>36445</v>
      </c>
      <c r="G41" t="s">
        <v>12</v>
      </c>
      <c r="H41" t="s">
        <v>13</v>
      </c>
      <c r="I41" t="s">
        <v>42</v>
      </c>
      <c r="J41">
        <v>76800</v>
      </c>
      <c r="K41" t="s">
        <v>43</v>
      </c>
      <c r="L41" t="s">
        <v>9</v>
      </c>
    </row>
    <row r="42" spans="1:14">
      <c r="A42">
        <f t="shared" si="1"/>
        <v>2</v>
      </c>
      <c r="B42">
        <f t="shared" si="2"/>
        <v>216</v>
      </c>
      <c r="C42">
        <v>232852869</v>
      </c>
      <c r="D42" t="s">
        <v>40</v>
      </c>
      <c r="E42" t="s">
        <v>41</v>
      </c>
      <c r="F42" s="1">
        <v>36786</v>
      </c>
      <c r="G42" t="s">
        <v>12</v>
      </c>
      <c r="H42" t="s">
        <v>13</v>
      </c>
      <c r="I42" t="s">
        <v>42</v>
      </c>
      <c r="J42">
        <v>76800</v>
      </c>
      <c r="K42" t="s">
        <v>43</v>
      </c>
      <c r="L42" t="s">
        <v>9</v>
      </c>
    </row>
    <row r="43" spans="1:14">
      <c r="A43">
        <f t="shared" si="1"/>
        <v>2</v>
      </c>
      <c r="B43">
        <f t="shared" si="2"/>
        <v>217</v>
      </c>
      <c r="C43">
        <v>232855376</v>
      </c>
      <c r="D43" t="s">
        <v>121</v>
      </c>
      <c r="E43" t="s">
        <v>122</v>
      </c>
      <c r="F43" s="1">
        <v>36600</v>
      </c>
      <c r="G43" t="s">
        <v>12</v>
      </c>
      <c r="H43" t="s">
        <v>13</v>
      </c>
      <c r="I43" t="s">
        <v>42</v>
      </c>
      <c r="J43">
        <v>76800</v>
      </c>
      <c r="K43" t="s">
        <v>43</v>
      </c>
      <c r="L43" t="s">
        <v>17</v>
      </c>
    </row>
    <row r="44" spans="1:14">
      <c r="A44">
        <f t="shared" si="1"/>
        <v>2</v>
      </c>
      <c r="B44">
        <f t="shared" si="2"/>
        <v>218</v>
      </c>
      <c r="C44">
        <v>232855813</v>
      </c>
      <c r="D44" t="s">
        <v>123</v>
      </c>
      <c r="E44" t="s">
        <v>124</v>
      </c>
      <c r="F44" s="1">
        <v>36511</v>
      </c>
      <c r="G44" t="s">
        <v>12</v>
      </c>
      <c r="H44" t="s">
        <v>13</v>
      </c>
      <c r="I44" t="s">
        <v>42</v>
      </c>
      <c r="J44">
        <v>76800</v>
      </c>
      <c r="K44" t="s">
        <v>43</v>
      </c>
      <c r="L44" t="s">
        <v>17</v>
      </c>
    </row>
    <row r="45" spans="1:14">
      <c r="A45">
        <f t="shared" si="1"/>
        <v>2</v>
      </c>
      <c r="B45">
        <f t="shared" si="2"/>
        <v>219</v>
      </c>
      <c r="C45">
        <v>232851745</v>
      </c>
      <c r="D45" t="s">
        <v>40</v>
      </c>
      <c r="E45" t="s">
        <v>125</v>
      </c>
      <c r="F45" s="1">
        <v>36448</v>
      </c>
      <c r="G45" t="s">
        <v>12</v>
      </c>
      <c r="H45" t="s">
        <v>13</v>
      </c>
      <c r="I45" t="s">
        <v>42</v>
      </c>
      <c r="J45">
        <v>76800</v>
      </c>
      <c r="K45" t="s">
        <v>43</v>
      </c>
      <c r="L45" t="s">
        <v>17</v>
      </c>
    </row>
    <row r="46" spans="1:14">
      <c r="A46">
        <f t="shared" si="1"/>
        <v>3</v>
      </c>
      <c r="B46">
        <f t="shared" si="2"/>
        <v>300</v>
      </c>
      <c r="C46">
        <v>232857368</v>
      </c>
      <c r="D46" t="s">
        <v>126</v>
      </c>
      <c r="E46" t="s">
        <v>47</v>
      </c>
      <c r="F46" s="1">
        <v>36050</v>
      </c>
      <c r="G46" t="s">
        <v>20</v>
      </c>
      <c r="H46" t="s">
        <v>13</v>
      </c>
      <c r="I46" t="s">
        <v>42</v>
      </c>
      <c r="J46">
        <v>76800</v>
      </c>
      <c r="K46" t="s">
        <v>43</v>
      </c>
      <c r="L46" t="s">
        <v>76</v>
      </c>
    </row>
    <row r="47" spans="1:14">
      <c r="A47">
        <f t="shared" si="1"/>
        <v>4</v>
      </c>
      <c r="B47">
        <f t="shared" si="2"/>
        <v>400</v>
      </c>
      <c r="C47">
        <v>232851112</v>
      </c>
      <c r="D47" t="s">
        <v>92</v>
      </c>
      <c r="E47" t="s">
        <v>93</v>
      </c>
      <c r="F47" s="1">
        <v>35596</v>
      </c>
      <c r="G47" t="s">
        <v>16</v>
      </c>
      <c r="H47" t="s">
        <v>13</v>
      </c>
      <c r="I47" t="s">
        <v>42</v>
      </c>
      <c r="J47">
        <v>76800</v>
      </c>
      <c r="K47" t="s">
        <v>43</v>
      </c>
      <c r="L47" t="s">
        <v>76</v>
      </c>
    </row>
    <row r="48" spans="1:14">
      <c r="A48">
        <f t="shared" si="1"/>
        <v>4</v>
      </c>
      <c r="B48">
        <f t="shared" si="2"/>
        <v>401</v>
      </c>
      <c r="C48">
        <v>232852028</v>
      </c>
      <c r="D48" t="s">
        <v>94</v>
      </c>
      <c r="E48" t="s">
        <v>95</v>
      </c>
      <c r="F48" s="1">
        <v>35861</v>
      </c>
      <c r="G48" t="s">
        <v>16</v>
      </c>
      <c r="H48" t="s">
        <v>13</v>
      </c>
      <c r="I48" t="s">
        <v>42</v>
      </c>
      <c r="J48">
        <v>76800</v>
      </c>
      <c r="K48" t="s">
        <v>43</v>
      </c>
      <c r="L48" t="s">
        <v>76</v>
      </c>
    </row>
    <row r="49" spans="1:12">
      <c r="A49">
        <f t="shared" si="1"/>
        <v>4</v>
      </c>
      <c r="B49">
        <f t="shared" si="2"/>
        <v>402</v>
      </c>
      <c r="C49">
        <v>232858447</v>
      </c>
      <c r="D49" t="s">
        <v>102</v>
      </c>
      <c r="E49" t="s">
        <v>103</v>
      </c>
      <c r="F49" s="1">
        <v>35583</v>
      </c>
      <c r="G49" t="s">
        <v>16</v>
      </c>
      <c r="H49" t="s">
        <v>13</v>
      </c>
      <c r="I49" t="s">
        <v>42</v>
      </c>
      <c r="J49">
        <v>76800</v>
      </c>
      <c r="K49" t="s">
        <v>43</v>
      </c>
      <c r="L49" t="s">
        <v>17</v>
      </c>
    </row>
    <row r="50" spans="1:12">
      <c r="A50">
        <f t="shared" si="1"/>
        <v>4</v>
      </c>
      <c r="B50">
        <f t="shared" si="2"/>
        <v>403</v>
      </c>
      <c r="C50">
        <v>232856042</v>
      </c>
      <c r="D50" t="s">
        <v>104</v>
      </c>
      <c r="E50" t="s">
        <v>105</v>
      </c>
      <c r="F50" s="1">
        <v>35583</v>
      </c>
      <c r="G50" t="s">
        <v>16</v>
      </c>
      <c r="H50" t="s">
        <v>13</v>
      </c>
      <c r="I50" t="s">
        <v>42</v>
      </c>
      <c r="J50">
        <v>76800</v>
      </c>
      <c r="K50" t="s">
        <v>43</v>
      </c>
      <c r="L50" t="s">
        <v>17</v>
      </c>
    </row>
    <row r="51" spans="1:12">
      <c r="A51">
        <f t="shared" si="1"/>
        <v>4</v>
      </c>
      <c r="B51">
        <f t="shared" si="2"/>
        <v>404</v>
      </c>
      <c r="C51">
        <v>232854860</v>
      </c>
      <c r="D51" t="s">
        <v>109</v>
      </c>
      <c r="E51" t="s">
        <v>110</v>
      </c>
      <c r="F51" s="1">
        <v>36068</v>
      </c>
      <c r="G51" t="s">
        <v>16</v>
      </c>
      <c r="H51" t="s">
        <v>13</v>
      </c>
      <c r="I51" t="s">
        <v>42</v>
      </c>
      <c r="J51">
        <v>76800</v>
      </c>
      <c r="K51" t="s">
        <v>43</v>
      </c>
      <c r="L51" t="s">
        <v>17</v>
      </c>
    </row>
    <row r="52" spans="1:12">
      <c r="A52">
        <f t="shared" si="1"/>
        <v>4</v>
      </c>
      <c r="B52">
        <f t="shared" si="2"/>
        <v>405</v>
      </c>
      <c r="C52">
        <v>232850638</v>
      </c>
      <c r="D52" t="s">
        <v>111</v>
      </c>
      <c r="E52" t="s">
        <v>112</v>
      </c>
      <c r="F52" s="1">
        <v>36016</v>
      </c>
      <c r="G52" t="s">
        <v>16</v>
      </c>
      <c r="H52" t="s">
        <v>13</v>
      </c>
      <c r="I52" t="s">
        <v>42</v>
      </c>
      <c r="J52">
        <v>76800</v>
      </c>
      <c r="K52" t="s">
        <v>43</v>
      </c>
      <c r="L52" t="s">
        <v>17</v>
      </c>
    </row>
    <row r="53" spans="1:12">
      <c r="A53">
        <f t="shared" si="1"/>
        <v>4</v>
      </c>
      <c r="B53">
        <f t="shared" si="2"/>
        <v>406</v>
      </c>
      <c r="C53">
        <v>232851709</v>
      </c>
      <c r="D53" t="s">
        <v>113</v>
      </c>
      <c r="E53" t="s">
        <v>114</v>
      </c>
      <c r="F53" s="1">
        <v>35916</v>
      </c>
      <c r="G53" t="s">
        <v>16</v>
      </c>
      <c r="H53" t="s">
        <v>13</v>
      </c>
      <c r="I53" t="s">
        <v>42</v>
      </c>
      <c r="J53">
        <v>76800</v>
      </c>
      <c r="K53" t="s">
        <v>43</v>
      </c>
      <c r="L53" t="s">
        <v>76</v>
      </c>
    </row>
    <row r="54" spans="1:12">
      <c r="A54">
        <f t="shared" si="1"/>
        <v>4</v>
      </c>
      <c r="B54">
        <f t="shared" si="2"/>
        <v>407</v>
      </c>
      <c r="C54">
        <v>232858495</v>
      </c>
      <c r="D54" t="s">
        <v>119</v>
      </c>
      <c r="E54" t="s">
        <v>108</v>
      </c>
      <c r="F54" s="1">
        <v>35471</v>
      </c>
      <c r="G54" t="s">
        <v>16</v>
      </c>
      <c r="H54" t="s">
        <v>13</v>
      </c>
      <c r="I54" t="s">
        <v>42</v>
      </c>
      <c r="J54">
        <v>76800</v>
      </c>
      <c r="K54" t="s">
        <v>43</v>
      </c>
      <c r="L54" t="s">
        <v>17</v>
      </c>
    </row>
    <row r="55" spans="1:12">
      <c r="A55">
        <f t="shared" si="1"/>
        <v>4</v>
      </c>
      <c r="B55">
        <f t="shared" si="2"/>
        <v>408</v>
      </c>
      <c r="C55">
        <v>232854985</v>
      </c>
      <c r="D55" t="s">
        <v>132</v>
      </c>
      <c r="E55" t="s">
        <v>133</v>
      </c>
      <c r="F55" s="1">
        <v>35602</v>
      </c>
      <c r="G55" t="s">
        <v>16</v>
      </c>
      <c r="H55" t="s">
        <v>13</v>
      </c>
      <c r="I55" t="s">
        <v>42</v>
      </c>
      <c r="J55">
        <v>76800</v>
      </c>
      <c r="K55" t="s">
        <v>43</v>
      </c>
      <c r="L55" t="s">
        <v>17</v>
      </c>
    </row>
    <row r="56" spans="1:12">
      <c r="A56">
        <f t="shared" si="1"/>
        <v>5</v>
      </c>
    </row>
    <row r="57" spans="1:12">
      <c r="A57">
        <f t="shared" si="1"/>
        <v>5</v>
      </c>
    </row>
    <row r="58" spans="1:12">
      <c r="A58">
        <f t="shared" si="1"/>
        <v>5</v>
      </c>
    </row>
    <row r="59" spans="1:12">
      <c r="A59">
        <f t="shared" si="1"/>
        <v>5</v>
      </c>
    </row>
    <row r="60" spans="1:12">
      <c r="A60">
        <f t="shared" si="1"/>
        <v>5</v>
      </c>
    </row>
    <row r="61" spans="1:12">
      <c r="A61">
        <f t="shared" si="1"/>
        <v>5</v>
      </c>
    </row>
    <row r="62" spans="1:12">
      <c r="A62">
        <f t="shared" si="1"/>
        <v>5</v>
      </c>
    </row>
    <row r="63" spans="1:12">
      <c r="A63">
        <f t="shared" si="1"/>
        <v>5</v>
      </c>
    </row>
    <row r="64" spans="1:12">
      <c r="A64">
        <f t="shared" si="1"/>
        <v>5</v>
      </c>
    </row>
    <row r="65" spans="1:1">
      <c r="A65">
        <f t="shared" si="1"/>
        <v>5</v>
      </c>
    </row>
    <row r="66" spans="1:1">
      <c r="A66">
        <f t="shared" si="1"/>
        <v>5</v>
      </c>
    </row>
    <row r="67" spans="1:1">
      <c r="A67">
        <f t="shared" si="1"/>
        <v>5</v>
      </c>
    </row>
    <row r="68" spans="1:1">
      <c r="A68">
        <f t="shared" ref="A68:A131" si="3">IF(G68=G67,A67,A67+1)</f>
        <v>5</v>
      </c>
    </row>
    <row r="69" spans="1:1">
      <c r="A69">
        <f t="shared" si="3"/>
        <v>5</v>
      </c>
    </row>
    <row r="70" spans="1:1">
      <c r="A70">
        <f t="shared" si="3"/>
        <v>5</v>
      </c>
    </row>
    <row r="71" spans="1:1">
      <c r="A71">
        <f t="shared" si="3"/>
        <v>5</v>
      </c>
    </row>
    <row r="72" spans="1:1">
      <c r="A72">
        <f t="shared" si="3"/>
        <v>5</v>
      </c>
    </row>
    <row r="73" spans="1:1">
      <c r="A73">
        <f t="shared" si="3"/>
        <v>5</v>
      </c>
    </row>
    <row r="74" spans="1:1">
      <c r="A74">
        <f t="shared" si="3"/>
        <v>5</v>
      </c>
    </row>
    <row r="75" spans="1:1">
      <c r="A75">
        <f t="shared" si="3"/>
        <v>5</v>
      </c>
    </row>
    <row r="76" spans="1:1">
      <c r="A76">
        <f t="shared" si="3"/>
        <v>5</v>
      </c>
    </row>
    <row r="77" spans="1:1">
      <c r="A77">
        <f t="shared" si="3"/>
        <v>5</v>
      </c>
    </row>
    <row r="78" spans="1:1">
      <c r="A78">
        <f t="shared" si="3"/>
        <v>5</v>
      </c>
    </row>
    <row r="79" spans="1:1">
      <c r="A79">
        <f t="shared" si="3"/>
        <v>5</v>
      </c>
    </row>
    <row r="80" spans="1:1">
      <c r="A80">
        <f t="shared" si="3"/>
        <v>5</v>
      </c>
    </row>
    <row r="81" spans="1:1">
      <c r="A81">
        <f t="shared" si="3"/>
        <v>5</v>
      </c>
    </row>
    <row r="82" spans="1:1">
      <c r="A82">
        <f t="shared" si="3"/>
        <v>5</v>
      </c>
    </row>
    <row r="83" spans="1:1">
      <c r="A83">
        <f t="shared" si="3"/>
        <v>5</v>
      </c>
    </row>
    <row r="84" spans="1:1">
      <c r="A84">
        <f t="shared" si="3"/>
        <v>5</v>
      </c>
    </row>
    <row r="85" spans="1:1">
      <c r="A85">
        <f t="shared" si="3"/>
        <v>5</v>
      </c>
    </row>
    <row r="86" spans="1:1">
      <c r="A86">
        <f t="shared" si="3"/>
        <v>5</v>
      </c>
    </row>
    <row r="87" spans="1:1">
      <c r="A87">
        <f t="shared" si="3"/>
        <v>5</v>
      </c>
    </row>
    <row r="88" spans="1:1">
      <c r="A88">
        <f t="shared" si="3"/>
        <v>5</v>
      </c>
    </row>
    <row r="89" spans="1:1">
      <c r="A89">
        <f t="shared" si="3"/>
        <v>5</v>
      </c>
    </row>
    <row r="90" spans="1:1">
      <c r="A90">
        <f t="shared" si="3"/>
        <v>5</v>
      </c>
    </row>
    <row r="91" spans="1:1">
      <c r="A91">
        <f t="shared" si="3"/>
        <v>5</v>
      </c>
    </row>
    <row r="92" spans="1:1">
      <c r="A92">
        <f t="shared" si="3"/>
        <v>5</v>
      </c>
    </row>
    <row r="93" spans="1:1">
      <c r="A93">
        <f t="shared" si="3"/>
        <v>5</v>
      </c>
    </row>
    <row r="94" spans="1:1">
      <c r="A94">
        <f t="shared" si="3"/>
        <v>5</v>
      </c>
    </row>
    <row r="95" spans="1:1">
      <c r="A95">
        <f t="shared" si="3"/>
        <v>5</v>
      </c>
    </row>
    <row r="96" spans="1:1">
      <c r="A96">
        <f t="shared" si="3"/>
        <v>5</v>
      </c>
    </row>
    <row r="97" spans="1:1">
      <c r="A97">
        <f t="shared" si="3"/>
        <v>5</v>
      </c>
    </row>
    <row r="98" spans="1:1">
      <c r="A98">
        <f t="shared" si="3"/>
        <v>5</v>
      </c>
    </row>
    <row r="99" spans="1:1">
      <c r="A99">
        <f t="shared" si="3"/>
        <v>5</v>
      </c>
    </row>
    <row r="100" spans="1:1">
      <c r="A100">
        <f t="shared" si="3"/>
        <v>5</v>
      </c>
    </row>
    <row r="101" spans="1:1">
      <c r="A101">
        <f t="shared" si="3"/>
        <v>5</v>
      </c>
    </row>
    <row r="102" spans="1:1">
      <c r="A102">
        <f t="shared" si="3"/>
        <v>5</v>
      </c>
    </row>
    <row r="103" spans="1:1">
      <c r="A103">
        <f t="shared" si="3"/>
        <v>5</v>
      </c>
    </row>
    <row r="104" spans="1:1">
      <c r="A104">
        <f t="shared" si="3"/>
        <v>5</v>
      </c>
    </row>
    <row r="105" spans="1:1">
      <c r="A105">
        <f t="shared" si="3"/>
        <v>5</v>
      </c>
    </row>
    <row r="106" spans="1:1">
      <c r="A106">
        <f t="shared" si="3"/>
        <v>5</v>
      </c>
    </row>
    <row r="107" spans="1:1">
      <c r="A107">
        <f t="shared" si="3"/>
        <v>5</v>
      </c>
    </row>
    <row r="108" spans="1:1">
      <c r="A108">
        <f t="shared" si="3"/>
        <v>5</v>
      </c>
    </row>
    <row r="109" spans="1:1">
      <c r="A109">
        <f t="shared" si="3"/>
        <v>5</v>
      </c>
    </row>
    <row r="110" spans="1:1">
      <c r="A110">
        <f t="shared" si="3"/>
        <v>5</v>
      </c>
    </row>
    <row r="111" spans="1:1">
      <c r="A111">
        <f t="shared" si="3"/>
        <v>5</v>
      </c>
    </row>
    <row r="112" spans="1:1">
      <c r="A112">
        <f t="shared" si="3"/>
        <v>5</v>
      </c>
    </row>
    <row r="113" spans="1:1">
      <c r="A113">
        <f t="shared" si="3"/>
        <v>5</v>
      </c>
    </row>
    <row r="114" spans="1:1">
      <c r="A114">
        <f t="shared" si="3"/>
        <v>5</v>
      </c>
    </row>
    <row r="115" spans="1:1">
      <c r="A115">
        <f t="shared" si="3"/>
        <v>5</v>
      </c>
    </row>
    <row r="116" spans="1:1">
      <c r="A116">
        <f t="shared" si="3"/>
        <v>5</v>
      </c>
    </row>
    <row r="117" spans="1:1">
      <c r="A117">
        <f t="shared" si="3"/>
        <v>5</v>
      </c>
    </row>
    <row r="118" spans="1:1">
      <c r="A118">
        <f t="shared" si="3"/>
        <v>5</v>
      </c>
    </row>
    <row r="119" spans="1:1">
      <c r="A119">
        <f t="shared" si="3"/>
        <v>5</v>
      </c>
    </row>
    <row r="120" spans="1:1">
      <c r="A120">
        <f t="shared" si="3"/>
        <v>5</v>
      </c>
    </row>
    <row r="121" spans="1:1">
      <c r="A121">
        <f t="shared" si="3"/>
        <v>5</v>
      </c>
    </row>
    <row r="122" spans="1:1">
      <c r="A122">
        <f t="shared" si="3"/>
        <v>5</v>
      </c>
    </row>
    <row r="123" spans="1:1">
      <c r="A123">
        <f t="shared" si="3"/>
        <v>5</v>
      </c>
    </row>
    <row r="124" spans="1:1">
      <c r="A124">
        <f t="shared" si="3"/>
        <v>5</v>
      </c>
    </row>
    <row r="125" spans="1:1">
      <c r="A125">
        <f t="shared" si="3"/>
        <v>5</v>
      </c>
    </row>
    <row r="126" spans="1:1">
      <c r="A126">
        <f t="shared" si="3"/>
        <v>5</v>
      </c>
    </row>
    <row r="127" spans="1:1">
      <c r="A127">
        <f t="shared" si="3"/>
        <v>5</v>
      </c>
    </row>
    <row r="128" spans="1:1">
      <c r="A128">
        <f t="shared" si="3"/>
        <v>5</v>
      </c>
    </row>
    <row r="129" spans="1:1">
      <c r="A129">
        <f t="shared" si="3"/>
        <v>5</v>
      </c>
    </row>
    <row r="130" spans="1:1">
      <c r="A130">
        <f t="shared" si="3"/>
        <v>5</v>
      </c>
    </row>
    <row r="131" spans="1:1">
      <c r="A131">
        <f t="shared" si="3"/>
        <v>5</v>
      </c>
    </row>
    <row r="132" spans="1:1">
      <c r="A132">
        <f t="shared" ref="A132:A195" si="4">IF(G132=G131,A131,A131+1)</f>
        <v>5</v>
      </c>
    </row>
    <row r="133" spans="1:1">
      <c r="A133">
        <f t="shared" si="4"/>
        <v>5</v>
      </c>
    </row>
    <row r="134" spans="1:1">
      <c r="A134">
        <f t="shared" si="4"/>
        <v>5</v>
      </c>
    </row>
    <row r="135" spans="1:1">
      <c r="A135">
        <f t="shared" si="4"/>
        <v>5</v>
      </c>
    </row>
    <row r="136" spans="1:1">
      <c r="A136">
        <f t="shared" si="4"/>
        <v>5</v>
      </c>
    </row>
    <row r="137" spans="1:1">
      <c r="A137">
        <f t="shared" si="4"/>
        <v>5</v>
      </c>
    </row>
    <row r="138" spans="1:1">
      <c r="A138">
        <f t="shared" si="4"/>
        <v>5</v>
      </c>
    </row>
    <row r="139" spans="1:1">
      <c r="A139">
        <f t="shared" si="4"/>
        <v>5</v>
      </c>
    </row>
    <row r="140" spans="1:1">
      <c r="A140">
        <f t="shared" si="4"/>
        <v>5</v>
      </c>
    </row>
    <row r="141" spans="1:1">
      <c r="A141">
        <f t="shared" si="4"/>
        <v>5</v>
      </c>
    </row>
    <row r="142" spans="1:1">
      <c r="A142">
        <f t="shared" si="4"/>
        <v>5</v>
      </c>
    </row>
    <row r="143" spans="1:1">
      <c r="A143">
        <f t="shared" si="4"/>
        <v>5</v>
      </c>
    </row>
    <row r="144" spans="1:1">
      <c r="A144">
        <f t="shared" si="4"/>
        <v>5</v>
      </c>
    </row>
    <row r="145" spans="1:1">
      <c r="A145">
        <f t="shared" si="4"/>
        <v>5</v>
      </c>
    </row>
    <row r="146" spans="1:1">
      <c r="A146">
        <f t="shared" si="4"/>
        <v>5</v>
      </c>
    </row>
    <row r="147" spans="1:1">
      <c r="A147">
        <f t="shared" si="4"/>
        <v>5</v>
      </c>
    </row>
    <row r="148" spans="1:1">
      <c r="A148">
        <f t="shared" si="4"/>
        <v>5</v>
      </c>
    </row>
    <row r="149" spans="1:1">
      <c r="A149">
        <f t="shared" si="4"/>
        <v>5</v>
      </c>
    </row>
    <row r="150" spans="1:1">
      <c r="A150">
        <f t="shared" si="4"/>
        <v>5</v>
      </c>
    </row>
    <row r="151" spans="1:1">
      <c r="A151">
        <f t="shared" si="4"/>
        <v>5</v>
      </c>
    </row>
    <row r="152" spans="1:1">
      <c r="A152">
        <f t="shared" si="4"/>
        <v>5</v>
      </c>
    </row>
    <row r="153" spans="1:1">
      <c r="A153">
        <f t="shared" si="4"/>
        <v>5</v>
      </c>
    </row>
    <row r="154" spans="1:1">
      <c r="A154">
        <f t="shared" si="4"/>
        <v>5</v>
      </c>
    </row>
    <row r="155" spans="1:1">
      <c r="A155">
        <f t="shared" si="4"/>
        <v>5</v>
      </c>
    </row>
    <row r="156" spans="1:1">
      <c r="A156">
        <f t="shared" si="4"/>
        <v>5</v>
      </c>
    </row>
    <row r="157" spans="1:1">
      <c r="A157">
        <f t="shared" si="4"/>
        <v>5</v>
      </c>
    </row>
    <row r="158" spans="1:1">
      <c r="A158">
        <f t="shared" si="4"/>
        <v>5</v>
      </c>
    </row>
    <row r="159" spans="1:1">
      <c r="A159">
        <f t="shared" si="4"/>
        <v>5</v>
      </c>
    </row>
    <row r="160" spans="1:1">
      <c r="A160">
        <f t="shared" si="4"/>
        <v>5</v>
      </c>
    </row>
    <row r="161" spans="1:1">
      <c r="A161">
        <f t="shared" si="4"/>
        <v>5</v>
      </c>
    </row>
    <row r="162" spans="1:1">
      <c r="A162">
        <f t="shared" si="4"/>
        <v>5</v>
      </c>
    </row>
    <row r="163" spans="1:1">
      <c r="A163">
        <f t="shared" si="4"/>
        <v>5</v>
      </c>
    </row>
    <row r="164" spans="1:1">
      <c r="A164">
        <f t="shared" si="4"/>
        <v>5</v>
      </c>
    </row>
    <row r="165" spans="1:1">
      <c r="A165">
        <f t="shared" si="4"/>
        <v>5</v>
      </c>
    </row>
    <row r="166" spans="1:1">
      <c r="A166">
        <f t="shared" si="4"/>
        <v>5</v>
      </c>
    </row>
    <row r="167" spans="1:1">
      <c r="A167">
        <f t="shared" si="4"/>
        <v>5</v>
      </c>
    </row>
    <row r="168" spans="1:1">
      <c r="A168">
        <f t="shared" si="4"/>
        <v>5</v>
      </c>
    </row>
    <row r="169" spans="1:1">
      <c r="A169">
        <f t="shared" si="4"/>
        <v>5</v>
      </c>
    </row>
    <row r="170" spans="1:1">
      <c r="A170">
        <f t="shared" si="4"/>
        <v>5</v>
      </c>
    </row>
    <row r="171" spans="1:1">
      <c r="A171">
        <f t="shared" si="4"/>
        <v>5</v>
      </c>
    </row>
    <row r="172" spans="1:1">
      <c r="A172">
        <f t="shared" si="4"/>
        <v>5</v>
      </c>
    </row>
    <row r="173" spans="1:1">
      <c r="A173">
        <f t="shared" si="4"/>
        <v>5</v>
      </c>
    </row>
    <row r="174" spans="1:1">
      <c r="A174">
        <f t="shared" si="4"/>
        <v>5</v>
      </c>
    </row>
    <row r="175" spans="1:1">
      <c r="A175">
        <f t="shared" si="4"/>
        <v>5</v>
      </c>
    </row>
    <row r="176" spans="1:1">
      <c r="A176">
        <f t="shared" si="4"/>
        <v>5</v>
      </c>
    </row>
    <row r="177" spans="1:1">
      <c r="A177">
        <f t="shared" si="4"/>
        <v>5</v>
      </c>
    </row>
    <row r="178" spans="1:1">
      <c r="A178">
        <f t="shared" si="4"/>
        <v>5</v>
      </c>
    </row>
    <row r="179" spans="1:1">
      <c r="A179">
        <f t="shared" si="4"/>
        <v>5</v>
      </c>
    </row>
    <row r="180" spans="1:1">
      <c r="A180">
        <f t="shared" si="4"/>
        <v>5</v>
      </c>
    </row>
    <row r="181" spans="1:1">
      <c r="A181">
        <f t="shared" si="4"/>
        <v>5</v>
      </c>
    </row>
    <row r="182" spans="1:1">
      <c r="A182">
        <f t="shared" si="4"/>
        <v>5</v>
      </c>
    </row>
    <row r="183" spans="1:1">
      <c r="A183">
        <f t="shared" si="4"/>
        <v>5</v>
      </c>
    </row>
    <row r="184" spans="1:1">
      <c r="A184">
        <f t="shared" si="4"/>
        <v>5</v>
      </c>
    </row>
    <row r="185" spans="1:1">
      <c r="A185">
        <f t="shared" si="4"/>
        <v>5</v>
      </c>
    </row>
    <row r="186" spans="1:1">
      <c r="A186">
        <f t="shared" si="4"/>
        <v>5</v>
      </c>
    </row>
    <row r="187" spans="1:1">
      <c r="A187">
        <f t="shared" si="4"/>
        <v>5</v>
      </c>
    </row>
    <row r="188" spans="1:1">
      <c r="A188">
        <f t="shared" si="4"/>
        <v>5</v>
      </c>
    </row>
    <row r="189" spans="1:1">
      <c r="A189">
        <f t="shared" si="4"/>
        <v>5</v>
      </c>
    </row>
    <row r="190" spans="1:1">
      <c r="A190">
        <f t="shared" si="4"/>
        <v>5</v>
      </c>
    </row>
    <row r="191" spans="1:1">
      <c r="A191">
        <f t="shared" si="4"/>
        <v>5</v>
      </c>
    </row>
    <row r="192" spans="1:1">
      <c r="A192">
        <f t="shared" si="4"/>
        <v>5</v>
      </c>
    </row>
    <row r="193" spans="1:1">
      <c r="A193">
        <f t="shared" si="4"/>
        <v>5</v>
      </c>
    </row>
    <row r="194" spans="1:1">
      <c r="A194">
        <f t="shared" si="4"/>
        <v>5</v>
      </c>
    </row>
    <row r="195" spans="1:1">
      <c r="A195">
        <f t="shared" si="4"/>
        <v>5</v>
      </c>
    </row>
    <row r="196" spans="1:1">
      <c r="A196">
        <f t="shared" ref="A196:A259" si="5">IF(G196=G195,A195,A195+1)</f>
        <v>5</v>
      </c>
    </row>
    <row r="197" spans="1:1">
      <c r="A197">
        <f t="shared" si="5"/>
        <v>5</v>
      </c>
    </row>
    <row r="198" spans="1:1">
      <c r="A198">
        <f t="shared" si="5"/>
        <v>5</v>
      </c>
    </row>
    <row r="199" spans="1:1">
      <c r="A199">
        <f t="shared" si="5"/>
        <v>5</v>
      </c>
    </row>
    <row r="200" spans="1:1">
      <c r="A200">
        <f t="shared" si="5"/>
        <v>5</v>
      </c>
    </row>
    <row r="201" spans="1:1">
      <c r="A201">
        <f t="shared" si="5"/>
        <v>5</v>
      </c>
    </row>
    <row r="202" spans="1:1">
      <c r="A202">
        <f t="shared" si="5"/>
        <v>5</v>
      </c>
    </row>
    <row r="203" spans="1:1">
      <c r="A203">
        <f t="shared" si="5"/>
        <v>5</v>
      </c>
    </row>
    <row r="204" spans="1:1">
      <c r="A204">
        <f t="shared" si="5"/>
        <v>5</v>
      </c>
    </row>
    <row r="205" spans="1:1">
      <c r="A205">
        <f t="shared" si="5"/>
        <v>5</v>
      </c>
    </row>
    <row r="206" spans="1:1">
      <c r="A206">
        <f t="shared" si="5"/>
        <v>5</v>
      </c>
    </row>
    <row r="207" spans="1:1">
      <c r="A207">
        <f t="shared" si="5"/>
        <v>5</v>
      </c>
    </row>
    <row r="208" spans="1:1">
      <c r="A208">
        <f t="shared" si="5"/>
        <v>5</v>
      </c>
    </row>
    <row r="209" spans="1:1">
      <c r="A209">
        <f t="shared" si="5"/>
        <v>5</v>
      </c>
    </row>
    <row r="210" spans="1:1">
      <c r="A210">
        <f t="shared" si="5"/>
        <v>5</v>
      </c>
    </row>
    <row r="211" spans="1:1">
      <c r="A211">
        <f t="shared" si="5"/>
        <v>5</v>
      </c>
    </row>
    <row r="212" spans="1:1">
      <c r="A212">
        <f t="shared" si="5"/>
        <v>5</v>
      </c>
    </row>
    <row r="213" spans="1:1">
      <c r="A213">
        <f t="shared" si="5"/>
        <v>5</v>
      </c>
    </row>
    <row r="214" spans="1:1">
      <c r="A214">
        <f t="shared" si="5"/>
        <v>5</v>
      </c>
    </row>
    <row r="215" spans="1:1">
      <c r="A215">
        <f t="shared" si="5"/>
        <v>5</v>
      </c>
    </row>
    <row r="216" spans="1:1">
      <c r="A216">
        <f t="shared" si="5"/>
        <v>5</v>
      </c>
    </row>
    <row r="217" spans="1:1">
      <c r="A217">
        <f t="shared" si="5"/>
        <v>5</v>
      </c>
    </row>
    <row r="218" spans="1:1">
      <c r="A218">
        <f t="shared" si="5"/>
        <v>5</v>
      </c>
    </row>
    <row r="219" spans="1:1">
      <c r="A219">
        <f t="shared" si="5"/>
        <v>5</v>
      </c>
    </row>
    <row r="220" spans="1:1">
      <c r="A220">
        <f t="shared" si="5"/>
        <v>5</v>
      </c>
    </row>
    <row r="221" spans="1:1">
      <c r="A221">
        <f t="shared" si="5"/>
        <v>5</v>
      </c>
    </row>
    <row r="222" spans="1:1">
      <c r="A222">
        <f t="shared" si="5"/>
        <v>5</v>
      </c>
    </row>
    <row r="223" spans="1:1">
      <c r="A223">
        <f t="shared" si="5"/>
        <v>5</v>
      </c>
    </row>
    <row r="224" spans="1:1">
      <c r="A224">
        <f t="shared" si="5"/>
        <v>5</v>
      </c>
    </row>
    <row r="225" spans="1:1">
      <c r="A225">
        <f t="shared" si="5"/>
        <v>5</v>
      </c>
    </row>
    <row r="226" spans="1:1">
      <c r="A226">
        <f t="shared" si="5"/>
        <v>5</v>
      </c>
    </row>
    <row r="227" spans="1:1">
      <c r="A227">
        <f t="shared" si="5"/>
        <v>5</v>
      </c>
    </row>
    <row r="228" spans="1:1">
      <c r="A228">
        <f t="shared" si="5"/>
        <v>5</v>
      </c>
    </row>
    <row r="229" spans="1:1">
      <c r="A229">
        <f t="shared" si="5"/>
        <v>5</v>
      </c>
    </row>
    <row r="230" spans="1:1">
      <c r="A230">
        <f t="shared" si="5"/>
        <v>5</v>
      </c>
    </row>
    <row r="231" spans="1:1">
      <c r="A231">
        <f t="shared" si="5"/>
        <v>5</v>
      </c>
    </row>
    <row r="232" spans="1:1">
      <c r="A232">
        <f t="shared" si="5"/>
        <v>5</v>
      </c>
    </row>
    <row r="233" spans="1:1">
      <c r="A233">
        <f t="shared" si="5"/>
        <v>5</v>
      </c>
    </row>
    <row r="234" spans="1:1">
      <c r="A234">
        <f t="shared" si="5"/>
        <v>5</v>
      </c>
    </row>
    <row r="235" spans="1:1">
      <c r="A235">
        <f t="shared" si="5"/>
        <v>5</v>
      </c>
    </row>
    <row r="236" spans="1:1">
      <c r="A236">
        <f t="shared" si="5"/>
        <v>5</v>
      </c>
    </row>
    <row r="237" spans="1:1">
      <c r="A237">
        <f t="shared" si="5"/>
        <v>5</v>
      </c>
    </row>
    <row r="238" spans="1:1">
      <c r="A238">
        <f t="shared" si="5"/>
        <v>5</v>
      </c>
    </row>
    <row r="239" spans="1:1">
      <c r="A239">
        <f t="shared" si="5"/>
        <v>5</v>
      </c>
    </row>
    <row r="240" spans="1:1">
      <c r="A240">
        <f t="shared" si="5"/>
        <v>5</v>
      </c>
    </row>
    <row r="241" spans="1:1">
      <c r="A241">
        <f t="shared" si="5"/>
        <v>5</v>
      </c>
    </row>
    <row r="242" spans="1:1">
      <c r="A242">
        <f t="shared" si="5"/>
        <v>5</v>
      </c>
    </row>
    <row r="243" spans="1:1">
      <c r="A243">
        <f t="shared" si="5"/>
        <v>5</v>
      </c>
    </row>
    <row r="244" spans="1:1">
      <c r="A244">
        <f t="shared" si="5"/>
        <v>5</v>
      </c>
    </row>
    <row r="245" spans="1:1">
      <c r="A245">
        <f t="shared" si="5"/>
        <v>5</v>
      </c>
    </row>
    <row r="246" spans="1:1">
      <c r="A246">
        <f t="shared" si="5"/>
        <v>5</v>
      </c>
    </row>
    <row r="247" spans="1:1">
      <c r="A247">
        <f t="shared" si="5"/>
        <v>5</v>
      </c>
    </row>
    <row r="248" spans="1:1">
      <c r="A248">
        <f t="shared" si="5"/>
        <v>5</v>
      </c>
    </row>
    <row r="249" spans="1:1">
      <c r="A249">
        <f t="shared" si="5"/>
        <v>5</v>
      </c>
    </row>
    <row r="250" spans="1:1">
      <c r="A250">
        <f t="shared" si="5"/>
        <v>5</v>
      </c>
    </row>
    <row r="251" spans="1:1">
      <c r="A251">
        <f t="shared" si="5"/>
        <v>5</v>
      </c>
    </row>
    <row r="252" spans="1:1">
      <c r="A252">
        <f t="shared" si="5"/>
        <v>5</v>
      </c>
    </row>
    <row r="253" spans="1:1">
      <c r="A253">
        <f t="shared" si="5"/>
        <v>5</v>
      </c>
    </row>
    <row r="254" spans="1:1">
      <c r="A254">
        <f t="shared" si="5"/>
        <v>5</v>
      </c>
    </row>
    <row r="255" spans="1:1">
      <c r="A255">
        <f t="shared" si="5"/>
        <v>5</v>
      </c>
    </row>
    <row r="256" spans="1:1">
      <c r="A256">
        <f t="shared" si="5"/>
        <v>5</v>
      </c>
    </row>
    <row r="257" spans="1:1">
      <c r="A257">
        <f t="shared" si="5"/>
        <v>5</v>
      </c>
    </row>
    <row r="258" spans="1:1">
      <c r="A258">
        <f t="shared" si="5"/>
        <v>5</v>
      </c>
    </row>
    <row r="259" spans="1:1">
      <c r="A259">
        <f t="shared" si="5"/>
        <v>5</v>
      </c>
    </row>
    <row r="260" spans="1:1">
      <c r="A260">
        <f t="shared" ref="A260:A323" si="6">IF(G260=G259,A259,A259+1)</f>
        <v>5</v>
      </c>
    </row>
    <row r="261" spans="1:1">
      <c r="A261">
        <f t="shared" si="6"/>
        <v>5</v>
      </c>
    </row>
    <row r="262" spans="1:1">
      <c r="A262">
        <f t="shared" si="6"/>
        <v>5</v>
      </c>
    </row>
    <row r="263" spans="1:1">
      <c r="A263">
        <f t="shared" si="6"/>
        <v>5</v>
      </c>
    </row>
    <row r="264" spans="1:1">
      <c r="A264">
        <f t="shared" si="6"/>
        <v>5</v>
      </c>
    </row>
    <row r="265" spans="1:1">
      <c r="A265">
        <f t="shared" si="6"/>
        <v>5</v>
      </c>
    </row>
    <row r="266" spans="1:1">
      <c r="A266">
        <f t="shared" si="6"/>
        <v>5</v>
      </c>
    </row>
    <row r="267" spans="1:1">
      <c r="A267">
        <f t="shared" si="6"/>
        <v>5</v>
      </c>
    </row>
    <row r="268" spans="1:1">
      <c r="A268">
        <f t="shared" si="6"/>
        <v>5</v>
      </c>
    </row>
    <row r="269" spans="1:1">
      <c r="A269">
        <f t="shared" si="6"/>
        <v>5</v>
      </c>
    </row>
    <row r="270" spans="1:1">
      <c r="A270">
        <f t="shared" si="6"/>
        <v>5</v>
      </c>
    </row>
    <row r="271" spans="1:1">
      <c r="A271">
        <f t="shared" si="6"/>
        <v>5</v>
      </c>
    </row>
    <row r="272" spans="1:1">
      <c r="A272">
        <f t="shared" si="6"/>
        <v>5</v>
      </c>
    </row>
    <row r="273" spans="1:1">
      <c r="A273">
        <f t="shared" si="6"/>
        <v>5</v>
      </c>
    </row>
    <row r="274" spans="1:1">
      <c r="A274">
        <f t="shared" si="6"/>
        <v>5</v>
      </c>
    </row>
    <row r="275" spans="1:1">
      <c r="A275">
        <f t="shared" si="6"/>
        <v>5</v>
      </c>
    </row>
    <row r="276" spans="1:1">
      <c r="A276">
        <f t="shared" si="6"/>
        <v>5</v>
      </c>
    </row>
    <row r="277" spans="1:1">
      <c r="A277">
        <f t="shared" si="6"/>
        <v>5</v>
      </c>
    </row>
    <row r="278" spans="1:1">
      <c r="A278">
        <f t="shared" si="6"/>
        <v>5</v>
      </c>
    </row>
    <row r="279" spans="1:1">
      <c r="A279">
        <f t="shared" si="6"/>
        <v>5</v>
      </c>
    </row>
    <row r="280" spans="1:1">
      <c r="A280">
        <f t="shared" si="6"/>
        <v>5</v>
      </c>
    </row>
    <row r="281" spans="1:1">
      <c r="A281">
        <f t="shared" si="6"/>
        <v>5</v>
      </c>
    </row>
    <row r="282" spans="1:1">
      <c r="A282">
        <f t="shared" si="6"/>
        <v>5</v>
      </c>
    </row>
    <row r="283" spans="1:1">
      <c r="A283">
        <f t="shared" si="6"/>
        <v>5</v>
      </c>
    </row>
    <row r="284" spans="1:1">
      <c r="A284">
        <f t="shared" si="6"/>
        <v>5</v>
      </c>
    </row>
    <row r="285" spans="1:1">
      <c r="A285">
        <f t="shared" si="6"/>
        <v>5</v>
      </c>
    </row>
    <row r="286" spans="1:1">
      <c r="A286">
        <f t="shared" si="6"/>
        <v>5</v>
      </c>
    </row>
    <row r="287" spans="1:1">
      <c r="A287">
        <f t="shared" si="6"/>
        <v>5</v>
      </c>
    </row>
    <row r="288" spans="1:1">
      <c r="A288">
        <f t="shared" si="6"/>
        <v>5</v>
      </c>
    </row>
    <row r="289" spans="1:1">
      <c r="A289">
        <f t="shared" si="6"/>
        <v>5</v>
      </c>
    </row>
    <row r="290" spans="1:1">
      <c r="A290">
        <f t="shared" si="6"/>
        <v>5</v>
      </c>
    </row>
    <row r="291" spans="1:1">
      <c r="A291">
        <f t="shared" si="6"/>
        <v>5</v>
      </c>
    </row>
    <row r="292" spans="1:1">
      <c r="A292">
        <f t="shared" si="6"/>
        <v>5</v>
      </c>
    </row>
    <row r="293" spans="1:1">
      <c r="A293">
        <f t="shared" si="6"/>
        <v>5</v>
      </c>
    </row>
    <row r="294" spans="1:1">
      <c r="A294">
        <f t="shared" si="6"/>
        <v>5</v>
      </c>
    </row>
    <row r="295" spans="1:1">
      <c r="A295">
        <f t="shared" si="6"/>
        <v>5</v>
      </c>
    </row>
    <row r="296" spans="1:1">
      <c r="A296">
        <f t="shared" si="6"/>
        <v>5</v>
      </c>
    </row>
    <row r="297" spans="1:1">
      <c r="A297">
        <f t="shared" si="6"/>
        <v>5</v>
      </c>
    </row>
    <row r="298" spans="1:1">
      <c r="A298">
        <f t="shared" si="6"/>
        <v>5</v>
      </c>
    </row>
    <row r="299" spans="1:1">
      <c r="A299">
        <f t="shared" si="6"/>
        <v>5</v>
      </c>
    </row>
    <row r="300" spans="1:1">
      <c r="A300">
        <f t="shared" si="6"/>
        <v>5</v>
      </c>
    </row>
    <row r="301" spans="1:1">
      <c r="A301">
        <f t="shared" si="6"/>
        <v>5</v>
      </c>
    </row>
    <row r="302" spans="1:1">
      <c r="A302">
        <f t="shared" si="6"/>
        <v>5</v>
      </c>
    </row>
    <row r="303" spans="1:1">
      <c r="A303">
        <f t="shared" si="6"/>
        <v>5</v>
      </c>
    </row>
    <row r="304" spans="1:1">
      <c r="A304">
        <f t="shared" si="6"/>
        <v>5</v>
      </c>
    </row>
    <row r="305" spans="1:1">
      <c r="A305">
        <f t="shared" si="6"/>
        <v>5</v>
      </c>
    </row>
    <row r="306" spans="1:1">
      <c r="A306">
        <f t="shared" si="6"/>
        <v>5</v>
      </c>
    </row>
    <row r="307" spans="1:1">
      <c r="A307">
        <f t="shared" si="6"/>
        <v>5</v>
      </c>
    </row>
    <row r="308" spans="1:1">
      <c r="A308">
        <f t="shared" si="6"/>
        <v>5</v>
      </c>
    </row>
    <row r="309" spans="1:1">
      <c r="A309">
        <f t="shared" si="6"/>
        <v>5</v>
      </c>
    </row>
    <row r="310" spans="1:1">
      <c r="A310">
        <f t="shared" si="6"/>
        <v>5</v>
      </c>
    </row>
    <row r="311" spans="1:1">
      <c r="A311">
        <f t="shared" si="6"/>
        <v>5</v>
      </c>
    </row>
    <row r="312" spans="1:1">
      <c r="A312">
        <f t="shared" si="6"/>
        <v>5</v>
      </c>
    </row>
    <row r="313" spans="1:1">
      <c r="A313">
        <f t="shared" si="6"/>
        <v>5</v>
      </c>
    </row>
    <row r="314" spans="1:1">
      <c r="A314">
        <f t="shared" si="6"/>
        <v>5</v>
      </c>
    </row>
    <row r="315" spans="1:1">
      <c r="A315">
        <f t="shared" si="6"/>
        <v>5</v>
      </c>
    </row>
    <row r="316" spans="1:1">
      <c r="A316">
        <f t="shared" si="6"/>
        <v>5</v>
      </c>
    </row>
    <row r="317" spans="1:1">
      <c r="A317">
        <f t="shared" si="6"/>
        <v>5</v>
      </c>
    </row>
    <row r="318" spans="1:1">
      <c r="A318">
        <f t="shared" si="6"/>
        <v>5</v>
      </c>
    </row>
    <row r="319" spans="1:1">
      <c r="A319">
        <f t="shared" si="6"/>
        <v>5</v>
      </c>
    </row>
    <row r="320" spans="1:1">
      <c r="A320">
        <f t="shared" si="6"/>
        <v>5</v>
      </c>
    </row>
    <row r="321" spans="1:1">
      <c r="A321">
        <f t="shared" si="6"/>
        <v>5</v>
      </c>
    </row>
    <row r="322" spans="1:1">
      <c r="A322">
        <f t="shared" si="6"/>
        <v>5</v>
      </c>
    </row>
    <row r="323" spans="1:1">
      <c r="A323">
        <f t="shared" si="6"/>
        <v>5</v>
      </c>
    </row>
    <row r="324" spans="1:1">
      <c r="A324">
        <f t="shared" ref="A324:A387" si="7">IF(G324=G323,A323,A323+1)</f>
        <v>5</v>
      </c>
    </row>
    <row r="325" spans="1:1">
      <c r="A325">
        <f t="shared" si="7"/>
        <v>5</v>
      </c>
    </row>
    <row r="326" spans="1:1">
      <c r="A326">
        <f t="shared" si="7"/>
        <v>5</v>
      </c>
    </row>
    <row r="327" spans="1:1">
      <c r="A327">
        <f t="shared" si="7"/>
        <v>5</v>
      </c>
    </row>
    <row r="328" spans="1:1">
      <c r="A328">
        <f t="shared" si="7"/>
        <v>5</v>
      </c>
    </row>
    <row r="329" spans="1:1">
      <c r="A329">
        <f t="shared" si="7"/>
        <v>5</v>
      </c>
    </row>
    <row r="330" spans="1:1">
      <c r="A330">
        <f t="shared" si="7"/>
        <v>5</v>
      </c>
    </row>
    <row r="331" spans="1:1">
      <c r="A331">
        <f t="shared" si="7"/>
        <v>5</v>
      </c>
    </row>
    <row r="332" spans="1:1">
      <c r="A332">
        <f t="shared" si="7"/>
        <v>5</v>
      </c>
    </row>
    <row r="333" spans="1:1">
      <c r="A333">
        <f t="shared" si="7"/>
        <v>5</v>
      </c>
    </row>
    <row r="334" spans="1:1">
      <c r="A334">
        <f t="shared" si="7"/>
        <v>5</v>
      </c>
    </row>
    <row r="335" spans="1:1">
      <c r="A335">
        <f t="shared" si="7"/>
        <v>5</v>
      </c>
    </row>
    <row r="336" spans="1:1">
      <c r="A336">
        <f t="shared" si="7"/>
        <v>5</v>
      </c>
    </row>
    <row r="337" spans="1:1">
      <c r="A337">
        <f t="shared" si="7"/>
        <v>5</v>
      </c>
    </row>
    <row r="338" spans="1:1">
      <c r="A338">
        <f t="shared" si="7"/>
        <v>5</v>
      </c>
    </row>
    <row r="339" spans="1:1">
      <c r="A339">
        <f t="shared" si="7"/>
        <v>5</v>
      </c>
    </row>
    <row r="340" spans="1:1">
      <c r="A340">
        <f t="shared" si="7"/>
        <v>5</v>
      </c>
    </row>
    <row r="341" spans="1:1">
      <c r="A341">
        <f t="shared" si="7"/>
        <v>5</v>
      </c>
    </row>
    <row r="342" spans="1:1">
      <c r="A342">
        <f t="shared" si="7"/>
        <v>5</v>
      </c>
    </row>
    <row r="343" spans="1:1">
      <c r="A343">
        <f t="shared" si="7"/>
        <v>5</v>
      </c>
    </row>
    <row r="344" spans="1:1">
      <c r="A344">
        <f t="shared" si="7"/>
        <v>5</v>
      </c>
    </row>
    <row r="345" spans="1:1">
      <c r="A345">
        <f t="shared" si="7"/>
        <v>5</v>
      </c>
    </row>
    <row r="346" spans="1:1">
      <c r="A346">
        <f t="shared" si="7"/>
        <v>5</v>
      </c>
    </row>
    <row r="347" spans="1:1">
      <c r="A347">
        <f t="shared" si="7"/>
        <v>5</v>
      </c>
    </row>
    <row r="348" spans="1:1">
      <c r="A348">
        <f t="shared" si="7"/>
        <v>5</v>
      </c>
    </row>
    <row r="349" spans="1:1">
      <c r="A349">
        <f t="shared" si="7"/>
        <v>5</v>
      </c>
    </row>
    <row r="350" spans="1:1">
      <c r="A350">
        <f t="shared" si="7"/>
        <v>5</v>
      </c>
    </row>
    <row r="351" spans="1:1">
      <c r="A351">
        <f t="shared" si="7"/>
        <v>5</v>
      </c>
    </row>
    <row r="352" spans="1:1">
      <c r="A352">
        <f t="shared" si="7"/>
        <v>5</v>
      </c>
    </row>
    <row r="353" spans="1:1">
      <c r="A353">
        <f t="shared" si="7"/>
        <v>5</v>
      </c>
    </row>
    <row r="354" spans="1:1">
      <c r="A354">
        <f t="shared" si="7"/>
        <v>5</v>
      </c>
    </row>
    <row r="355" spans="1:1">
      <c r="A355">
        <f t="shared" si="7"/>
        <v>5</v>
      </c>
    </row>
    <row r="356" spans="1:1">
      <c r="A356">
        <f t="shared" si="7"/>
        <v>5</v>
      </c>
    </row>
    <row r="357" spans="1:1">
      <c r="A357">
        <f t="shared" si="7"/>
        <v>5</v>
      </c>
    </row>
    <row r="358" spans="1:1">
      <c r="A358">
        <f t="shared" si="7"/>
        <v>5</v>
      </c>
    </row>
    <row r="359" spans="1:1">
      <c r="A359">
        <f t="shared" si="7"/>
        <v>5</v>
      </c>
    </row>
    <row r="360" spans="1:1">
      <c r="A360">
        <f t="shared" si="7"/>
        <v>5</v>
      </c>
    </row>
    <row r="361" spans="1:1">
      <c r="A361">
        <f t="shared" si="7"/>
        <v>5</v>
      </c>
    </row>
    <row r="362" spans="1:1">
      <c r="A362">
        <f t="shared" si="7"/>
        <v>5</v>
      </c>
    </row>
    <row r="363" spans="1:1">
      <c r="A363">
        <f t="shared" si="7"/>
        <v>5</v>
      </c>
    </row>
    <row r="364" spans="1:1">
      <c r="A364">
        <f t="shared" si="7"/>
        <v>5</v>
      </c>
    </row>
    <row r="365" spans="1:1">
      <c r="A365">
        <f t="shared" si="7"/>
        <v>5</v>
      </c>
    </row>
    <row r="366" spans="1:1">
      <c r="A366">
        <f t="shared" si="7"/>
        <v>5</v>
      </c>
    </row>
    <row r="367" spans="1:1">
      <c r="A367">
        <f t="shared" si="7"/>
        <v>5</v>
      </c>
    </row>
    <row r="368" spans="1:1">
      <c r="A368">
        <f t="shared" si="7"/>
        <v>5</v>
      </c>
    </row>
    <row r="369" spans="1:1">
      <c r="A369">
        <f t="shared" si="7"/>
        <v>5</v>
      </c>
    </row>
    <row r="370" spans="1:1">
      <c r="A370">
        <f t="shared" si="7"/>
        <v>5</v>
      </c>
    </row>
    <row r="371" spans="1:1">
      <c r="A371">
        <f t="shared" si="7"/>
        <v>5</v>
      </c>
    </row>
    <row r="372" spans="1:1">
      <c r="A372">
        <f t="shared" si="7"/>
        <v>5</v>
      </c>
    </row>
    <row r="373" spans="1:1">
      <c r="A373">
        <f t="shared" si="7"/>
        <v>5</v>
      </c>
    </row>
    <row r="374" spans="1:1">
      <c r="A374">
        <f t="shared" si="7"/>
        <v>5</v>
      </c>
    </row>
    <row r="375" spans="1:1">
      <c r="A375">
        <f t="shared" si="7"/>
        <v>5</v>
      </c>
    </row>
    <row r="376" spans="1:1">
      <c r="A376">
        <f t="shared" si="7"/>
        <v>5</v>
      </c>
    </row>
    <row r="377" spans="1:1">
      <c r="A377">
        <f t="shared" si="7"/>
        <v>5</v>
      </c>
    </row>
    <row r="378" spans="1:1">
      <c r="A378">
        <f t="shared" si="7"/>
        <v>5</v>
      </c>
    </row>
    <row r="379" spans="1:1">
      <c r="A379">
        <f t="shared" si="7"/>
        <v>5</v>
      </c>
    </row>
    <row r="380" spans="1:1">
      <c r="A380">
        <f t="shared" si="7"/>
        <v>5</v>
      </c>
    </row>
    <row r="381" spans="1:1">
      <c r="A381">
        <f t="shared" si="7"/>
        <v>5</v>
      </c>
    </row>
    <row r="382" spans="1:1">
      <c r="A382">
        <f t="shared" si="7"/>
        <v>5</v>
      </c>
    </row>
    <row r="383" spans="1:1">
      <c r="A383">
        <f t="shared" si="7"/>
        <v>5</v>
      </c>
    </row>
    <row r="384" spans="1:1">
      <c r="A384">
        <f t="shared" si="7"/>
        <v>5</v>
      </c>
    </row>
    <row r="385" spans="1:1">
      <c r="A385">
        <f t="shared" si="7"/>
        <v>5</v>
      </c>
    </row>
    <row r="386" spans="1:1">
      <c r="A386">
        <f t="shared" si="7"/>
        <v>5</v>
      </c>
    </row>
    <row r="387" spans="1:1">
      <c r="A387">
        <f t="shared" si="7"/>
        <v>5</v>
      </c>
    </row>
    <row r="388" spans="1:1">
      <c r="A388">
        <f t="shared" ref="A388:A451" si="8">IF(G388=G387,A387,A387+1)</f>
        <v>5</v>
      </c>
    </row>
    <row r="389" spans="1:1">
      <c r="A389">
        <f t="shared" si="8"/>
        <v>5</v>
      </c>
    </row>
    <row r="390" spans="1:1">
      <c r="A390">
        <f t="shared" si="8"/>
        <v>5</v>
      </c>
    </row>
    <row r="391" spans="1:1">
      <c r="A391">
        <f t="shared" si="8"/>
        <v>5</v>
      </c>
    </row>
    <row r="392" spans="1:1">
      <c r="A392">
        <f t="shared" si="8"/>
        <v>5</v>
      </c>
    </row>
    <row r="393" spans="1:1">
      <c r="A393">
        <f t="shared" si="8"/>
        <v>5</v>
      </c>
    </row>
    <row r="394" spans="1:1">
      <c r="A394">
        <f t="shared" si="8"/>
        <v>5</v>
      </c>
    </row>
    <row r="395" spans="1:1">
      <c r="A395">
        <f t="shared" si="8"/>
        <v>5</v>
      </c>
    </row>
    <row r="396" spans="1:1">
      <c r="A396">
        <f t="shared" si="8"/>
        <v>5</v>
      </c>
    </row>
    <row r="397" spans="1:1">
      <c r="A397">
        <f t="shared" si="8"/>
        <v>5</v>
      </c>
    </row>
    <row r="398" spans="1:1">
      <c r="A398">
        <f t="shared" si="8"/>
        <v>5</v>
      </c>
    </row>
    <row r="399" spans="1:1">
      <c r="A399">
        <f t="shared" si="8"/>
        <v>5</v>
      </c>
    </row>
    <row r="400" spans="1:1">
      <c r="A400">
        <f t="shared" si="8"/>
        <v>5</v>
      </c>
    </row>
    <row r="401" spans="1:1">
      <c r="A401">
        <f t="shared" si="8"/>
        <v>5</v>
      </c>
    </row>
    <row r="402" spans="1:1">
      <c r="A402">
        <f t="shared" si="8"/>
        <v>5</v>
      </c>
    </row>
    <row r="403" spans="1:1">
      <c r="A403">
        <f t="shared" si="8"/>
        <v>5</v>
      </c>
    </row>
    <row r="404" spans="1:1">
      <c r="A404">
        <f t="shared" si="8"/>
        <v>5</v>
      </c>
    </row>
    <row r="405" spans="1:1">
      <c r="A405">
        <f t="shared" si="8"/>
        <v>5</v>
      </c>
    </row>
    <row r="406" spans="1:1">
      <c r="A406">
        <f t="shared" si="8"/>
        <v>5</v>
      </c>
    </row>
    <row r="407" spans="1:1">
      <c r="A407">
        <f t="shared" si="8"/>
        <v>5</v>
      </c>
    </row>
    <row r="408" spans="1:1">
      <c r="A408">
        <f t="shared" si="8"/>
        <v>5</v>
      </c>
    </row>
    <row r="409" spans="1:1">
      <c r="A409">
        <f t="shared" si="8"/>
        <v>5</v>
      </c>
    </row>
    <row r="410" spans="1:1">
      <c r="A410">
        <f t="shared" si="8"/>
        <v>5</v>
      </c>
    </row>
    <row r="411" spans="1:1">
      <c r="A411">
        <f t="shared" si="8"/>
        <v>5</v>
      </c>
    </row>
    <row r="412" spans="1:1">
      <c r="A412">
        <f t="shared" si="8"/>
        <v>5</v>
      </c>
    </row>
    <row r="413" spans="1:1">
      <c r="A413">
        <f t="shared" si="8"/>
        <v>5</v>
      </c>
    </row>
    <row r="414" spans="1:1">
      <c r="A414">
        <f t="shared" si="8"/>
        <v>5</v>
      </c>
    </row>
    <row r="415" spans="1:1">
      <c r="A415">
        <f t="shared" si="8"/>
        <v>5</v>
      </c>
    </row>
    <row r="416" spans="1:1">
      <c r="A416">
        <f t="shared" si="8"/>
        <v>5</v>
      </c>
    </row>
    <row r="417" spans="1:1">
      <c r="A417">
        <f t="shared" si="8"/>
        <v>5</v>
      </c>
    </row>
    <row r="418" spans="1:1">
      <c r="A418">
        <f t="shared" si="8"/>
        <v>5</v>
      </c>
    </row>
    <row r="419" spans="1:1">
      <c r="A419">
        <f t="shared" si="8"/>
        <v>5</v>
      </c>
    </row>
    <row r="420" spans="1:1">
      <c r="A420">
        <f t="shared" si="8"/>
        <v>5</v>
      </c>
    </row>
    <row r="421" spans="1:1">
      <c r="A421">
        <f t="shared" si="8"/>
        <v>5</v>
      </c>
    </row>
    <row r="422" spans="1:1">
      <c r="A422">
        <f t="shared" si="8"/>
        <v>5</v>
      </c>
    </row>
    <row r="423" spans="1:1">
      <c r="A423">
        <f t="shared" si="8"/>
        <v>5</v>
      </c>
    </row>
    <row r="424" spans="1:1">
      <c r="A424">
        <f t="shared" si="8"/>
        <v>5</v>
      </c>
    </row>
    <row r="425" spans="1:1">
      <c r="A425">
        <f t="shared" si="8"/>
        <v>5</v>
      </c>
    </row>
    <row r="426" spans="1:1">
      <c r="A426">
        <f t="shared" si="8"/>
        <v>5</v>
      </c>
    </row>
    <row r="427" spans="1:1">
      <c r="A427">
        <f t="shared" si="8"/>
        <v>5</v>
      </c>
    </row>
    <row r="428" spans="1:1">
      <c r="A428">
        <f t="shared" si="8"/>
        <v>5</v>
      </c>
    </row>
    <row r="429" spans="1:1">
      <c r="A429">
        <f t="shared" si="8"/>
        <v>5</v>
      </c>
    </row>
    <row r="430" spans="1:1">
      <c r="A430">
        <f t="shared" si="8"/>
        <v>5</v>
      </c>
    </row>
    <row r="431" spans="1:1">
      <c r="A431">
        <f t="shared" si="8"/>
        <v>5</v>
      </c>
    </row>
    <row r="432" spans="1:1">
      <c r="A432">
        <f t="shared" si="8"/>
        <v>5</v>
      </c>
    </row>
    <row r="433" spans="1:1">
      <c r="A433">
        <f t="shared" si="8"/>
        <v>5</v>
      </c>
    </row>
    <row r="434" spans="1:1">
      <c r="A434">
        <f t="shared" si="8"/>
        <v>5</v>
      </c>
    </row>
    <row r="435" spans="1:1">
      <c r="A435">
        <f t="shared" si="8"/>
        <v>5</v>
      </c>
    </row>
    <row r="436" spans="1:1">
      <c r="A436">
        <f t="shared" si="8"/>
        <v>5</v>
      </c>
    </row>
    <row r="437" spans="1:1">
      <c r="A437">
        <f t="shared" si="8"/>
        <v>5</v>
      </c>
    </row>
    <row r="438" spans="1:1">
      <c r="A438">
        <f t="shared" si="8"/>
        <v>5</v>
      </c>
    </row>
    <row r="439" spans="1:1">
      <c r="A439">
        <f t="shared" si="8"/>
        <v>5</v>
      </c>
    </row>
    <row r="440" spans="1:1">
      <c r="A440">
        <f t="shared" si="8"/>
        <v>5</v>
      </c>
    </row>
    <row r="441" spans="1:1">
      <c r="A441">
        <f t="shared" si="8"/>
        <v>5</v>
      </c>
    </row>
    <row r="442" spans="1:1">
      <c r="A442">
        <f t="shared" si="8"/>
        <v>5</v>
      </c>
    </row>
    <row r="443" spans="1:1">
      <c r="A443">
        <f t="shared" si="8"/>
        <v>5</v>
      </c>
    </row>
    <row r="444" spans="1:1">
      <c r="A444">
        <f t="shared" si="8"/>
        <v>5</v>
      </c>
    </row>
    <row r="445" spans="1:1">
      <c r="A445">
        <f t="shared" si="8"/>
        <v>5</v>
      </c>
    </row>
    <row r="446" spans="1:1">
      <c r="A446">
        <f t="shared" si="8"/>
        <v>5</v>
      </c>
    </row>
    <row r="447" spans="1:1">
      <c r="A447">
        <f t="shared" si="8"/>
        <v>5</v>
      </c>
    </row>
    <row r="448" spans="1:1">
      <c r="A448">
        <f t="shared" si="8"/>
        <v>5</v>
      </c>
    </row>
    <row r="449" spans="1:1">
      <c r="A449">
        <f t="shared" si="8"/>
        <v>5</v>
      </c>
    </row>
    <row r="450" spans="1:1">
      <c r="A450">
        <f t="shared" si="8"/>
        <v>5</v>
      </c>
    </row>
    <row r="451" spans="1:1">
      <c r="A451">
        <f t="shared" si="8"/>
        <v>5</v>
      </c>
    </row>
    <row r="452" spans="1:1">
      <c r="A452">
        <f t="shared" ref="A452:A515" si="9">IF(G452=G451,A451,A451+1)</f>
        <v>5</v>
      </c>
    </row>
    <row r="453" spans="1:1">
      <c r="A453">
        <f t="shared" si="9"/>
        <v>5</v>
      </c>
    </row>
    <row r="454" spans="1:1">
      <c r="A454">
        <f t="shared" si="9"/>
        <v>5</v>
      </c>
    </row>
    <row r="455" spans="1:1">
      <c r="A455">
        <f t="shared" si="9"/>
        <v>5</v>
      </c>
    </row>
    <row r="456" spans="1:1">
      <c r="A456">
        <f t="shared" si="9"/>
        <v>5</v>
      </c>
    </row>
    <row r="457" spans="1:1">
      <c r="A457">
        <f t="shared" si="9"/>
        <v>5</v>
      </c>
    </row>
    <row r="458" spans="1:1">
      <c r="A458">
        <f t="shared" si="9"/>
        <v>5</v>
      </c>
    </row>
    <row r="459" spans="1:1">
      <c r="A459">
        <f t="shared" si="9"/>
        <v>5</v>
      </c>
    </row>
    <row r="460" spans="1:1">
      <c r="A460">
        <f t="shared" si="9"/>
        <v>5</v>
      </c>
    </row>
    <row r="461" spans="1:1">
      <c r="A461">
        <f t="shared" si="9"/>
        <v>5</v>
      </c>
    </row>
    <row r="462" spans="1:1">
      <c r="A462">
        <f t="shared" si="9"/>
        <v>5</v>
      </c>
    </row>
    <row r="463" spans="1:1">
      <c r="A463">
        <f t="shared" si="9"/>
        <v>5</v>
      </c>
    </row>
    <row r="464" spans="1:1">
      <c r="A464">
        <f t="shared" si="9"/>
        <v>5</v>
      </c>
    </row>
    <row r="465" spans="1:1">
      <c r="A465">
        <f t="shared" si="9"/>
        <v>5</v>
      </c>
    </row>
    <row r="466" spans="1:1">
      <c r="A466">
        <f t="shared" si="9"/>
        <v>5</v>
      </c>
    </row>
    <row r="467" spans="1:1">
      <c r="A467">
        <f t="shared" si="9"/>
        <v>5</v>
      </c>
    </row>
    <row r="468" spans="1:1">
      <c r="A468">
        <f t="shared" si="9"/>
        <v>5</v>
      </c>
    </row>
    <row r="469" spans="1:1">
      <c r="A469">
        <f t="shared" si="9"/>
        <v>5</v>
      </c>
    </row>
    <row r="470" spans="1:1">
      <c r="A470">
        <f t="shared" si="9"/>
        <v>5</v>
      </c>
    </row>
    <row r="471" spans="1:1">
      <c r="A471">
        <f t="shared" si="9"/>
        <v>5</v>
      </c>
    </row>
    <row r="472" spans="1:1">
      <c r="A472">
        <f t="shared" si="9"/>
        <v>5</v>
      </c>
    </row>
    <row r="473" spans="1:1">
      <c r="A473">
        <f t="shared" si="9"/>
        <v>5</v>
      </c>
    </row>
    <row r="474" spans="1:1">
      <c r="A474">
        <f t="shared" si="9"/>
        <v>5</v>
      </c>
    </row>
    <row r="475" spans="1:1">
      <c r="A475">
        <f t="shared" si="9"/>
        <v>5</v>
      </c>
    </row>
    <row r="476" spans="1:1">
      <c r="A476">
        <f t="shared" si="9"/>
        <v>5</v>
      </c>
    </row>
    <row r="477" spans="1:1">
      <c r="A477">
        <f t="shared" si="9"/>
        <v>5</v>
      </c>
    </row>
    <row r="478" spans="1:1">
      <c r="A478">
        <f t="shared" si="9"/>
        <v>5</v>
      </c>
    </row>
    <row r="479" spans="1:1">
      <c r="A479">
        <f t="shared" si="9"/>
        <v>5</v>
      </c>
    </row>
    <row r="480" spans="1:1">
      <c r="A480">
        <f t="shared" si="9"/>
        <v>5</v>
      </c>
    </row>
    <row r="481" spans="1:1">
      <c r="A481">
        <f t="shared" si="9"/>
        <v>5</v>
      </c>
    </row>
    <row r="482" spans="1:1">
      <c r="A482">
        <f t="shared" si="9"/>
        <v>5</v>
      </c>
    </row>
    <row r="483" spans="1:1">
      <c r="A483">
        <f t="shared" si="9"/>
        <v>5</v>
      </c>
    </row>
    <row r="484" spans="1:1">
      <c r="A484">
        <f t="shared" si="9"/>
        <v>5</v>
      </c>
    </row>
    <row r="485" spans="1:1">
      <c r="A485">
        <f t="shared" si="9"/>
        <v>5</v>
      </c>
    </row>
    <row r="486" spans="1:1">
      <c r="A486">
        <f t="shared" si="9"/>
        <v>5</v>
      </c>
    </row>
    <row r="487" spans="1:1">
      <c r="A487">
        <f t="shared" si="9"/>
        <v>5</v>
      </c>
    </row>
    <row r="488" spans="1:1">
      <c r="A488">
        <f t="shared" si="9"/>
        <v>5</v>
      </c>
    </row>
    <row r="489" spans="1:1">
      <c r="A489">
        <f t="shared" si="9"/>
        <v>5</v>
      </c>
    </row>
    <row r="490" spans="1:1">
      <c r="A490">
        <f t="shared" si="9"/>
        <v>5</v>
      </c>
    </row>
    <row r="491" spans="1:1">
      <c r="A491">
        <f t="shared" si="9"/>
        <v>5</v>
      </c>
    </row>
    <row r="492" spans="1:1">
      <c r="A492">
        <f t="shared" si="9"/>
        <v>5</v>
      </c>
    </row>
    <row r="493" spans="1:1">
      <c r="A493">
        <f t="shared" si="9"/>
        <v>5</v>
      </c>
    </row>
    <row r="494" spans="1:1">
      <c r="A494">
        <f t="shared" si="9"/>
        <v>5</v>
      </c>
    </row>
    <row r="495" spans="1:1">
      <c r="A495">
        <f t="shared" si="9"/>
        <v>5</v>
      </c>
    </row>
    <row r="496" spans="1:1">
      <c r="A496">
        <f t="shared" si="9"/>
        <v>5</v>
      </c>
    </row>
    <row r="497" spans="1:1">
      <c r="A497">
        <f t="shared" si="9"/>
        <v>5</v>
      </c>
    </row>
    <row r="498" spans="1:1">
      <c r="A498">
        <f t="shared" si="9"/>
        <v>5</v>
      </c>
    </row>
    <row r="499" spans="1:1">
      <c r="A499">
        <f t="shared" si="9"/>
        <v>5</v>
      </c>
    </row>
    <row r="500" spans="1:1">
      <c r="A500">
        <f t="shared" si="9"/>
        <v>5</v>
      </c>
    </row>
    <row r="501" spans="1:1">
      <c r="A501">
        <f t="shared" si="9"/>
        <v>5</v>
      </c>
    </row>
    <row r="502" spans="1:1">
      <c r="A502">
        <f t="shared" si="9"/>
        <v>5</v>
      </c>
    </row>
    <row r="503" spans="1:1">
      <c r="A503">
        <f t="shared" si="9"/>
        <v>5</v>
      </c>
    </row>
    <row r="504" spans="1:1">
      <c r="A504">
        <f t="shared" si="9"/>
        <v>5</v>
      </c>
    </row>
    <row r="505" spans="1:1">
      <c r="A505">
        <f t="shared" si="9"/>
        <v>5</v>
      </c>
    </row>
    <row r="506" spans="1:1">
      <c r="A506">
        <f t="shared" si="9"/>
        <v>5</v>
      </c>
    </row>
    <row r="507" spans="1:1">
      <c r="A507">
        <f t="shared" si="9"/>
        <v>5</v>
      </c>
    </row>
    <row r="508" spans="1:1">
      <c r="A508">
        <f t="shared" si="9"/>
        <v>5</v>
      </c>
    </row>
    <row r="509" spans="1:1">
      <c r="A509">
        <f t="shared" si="9"/>
        <v>5</v>
      </c>
    </row>
    <row r="510" spans="1:1">
      <c r="A510">
        <f t="shared" si="9"/>
        <v>5</v>
      </c>
    </row>
    <row r="511" spans="1:1">
      <c r="A511">
        <f t="shared" si="9"/>
        <v>5</v>
      </c>
    </row>
    <row r="512" spans="1:1">
      <c r="A512">
        <f t="shared" si="9"/>
        <v>5</v>
      </c>
    </row>
    <row r="513" spans="1:1">
      <c r="A513">
        <f t="shared" si="9"/>
        <v>5</v>
      </c>
    </row>
    <row r="514" spans="1:1">
      <c r="A514">
        <f t="shared" si="9"/>
        <v>5</v>
      </c>
    </row>
    <row r="515" spans="1:1">
      <c r="A515">
        <f t="shared" si="9"/>
        <v>5</v>
      </c>
    </row>
    <row r="516" spans="1:1">
      <c r="A516">
        <f t="shared" ref="A516:A579" si="10">IF(G516=G515,A515,A515+1)</f>
        <v>5</v>
      </c>
    </row>
    <row r="517" spans="1:1">
      <c r="A517">
        <f t="shared" si="10"/>
        <v>5</v>
      </c>
    </row>
    <row r="518" spans="1:1">
      <c r="A518">
        <f t="shared" si="10"/>
        <v>5</v>
      </c>
    </row>
    <row r="519" spans="1:1">
      <c r="A519">
        <f t="shared" si="10"/>
        <v>5</v>
      </c>
    </row>
    <row r="520" spans="1:1">
      <c r="A520">
        <f t="shared" si="10"/>
        <v>5</v>
      </c>
    </row>
    <row r="521" spans="1:1">
      <c r="A521">
        <f t="shared" si="10"/>
        <v>5</v>
      </c>
    </row>
    <row r="522" spans="1:1">
      <c r="A522">
        <f t="shared" si="10"/>
        <v>5</v>
      </c>
    </row>
    <row r="523" spans="1:1">
      <c r="A523">
        <f t="shared" si="10"/>
        <v>5</v>
      </c>
    </row>
    <row r="524" spans="1:1">
      <c r="A524">
        <f t="shared" si="10"/>
        <v>5</v>
      </c>
    </row>
    <row r="525" spans="1:1">
      <c r="A525">
        <f t="shared" si="10"/>
        <v>5</v>
      </c>
    </row>
    <row r="526" spans="1:1">
      <c r="A526">
        <f t="shared" si="10"/>
        <v>5</v>
      </c>
    </row>
    <row r="527" spans="1:1">
      <c r="A527">
        <f t="shared" si="10"/>
        <v>5</v>
      </c>
    </row>
    <row r="528" spans="1:1">
      <c r="A528">
        <f t="shared" si="10"/>
        <v>5</v>
      </c>
    </row>
    <row r="529" spans="1:1">
      <c r="A529">
        <f t="shared" si="10"/>
        <v>5</v>
      </c>
    </row>
    <row r="530" spans="1:1">
      <c r="A530">
        <f t="shared" si="10"/>
        <v>5</v>
      </c>
    </row>
    <row r="531" spans="1:1">
      <c r="A531">
        <f t="shared" si="10"/>
        <v>5</v>
      </c>
    </row>
    <row r="532" spans="1:1">
      <c r="A532">
        <f t="shared" si="10"/>
        <v>5</v>
      </c>
    </row>
    <row r="533" spans="1:1">
      <c r="A533">
        <f t="shared" si="10"/>
        <v>5</v>
      </c>
    </row>
    <row r="534" spans="1:1">
      <c r="A534">
        <f t="shared" si="10"/>
        <v>5</v>
      </c>
    </row>
    <row r="535" spans="1:1">
      <c r="A535">
        <f t="shared" si="10"/>
        <v>5</v>
      </c>
    </row>
    <row r="536" spans="1:1">
      <c r="A536">
        <f t="shared" si="10"/>
        <v>5</v>
      </c>
    </row>
    <row r="537" spans="1:1">
      <c r="A537">
        <f t="shared" si="10"/>
        <v>5</v>
      </c>
    </row>
    <row r="538" spans="1:1">
      <c r="A538">
        <f t="shared" si="10"/>
        <v>5</v>
      </c>
    </row>
    <row r="539" spans="1:1">
      <c r="A539">
        <f t="shared" si="10"/>
        <v>5</v>
      </c>
    </row>
    <row r="540" spans="1:1">
      <c r="A540">
        <f t="shared" si="10"/>
        <v>5</v>
      </c>
    </row>
    <row r="541" spans="1:1">
      <c r="A541">
        <f t="shared" si="10"/>
        <v>5</v>
      </c>
    </row>
    <row r="542" spans="1:1">
      <c r="A542">
        <f t="shared" si="10"/>
        <v>5</v>
      </c>
    </row>
    <row r="543" spans="1:1">
      <c r="A543">
        <f t="shared" si="10"/>
        <v>5</v>
      </c>
    </row>
    <row r="544" spans="1:1">
      <c r="A544">
        <f t="shared" si="10"/>
        <v>5</v>
      </c>
    </row>
    <row r="545" spans="1:1">
      <c r="A545">
        <f t="shared" si="10"/>
        <v>5</v>
      </c>
    </row>
    <row r="546" spans="1:1">
      <c r="A546">
        <f t="shared" si="10"/>
        <v>5</v>
      </c>
    </row>
    <row r="547" spans="1:1">
      <c r="A547">
        <f t="shared" si="10"/>
        <v>5</v>
      </c>
    </row>
    <row r="548" spans="1:1">
      <c r="A548">
        <f t="shared" si="10"/>
        <v>5</v>
      </c>
    </row>
    <row r="549" spans="1:1">
      <c r="A549">
        <f t="shared" si="10"/>
        <v>5</v>
      </c>
    </row>
    <row r="550" spans="1:1">
      <c r="A550">
        <f t="shared" si="10"/>
        <v>5</v>
      </c>
    </row>
    <row r="551" spans="1:1">
      <c r="A551">
        <f t="shared" si="10"/>
        <v>5</v>
      </c>
    </row>
    <row r="552" spans="1:1">
      <c r="A552">
        <f t="shared" si="10"/>
        <v>5</v>
      </c>
    </row>
    <row r="553" spans="1:1">
      <c r="A553">
        <f t="shared" si="10"/>
        <v>5</v>
      </c>
    </row>
    <row r="554" spans="1:1">
      <c r="A554">
        <f t="shared" si="10"/>
        <v>5</v>
      </c>
    </row>
    <row r="555" spans="1:1">
      <c r="A555">
        <f t="shared" si="10"/>
        <v>5</v>
      </c>
    </row>
    <row r="556" spans="1:1">
      <c r="A556">
        <f t="shared" si="10"/>
        <v>5</v>
      </c>
    </row>
    <row r="557" spans="1:1">
      <c r="A557">
        <f t="shared" si="10"/>
        <v>5</v>
      </c>
    </row>
    <row r="558" spans="1:1">
      <c r="A558">
        <f t="shared" si="10"/>
        <v>5</v>
      </c>
    </row>
    <row r="559" spans="1:1">
      <c r="A559">
        <f t="shared" si="10"/>
        <v>5</v>
      </c>
    </row>
    <row r="560" spans="1:1">
      <c r="A560">
        <f t="shared" si="10"/>
        <v>5</v>
      </c>
    </row>
    <row r="561" spans="1:1">
      <c r="A561">
        <f t="shared" si="10"/>
        <v>5</v>
      </c>
    </row>
    <row r="562" spans="1:1">
      <c r="A562">
        <f t="shared" si="10"/>
        <v>5</v>
      </c>
    </row>
    <row r="563" spans="1:1">
      <c r="A563">
        <f t="shared" si="10"/>
        <v>5</v>
      </c>
    </row>
    <row r="564" spans="1:1">
      <c r="A564">
        <f t="shared" si="10"/>
        <v>5</v>
      </c>
    </row>
    <row r="565" spans="1:1">
      <c r="A565">
        <f t="shared" si="10"/>
        <v>5</v>
      </c>
    </row>
    <row r="566" spans="1:1">
      <c r="A566">
        <f t="shared" si="10"/>
        <v>5</v>
      </c>
    </row>
    <row r="567" spans="1:1">
      <c r="A567">
        <f t="shared" si="10"/>
        <v>5</v>
      </c>
    </row>
    <row r="568" spans="1:1">
      <c r="A568">
        <f t="shared" si="10"/>
        <v>5</v>
      </c>
    </row>
    <row r="569" spans="1:1">
      <c r="A569">
        <f t="shared" si="10"/>
        <v>5</v>
      </c>
    </row>
    <row r="570" spans="1:1">
      <c r="A570">
        <f t="shared" si="10"/>
        <v>5</v>
      </c>
    </row>
    <row r="571" spans="1:1">
      <c r="A571">
        <f t="shared" si="10"/>
        <v>5</v>
      </c>
    </row>
    <row r="572" spans="1:1">
      <c r="A572">
        <f t="shared" si="10"/>
        <v>5</v>
      </c>
    </row>
    <row r="573" spans="1:1">
      <c r="A573">
        <f t="shared" si="10"/>
        <v>5</v>
      </c>
    </row>
    <row r="574" spans="1:1">
      <c r="A574">
        <f t="shared" si="10"/>
        <v>5</v>
      </c>
    </row>
    <row r="575" spans="1:1">
      <c r="A575">
        <f t="shared" si="10"/>
        <v>5</v>
      </c>
    </row>
    <row r="576" spans="1:1">
      <c r="A576">
        <f t="shared" si="10"/>
        <v>5</v>
      </c>
    </row>
    <row r="577" spans="1:1">
      <c r="A577">
        <f t="shared" si="10"/>
        <v>5</v>
      </c>
    </row>
    <row r="578" spans="1:1">
      <c r="A578">
        <f t="shared" si="10"/>
        <v>5</v>
      </c>
    </row>
    <row r="579" spans="1:1">
      <c r="A579">
        <f t="shared" si="10"/>
        <v>5</v>
      </c>
    </row>
    <row r="580" spans="1:1">
      <c r="A580">
        <f t="shared" ref="A580:A643" si="11">IF(G580=G579,A579,A579+1)</f>
        <v>5</v>
      </c>
    </row>
    <row r="581" spans="1:1">
      <c r="A581">
        <f t="shared" si="11"/>
        <v>5</v>
      </c>
    </row>
    <row r="582" spans="1:1">
      <c r="A582">
        <f t="shared" si="11"/>
        <v>5</v>
      </c>
    </row>
    <row r="583" spans="1:1">
      <c r="A583">
        <f t="shared" si="11"/>
        <v>5</v>
      </c>
    </row>
    <row r="584" spans="1:1">
      <c r="A584">
        <f t="shared" si="11"/>
        <v>5</v>
      </c>
    </row>
    <row r="585" spans="1:1">
      <c r="A585">
        <f t="shared" si="11"/>
        <v>5</v>
      </c>
    </row>
    <row r="586" spans="1:1">
      <c r="A586">
        <f t="shared" si="11"/>
        <v>5</v>
      </c>
    </row>
    <row r="587" spans="1:1">
      <c r="A587">
        <f t="shared" si="11"/>
        <v>5</v>
      </c>
    </row>
    <row r="588" spans="1:1">
      <c r="A588">
        <f t="shared" si="11"/>
        <v>5</v>
      </c>
    </row>
    <row r="589" spans="1:1">
      <c r="A589">
        <f t="shared" si="11"/>
        <v>5</v>
      </c>
    </row>
    <row r="590" spans="1:1">
      <c r="A590">
        <f t="shared" si="11"/>
        <v>5</v>
      </c>
    </row>
    <row r="591" spans="1:1">
      <c r="A591">
        <f t="shared" si="11"/>
        <v>5</v>
      </c>
    </row>
    <row r="592" spans="1:1">
      <c r="A592">
        <f t="shared" si="11"/>
        <v>5</v>
      </c>
    </row>
    <row r="593" spans="1:1">
      <c r="A593">
        <f t="shared" si="11"/>
        <v>5</v>
      </c>
    </row>
    <row r="594" spans="1:1">
      <c r="A594">
        <f t="shared" si="11"/>
        <v>5</v>
      </c>
    </row>
    <row r="595" spans="1:1">
      <c r="A595">
        <f t="shared" si="11"/>
        <v>5</v>
      </c>
    </row>
    <row r="596" spans="1:1">
      <c r="A596">
        <f t="shared" si="11"/>
        <v>5</v>
      </c>
    </row>
    <row r="597" spans="1:1">
      <c r="A597">
        <f t="shared" si="11"/>
        <v>5</v>
      </c>
    </row>
    <row r="598" spans="1:1">
      <c r="A598">
        <f t="shared" si="11"/>
        <v>5</v>
      </c>
    </row>
    <row r="599" spans="1:1">
      <c r="A599">
        <f t="shared" si="11"/>
        <v>5</v>
      </c>
    </row>
    <row r="600" spans="1:1">
      <c r="A600">
        <f t="shared" si="11"/>
        <v>5</v>
      </c>
    </row>
    <row r="601" spans="1:1">
      <c r="A601">
        <f t="shared" si="11"/>
        <v>5</v>
      </c>
    </row>
    <row r="602" spans="1:1">
      <c r="A602">
        <f t="shared" si="11"/>
        <v>5</v>
      </c>
    </row>
    <row r="603" spans="1:1">
      <c r="A603">
        <f t="shared" si="11"/>
        <v>5</v>
      </c>
    </row>
    <row r="604" spans="1:1">
      <c r="A604">
        <f t="shared" si="11"/>
        <v>5</v>
      </c>
    </row>
    <row r="605" spans="1:1">
      <c r="A605">
        <f t="shared" si="11"/>
        <v>5</v>
      </c>
    </row>
    <row r="606" spans="1:1">
      <c r="A606">
        <f t="shared" si="11"/>
        <v>5</v>
      </c>
    </row>
    <row r="607" spans="1:1">
      <c r="A607">
        <f t="shared" si="11"/>
        <v>5</v>
      </c>
    </row>
    <row r="608" spans="1:1">
      <c r="A608">
        <f t="shared" si="11"/>
        <v>5</v>
      </c>
    </row>
    <row r="609" spans="1:1">
      <c r="A609">
        <f t="shared" si="11"/>
        <v>5</v>
      </c>
    </row>
    <row r="610" spans="1:1">
      <c r="A610">
        <f t="shared" si="11"/>
        <v>5</v>
      </c>
    </row>
    <row r="611" spans="1:1">
      <c r="A611">
        <f t="shared" si="11"/>
        <v>5</v>
      </c>
    </row>
    <row r="612" spans="1:1">
      <c r="A612">
        <f t="shared" si="11"/>
        <v>5</v>
      </c>
    </row>
    <row r="613" spans="1:1">
      <c r="A613">
        <f t="shared" si="11"/>
        <v>5</v>
      </c>
    </row>
    <row r="614" spans="1:1">
      <c r="A614">
        <f t="shared" si="11"/>
        <v>5</v>
      </c>
    </row>
    <row r="615" spans="1:1">
      <c r="A615">
        <f t="shared" si="11"/>
        <v>5</v>
      </c>
    </row>
    <row r="616" spans="1:1">
      <c r="A616">
        <f t="shared" si="11"/>
        <v>5</v>
      </c>
    </row>
    <row r="617" spans="1:1">
      <c r="A617">
        <f t="shared" si="11"/>
        <v>5</v>
      </c>
    </row>
    <row r="618" spans="1:1">
      <c r="A618">
        <f t="shared" si="11"/>
        <v>5</v>
      </c>
    </row>
    <row r="619" spans="1:1">
      <c r="A619">
        <f t="shared" si="11"/>
        <v>5</v>
      </c>
    </row>
    <row r="620" spans="1:1">
      <c r="A620">
        <f t="shared" si="11"/>
        <v>5</v>
      </c>
    </row>
    <row r="621" spans="1:1">
      <c r="A621">
        <f t="shared" si="11"/>
        <v>5</v>
      </c>
    </row>
    <row r="622" spans="1:1">
      <c r="A622">
        <f t="shared" si="11"/>
        <v>5</v>
      </c>
    </row>
    <row r="623" spans="1:1">
      <c r="A623">
        <f t="shared" si="11"/>
        <v>5</v>
      </c>
    </row>
    <row r="624" spans="1:1">
      <c r="A624">
        <f t="shared" si="11"/>
        <v>5</v>
      </c>
    </row>
    <row r="625" spans="1:1">
      <c r="A625">
        <f t="shared" si="11"/>
        <v>5</v>
      </c>
    </row>
    <row r="626" spans="1:1">
      <c r="A626">
        <f t="shared" si="11"/>
        <v>5</v>
      </c>
    </row>
    <row r="627" spans="1:1">
      <c r="A627">
        <f t="shared" si="11"/>
        <v>5</v>
      </c>
    </row>
    <row r="628" spans="1:1">
      <c r="A628">
        <f t="shared" si="11"/>
        <v>5</v>
      </c>
    </row>
    <row r="629" spans="1:1">
      <c r="A629">
        <f t="shared" si="11"/>
        <v>5</v>
      </c>
    </row>
    <row r="630" spans="1:1">
      <c r="A630">
        <f t="shared" si="11"/>
        <v>5</v>
      </c>
    </row>
    <row r="631" spans="1:1">
      <c r="A631">
        <f t="shared" si="11"/>
        <v>5</v>
      </c>
    </row>
    <row r="632" spans="1:1">
      <c r="A632">
        <f t="shared" si="11"/>
        <v>5</v>
      </c>
    </row>
    <row r="633" spans="1:1">
      <c r="A633">
        <f t="shared" si="11"/>
        <v>5</v>
      </c>
    </row>
    <row r="634" spans="1:1">
      <c r="A634">
        <f t="shared" si="11"/>
        <v>5</v>
      </c>
    </row>
    <row r="635" spans="1:1">
      <c r="A635">
        <f t="shared" si="11"/>
        <v>5</v>
      </c>
    </row>
    <row r="636" spans="1:1">
      <c r="A636">
        <f t="shared" si="11"/>
        <v>5</v>
      </c>
    </row>
    <row r="637" spans="1:1">
      <c r="A637">
        <f t="shared" si="11"/>
        <v>5</v>
      </c>
    </row>
    <row r="638" spans="1:1">
      <c r="A638">
        <f t="shared" si="11"/>
        <v>5</v>
      </c>
    </row>
    <row r="639" spans="1:1">
      <c r="A639">
        <f t="shared" si="11"/>
        <v>5</v>
      </c>
    </row>
    <row r="640" spans="1:1">
      <c r="A640">
        <f t="shared" si="11"/>
        <v>5</v>
      </c>
    </row>
    <row r="641" spans="1:1">
      <c r="A641">
        <f t="shared" si="11"/>
        <v>5</v>
      </c>
    </row>
    <row r="642" spans="1:1">
      <c r="A642">
        <f t="shared" si="11"/>
        <v>5</v>
      </c>
    </row>
    <row r="643" spans="1:1">
      <c r="A643">
        <f t="shared" si="11"/>
        <v>5</v>
      </c>
    </row>
    <row r="644" spans="1:1">
      <c r="A644">
        <f t="shared" ref="A644:A652" si="12">IF(G644=G643,A643,A643+1)</f>
        <v>5</v>
      </c>
    </row>
    <row r="645" spans="1:1">
      <c r="A645">
        <f t="shared" si="12"/>
        <v>5</v>
      </c>
    </row>
    <row r="646" spans="1:1">
      <c r="A646">
        <f t="shared" si="12"/>
        <v>5</v>
      </c>
    </row>
    <row r="647" spans="1:1">
      <c r="A647">
        <f t="shared" si="12"/>
        <v>5</v>
      </c>
    </row>
    <row r="648" spans="1:1">
      <c r="A648">
        <f t="shared" si="12"/>
        <v>5</v>
      </c>
    </row>
    <row r="649" spans="1:1">
      <c r="A649">
        <f t="shared" si="12"/>
        <v>5</v>
      </c>
    </row>
    <row r="650" spans="1:1">
      <c r="A650">
        <f t="shared" si="12"/>
        <v>5</v>
      </c>
    </row>
    <row r="651" spans="1:1">
      <c r="A651">
        <f t="shared" si="12"/>
        <v>5</v>
      </c>
    </row>
    <row r="652" spans="1:1">
      <c r="A652">
        <f t="shared" si="12"/>
        <v>5</v>
      </c>
    </row>
  </sheetData>
  <sortState ref="C2:N55">
    <sortCondition ref="G2:G55"/>
    <sortCondition ref="I2:I55"/>
  </sortState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O398"/>
  <sheetViews>
    <sheetView tabSelected="1" zoomScale="70" zoomScaleNormal="70" workbookViewId="0">
      <selection activeCell="N1" sqref="N1:O1048576"/>
    </sheetView>
  </sheetViews>
  <sheetFormatPr baseColWidth="10" defaultColWidth="9.42578125" defaultRowHeight="11.25" customHeight="1"/>
  <cols>
    <col min="14" max="15" width="16.28515625" customWidth="1"/>
  </cols>
  <sheetData>
    <row r="1" spans="1:93" ht="12.6" customHeight="1">
      <c r="S1" s="128" t="s">
        <v>179</v>
      </c>
      <c r="T1" s="129"/>
      <c r="U1" s="130" t="s">
        <v>180</v>
      </c>
      <c r="V1" s="130"/>
      <c r="W1" s="130"/>
      <c r="X1" s="4"/>
      <c r="Y1" s="4"/>
      <c r="Z1" s="4"/>
      <c r="AA1" s="4"/>
      <c r="AB1" s="4"/>
      <c r="AC1" s="4"/>
      <c r="AD1" s="101" t="s">
        <v>141</v>
      </c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8"/>
      <c r="AT1" s="4"/>
      <c r="AU1" s="88" t="s">
        <v>142</v>
      </c>
      <c r="AV1" s="81"/>
      <c r="AW1" s="111" t="str">
        <f>U1</f>
        <v>Now</v>
      </c>
      <c r="AX1" s="112"/>
      <c r="AY1" s="112"/>
      <c r="AZ1" s="113"/>
      <c r="BA1" s="4"/>
      <c r="BB1" s="4"/>
      <c r="BC1" s="4"/>
      <c r="BD1" s="117" t="s">
        <v>143</v>
      </c>
      <c r="BE1" s="110"/>
      <c r="BF1" s="6"/>
      <c r="BG1" s="4"/>
      <c r="BH1" s="4"/>
      <c r="BI1" s="4"/>
      <c r="BJ1" s="4"/>
      <c r="BK1" s="4"/>
      <c r="BL1" s="4"/>
      <c r="BM1" s="101" t="s">
        <v>141</v>
      </c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8"/>
      <c r="CC1" s="4"/>
      <c r="CD1" s="88" t="s">
        <v>142</v>
      </c>
      <c r="CE1" s="81"/>
      <c r="CF1" s="111" t="str">
        <f>AW1</f>
        <v>Now</v>
      </c>
      <c r="CG1" s="112"/>
      <c r="CH1" s="112"/>
      <c r="CI1" s="113"/>
      <c r="CJ1" s="4"/>
      <c r="CK1" s="4"/>
      <c r="CL1" s="4"/>
      <c r="CM1" s="117" t="s">
        <v>143</v>
      </c>
      <c r="CN1" s="110"/>
      <c r="CO1" s="6"/>
    </row>
    <row r="2" spans="1:93" ht="12.6" customHeight="1" thickBot="1">
      <c r="S2" s="128" t="s">
        <v>178</v>
      </c>
      <c r="T2" s="129"/>
      <c r="U2" s="130" t="s">
        <v>181</v>
      </c>
      <c r="V2" s="130"/>
      <c r="W2" s="130"/>
      <c r="X2" s="4"/>
      <c r="Y2" s="4"/>
      <c r="Z2" s="4"/>
      <c r="AA2" s="4"/>
      <c r="AB2" s="4"/>
      <c r="AC2" s="4"/>
      <c r="AD2" s="121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3"/>
      <c r="AT2" s="4"/>
      <c r="AU2" s="89"/>
      <c r="AV2" s="84"/>
      <c r="AW2" s="114"/>
      <c r="AX2" s="115"/>
      <c r="AY2" s="115"/>
      <c r="AZ2" s="116"/>
      <c r="BA2" s="4"/>
      <c r="BB2" s="4"/>
      <c r="BC2" s="4"/>
      <c r="BD2" s="96" t="s">
        <v>144</v>
      </c>
      <c r="BE2" s="92"/>
      <c r="BF2" s="5"/>
      <c r="BG2" s="4"/>
      <c r="BH2" s="4"/>
      <c r="BI2" s="4"/>
      <c r="BJ2" s="4"/>
      <c r="BK2" s="4"/>
      <c r="BL2" s="4"/>
      <c r="BM2" s="121"/>
      <c r="BN2" s="122"/>
      <c r="BO2" s="122"/>
      <c r="BP2" s="122"/>
      <c r="BQ2" s="122"/>
      <c r="BR2" s="122"/>
      <c r="BS2" s="122"/>
      <c r="BT2" s="122"/>
      <c r="BU2" s="122"/>
      <c r="BV2" s="122"/>
      <c r="BW2" s="122"/>
      <c r="BX2" s="122"/>
      <c r="BY2" s="122"/>
      <c r="BZ2" s="122"/>
      <c r="CA2" s="122"/>
      <c r="CB2" s="123"/>
      <c r="CC2" s="4"/>
      <c r="CD2" s="89"/>
      <c r="CE2" s="84"/>
      <c r="CF2" s="114"/>
      <c r="CG2" s="115"/>
      <c r="CH2" s="115"/>
      <c r="CI2" s="116"/>
      <c r="CJ2" s="4"/>
      <c r="CK2" s="4"/>
      <c r="CL2" s="4"/>
      <c r="CM2" s="96" t="s">
        <v>144</v>
      </c>
      <c r="CN2" s="92"/>
      <c r="CO2" s="5"/>
    </row>
    <row r="3" spans="1:93" ht="12.6" customHeight="1" thickBot="1">
      <c r="X3" s="4"/>
      <c r="Y3" s="4"/>
      <c r="Z3" s="4"/>
      <c r="AA3" s="4"/>
      <c r="AB3" s="4"/>
      <c r="AC3" s="4"/>
      <c r="AD3" s="103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9"/>
      <c r="AT3" s="4"/>
      <c r="AU3" s="118" t="s">
        <v>145</v>
      </c>
      <c r="AV3" s="119"/>
      <c r="AW3" s="111" t="str">
        <f>U2</f>
        <v>There</v>
      </c>
      <c r="AX3" s="112"/>
      <c r="AY3" s="112"/>
      <c r="AZ3" s="113"/>
      <c r="BA3" s="4"/>
      <c r="BB3" s="117" t="s">
        <v>146</v>
      </c>
      <c r="BC3" s="86"/>
      <c r="BD3" s="86"/>
      <c r="BE3" s="86"/>
      <c r="BF3" s="87"/>
      <c r="BG3" s="4"/>
      <c r="BH3" s="4"/>
      <c r="BI3" s="4"/>
      <c r="BJ3" s="4"/>
      <c r="BK3" s="4"/>
      <c r="BL3" s="4"/>
      <c r="BM3" s="103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9"/>
      <c r="CC3" s="4"/>
      <c r="CD3" s="118" t="s">
        <v>145</v>
      </c>
      <c r="CE3" s="119"/>
      <c r="CF3" s="111" t="str">
        <f>AW3</f>
        <v>There</v>
      </c>
      <c r="CG3" s="112"/>
      <c r="CH3" s="112"/>
      <c r="CI3" s="113"/>
      <c r="CJ3" s="4"/>
      <c r="CK3" s="117" t="s">
        <v>146</v>
      </c>
      <c r="CL3" s="86"/>
      <c r="CM3" s="86"/>
      <c r="CN3" s="86"/>
      <c r="CO3" s="87"/>
    </row>
    <row r="4" spans="1:93" ht="12.6" customHeight="1" thickBot="1">
      <c r="D4" t="str">
        <f>BASE!C1</f>
        <v>N° Licence</v>
      </c>
      <c r="E4" t="str">
        <f>BASE!D1</f>
        <v>Nom</v>
      </c>
      <c r="F4" t="str">
        <f>BASE!E1</f>
        <v>Prénom</v>
      </c>
      <c r="G4" t="str">
        <f>BASE!F1</f>
        <v>Date naiss.</v>
      </c>
      <c r="H4" t="str">
        <f>BASE!G1</f>
        <v>Cat</v>
      </c>
      <c r="I4" t="str">
        <f>BASE!H1</f>
        <v>Type etab</v>
      </c>
      <c r="J4" t="str">
        <f>BASE!I1</f>
        <v>Nom étab.</v>
      </c>
      <c r="K4" t="str">
        <f>BASE!J1</f>
        <v>Dép.</v>
      </c>
      <c r="L4" t="str">
        <f>BASE!K1</f>
        <v>Ville etab.</v>
      </c>
      <c r="M4" t="str">
        <f>BASE!L1</f>
        <v>Statut eleve</v>
      </c>
      <c r="N4" t="str">
        <f>BASE!M1</f>
        <v>Responsable</v>
      </c>
      <c r="O4" t="str">
        <f>BASE!N1</f>
        <v>coordonnée du responsable</v>
      </c>
      <c r="R4" s="2"/>
      <c r="S4" s="125" t="s">
        <v>138</v>
      </c>
      <c r="T4" s="126"/>
      <c r="U4" s="126"/>
      <c r="V4" s="126"/>
      <c r="W4" s="127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105"/>
      <c r="AV4" s="120"/>
      <c r="AW4" s="114"/>
      <c r="AX4" s="115"/>
      <c r="AY4" s="115"/>
      <c r="AZ4" s="116"/>
      <c r="BA4" s="4"/>
      <c r="BB4" s="10" t="s">
        <v>147</v>
      </c>
      <c r="BC4" s="8" t="s">
        <v>148</v>
      </c>
      <c r="BD4" s="8" t="s">
        <v>149</v>
      </c>
      <c r="BE4" s="8" t="s">
        <v>150</v>
      </c>
      <c r="BF4" s="9" t="s">
        <v>151</v>
      </c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105"/>
      <c r="CE4" s="120"/>
      <c r="CF4" s="114"/>
      <c r="CG4" s="115"/>
      <c r="CH4" s="115"/>
      <c r="CI4" s="116"/>
      <c r="CJ4" s="4"/>
      <c r="CK4" s="10" t="s">
        <v>147</v>
      </c>
      <c r="CL4" s="8" t="s">
        <v>148</v>
      </c>
      <c r="CM4" s="8" t="s">
        <v>149</v>
      </c>
      <c r="CN4" s="8" t="s">
        <v>150</v>
      </c>
      <c r="CO4" s="9" t="s">
        <v>151</v>
      </c>
    </row>
    <row r="5" spans="1:93" ht="12.6" customHeight="1" thickBot="1">
      <c r="A5">
        <v>101</v>
      </c>
      <c r="B5">
        <v>1</v>
      </c>
      <c r="C5">
        <v>1</v>
      </c>
      <c r="D5">
        <f>VLOOKUP($A5,BASE!$B$2:$N$519,2,)</f>
        <v>233650149</v>
      </c>
      <c r="E5" t="str">
        <f>VLOOKUP($A5,BASE!$B$2:$N$519,3,)</f>
        <v>DEFFAINS</v>
      </c>
      <c r="F5" t="str">
        <f>VLOOKUP($A5,BASE!$B$2:$N$519,4,)</f>
        <v>MYRIAM</v>
      </c>
      <c r="G5">
        <f>VLOOKUP($A5,BASE!$B$2:$N$519,5,)</f>
        <v>36350</v>
      </c>
      <c r="H5" t="str">
        <f>VLOOKUP($A5,BASE!$B$2:$N$519,6,)</f>
        <v>BF</v>
      </c>
      <c r="I5" t="str">
        <f>VLOOKUP($A5,BASE!$B$2:$N$519,7,)</f>
        <v>Collège</v>
      </c>
      <c r="J5" t="str">
        <f>VLOOKUP($A5,BASE!$B$2:$N$519,8,)</f>
        <v>ISNEAUVILLE</v>
      </c>
      <c r="K5">
        <f>VLOOKUP($A5,BASE!$B$2:$N$519,9,)</f>
        <v>76230</v>
      </c>
      <c r="L5" t="str">
        <f>VLOOKUP($A5,BASE!$B$2:$N$519,10,)</f>
        <v>ISNEAUVILLE</v>
      </c>
      <c r="M5" t="str">
        <f>VLOOKUP($A5,BASE!$B$2:$N$519,11,)</f>
        <v>Joueur</v>
      </c>
      <c r="N5">
        <f>VLOOKUP($A5,BASE!$B$2:$N$519,12,)</f>
        <v>0</v>
      </c>
      <c r="O5">
        <f>VLOOKUP($A5,BASE!$B$2:$N$519,13,)</f>
        <v>0</v>
      </c>
      <c r="R5" s="2"/>
      <c r="S5" s="32" t="s">
        <v>48</v>
      </c>
      <c r="T5" s="33" t="s">
        <v>49</v>
      </c>
      <c r="U5" s="33" t="s">
        <v>50</v>
      </c>
      <c r="V5" s="33" t="s">
        <v>51</v>
      </c>
      <c r="W5" s="3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</row>
    <row r="6" spans="1:93" ht="12.6" customHeight="1">
      <c r="A6">
        <v>102</v>
      </c>
      <c r="B6">
        <f>IF(J6=J5,B5,B5+1)</f>
        <v>1</v>
      </c>
      <c r="C6">
        <f>IF(J6=J5,C5+1,B5*100)</f>
        <v>2</v>
      </c>
      <c r="D6">
        <f>VLOOKUP($A6,BASE!$B$2:$N$519,2,)</f>
        <v>233655289</v>
      </c>
      <c r="E6" t="str">
        <f>VLOOKUP($A6,BASE!$B$2:$N$519,3,)</f>
        <v>CHALUMEAU</v>
      </c>
      <c r="F6" t="str">
        <f>VLOOKUP($A6,BASE!$B$2:$N$519,4,)</f>
        <v>LEONIE</v>
      </c>
      <c r="G6">
        <f>VLOOKUP($A6,BASE!$B$2:$N$519,5,)</f>
        <v>36580</v>
      </c>
      <c r="H6" t="str">
        <f>VLOOKUP($A6,BASE!$B$2:$N$519,6,)</f>
        <v>BF</v>
      </c>
      <c r="I6" t="str">
        <f>VLOOKUP($A6,BASE!$B$2:$N$519,7,)</f>
        <v>Collège</v>
      </c>
      <c r="J6" t="str">
        <f>VLOOKUP($A6,BASE!$B$2:$N$519,8,)</f>
        <v>ISNEAUVILLE</v>
      </c>
      <c r="K6">
        <f>VLOOKUP($A6,BASE!$B$2:$N$519,9,)</f>
        <v>76230</v>
      </c>
      <c r="L6" t="str">
        <f>VLOOKUP($A6,BASE!$B$2:$N$519,10,)</f>
        <v>ISNEAUVILLE</v>
      </c>
      <c r="M6" t="str">
        <f>VLOOKUP($A6,BASE!$B$2:$N$519,11,)</f>
        <v>JO</v>
      </c>
      <c r="N6">
        <f>VLOOKUP($A6,BASE!$B$2:$N$519,12,)</f>
        <v>0</v>
      </c>
      <c r="O6">
        <f>VLOOKUP($A6,BASE!$B$2:$N$519,13,)</f>
        <v>0</v>
      </c>
      <c r="R6" s="2"/>
      <c r="S6" s="35" t="str">
        <f>VLOOKUP($R$9,$C$5:$P$103,7,)</f>
        <v>Collège</v>
      </c>
      <c r="T6" s="35" t="str">
        <f>VLOOKUP($R$9,$C$5:$P$103,8,)</f>
        <v>ISNEAUVILLE</v>
      </c>
      <c r="U6" s="35" t="str">
        <f>VLOOKUP($R$9,$C$5:$P$103,10,)</f>
        <v>ISNEAUVILLE</v>
      </c>
      <c r="V6" s="35">
        <f>VLOOKUP($R$9,$C$5:$P$103,9,)</f>
        <v>76230</v>
      </c>
      <c r="W6" s="36"/>
      <c r="X6" s="101" t="s">
        <v>152</v>
      </c>
      <c r="Y6" s="102"/>
      <c r="Z6" s="102"/>
      <c r="AA6" s="102"/>
      <c r="AB6" s="102"/>
      <c r="AC6" s="102"/>
      <c r="AD6" s="108"/>
      <c r="AE6" s="110" t="str">
        <f>T6</f>
        <v>ISNEAUVILLE</v>
      </c>
      <c r="AF6" s="67"/>
      <c r="AG6" s="67"/>
      <c r="AH6" s="67"/>
      <c r="AI6" s="67"/>
      <c r="AJ6" s="67"/>
      <c r="AK6" s="67"/>
      <c r="AL6" s="67"/>
      <c r="AM6" s="67"/>
      <c r="AN6" s="67"/>
      <c r="AO6" s="68"/>
      <c r="AP6" s="7"/>
      <c r="AQ6" s="101" t="s">
        <v>153</v>
      </c>
      <c r="AR6" s="102"/>
      <c r="AS6" s="102"/>
      <c r="AT6" s="102"/>
      <c r="AU6" s="102"/>
      <c r="AV6" s="102"/>
      <c r="AW6" s="88" t="str">
        <f>T32</f>
        <v>J. GIRAUDOUX</v>
      </c>
      <c r="AX6" s="80"/>
      <c r="AY6" s="80"/>
      <c r="AZ6" s="80"/>
      <c r="BA6" s="80"/>
      <c r="BB6" s="80"/>
      <c r="BC6" s="80"/>
      <c r="BD6" s="80"/>
      <c r="BE6" s="80"/>
      <c r="BF6" s="95"/>
      <c r="BG6" s="101" t="s">
        <v>152</v>
      </c>
      <c r="BH6" s="102"/>
      <c r="BI6" s="102"/>
      <c r="BJ6" s="102"/>
      <c r="BK6" s="102"/>
      <c r="BL6" s="102"/>
      <c r="BM6" s="108"/>
      <c r="BN6" s="110" t="str">
        <f>AE6</f>
        <v>ISNEAUVILLE</v>
      </c>
      <c r="BO6" s="67"/>
      <c r="BP6" s="67"/>
      <c r="BQ6" s="67"/>
      <c r="BR6" s="67"/>
      <c r="BS6" s="67"/>
      <c r="BT6" s="67"/>
      <c r="BU6" s="67"/>
      <c r="BV6" s="67"/>
      <c r="BW6" s="67"/>
      <c r="BX6" s="68"/>
      <c r="BY6" s="7"/>
      <c r="BZ6" s="101" t="s">
        <v>153</v>
      </c>
      <c r="CA6" s="102"/>
      <c r="CB6" s="102"/>
      <c r="CC6" s="102"/>
      <c r="CD6" s="102"/>
      <c r="CE6" s="102"/>
      <c r="CF6" s="88" t="str">
        <f>T63</f>
        <v>P. PICASSO</v>
      </c>
      <c r="CG6" s="80"/>
      <c r="CH6" s="80"/>
      <c r="CI6" s="80"/>
      <c r="CJ6" s="80"/>
      <c r="CK6" s="80"/>
      <c r="CL6" s="80"/>
      <c r="CM6" s="80"/>
      <c r="CN6" s="80"/>
      <c r="CO6" s="95"/>
    </row>
    <row r="7" spans="1:93" ht="12.6" customHeight="1" thickBot="1">
      <c r="A7">
        <v>103</v>
      </c>
      <c r="B7">
        <f t="shared" ref="B7:B70" si="0">IF(J7=J6,B6,B6+1)</f>
        <v>1</v>
      </c>
      <c r="C7">
        <f t="shared" ref="C7:C70" si="1">IF(J7=J6,C6+1,B6*100)</f>
        <v>3</v>
      </c>
      <c r="D7">
        <f>VLOOKUP($A7,BASE!$B$2:$N$519,2,)</f>
        <v>233657701</v>
      </c>
      <c r="E7" t="str">
        <f>VLOOKUP($A7,BASE!$B$2:$N$519,3,)</f>
        <v>BURE</v>
      </c>
      <c r="F7" t="str">
        <f>VLOOKUP($A7,BASE!$B$2:$N$519,4,)</f>
        <v>LEA</v>
      </c>
      <c r="G7">
        <f>VLOOKUP($A7,BASE!$B$2:$N$519,5,)</f>
        <v>36676</v>
      </c>
      <c r="H7" t="str">
        <f>VLOOKUP($A7,BASE!$B$2:$N$519,6,)</f>
        <v>BF</v>
      </c>
      <c r="I7" t="str">
        <f>VLOOKUP($A7,BASE!$B$2:$N$519,7,)</f>
        <v>Collège</v>
      </c>
      <c r="J7" t="str">
        <f>VLOOKUP($A7,BASE!$B$2:$N$519,8,)</f>
        <v>ISNEAUVILLE</v>
      </c>
      <c r="K7">
        <f>VLOOKUP($A7,BASE!$B$2:$N$519,9,)</f>
        <v>76230</v>
      </c>
      <c r="L7" t="str">
        <f>VLOOKUP($A7,BASE!$B$2:$N$519,10,)</f>
        <v>ISNEAUVILLE</v>
      </c>
      <c r="M7" t="str">
        <f>VLOOKUP($A7,BASE!$B$2:$N$519,11,)</f>
        <v>Joueur</v>
      </c>
      <c r="N7">
        <f>VLOOKUP($A7,BASE!$B$2:$N$519,12,)</f>
        <v>0</v>
      </c>
      <c r="O7">
        <f>VLOOKUP($A7,BASE!$B$2:$N$519,13,)</f>
        <v>0</v>
      </c>
      <c r="R7" s="2"/>
      <c r="S7" s="42"/>
      <c r="T7" s="37" t="s">
        <v>52</v>
      </c>
      <c r="U7" s="124">
        <f>IF(ISERROR(VLOOKUP($R9,$C$5:$P$103,12,)),"",(VLOOKUP($R9,$C$5:$P$103,12,)))</f>
        <v>0</v>
      </c>
      <c r="V7" s="124"/>
      <c r="W7" s="38"/>
      <c r="X7" s="103"/>
      <c r="Y7" s="104"/>
      <c r="Z7" s="104"/>
      <c r="AA7" s="104"/>
      <c r="AB7" s="104"/>
      <c r="AC7" s="104"/>
      <c r="AD7" s="109"/>
      <c r="AE7" s="92"/>
      <c r="AF7" s="49"/>
      <c r="AG7" s="49"/>
      <c r="AH7" s="49"/>
      <c r="AI7" s="49"/>
      <c r="AJ7" s="49"/>
      <c r="AK7" s="49"/>
      <c r="AL7" s="49"/>
      <c r="AM7" s="49"/>
      <c r="AN7" s="49"/>
      <c r="AO7" s="51"/>
      <c r="AP7" s="7"/>
      <c r="AQ7" s="103"/>
      <c r="AR7" s="104"/>
      <c r="AS7" s="104"/>
      <c r="AT7" s="104"/>
      <c r="AU7" s="104"/>
      <c r="AV7" s="104"/>
      <c r="AW7" s="105"/>
      <c r="AX7" s="106"/>
      <c r="AY7" s="106"/>
      <c r="AZ7" s="106"/>
      <c r="BA7" s="106"/>
      <c r="BB7" s="106"/>
      <c r="BC7" s="106"/>
      <c r="BD7" s="106"/>
      <c r="BE7" s="106"/>
      <c r="BF7" s="107"/>
      <c r="BG7" s="103"/>
      <c r="BH7" s="104"/>
      <c r="BI7" s="104"/>
      <c r="BJ7" s="104"/>
      <c r="BK7" s="104"/>
      <c r="BL7" s="104"/>
      <c r="BM7" s="109"/>
      <c r="BN7" s="92"/>
      <c r="BO7" s="49"/>
      <c r="BP7" s="49"/>
      <c r="BQ7" s="49"/>
      <c r="BR7" s="49"/>
      <c r="BS7" s="49"/>
      <c r="BT7" s="49"/>
      <c r="BU7" s="49"/>
      <c r="BV7" s="49"/>
      <c r="BW7" s="49"/>
      <c r="BX7" s="51"/>
      <c r="BY7" s="7"/>
      <c r="BZ7" s="103"/>
      <c r="CA7" s="104"/>
      <c r="CB7" s="104"/>
      <c r="CC7" s="104"/>
      <c r="CD7" s="104"/>
      <c r="CE7" s="104"/>
      <c r="CF7" s="105"/>
      <c r="CG7" s="106"/>
      <c r="CH7" s="106"/>
      <c r="CI7" s="106"/>
      <c r="CJ7" s="106"/>
      <c r="CK7" s="106"/>
      <c r="CL7" s="106"/>
      <c r="CM7" s="106"/>
      <c r="CN7" s="106"/>
      <c r="CO7" s="107"/>
    </row>
    <row r="8" spans="1:93" ht="12.6" customHeight="1" thickBot="1">
      <c r="A8">
        <v>104</v>
      </c>
      <c r="B8">
        <f t="shared" si="0"/>
        <v>1</v>
      </c>
      <c r="C8">
        <f t="shared" si="1"/>
        <v>4</v>
      </c>
      <c r="D8">
        <f>VLOOKUP($A8,BASE!$B$2:$N$519,2,)</f>
        <v>233651840</v>
      </c>
      <c r="E8" t="str">
        <f>VLOOKUP($A8,BASE!$B$2:$N$519,3,)</f>
        <v>BRUMARD</v>
      </c>
      <c r="F8" t="str">
        <f>VLOOKUP($A8,BASE!$B$2:$N$519,4,)</f>
        <v>MATHILDE</v>
      </c>
      <c r="G8">
        <f>VLOOKUP($A8,BASE!$B$2:$N$519,5,)</f>
        <v>36789</v>
      </c>
      <c r="H8" t="str">
        <f>VLOOKUP($A8,BASE!$B$2:$N$519,6,)</f>
        <v>BF</v>
      </c>
      <c r="I8" t="str">
        <f>VLOOKUP($A8,BASE!$B$2:$N$519,7,)</f>
        <v>Collège</v>
      </c>
      <c r="J8" t="str">
        <f>VLOOKUP($A8,BASE!$B$2:$N$519,8,)</f>
        <v>ISNEAUVILLE</v>
      </c>
      <c r="K8">
        <f>VLOOKUP($A8,BASE!$B$2:$N$519,9,)</f>
        <v>76230</v>
      </c>
      <c r="L8" t="str">
        <f>VLOOKUP($A8,BASE!$B$2:$N$519,10,)</f>
        <v>ISNEAUVILLE</v>
      </c>
      <c r="M8" t="str">
        <f>VLOOKUP($A8,BASE!$B$2:$N$519,11,)</f>
        <v>Joueur</v>
      </c>
      <c r="N8">
        <f>VLOOKUP($A8,BASE!$B$2:$N$519,12,)</f>
        <v>0</v>
      </c>
      <c r="O8">
        <f>VLOOKUP($A8,BASE!$B$2:$N$519,13,)</f>
        <v>0</v>
      </c>
      <c r="R8" s="2"/>
      <c r="S8" s="39" t="s">
        <v>53</v>
      </c>
      <c r="T8" s="40" t="s">
        <v>2</v>
      </c>
      <c r="U8" s="40" t="s">
        <v>54</v>
      </c>
      <c r="V8" s="40" t="s">
        <v>55</v>
      </c>
      <c r="W8" s="41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</row>
    <row r="9" spans="1:93" ht="12.6" customHeight="1" thickBot="1">
      <c r="A9">
        <v>105</v>
      </c>
      <c r="B9">
        <f t="shared" si="0"/>
        <v>1</v>
      </c>
      <c r="C9">
        <f t="shared" si="1"/>
        <v>5</v>
      </c>
      <c r="D9">
        <f>VLOOKUP($A9,BASE!$B$2:$N$519,2,)</f>
        <v>233655863</v>
      </c>
      <c r="E9" t="str">
        <f>VLOOKUP($A9,BASE!$B$2:$N$519,3,)</f>
        <v>BONDIN DALLERA</v>
      </c>
      <c r="F9" t="str">
        <f>VLOOKUP($A9,BASE!$B$2:$N$519,4,)</f>
        <v>JULIE</v>
      </c>
      <c r="G9">
        <f>VLOOKUP($A9,BASE!$B$2:$N$519,5,)</f>
        <v>36668</v>
      </c>
      <c r="H9" t="str">
        <f>VLOOKUP($A9,BASE!$B$2:$N$519,6,)</f>
        <v>BF</v>
      </c>
      <c r="I9" t="str">
        <f>VLOOKUP($A9,BASE!$B$2:$N$519,7,)</f>
        <v>Collège</v>
      </c>
      <c r="J9" t="str">
        <f>VLOOKUP($A9,BASE!$B$2:$N$519,8,)</f>
        <v>ISNEAUVILLE</v>
      </c>
      <c r="K9">
        <f>VLOOKUP($A9,BASE!$B$2:$N$519,9,)</f>
        <v>76230</v>
      </c>
      <c r="L9" t="str">
        <f>VLOOKUP($A9,BASE!$B$2:$N$519,10,)</f>
        <v>ISNEAUVILLE</v>
      </c>
      <c r="M9" t="str">
        <f>VLOOKUP($A9,BASE!$B$2:$N$519,11,)</f>
        <v>Joueur</v>
      </c>
      <c r="N9">
        <f>VLOOKUP($A9,BASE!$B$2:$N$519,12,)</f>
        <v>0</v>
      </c>
      <c r="O9">
        <f>VLOOKUP($A9,BASE!$B$2:$N$519,13,)</f>
        <v>0</v>
      </c>
      <c r="R9" s="2">
        <v>1</v>
      </c>
      <c r="S9" s="43" t="str">
        <f>IF(ISERROR(VLOOKUP($R9,$C$5:$P$103,3,)),"",(VLOOKUP($R9,$C$5:$P$103,3,)))</f>
        <v>DEFFAINS</v>
      </c>
      <c r="T9" s="43" t="str">
        <f>IF(ISERROR(VLOOKUP($R9,$C$5:$P$103,4,)),"",(VLOOKUP($R9,$C$5:$P$103,4,)))</f>
        <v>MYRIAM</v>
      </c>
      <c r="U9" s="44">
        <f>IF(ISERROR(VLOOKUP($R9,$C$5:$P$103,5,)),"",(VLOOKUP($R9,$C$5:$P$103,5,)))</f>
        <v>36350</v>
      </c>
      <c r="V9" s="43">
        <f>IF(ISERROR(VLOOKUP($R9,$C$5:$P$103,2,)),"",(VLOOKUP($R9,$C$5:$P$103,2,)))</f>
        <v>233650149</v>
      </c>
      <c r="W9" s="43" t="str">
        <f>IF(ISERROR(VLOOKUP($R9,$C$5:$P$103,11,)),"",(VLOOKUP($R9,$C$5:$P$103,11,)))</f>
        <v>Joueur</v>
      </c>
      <c r="X9" s="97" t="s">
        <v>152</v>
      </c>
      <c r="Y9" s="98"/>
      <c r="Z9" s="99"/>
      <c r="AA9" s="47" t="str">
        <f>AE6</f>
        <v>ISNEAUVILLE</v>
      </c>
      <c r="AB9" s="47"/>
      <c r="AC9" s="47"/>
      <c r="AD9" s="47"/>
      <c r="AE9" s="47"/>
      <c r="AF9" s="47"/>
      <c r="AG9" s="47"/>
      <c r="AH9" s="90" t="s">
        <v>154</v>
      </c>
      <c r="AI9" s="91"/>
      <c r="AJ9" s="92"/>
      <c r="AK9" s="90"/>
      <c r="AL9" s="91"/>
      <c r="AM9" s="91"/>
      <c r="AN9" s="91"/>
      <c r="AO9" s="92"/>
      <c r="AP9" s="4"/>
      <c r="AQ9" s="69" t="s">
        <v>155</v>
      </c>
      <c r="AR9" s="67"/>
      <c r="AS9" s="67"/>
      <c r="AT9" s="67"/>
      <c r="AU9" s="67"/>
      <c r="AV9" s="67"/>
      <c r="AW9" s="68"/>
      <c r="AX9" s="4"/>
      <c r="AY9" s="46" t="s">
        <v>156</v>
      </c>
      <c r="AZ9" s="47"/>
      <c r="BA9" s="47"/>
      <c r="BB9" s="47"/>
      <c r="BC9" s="47"/>
      <c r="BD9" s="47"/>
      <c r="BE9" s="50"/>
      <c r="BF9" s="4"/>
      <c r="BG9" s="97" t="s">
        <v>152</v>
      </c>
      <c r="BH9" s="98"/>
      <c r="BI9" s="99"/>
      <c r="BJ9" s="47" t="str">
        <f>BN6</f>
        <v>ISNEAUVILLE</v>
      </c>
      <c r="BK9" s="47"/>
      <c r="BL9" s="47"/>
      <c r="BM9" s="47"/>
      <c r="BN9" s="47"/>
      <c r="BO9" s="47"/>
      <c r="BP9" s="47"/>
      <c r="BQ9" s="90" t="s">
        <v>154</v>
      </c>
      <c r="BR9" s="91"/>
      <c r="BS9" s="92"/>
      <c r="BT9" s="90"/>
      <c r="BU9" s="91"/>
      <c r="BV9" s="91"/>
      <c r="BW9" s="91"/>
      <c r="BX9" s="92"/>
      <c r="BY9" s="4"/>
      <c r="BZ9" s="69" t="s">
        <v>155</v>
      </c>
      <c r="CA9" s="67"/>
      <c r="CB9" s="67"/>
      <c r="CC9" s="67"/>
      <c r="CD9" s="67"/>
      <c r="CE9" s="67"/>
      <c r="CF9" s="68"/>
      <c r="CG9" s="4"/>
      <c r="CH9" s="46" t="s">
        <v>156</v>
      </c>
      <c r="CI9" s="47"/>
      <c r="CJ9" s="47"/>
      <c r="CK9" s="47"/>
      <c r="CL9" s="47"/>
      <c r="CM9" s="47"/>
      <c r="CN9" s="50"/>
      <c r="CO9" s="4"/>
    </row>
    <row r="10" spans="1:93" ht="12.6" customHeight="1" thickBot="1">
      <c r="A10">
        <v>106</v>
      </c>
      <c r="B10">
        <f t="shared" si="0"/>
        <v>1</v>
      </c>
      <c r="C10">
        <f t="shared" si="1"/>
        <v>6</v>
      </c>
      <c r="D10">
        <f>VLOOKUP($A10,BASE!$B$2:$N$519,2,)</f>
        <v>233658638</v>
      </c>
      <c r="E10" t="str">
        <f>VLOOKUP($A10,BASE!$B$2:$N$519,3,)</f>
        <v>AUTIN</v>
      </c>
      <c r="F10" t="str">
        <f>VLOOKUP($A10,BASE!$B$2:$N$519,4,)</f>
        <v>JULIETTE</v>
      </c>
      <c r="G10">
        <f>VLOOKUP($A10,BASE!$B$2:$N$519,5,)</f>
        <v>36227</v>
      </c>
      <c r="H10" t="str">
        <f>VLOOKUP($A10,BASE!$B$2:$N$519,6,)</f>
        <v>BF</v>
      </c>
      <c r="I10" t="str">
        <f>VLOOKUP($A10,BASE!$B$2:$N$519,7,)</f>
        <v>Collège</v>
      </c>
      <c r="J10" t="str">
        <f>VLOOKUP($A10,BASE!$B$2:$N$519,8,)</f>
        <v>ISNEAUVILLE</v>
      </c>
      <c r="K10">
        <f>VLOOKUP($A10,BASE!$B$2:$N$519,9,)</f>
        <v>76230</v>
      </c>
      <c r="L10" t="str">
        <f>VLOOKUP($A10,BASE!$B$2:$N$519,10,)</f>
        <v>ISNEAUVILLE</v>
      </c>
      <c r="M10" t="str">
        <f>VLOOKUP($A10,BASE!$B$2:$N$519,11,)</f>
        <v>Joueur</v>
      </c>
      <c r="N10">
        <f>VLOOKUP($A10,BASE!$B$2:$N$519,12,)</f>
        <v>0</v>
      </c>
      <c r="O10">
        <f>VLOOKUP($A10,BASE!$B$2:$N$519,13,)</f>
        <v>0</v>
      </c>
      <c r="R10" s="2">
        <v>2</v>
      </c>
      <c r="S10" s="43" t="str">
        <f t="shared" ref="S10:S27" si="2">IF(ISERROR(VLOOKUP($R10,$C$5:$P$103,3,)),"",(VLOOKUP($R10,$C$5:$P$103,3,)))</f>
        <v>CHALUMEAU</v>
      </c>
      <c r="T10" s="43" t="str">
        <f t="shared" ref="T10:T28" si="3">IF(ISERROR(VLOOKUP($R10,$C$5:$P$103,4,)),"",(VLOOKUP($R10,$C$5:$P$103,4,)))</f>
        <v>LEONIE</v>
      </c>
      <c r="U10" s="44">
        <f t="shared" ref="U10:U28" si="4">IF(ISERROR(VLOOKUP($R10,$C$5:$P$103,5,)),"",(VLOOKUP($R10,$C$5:$P$103,5,)))</f>
        <v>36580</v>
      </c>
      <c r="V10" s="43">
        <f t="shared" ref="V10:V28" si="5">IF(ISERROR(VLOOKUP($R10,$C$5:$P$103,2,)),"",(VLOOKUP($R10,$C$5:$P$103,2,)))</f>
        <v>233655289</v>
      </c>
      <c r="W10" s="43" t="str">
        <f t="shared" ref="W10:W28" si="6">IF(ISERROR(VLOOKUP($R10,$C$5:$P$103,11,)),"",(VLOOKUP($R10,$C$5:$P$103,11,)))</f>
        <v>JO</v>
      </c>
      <c r="X10" s="47" t="s">
        <v>157</v>
      </c>
      <c r="Y10" s="47"/>
      <c r="Z10" s="47"/>
      <c r="AA10" s="93"/>
      <c r="AB10" s="93"/>
      <c r="AC10" s="93"/>
      <c r="AD10" s="4"/>
      <c r="AE10" s="4"/>
      <c r="AF10" s="94" t="s">
        <v>158</v>
      </c>
      <c r="AG10" s="53"/>
      <c r="AH10" s="80"/>
      <c r="AI10" s="80"/>
      <c r="AJ10" s="80"/>
      <c r="AK10" s="80"/>
      <c r="AL10" s="80"/>
      <c r="AM10" s="80"/>
      <c r="AN10" s="80"/>
      <c r="AO10" s="95"/>
      <c r="AP10" s="4"/>
      <c r="AQ10" s="46"/>
      <c r="AR10" s="47"/>
      <c r="AS10" s="47"/>
      <c r="AT10" s="47"/>
      <c r="AU10" s="47"/>
      <c r="AV10" s="47"/>
      <c r="AW10" s="50"/>
      <c r="AX10" s="4"/>
      <c r="AY10" s="48"/>
      <c r="AZ10" s="49"/>
      <c r="BA10" s="49"/>
      <c r="BB10" s="49"/>
      <c r="BC10" s="49"/>
      <c r="BD10" s="49"/>
      <c r="BE10" s="51"/>
      <c r="BF10" s="4"/>
      <c r="BG10" s="47" t="s">
        <v>157</v>
      </c>
      <c r="BH10" s="47"/>
      <c r="BI10" s="47"/>
      <c r="BJ10" s="93"/>
      <c r="BK10" s="93"/>
      <c r="BL10" s="93"/>
      <c r="BM10" s="4"/>
      <c r="BN10" s="4"/>
      <c r="BO10" s="94" t="s">
        <v>158</v>
      </c>
      <c r="BP10" s="53"/>
      <c r="BQ10" s="80"/>
      <c r="BR10" s="80"/>
      <c r="BS10" s="80"/>
      <c r="BT10" s="80"/>
      <c r="BU10" s="80"/>
      <c r="BV10" s="80"/>
      <c r="BW10" s="80"/>
      <c r="BX10" s="95"/>
      <c r="BY10" s="4"/>
      <c r="BZ10" s="46"/>
      <c r="CA10" s="47"/>
      <c r="CB10" s="47"/>
      <c r="CC10" s="47"/>
      <c r="CD10" s="47"/>
      <c r="CE10" s="47"/>
      <c r="CF10" s="50"/>
      <c r="CG10" s="4"/>
      <c r="CH10" s="48"/>
      <c r="CI10" s="49"/>
      <c r="CJ10" s="49"/>
      <c r="CK10" s="49"/>
      <c r="CL10" s="49"/>
      <c r="CM10" s="49"/>
      <c r="CN10" s="51"/>
      <c r="CO10" s="4"/>
    </row>
    <row r="11" spans="1:93" ht="12.6" customHeight="1" thickBot="1">
      <c r="A11">
        <v>107</v>
      </c>
      <c r="B11">
        <f t="shared" si="0"/>
        <v>2</v>
      </c>
      <c r="C11">
        <f t="shared" si="1"/>
        <v>100</v>
      </c>
      <c r="D11">
        <f>VLOOKUP($A11,BASE!$B$2:$N$519,2,)</f>
        <v>232814469</v>
      </c>
      <c r="E11" t="str">
        <f>VLOOKUP($A11,BASE!$B$2:$N$519,3,)</f>
        <v>JAMAI</v>
      </c>
      <c r="F11" t="str">
        <f>VLOOKUP($A11,BASE!$B$2:$N$519,4,)</f>
        <v>SIRINE</v>
      </c>
      <c r="G11">
        <f>VLOOKUP($A11,BASE!$B$2:$N$519,5,)</f>
        <v>36593</v>
      </c>
      <c r="H11" t="str">
        <f>VLOOKUP($A11,BASE!$B$2:$N$519,6,)</f>
        <v>BF</v>
      </c>
      <c r="I11" t="str">
        <f>VLOOKUP($A11,BASE!$B$2:$N$519,7,)</f>
        <v>Collège</v>
      </c>
      <c r="J11" t="str">
        <f>VLOOKUP($A11,BASE!$B$2:$N$519,8,)</f>
        <v>J. GIRAUDOUX</v>
      </c>
      <c r="K11">
        <f>VLOOKUP($A11,BASE!$B$2:$N$519,9,)</f>
        <v>76000</v>
      </c>
      <c r="L11" t="str">
        <f>VLOOKUP($A11,BASE!$B$2:$N$519,10,)</f>
        <v>ROUEN</v>
      </c>
      <c r="M11" t="str">
        <f>VLOOKUP($A11,BASE!$B$2:$N$519,11,)</f>
        <v>Joueur et JO</v>
      </c>
      <c r="N11">
        <f>VLOOKUP($A11,BASE!$B$2:$N$519,12,)</f>
        <v>0</v>
      </c>
      <c r="O11">
        <f>VLOOKUP($A11,BASE!$B$2:$N$519,13,)</f>
        <v>0</v>
      </c>
      <c r="R11" s="2">
        <v>3</v>
      </c>
      <c r="S11" s="43" t="str">
        <f t="shared" si="2"/>
        <v>BURE</v>
      </c>
      <c r="T11" s="43" t="str">
        <f t="shared" si="3"/>
        <v>LEA</v>
      </c>
      <c r="U11" s="44">
        <f t="shared" si="4"/>
        <v>36676</v>
      </c>
      <c r="V11" s="43">
        <f t="shared" si="5"/>
        <v>233657701</v>
      </c>
      <c r="W11" s="43" t="str">
        <f t="shared" si="6"/>
        <v>Joueur</v>
      </c>
      <c r="X11" s="82" t="s">
        <v>159</v>
      </c>
      <c r="Y11" s="84"/>
      <c r="Z11" s="11"/>
      <c r="AA11" s="11"/>
      <c r="AB11" s="4"/>
      <c r="AC11" s="4"/>
      <c r="AD11" s="4"/>
      <c r="AE11" s="4"/>
      <c r="AF11" s="12">
        <v>1</v>
      </c>
      <c r="AG11" s="13">
        <v>1</v>
      </c>
      <c r="AH11" s="14">
        <v>2</v>
      </c>
      <c r="AI11" s="14">
        <v>3</v>
      </c>
      <c r="AJ11" s="15">
        <v>4</v>
      </c>
      <c r="AK11" s="16">
        <v>2</v>
      </c>
      <c r="AL11" s="13">
        <v>1</v>
      </c>
      <c r="AM11" s="14">
        <v>2</v>
      </c>
      <c r="AN11" s="14">
        <v>3</v>
      </c>
      <c r="AO11" s="15">
        <v>4</v>
      </c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82" t="s">
        <v>159</v>
      </c>
      <c r="BH11" s="84"/>
      <c r="BI11" s="11"/>
      <c r="BJ11" s="11"/>
      <c r="BK11" s="4"/>
      <c r="BL11" s="4"/>
      <c r="BM11" s="4"/>
      <c r="BN11" s="4"/>
      <c r="BO11" s="12">
        <v>1</v>
      </c>
      <c r="BP11" s="13">
        <v>1</v>
      </c>
      <c r="BQ11" s="14">
        <v>2</v>
      </c>
      <c r="BR11" s="14">
        <v>3</v>
      </c>
      <c r="BS11" s="15">
        <v>4</v>
      </c>
      <c r="BT11" s="16">
        <v>2</v>
      </c>
      <c r="BU11" s="13">
        <v>1</v>
      </c>
      <c r="BV11" s="14">
        <v>2</v>
      </c>
      <c r="BW11" s="14">
        <v>3</v>
      </c>
      <c r="BX11" s="15">
        <v>4</v>
      </c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</row>
    <row r="12" spans="1:93" ht="12.6" customHeight="1" thickTop="1" thickBot="1">
      <c r="A12">
        <v>108</v>
      </c>
      <c r="B12">
        <f t="shared" si="0"/>
        <v>2</v>
      </c>
      <c r="C12">
        <f t="shared" si="1"/>
        <v>101</v>
      </c>
      <c r="D12">
        <f>VLOOKUP($A12,BASE!$B$2:$N$519,2,)</f>
        <v>232818982</v>
      </c>
      <c r="E12" t="str">
        <f>VLOOKUP($A12,BASE!$B$2:$N$519,3,)</f>
        <v>FATY</v>
      </c>
      <c r="F12" t="str">
        <f>VLOOKUP($A12,BASE!$B$2:$N$519,4,)</f>
        <v>MARIAMA</v>
      </c>
      <c r="G12">
        <f>VLOOKUP($A12,BASE!$B$2:$N$519,5,)</f>
        <v>36618</v>
      </c>
      <c r="H12" t="str">
        <f>VLOOKUP($A12,BASE!$B$2:$N$519,6,)</f>
        <v>BF</v>
      </c>
      <c r="I12" t="str">
        <f>VLOOKUP($A12,BASE!$B$2:$N$519,7,)</f>
        <v>Collège</v>
      </c>
      <c r="J12" t="str">
        <f>VLOOKUP($A12,BASE!$B$2:$N$519,8,)</f>
        <v>J. GIRAUDOUX</v>
      </c>
      <c r="K12">
        <f>VLOOKUP($A12,BASE!$B$2:$N$519,9,)</f>
        <v>76000</v>
      </c>
      <c r="L12" t="str">
        <f>VLOOKUP($A12,BASE!$B$2:$N$519,10,)</f>
        <v>ROUEN</v>
      </c>
      <c r="M12" t="str">
        <f>VLOOKUP($A12,BASE!$B$2:$N$519,11,)</f>
        <v>Joueur</v>
      </c>
      <c r="N12">
        <f>VLOOKUP($A12,BASE!$B$2:$N$519,12,)</f>
        <v>0</v>
      </c>
      <c r="O12">
        <f>VLOOKUP($A12,BASE!$B$2:$N$519,13,)</f>
        <v>0</v>
      </c>
      <c r="R12" s="2">
        <v>4</v>
      </c>
      <c r="S12" s="43" t="str">
        <f t="shared" si="2"/>
        <v>BRUMARD</v>
      </c>
      <c r="T12" s="43" t="str">
        <f t="shared" si="3"/>
        <v>MATHILDE</v>
      </c>
      <c r="U12" s="44">
        <f t="shared" si="4"/>
        <v>36789</v>
      </c>
      <c r="V12" s="43">
        <f t="shared" si="5"/>
        <v>233651840</v>
      </c>
      <c r="W12" s="43" t="str">
        <f t="shared" si="6"/>
        <v>Joueur</v>
      </c>
      <c r="X12" s="75" t="s">
        <v>160</v>
      </c>
      <c r="Y12" s="77"/>
      <c r="Z12" s="17"/>
      <c r="AA12" s="17"/>
      <c r="AB12" s="17"/>
      <c r="AC12" s="4"/>
      <c r="AD12" s="4"/>
      <c r="AE12" s="4"/>
      <c r="AF12" s="18"/>
      <c r="AG12" s="19"/>
      <c r="AH12" s="19"/>
      <c r="AI12" s="19"/>
      <c r="AJ12" s="19"/>
      <c r="AK12" s="19"/>
      <c r="AL12" s="19"/>
      <c r="AM12" s="19"/>
      <c r="AN12" s="19"/>
      <c r="AO12" s="20"/>
      <c r="AP12" s="4"/>
      <c r="AQ12" s="61" t="s">
        <v>161</v>
      </c>
      <c r="AR12" s="62"/>
      <c r="AS12" s="62" t="s">
        <v>147</v>
      </c>
      <c r="AT12" s="100"/>
      <c r="AU12" s="61" t="s">
        <v>161</v>
      </c>
      <c r="AV12" s="62"/>
      <c r="AW12" s="62" t="s">
        <v>147</v>
      </c>
      <c r="AX12" s="100"/>
      <c r="AY12" s="61" t="s">
        <v>161</v>
      </c>
      <c r="AZ12" s="62"/>
      <c r="BA12" s="62" t="s">
        <v>147</v>
      </c>
      <c r="BB12" s="100"/>
      <c r="BC12" s="61" t="s">
        <v>161</v>
      </c>
      <c r="BD12" s="62"/>
      <c r="BE12" s="62" t="s">
        <v>147</v>
      </c>
      <c r="BF12" s="100"/>
      <c r="BG12" s="75" t="s">
        <v>160</v>
      </c>
      <c r="BH12" s="77"/>
      <c r="BI12" s="17"/>
      <c r="BJ12" s="17"/>
      <c r="BK12" s="17"/>
      <c r="BL12" s="4"/>
      <c r="BM12" s="4"/>
      <c r="BN12" s="4"/>
      <c r="BO12" s="18"/>
      <c r="BP12" s="19"/>
      <c r="BQ12" s="19"/>
      <c r="BR12" s="19"/>
      <c r="BS12" s="19"/>
      <c r="BT12" s="19"/>
      <c r="BU12" s="19"/>
      <c r="BV12" s="19"/>
      <c r="BW12" s="19"/>
      <c r="BX12" s="20"/>
      <c r="BY12" s="4"/>
      <c r="BZ12" s="61" t="s">
        <v>161</v>
      </c>
      <c r="CA12" s="62"/>
      <c r="CB12" s="62" t="s">
        <v>147</v>
      </c>
      <c r="CC12" s="100"/>
      <c r="CD12" s="61" t="s">
        <v>161</v>
      </c>
      <c r="CE12" s="62"/>
      <c r="CF12" s="62" t="s">
        <v>147</v>
      </c>
      <c r="CG12" s="100"/>
      <c r="CH12" s="61" t="s">
        <v>161</v>
      </c>
      <c r="CI12" s="62"/>
      <c r="CJ12" s="62" t="s">
        <v>147</v>
      </c>
      <c r="CK12" s="100"/>
      <c r="CL12" s="61" t="s">
        <v>161</v>
      </c>
      <c r="CM12" s="62"/>
      <c r="CN12" s="62" t="s">
        <v>147</v>
      </c>
      <c r="CO12" s="100"/>
    </row>
    <row r="13" spans="1:93" ht="12.6" customHeight="1" thickBot="1">
      <c r="A13">
        <v>109</v>
      </c>
      <c r="B13">
        <f t="shared" si="0"/>
        <v>2</v>
      </c>
      <c r="C13">
        <f t="shared" si="1"/>
        <v>102</v>
      </c>
      <c r="D13">
        <f>VLOOKUP($A13,BASE!$B$2:$N$519,2,)</f>
        <v>232814943</v>
      </c>
      <c r="E13" t="str">
        <f>VLOOKUP($A13,BASE!$B$2:$N$519,3,)</f>
        <v>TOUSSART</v>
      </c>
      <c r="F13" t="str">
        <f>VLOOKUP($A13,BASE!$B$2:$N$519,4,)</f>
        <v>EMILIE</v>
      </c>
      <c r="G13">
        <f>VLOOKUP($A13,BASE!$B$2:$N$519,5,)</f>
        <v>36570</v>
      </c>
      <c r="H13" t="str">
        <f>VLOOKUP($A13,BASE!$B$2:$N$519,6,)</f>
        <v>BF</v>
      </c>
      <c r="I13" t="str">
        <f>VLOOKUP($A13,BASE!$B$2:$N$519,7,)</f>
        <v>Collège</v>
      </c>
      <c r="J13" t="str">
        <f>VLOOKUP($A13,BASE!$B$2:$N$519,8,)</f>
        <v>J. GIRAUDOUX</v>
      </c>
      <c r="K13">
        <f>VLOOKUP($A13,BASE!$B$2:$N$519,9,)</f>
        <v>76000</v>
      </c>
      <c r="L13" t="str">
        <f>VLOOKUP($A13,BASE!$B$2:$N$519,10,)</f>
        <v>ROUEN</v>
      </c>
      <c r="M13" t="str">
        <f>VLOOKUP($A13,BASE!$B$2:$N$519,11,)</f>
        <v>Joueur et JO</v>
      </c>
      <c r="N13" t="str">
        <f>VLOOKUP($A13,BASE!$B$2:$N$519,12,)</f>
        <v>guy</v>
      </c>
      <c r="O13">
        <f>VLOOKUP($A13,BASE!$B$2:$N$519,13,)</f>
        <v>7988696968</v>
      </c>
      <c r="R13" s="2">
        <v>5</v>
      </c>
      <c r="S13" s="43" t="str">
        <f t="shared" si="2"/>
        <v>BONDIN DALLERA</v>
      </c>
      <c r="T13" s="43" t="str">
        <f t="shared" si="3"/>
        <v>JULIE</v>
      </c>
      <c r="U13" s="44">
        <f t="shared" si="4"/>
        <v>36668</v>
      </c>
      <c r="V13" s="43">
        <f t="shared" si="5"/>
        <v>233655863</v>
      </c>
      <c r="W13" s="43" t="str">
        <f t="shared" si="6"/>
        <v>Joueur</v>
      </c>
      <c r="X13" s="75" t="s">
        <v>162</v>
      </c>
      <c r="Y13" s="77"/>
      <c r="Z13" s="17"/>
      <c r="AA13" s="17"/>
      <c r="AB13" s="17"/>
      <c r="AC13" s="4"/>
      <c r="AD13" s="4"/>
      <c r="AE13" s="4"/>
      <c r="AF13" s="21">
        <v>3</v>
      </c>
      <c r="AG13" s="13">
        <v>1</v>
      </c>
      <c r="AH13" s="14">
        <v>2</v>
      </c>
      <c r="AI13" s="14">
        <v>3</v>
      </c>
      <c r="AJ13" s="15">
        <v>4</v>
      </c>
      <c r="AK13" s="22">
        <v>4</v>
      </c>
      <c r="AL13" s="13">
        <v>1</v>
      </c>
      <c r="AM13" s="14">
        <v>2</v>
      </c>
      <c r="AN13" s="14">
        <v>3</v>
      </c>
      <c r="AO13" s="15">
        <v>4</v>
      </c>
      <c r="AP13" s="4"/>
      <c r="AQ13" s="30"/>
      <c r="AR13" s="17">
        <v>1</v>
      </c>
      <c r="AS13" s="17">
        <v>1</v>
      </c>
      <c r="AT13" s="31"/>
      <c r="AU13" s="30"/>
      <c r="AV13" s="17">
        <v>41</v>
      </c>
      <c r="AW13" s="17">
        <v>41</v>
      </c>
      <c r="AX13" s="31"/>
      <c r="AY13" s="30"/>
      <c r="AZ13" s="17">
        <v>81</v>
      </c>
      <c r="BA13" s="17">
        <v>81</v>
      </c>
      <c r="BB13" s="31"/>
      <c r="BC13" s="30"/>
      <c r="BD13" s="17">
        <v>121</v>
      </c>
      <c r="BE13" s="17">
        <v>121</v>
      </c>
      <c r="BF13" s="31"/>
      <c r="BG13" s="75" t="s">
        <v>162</v>
      </c>
      <c r="BH13" s="77"/>
      <c r="BI13" s="17"/>
      <c r="BJ13" s="17"/>
      <c r="BK13" s="17"/>
      <c r="BL13" s="4"/>
      <c r="BM13" s="4"/>
      <c r="BN13" s="4"/>
      <c r="BO13" s="21">
        <v>3</v>
      </c>
      <c r="BP13" s="13">
        <v>1</v>
      </c>
      <c r="BQ13" s="14">
        <v>2</v>
      </c>
      <c r="BR13" s="14">
        <v>3</v>
      </c>
      <c r="BS13" s="15">
        <v>4</v>
      </c>
      <c r="BT13" s="22">
        <v>4</v>
      </c>
      <c r="BU13" s="13">
        <v>1</v>
      </c>
      <c r="BV13" s="14">
        <v>2</v>
      </c>
      <c r="BW13" s="14">
        <v>3</v>
      </c>
      <c r="BX13" s="15">
        <v>4</v>
      </c>
      <c r="BY13" s="4"/>
      <c r="BZ13" s="30"/>
      <c r="CA13" s="17">
        <v>1</v>
      </c>
      <c r="CB13" s="17">
        <v>1</v>
      </c>
      <c r="CC13" s="31"/>
      <c r="CD13" s="30"/>
      <c r="CE13" s="17">
        <v>41</v>
      </c>
      <c r="CF13" s="17">
        <v>41</v>
      </c>
      <c r="CG13" s="31"/>
      <c r="CH13" s="30"/>
      <c r="CI13" s="17">
        <v>81</v>
      </c>
      <c r="CJ13" s="17">
        <v>81</v>
      </c>
      <c r="CK13" s="31"/>
      <c r="CL13" s="30"/>
      <c r="CM13" s="17">
        <v>121</v>
      </c>
      <c r="CN13" s="17">
        <v>121</v>
      </c>
      <c r="CO13" s="31"/>
    </row>
    <row r="14" spans="1:93" ht="12.6" customHeight="1" thickBot="1">
      <c r="A14">
        <v>110</v>
      </c>
      <c r="B14">
        <f t="shared" si="0"/>
        <v>2</v>
      </c>
      <c r="C14">
        <f t="shared" si="1"/>
        <v>103</v>
      </c>
      <c r="D14">
        <f>VLOOKUP($A14,BASE!$B$2:$N$519,2,)</f>
        <v>232812619</v>
      </c>
      <c r="E14" t="str">
        <f>VLOOKUP($A14,BASE!$B$2:$N$519,3,)</f>
        <v>CONDRUZ</v>
      </c>
      <c r="F14" t="str">
        <f>VLOOKUP($A14,BASE!$B$2:$N$519,4,)</f>
        <v>SOLYNE</v>
      </c>
      <c r="G14">
        <f>VLOOKUP($A14,BASE!$B$2:$N$519,5,)</f>
        <v>36567</v>
      </c>
      <c r="H14" t="str">
        <f>VLOOKUP($A14,BASE!$B$2:$N$519,6,)</f>
        <v>BF</v>
      </c>
      <c r="I14" t="str">
        <f>VLOOKUP($A14,BASE!$B$2:$N$519,7,)</f>
        <v>Collège</v>
      </c>
      <c r="J14" t="str">
        <f>VLOOKUP($A14,BASE!$B$2:$N$519,8,)</f>
        <v>J. GIRAUDOUX</v>
      </c>
      <c r="K14">
        <f>VLOOKUP($A14,BASE!$B$2:$N$519,9,)</f>
        <v>76000</v>
      </c>
      <c r="L14" t="str">
        <f>VLOOKUP($A14,BASE!$B$2:$N$519,10,)</f>
        <v>ROUEN</v>
      </c>
      <c r="M14" t="str">
        <f>VLOOKUP($A14,BASE!$B$2:$N$519,11,)</f>
        <v>Joueur et JO</v>
      </c>
      <c r="N14">
        <f>VLOOKUP($A14,BASE!$B$2:$N$519,12,)</f>
        <v>0</v>
      </c>
      <c r="O14">
        <f>VLOOKUP($A14,BASE!$B$2:$N$519,13,)</f>
        <v>0</v>
      </c>
      <c r="R14" s="2">
        <v>6</v>
      </c>
      <c r="S14" s="43" t="str">
        <f t="shared" si="2"/>
        <v>AUTIN</v>
      </c>
      <c r="T14" s="43" t="str">
        <f t="shared" si="3"/>
        <v>JULIETTE</v>
      </c>
      <c r="U14" s="44">
        <f t="shared" si="4"/>
        <v>36227</v>
      </c>
      <c r="V14" s="43">
        <f t="shared" si="5"/>
        <v>233658638</v>
      </c>
      <c r="W14" s="43" t="str">
        <f t="shared" si="6"/>
        <v>Joueur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30"/>
      <c r="AR14" s="17">
        <v>2</v>
      </c>
      <c r="AS14" s="17">
        <v>2</v>
      </c>
      <c r="AT14" s="31"/>
      <c r="AU14" s="30"/>
      <c r="AV14" s="17">
        <v>42</v>
      </c>
      <c r="AW14" s="17">
        <v>42</v>
      </c>
      <c r="AX14" s="31"/>
      <c r="AY14" s="30"/>
      <c r="AZ14" s="17">
        <v>82</v>
      </c>
      <c r="BA14" s="17">
        <v>82</v>
      </c>
      <c r="BB14" s="31"/>
      <c r="BC14" s="30"/>
      <c r="BD14" s="17">
        <v>122</v>
      </c>
      <c r="BE14" s="17">
        <v>122</v>
      </c>
      <c r="BF14" s="31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30"/>
      <c r="CA14" s="17">
        <v>2</v>
      </c>
      <c r="CB14" s="17">
        <v>2</v>
      </c>
      <c r="CC14" s="31"/>
      <c r="CD14" s="30"/>
      <c r="CE14" s="17">
        <v>42</v>
      </c>
      <c r="CF14" s="17">
        <v>42</v>
      </c>
      <c r="CG14" s="31"/>
      <c r="CH14" s="30"/>
      <c r="CI14" s="17">
        <v>82</v>
      </c>
      <c r="CJ14" s="17">
        <v>82</v>
      </c>
      <c r="CK14" s="31"/>
      <c r="CL14" s="30"/>
      <c r="CM14" s="17">
        <v>122</v>
      </c>
      <c r="CN14" s="17">
        <v>122</v>
      </c>
      <c r="CO14" s="31"/>
    </row>
    <row r="15" spans="1:93" ht="12.6" customHeight="1">
      <c r="A15">
        <v>111</v>
      </c>
      <c r="B15">
        <f t="shared" si="0"/>
        <v>2</v>
      </c>
      <c r="C15">
        <f t="shared" si="1"/>
        <v>104</v>
      </c>
      <c r="D15">
        <f>VLOOKUP($A15,BASE!$B$2:$N$519,2,)</f>
        <v>232814167</v>
      </c>
      <c r="E15" t="str">
        <f>VLOOKUP($A15,BASE!$B$2:$N$519,3,)</f>
        <v>CISSE</v>
      </c>
      <c r="F15" t="str">
        <f>VLOOKUP($A15,BASE!$B$2:$N$519,4,)</f>
        <v>MAIMOUNA</v>
      </c>
      <c r="G15">
        <f>VLOOKUP($A15,BASE!$B$2:$N$519,5,)</f>
        <v>36824</v>
      </c>
      <c r="H15" t="str">
        <f>VLOOKUP($A15,BASE!$B$2:$N$519,6,)</f>
        <v>BF</v>
      </c>
      <c r="I15" t="str">
        <f>VLOOKUP($A15,BASE!$B$2:$N$519,7,)</f>
        <v>Collège</v>
      </c>
      <c r="J15" t="str">
        <f>VLOOKUP($A15,BASE!$B$2:$N$519,8,)</f>
        <v>J. GIRAUDOUX</v>
      </c>
      <c r="K15">
        <f>VLOOKUP($A15,BASE!$B$2:$N$519,9,)</f>
        <v>76000</v>
      </c>
      <c r="L15" t="str">
        <f>VLOOKUP($A15,BASE!$B$2:$N$519,10,)</f>
        <v>ROUEN</v>
      </c>
      <c r="M15" t="str">
        <f>VLOOKUP($A15,BASE!$B$2:$N$519,11,)</f>
        <v>Joueur</v>
      </c>
      <c r="N15">
        <f>VLOOKUP($A15,BASE!$B$2:$N$519,12,)</f>
        <v>0</v>
      </c>
      <c r="O15">
        <f>VLOOKUP($A15,BASE!$B$2:$N$519,13,)</f>
        <v>0</v>
      </c>
      <c r="R15" s="2">
        <v>7</v>
      </c>
      <c r="S15" s="43" t="str">
        <f t="shared" si="2"/>
        <v/>
      </c>
      <c r="T15" s="43" t="str">
        <f t="shared" si="3"/>
        <v/>
      </c>
      <c r="U15" s="44" t="str">
        <f t="shared" si="4"/>
        <v/>
      </c>
      <c r="V15" s="43" t="str">
        <f t="shared" si="5"/>
        <v/>
      </c>
      <c r="W15" s="43" t="str">
        <f t="shared" si="6"/>
        <v/>
      </c>
      <c r="X15" s="88" t="s">
        <v>0</v>
      </c>
      <c r="Y15" s="80"/>
      <c r="Z15" s="81"/>
      <c r="AA15" s="79" t="s">
        <v>163</v>
      </c>
      <c r="AB15" s="80"/>
      <c r="AC15" s="80"/>
      <c r="AD15" s="81"/>
      <c r="AE15" s="79" t="s">
        <v>2</v>
      </c>
      <c r="AF15" s="80"/>
      <c r="AG15" s="80"/>
      <c r="AH15" s="81"/>
      <c r="AI15" s="79" t="s">
        <v>164</v>
      </c>
      <c r="AJ15" s="81"/>
      <c r="AK15" s="85" t="s">
        <v>165</v>
      </c>
      <c r="AL15" s="86"/>
      <c r="AM15" s="86"/>
      <c r="AN15" s="86"/>
      <c r="AO15" s="87"/>
      <c r="AP15" s="4"/>
      <c r="AQ15" s="30"/>
      <c r="AR15" s="17">
        <v>3</v>
      </c>
      <c r="AS15" s="17">
        <v>3</v>
      </c>
      <c r="AT15" s="31"/>
      <c r="AU15" s="30"/>
      <c r="AV15" s="17">
        <v>43</v>
      </c>
      <c r="AW15" s="17">
        <v>43</v>
      </c>
      <c r="AX15" s="31"/>
      <c r="AY15" s="30"/>
      <c r="AZ15" s="17">
        <v>83</v>
      </c>
      <c r="BA15" s="17">
        <v>83</v>
      </c>
      <c r="BB15" s="31"/>
      <c r="BC15" s="30"/>
      <c r="BD15" s="17">
        <v>123</v>
      </c>
      <c r="BE15" s="17">
        <v>123</v>
      </c>
      <c r="BF15" s="31"/>
      <c r="BG15" s="88" t="s">
        <v>0</v>
      </c>
      <c r="BH15" s="80"/>
      <c r="BI15" s="81"/>
      <c r="BJ15" s="79" t="s">
        <v>163</v>
      </c>
      <c r="BK15" s="80"/>
      <c r="BL15" s="80"/>
      <c r="BM15" s="81"/>
      <c r="BN15" s="79" t="s">
        <v>2</v>
      </c>
      <c r="BO15" s="80"/>
      <c r="BP15" s="80"/>
      <c r="BQ15" s="81"/>
      <c r="BR15" s="79" t="s">
        <v>164</v>
      </c>
      <c r="BS15" s="81"/>
      <c r="BT15" s="85" t="s">
        <v>165</v>
      </c>
      <c r="BU15" s="86"/>
      <c r="BV15" s="86"/>
      <c r="BW15" s="86"/>
      <c r="BX15" s="87"/>
      <c r="BY15" s="4"/>
      <c r="BZ15" s="30"/>
      <c r="CA15" s="17">
        <v>3</v>
      </c>
      <c r="CB15" s="17">
        <v>3</v>
      </c>
      <c r="CC15" s="31"/>
      <c r="CD15" s="30"/>
      <c r="CE15" s="17">
        <v>43</v>
      </c>
      <c r="CF15" s="17">
        <v>43</v>
      </c>
      <c r="CG15" s="31"/>
      <c r="CH15" s="30"/>
      <c r="CI15" s="17">
        <v>83</v>
      </c>
      <c r="CJ15" s="17">
        <v>83</v>
      </c>
      <c r="CK15" s="31"/>
      <c r="CL15" s="30"/>
      <c r="CM15" s="17">
        <v>123</v>
      </c>
      <c r="CN15" s="17">
        <v>123</v>
      </c>
      <c r="CO15" s="31"/>
    </row>
    <row r="16" spans="1:93" ht="12.6" customHeight="1">
      <c r="A16">
        <v>112</v>
      </c>
      <c r="B16">
        <f t="shared" si="0"/>
        <v>2</v>
      </c>
      <c r="C16">
        <f t="shared" si="1"/>
        <v>105</v>
      </c>
      <c r="D16">
        <f>VLOOKUP($A16,BASE!$B$2:$N$519,2,)</f>
        <v>232815730</v>
      </c>
      <c r="E16" t="str">
        <f>VLOOKUP($A16,BASE!$B$2:$N$519,3,)</f>
        <v>N'DIAYE</v>
      </c>
      <c r="F16" t="str">
        <f>VLOOKUP($A16,BASE!$B$2:$N$519,4,)</f>
        <v>HARKETTA</v>
      </c>
      <c r="G16">
        <f>VLOOKUP($A16,BASE!$B$2:$N$519,5,)</f>
        <v>36667</v>
      </c>
      <c r="H16" t="str">
        <f>VLOOKUP($A16,BASE!$B$2:$N$519,6,)</f>
        <v>BF</v>
      </c>
      <c r="I16" t="str">
        <f>VLOOKUP($A16,BASE!$B$2:$N$519,7,)</f>
        <v>Collège</v>
      </c>
      <c r="J16" t="str">
        <f>VLOOKUP($A16,BASE!$B$2:$N$519,8,)</f>
        <v>J. GIRAUDOUX</v>
      </c>
      <c r="K16">
        <f>VLOOKUP($A16,BASE!$B$2:$N$519,9,)</f>
        <v>76000</v>
      </c>
      <c r="L16" t="str">
        <f>VLOOKUP($A16,BASE!$B$2:$N$519,10,)</f>
        <v>ROUEN</v>
      </c>
      <c r="M16" t="str">
        <f>VLOOKUP($A16,BASE!$B$2:$N$519,11,)</f>
        <v>Joueur</v>
      </c>
      <c r="N16">
        <f>VLOOKUP($A16,BASE!$B$2:$N$519,12,)</f>
        <v>0</v>
      </c>
      <c r="O16">
        <f>VLOOKUP($A16,BASE!$B$2:$N$519,13,)</f>
        <v>0</v>
      </c>
      <c r="R16" s="2">
        <v>8</v>
      </c>
      <c r="S16" s="43" t="str">
        <f t="shared" si="2"/>
        <v/>
      </c>
      <c r="T16" s="43" t="str">
        <f t="shared" si="3"/>
        <v/>
      </c>
      <c r="U16" s="44" t="str">
        <f t="shared" si="4"/>
        <v/>
      </c>
      <c r="V16" s="43" t="str">
        <f t="shared" si="5"/>
        <v/>
      </c>
      <c r="W16" s="43" t="str">
        <f t="shared" si="6"/>
        <v/>
      </c>
      <c r="X16" s="89"/>
      <c r="Y16" s="83"/>
      <c r="Z16" s="84"/>
      <c r="AA16" s="82"/>
      <c r="AB16" s="83"/>
      <c r="AC16" s="83"/>
      <c r="AD16" s="84"/>
      <c r="AE16" s="82"/>
      <c r="AF16" s="83"/>
      <c r="AG16" s="83"/>
      <c r="AH16" s="84"/>
      <c r="AI16" s="82"/>
      <c r="AJ16" s="84"/>
      <c r="AK16" s="17">
        <v>1</v>
      </c>
      <c r="AL16" s="17">
        <v>2</v>
      </c>
      <c r="AM16" s="17">
        <v>3</v>
      </c>
      <c r="AN16" s="17">
        <v>4</v>
      </c>
      <c r="AO16" s="23">
        <v>5</v>
      </c>
      <c r="AP16" s="4"/>
      <c r="AQ16" s="30"/>
      <c r="AR16" s="17">
        <v>4</v>
      </c>
      <c r="AS16" s="17">
        <v>4</v>
      </c>
      <c r="AT16" s="31"/>
      <c r="AU16" s="30"/>
      <c r="AV16" s="17">
        <v>44</v>
      </c>
      <c r="AW16" s="17">
        <v>44</v>
      </c>
      <c r="AX16" s="31"/>
      <c r="AY16" s="30"/>
      <c r="AZ16" s="17">
        <v>84</v>
      </c>
      <c r="BA16" s="17">
        <v>84</v>
      </c>
      <c r="BB16" s="31"/>
      <c r="BC16" s="30"/>
      <c r="BD16" s="17">
        <v>124</v>
      </c>
      <c r="BE16" s="17">
        <v>124</v>
      </c>
      <c r="BF16" s="31"/>
      <c r="BG16" s="89"/>
      <c r="BH16" s="83"/>
      <c r="BI16" s="84"/>
      <c r="BJ16" s="82"/>
      <c r="BK16" s="83"/>
      <c r="BL16" s="83"/>
      <c r="BM16" s="84"/>
      <c r="BN16" s="82"/>
      <c r="BO16" s="83"/>
      <c r="BP16" s="83"/>
      <c r="BQ16" s="84"/>
      <c r="BR16" s="82"/>
      <c r="BS16" s="84"/>
      <c r="BT16" s="17">
        <v>1</v>
      </c>
      <c r="BU16" s="17">
        <v>2</v>
      </c>
      <c r="BV16" s="17">
        <v>3</v>
      </c>
      <c r="BW16" s="17">
        <v>4</v>
      </c>
      <c r="BX16" s="23">
        <v>5</v>
      </c>
      <c r="BY16" s="4"/>
      <c r="BZ16" s="30"/>
      <c r="CA16" s="17">
        <v>4</v>
      </c>
      <c r="CB16" s="17">
        <v>4</v>
      </c>
      <c r="CC16" s="31"/>
      <c r="CD16" s="30"/>
      <c r="CE16" s="17">
        <v>44</v>
      </c>
      <c r="CF16" s="17">
        <v>44</v>
      </c>
      <c r="CG16" s="31"/>
      <c r="CH16" s="30"/>
      <c r="CI16" s="17">
        <v>84</v>
      </c>
      <c r="CJ16" s="17">
        <v>84</v>
      </c>
      <c r="CK16" s="31"/>
      <c r="CL16" s="30"/>
      <c r="CM16" s="17">
        <v>124</v>
      </c>
      <c r="CN16" s="17">
        <v>124</v>
      </c>
      <c r="CO16" s="31"/>
    </row>
    <row r="17" spans="1:93" ht="12.6" customHeight="1">
      <c r="A17">
        <v>113</v>
      </c>
      <c r="B17">
        <f t="shared" si="0"/>
        <v>3</v>
      </c>
      <c r="C17">
        <f t="shared" si="1"/>
        <v>200</v>
      </c>
      <c r="D17">
        <f>VLOOKUP($A17,BASE!$B$2:$N$519,2,)</f>
        <v>232859329</v>
      </c>
      <c r="E17" t="str">
        <f>VLOOKUP($A17,BASE!$B$2:$N$519,3,)</f>
        <v>ABED</v>
      </c>
      <c r="F17" t="str">
        <f>VLOOKUP($A17,BASE!$B$2:$N$519,4,)</f>
        <v>HOUDA</v>
      </c>
      <c r="G17">
        <f>VLOOKUP($A17,BASE!$B$2:$N$519,5,)</f>
        <v>36748</v>
      </c>
      <c r="H17" t="str">
        <f>VLOOKUP($A17,BASE!$B$2:$N$519,6,)</f>
        <v>BF</v>
      </c>
      <c r="I17" t="str">
        <f>VLOOKUP($A17,BASE!$B$2:$N$519,7,)</f>
        <v>Collège</v>
      </c>
      <c r="J17" t="str">
        <f>VLOOKUP($A17,BASE!$B$2:$N$519,8,)</f>
        <v>P. PICASSO</v>
      </c>
      <c r="K17">
        <f>VLOOKUP($A17,BASE!$B$2:$N$519,9,)</f>
        <v>76800</v>
      </c>
      <c r="L17" t="str">
        <f>VLOOKUP($A17,BASE!$B$2:$N$519,10,)</f>
        <v>SAINT-ETIENNE DU ROUVRAY</v>
      </c>
      <c r="M17" t="str">
        <f>VLOOKUP($A17,BASE!$B$2:$N$519,11,)</f>
        <v>Joueur</v>
      </c>
      <c r="N17" t="str">
        <f>VLOOKUP($A17,BASE!$B$2:$N$519,12,)</f>
        <v>dudu</v>
      </c>
      <c r="O17">
        <f>VLOOKUP($A17,BASE!$B$2:$N$519,13,)</f>
        <v>6878770870</v>
      </c>
      <c r="R17" s="2">
        <v>9</v>
      </c>
      <c r="S17" s="43" t="str">
        <f t="shared" si="2"/>
        <v/>
      </c>
      <c r="T17" s="43" t="str">
        <f t="shared" si="3"/>
        <v/>
      </c>
      <c r="U17" s="44" t="str">
        <f t="shared" si="4"/>
        <v/>
      </c>
      <c r="V17" s="43" t="str">
        <f t="shared" si="5"/>
        <v/>
      </c>
      <c r="W17" s="43" t="str">
        <f t="shared" si="6"/>
        <v/>
      </c>
      <c r="X17" s="78">
        <f>V9</f>
        <v>233650149</v>
      </c>
      <c r="Y17" s="76"/>
      <c r="Z17" s="77"/>
      <c r="AA17" s="75" t="str">
        <f>S9</f>
        <v>DEFFAINS</v>
      </c>
      <c r="AB17" s="76"/>
      <c r="AC17" s="76"/>
      <c r="AD17" s="77"/>
      <c r="AE17" s="75" t="str">
        <f>T9</f>
        <v>MYRIAM</v>
      </c>
      <c r="AF17" s="76"/>
      <c r="AG17" s="76"/>
      <c r="AH17" s="77"/>
      <c r="AI17" s="75"/>
      <c r="AJ17" s="77"/>
      <c r="AK17" s="17"/>
      <c r="AL17" s="17"/>
      <c r="AM17" s="17"/>
      <c r="AN17" s="17"/>
      <c r="AO17" s="23"/>
      <c r="AP17" s="4"/>
      <c r="AQ17" s="30"/>
      <c r="AR17" s="17">
        <v>5</v>
      </c>
      <c r="AS17" s="17">
        <v>5</v>
      </c>
      <c r="AT17" s="31"/>
      <c r="AU17" s="30"/>
      <c r="AV17" s="17">
        <v>45</v>
      </c>
      <c r="AW17" s="17">
        <v>45</v>
      </c>
      <c r="AX17" s="31"/>
      <c r="AY17" s="30"/>
      <c r="AZ17" s="17">
        <v>85</v>
      </c>
      <c r="BA17" s="17">
        <v>85</v>
      </c>
      <c r="BB17" s="31"/>
      <c r="BC17" s="30"/>
      <c r="BD17" s="17">
        <v>125</v>
      </c>
      <c r="BE17" s="17">
        <v>125</v>
      </c>
      <c r="BF17" s="31"/>
      <c r="BG17" s="78">
        <f>V9</f>
        <v>233650149</v>
      </c>
      <c r="BH17" s="76"/>
      <c r="BI17" s="77"/>
      <c r="BJ17" s="75" t="str">
        <f>S9</f>
        <v>DEFFAINS</v>
      </c>
      <c r="BK17" s="76"/>
      <c r="BL17" s="76"/>
      <c r="BM17" s="77"/>
      <c r="BN17" s="75" t="str">
        <f>T9</f>
        <v>MYRIAM</v>
      </c>
      <c r="BO17" s="76"/>
      <c r="BP17" s="76"/>
      <c r="BQ17" s="77"/>
      <c r="BR17" s="75"/>
      <c r="BS17" s="77"/>
      <c r="BT17" s="17"/>
      <c r="BU17" s="17"/>
      <c r="BV17" s="17"/>
      <c r="BW17" s="17"/>
      <c r="BX17" s="23"/>
      <c r="BY17" s="4"/>
      <c r="BZ17" s="30"/>
      <c r="CA17" s="17">
        <v>5</v>
      </c>
      <c r="CB17" s="17">
        <v>5</v>
      </c>
      <c r="CC17" s="31"/>
      <c r="CD17" s="30"/>
      <c r="CE17" s="17">
        <v>45</v>
      </c>
      <c r="CF17" s="17">
        <v>45</v>
      </c>
      <c r="CG17" s="31"/>
      <c r="CH17" s="30"/>
      <c r="CI17" s="17">
        <v>85</v>
      </c>
      <c r="CJ17" s="17">
        <v>85</v>
      </c>
      <c r="CK17" s="31"/>
      <c r="CL17" s="30"/>
      <c r="CM17" s="17">
        <v>125</v>
      </c>
      <c r="CN17" s="17">
        <v>125</v>
      </c>
      <c r="CO17" s="31"/>
    </row>
    <row r="18" spans="1:93" ht="12.6" customHeight="1">
      <c r="A18">
        <v>114</v>
      </c>
      <c r="B18">
        <f t="shared" si="0"/>
        <v>3</v>
      </c>
      <c r="C18">
        <f t="shared" si="1"/>
        <v>201</v>
      </c>
      <c r="D18">
        <f>VLOOKUP($A18,BASE!$B$2:$N$519,2,)</f>
        <v>232855760</v>
      </c>
      <c r="E18" t="str">
        <f>VLOOKUP($A18,BASE!$B$2:$N$519,3,)</f>
        <v>DAGUZAN</v>
      </c>
      <c r="F18" t="str">
        <f>VLOOKUP($A18,BASE!$B$2:$N$519,4,)</f>
        <v>CHLOE</v>
      </c>
      <c r="G18">
        <f>VLOOKUP($A18,BASE!$B$2:$N$519,5,)</f>
        <v>36593</v>
      </c>
      <c r="H18" t="str">
        <f>VLOOKUP($A18,BASE!$B$2:$N$519,6,)</f>
        <v>BF</v>
      </c>
      <c r="I18" t="str">
        <f>VLOOKUP($A18,BASE!$B$2:$N$519,7,)</f>
        <v>Collège</v>
      </c>
      <c r="J18" t="str">
        <f>VLOOKUP($A18,BASE!$B$2:$N$519,8,)</f>
        <v>P. PICASSO</v>
      </c>
      <c r="K18">
        <f>VLOOKUP($A18,BASE!$B$2:$N$519,9,)</f>
        <v>76800</v>
      </c>
      <c r="L18" t="str">
        <f>VLOOKUP($A18,BASE!$B$2:$N$519,10,)</f>
        <v>SAINT-ETIENNE DU ROUVRAY</v>
      </c>
      <c r="M18" t="str">
        <f>VLOOKUP($A18,BASE!$B$2:$N$519,11,)</f>
        <v>Joueur</v>
      </c>
      <c r="N18">
        <f>VLOOKUP($A18,BASE!$B$2:$N$519,12,)</f>
        <v>0</v>
      </c>
      <c r="O18">
        <f>VLOOKUP($A18,BASE!$B$2:$N$519,13,)</f>
        <v>0</v>
      </c>
      <c r="R18" s="2">
        <v>10</v>
      </c>
      <c r="S18" s="43" t="str">
        <f t="shared" si="2"/>
        <v/>
      </c>
      <c r="T18" s="43" t="str">
        <f t="shared" si="3"/>
        <v/>
      </c>
      <c r="U18" s="44" t="str">
        <f t="shared" si="4"/>
        <v/>
      </c>
      <c r="V18" s="43" t="str">
        <f t="shared" si="5"/>
        <v/>
      </c>
      <c r="W18" s="43" t="str">
        <f t="shared" si="6"/>
        <v/>
      </c>
      <c r="X18" s="78">
        <f t="shared" ref="X18:X26" si="7">V10</f>
        <v>233655289</v>
      </c>
      <c r="Y18" s="76"/>
      <c r="Z18" s="77"/>
      <c r="AA18" s="75" t="str">
        <f t="shared" ref="AA18:AA26" si="8">S10</f>
        <v>CHALUMEAU</v>
      </c>
      <c r="AB18" s="76"/>
      <c r="AC18" s="76"/>
      <c r="AD18" s="77"/>
      <c r="AE18" s="75" t="str">
        <f t="shared" ref="AE18:AE26" si="9">T10</f>
        <v>LEONIE</v>
      </c>
      <c r="AF18" s="76"/>
      <c r="AG18" s="76"/>
      <c r="AH18" s="77"/>
      <c r="AI18" s="75"/>
      <c r="AJ18" s="77"/>
      <c r="AK18" s="17"/>
      <c r="AL18" s="17"/>
      <c r="AM18" s="17"/>
      <c r="AN18" s="17"/>
      <c r="AO18" s="23"/>
      <c r="AP18" s="4"/>
      <c r="AQ18" s="30"/>
      <c r="AR18" s="17">
        <v>6</v>
      </c>
      <c r="AS18" s="17">
        <v>6</v>
      </c>
      <c r="AT18" s="31"/>
      <c r="AU18" s="30"/>
      <c r="AV18" s="17">
        <v>46</v>
      </c>
      <c r="AW18" s="17">
        <v>46</v>
      </c>
      <c r="AX18" s="31"/>
      <c r="AY18" s="30"/>
      <c r="AZ18" s="17">
        <v>86</v>
      </c>
      <c r="BA18" s="17">
        <v>86</v>
      </c>
      <c r="BB18" s="31"/>
      <c r="BC18" s="30"/>
      <c r="BD18" s="17">
        <v>126</v>
      </c>
      <c r="BE18" s="17">
        <v>126</v>
      </c>
      <c r="BF18" s="31"/>
      <c r="BG18" s="78">
        <f t="shared" ref="BG18:BG26" si="10">V10</f>
        <v>233655289</v>
      </c>
      <c r="BH18" s="76"/>
      <c r="BI18" s="77"/>
      <c r="BJ18" s="75" t="str">
        <f t="shared" ref="BJ18:BJ26" si="11">S10</f>
        <v>CHALUMEAU</v>
      </c>
      <c r="BK18" s="76"/>
      <c r="BL18" s="76"/>
      <c r="BM18" s="77"/>
      <c r="BN18" s="75" t="str">
        <f t="shared" ref="BN18:BN26" si="12">T10</f>
        <v>LEONIE</v>
      </c>
      <c r="BO18" s="76"/>
      <c r="BP18" s="76"/>
      <c r="BQ18" s="77"/>
      <c r="BR18" s="75"/>
      <c r="BS18" s="77"/>
      <c r="BT18" s="17"/>
      <c r="BU18" s="17"/>
      <c r="BV18" s="17"/>
      <c r="BW18" s="17"/>
      <c r="BX18" s="23"/>
      <c r="BY18" s="4"/>
      <c r="BZ18" s="30"/>
      <c r="CA18" s="17">
        <v>6</v>
      </c>
      <c r="CB18" s="17">
        <v>6</v>
      </c>
      <c r="CC18" s="31"/>
      <c r="CD18" s="30"/>
      <c r="CE18" s="17">
        <v>46</v>
      </c>
      <c r="CF18" s="17">
        <v>46</v>
      </c>
      <c r="CG18" s="31"/>
      <c r="CH18" s="30"/>
      <c r="CI18" s="17">
        <v>86</v>
      </c>
      <c r="CJ18" s="17">
        <v>86</v>
      </c>
      <c r="CK18" s="31"/>
      <c r="CL18" s="30"/>
      <c r="CM18" s="17">
        <v>126</v>
      </c>
      <c r="CN18" s="17">
        <v>126</v>
      </c>
      <c r="CO18" s="31"/>
    </row>
    <row r="19" spans="1:93" ht="12.6" customHeight="1">
      <c r="A19">
        <v>115</v>
      </c>
      <c r="B19">
        <f t="shared" si="0"/>
        <v>3</v>
      </c>
      <c r="C19">
        <f t="shared" si="1"/>
        <v>202</v>
      </c>
      <c r="D19">
        <f>VLOOKUP($A19,BASE!$B$2:$N$519,2,)</f>
        <v>232856244</v>
      </c>
      <c r="E19" t="str">
        <f>VLOOKUP($A19,BASE!$B$2:$N$519,3,)</f>
        <v>CHAVATTE</v>
      </c>
      <c r="F19" t="str">
        <f>VLOOKUP($A19,BASE!$B$2:$N$519,4,)</f>
        <v>AMBRE</v>
      </c>
      <c r="G19">
        <f>VLOOKUP($A19,BASE!$B$2:$N$519,5,)</f>
        <v>36612</v>
      </c>
      <c r="H19" t="str">
        <f>VLOOKUP($A19,BASE!$B$2:$N$519,6,)</f>
        <v>BF</v>
      </c>
      <c r="I19" t="str">
        <f>VLOOKUP($A19,BASE!$B$2:$N$519,7,)</f>
        <v>Collège</v>
      </c>
      <c r="J19" t="str">
        <f>VLOOKUP($A19,BASE!$B$2:$N$519,8,)</f>
        <v>P. PICASSO</v>
      </c>
      <c r="K19">
        <f>VLOOKUP($A19,BASE!$B$2:$N$519,9,)</f>
        <v>76800</v>
      </c>
      <c r="L19" t="str">
        <f>VLOOKUP($A19,BASE!$B$2:$N$519,10,)</f>
        <v>SAINT-ETIENNE DU ROUVRAY</v>
      </c>
      <c r="M19" t="str">
        <f>VLOOKUP($A19,BASE!$B$2:$N$519,11,)</f>
        <v>Joueur</v>
      </c>
      <c r="N19">
        <f>VLOOKUP($A19,BASE!$B$2:$N$519,12,)</f>
        <v>0</v>
      </c>
      <c r="O19">
        <f>VLOOKUP($A19,BASE!$B$2:$N$519,13,)</f>
        <v>0</v>
      </c>
      <c r="R19" s="2">
        <v>11</v>
      </c>
      <c r="S19" s="43" t="str">
        <f t="shared" si="2"/>
        <v/>
      </c>
      <c r="T19" s="43" t="str">
        <f t="shared" si="3"/>
        <v/>
      </c>
      <c r="U19" s="44" t="str">
        <f t="shared" si="4"/>
        <v/>
      </c>
      <c r="V19" s="43" t="str">
        <f t="shared" si="5"/>
        <v/>
      </c>
      <c r="W19" s="43" t="str">
        <f t="shared" si="6"/>
        <v/>
      </c>
      <c r="X19" s="78">
        <f t="shared" si="7"/>
        <v>233657701</v>
      </c>
      <c r="Y19" s="76"/>
      <c r="Z19" s="77"/>
      <c r="AA19" s="75" t="str">
        <f t="shared" si="8"/>
        <v>BURE</v>
      </c>
      <c r="AB19" s="76"/>
      <c r="AC19" s="76"/>
      <c r="AD19" s="77"/>
      <c r="AE19" s="75" t="str">
        <f t="shared" si="9"/>
        <v>LEA</v>
      </c>
      <c r="AF19" s="76"/>
      <c r="AG19" s="76"/>
      <c r="AH19" s="77"/>
      <c r="AI19" s="75"/>
      <c r="AJ19" s="77"/>
      <c r="AK19" s="17"/>
      <c r="AL19" s="17"/>
      <c r="AM19" s="17"/>
      <c r="AN19" s="17"/>
      <c r="AO19" s="23"/>
      <c r="AP19" s="4"/>
      <c r="AQ19" s="30"/>
      <c r="AR19" s="17">
        <v>7</v>
      </c>
      <c r="AS19" s="17">
        <v>7</v>
      </c>
      <c r="AT19" s="31"/>
      <c r="AU19" s="30"/>
      <c r="AV19" s="17">
        <v>47</v>
      </c>
      <c r="AW19" s="17">
        <v>47</v>
      </c>
      <c r="AX19" s="31"/>
      <c r="AY19" s="30"/>
      <c r="AZ19" s="17">
        <v>87</v>
      </c>
      <c r="BA19" s="17">
        <v>87</v>
      </c>
      <c r="BB19" s="31"/>
      <c r="BC19" s="30"/>
      <c r="BD19" s="17">
        <v>127</v>
      </c>
      <c r="BE19" s="17">
        <v>127</v>
      </c>
      <c r="BF19" s="31"/>
      <c r="BG19" s="78">
        <f t="shared" si="10"/>
        <v>233657701</v>
      </c>
      <c r="BH19" s="76"/>
      <c r="BI19" s="77"/>
      <c r="BJ19" s="75" t="str">
        <f t="shared" si="11"/>
        <v>BURE</v>
      </c>
      <c r="BK19" s="76"/>
      <c r="BL19" s="76"/>
      <c r="BM19" s="77"/>
      <c r="BN19" s="75" t="str">
        <f t="shared" si="12"/>
        <v>LEA</v>
      </c>
      <c r="BO19" s="76"/>
      <c r="BP19" s="76"/>
      <c r="BQ19" s="77"/>
      <c r="BR19" s="75"/>
      <c r="BS19" s="77"/>
      <c r="BT19" s="17"/>
      <c r="BU19" s="17"/>
      <c r="BV19" s="17"/>
      <c r="BW19" s="17"/>
      <c r="BX19" s="23"/>
      <c r="BY19" s="4"/>
      <c r="BZ19" s="30"/>
      <c r="CA19" s="17">
        <v>7</v>
      </c>
      <c r="CB19" s="17">
        <v>7</v>
      </c>
      <c r="CC19" s="31"/>
      <c r="CD19" s="30"/>
      <c r="CE19" s="17">
        <v>47</v>
      </c>
      <c r="CF19" s="17">
        <v>47</v>
      </c>
      <c r="CG19" s="31"/>
      <c r="CH19" s="30"/>
      <c r="CI19" s="17">
        <v>87</v>
      </c>
      <c r="CJ19" s="17">
        <v>87</v>
      </c>
      <c r="CK19" s="31"/>
      <c r="CL19" s="30"/>
      <c r="CM19" s="17">
        <v>127</v>
      </c>
      <c r="CN19" s="17">
        <v>127</v>
      </c>
      <c r="CO19" s="31"/>
    </row>
    <row r="20" spans="1:93" ht="12.6" customHeight="1">
      <c r="A20">
        <v>116</v>
      </c>
      <c r="B20">
        <f t="shared" si="0"/>
        <v>3</v>
      </c>
      <c r="C20">
        <f t="shared" si="1"/>
        <v>203</v>
      </c>
      <c r="D20">
        <f>VLOOKUP($A20,BASE!$B$2:$N$519,2,)</f>
        <v>232857336</v>
      </c>
      <c r="E20" t="str">
        <f>VLOOKUP($A20,BASE!$B$2:$N$519,3,)</f>
        <v>CODEN</v>
      </c>
      <c r="F20" t="str">
        <f>VLOOKUP($A20,BASE!$B$2:$N$519,4,)</f>
        <v>MARINE</v>
      </c>
      <c r="G20">
        <f>VLOOKUP($A20,BASE!$B$2:$N$519,5,)</f>
        <v>36273</v>
      </c>
      <c r="H20" t="str">
        <f>VLOOKUP($A20,BASE!$B$2:$N$519,6,)</f>
        <v>BF</v>
      </c>
      <c r="I20" t="str">
        <f>VLOOKUP($A20,BASE!$B$2:$N$519,7,)</f>
        <v>Collège</v>
      </c>
      <c r="J20" t="str">
        <f>VLOOKUP($A20,BASE!$B$2:$N$519,8,)</f>
        <v>P. PICASSO</v>
      </c>
      <c r="K20">
        <f>VLOOKUP($A20,BASE!$B$2:$N$519,9,)</f>
        <v>76800</v>
      </c>
      <c r="L20" t="str">
        <f>VLOOKUP($A20,BASE!$B$2:$N$519,10,)</f>
        <v>SAINT-ETIENNE DU ROUVRAY</v>
      </c>
      <c r="M20" t="str">
        <f>VLOOKUP($A20,BASE!$B$2:$N$519,11,)</f>
        <v>Joueur</v>
      </c>
      <c r="N20">
        <f>VLOOKUP($A20,BASE!$B$2:$N$519,12,)</f>
        <v>0</v>
      </c>
      <c r="O20">
        <f>VLOOKUP($A20,BASE!$B$2:$N$519,13,)</f>
        <v>0</v>
      </c>
      <c r="R20" s="2">
        <v>12</v>
      </c>
      <c r="S20" s="43" t="str">
        <f t="shared" si="2"/>
        <v/>
      </c>
      <c r="T20" s="43" t="str">
        <f t="shared" si="3"/>
        <v/>
      </c>
      <c r="U20" s="44" t="str">
        <f t="shared" si="4"/>
        <v/>
      </c>
      <c r="V20" s="43" t="str">
        <f t="shared" si="5"/>
        <v/>
      </c>
      <c r="W20" s="43" t="str">
        <f t="shared" si="6"/>
        <v/>
      </c>
      <c r="X20" s="78">
        <f t="shared" si="7"/>
        <v>233651840</v>
      </c>
      <c r="Y20" s="76"/>
      <c r="Z20" s="77"/>
      <c r="AA20" s="75" t="str">
        <f t="shared" si="8"/>
        <v>BRUMARD</v>
      </c>
      <c r="AB20" s="76"/>
      <c r="AC20" s="76"/>
      <c r="AD20" s="77"/>
      <c r="AE20" s="75" t="str">
        <f t="shared" si="9"/>
        <v>MATHILDE</v>
      </c>
      <c r="AF20" s="76"/>
      <c r="AG20" s="76"/>
      <c r="AH20" s="77"/>
      <c r="AI20" s="75"/>
      <c r="AJ20" s="77"/>
      <c r="AK20" s="17"/>
      <c r="AL20" s="17"/>
      <c r="AM20" s="17"/>
      <c r="AN20" s="17"/>
      <c r="AO20" s="23"/>
      <c r="AP20" s="4"/>
      <c r="AQ20" s="30"/>
      <c r="AR20" s="17">
        <v>8</v>
      </c>
      <c r="AS20" s="17">
        <v>8</v>
      </c>
      <c r="AT20" s="31"/>
      <c r="AU20" s="30"/>
      <c r="AV20" s="17">
        <v>48</v>
      </c>
      <c r="AW20" s="17">
        <v>48</v>
      </c>
      <c r="AX20" s="31"/>
      <c r="AY20" s="30"/>
      <c r="AZ20" s="17">
        <v>88</v>
      </c>
      <c r="BA20" s="17">
        <v>88</v>
      </c>
      <c r="BB20" s="31"/>
      <c r="BC20" s="30"/>
      <c r="BD20" s="17">
        <v>128</v>
      </c>
      <c r="BE20" s="17">
        <v>128</v>
      </c>
      <c r="BF20" s="31"/>
      <c r="BG20" s="78">
        <f t="shared" si="10"/>
        <v>233651840</v>
      </c>
      <c r="BH20" s="76"/>
      <c r="BI20" s="77"/>
      <c r="BJ20" s="75" t="str">
        <f t="shared" si="11"/>
        <v>BRUMARD</v>
      </c>
      <c r="BK20" s="76"/>
      <c r="BL20" s="76"/>
      <c r="BM20" s="77"/>
      <c r="BN20" s="75" t="str">
        <f t="shared" si="12"/>
        <v>MATHILDE</v>
      </c>
      <c r="BO20" s="76"/>
      <c r="BP20" s="76"/>
      <c r="BQ20" s="77"/>
      <c r="BR20" s="75"/>
      <c r="BS20" s="77"/>
      <c r="BT20" s="17"/>
      <c r="BU20" s="17"/>
      <c r="BV20" s="17"/>
      <c r="BW20" s="17"/>
      <c r="BX20" s="23"/>
      <c r="BY20" s="4"/>
      <c r="BZ20" s="30"/>
      <c r="CA20" s="17">
        <v>8</v>
      </c>
      <c r="CB20" s="17">
        <v>8</v>
      </c>
      <c r="CC20" s="31"/>
      <c r="CD20" s="30"/>
      <c r="CE20" s="17">
        <v>48</v>
      </c>
      <c r="CF20" s="17">
        <v>48</v>
      </c>
      <c r="CG20" s="31"/>
      <c r="CH20" s="30"/>
      <c r="CI20" s="17">
        <v>88</v>
      </c>
      <c r="CJ20" s="17">
        <v>88</v>
      </c>
      <c r="CK20" s="31"/>
      <c r="CL20" s="30"/>
      <c r="CM20" s="17">
        <v>128</v>
      </c>
      <c r="CN20" s="17">
        <v>128</v>
      </c>
      <c r="CO20" s="31"/>
    </row>
    <row r="21" spans="1:93" ht="12.6" customHeight="1">
      <c r="A21">
        <v>117</v>
      </c>
      <c r="B21">
        <f t="shared" si="0"/>
        <v>3</v>
      </c>
      <c r="C21">
        <f t="shared" si="1"/>
        <v>204</v>
      </c>
      <c r="D21">
        <f>VLOOKUP($A21,BASE!$B$2:$N$519,2,)</f>
        <v>232853683</v>
      </c>
      <c r="E21" t="str">
        <f>VLOOKUP($A21,BASE!$B$2:$N$519,3,)</f>
        <v>CHIVOT</v>
      </c>
      <c r="F21" t="str">
        <f>VLOOKUP($A21,BASE!$B$2:$N$519,4,)</f>
        <v>MARYNE</v>
      </c>
      <c r="G21">
        <f>VLOOKUP($A21,BASE!$B$2:$N$519,5,)</f>
        <v>36185</v>
      </c>
      <c r="H21" t="str">
        <f>VLOOKUP($A21,BASE!$B$2:$N$519,6,)</f>
        <v>BF</v>
      </c>
      <c r="I21" t="str">
        <f>VLOOKUP($A21,BASE!$B$2:$N$519,7,)</f>
        <v>Collège</v>
      </c>
      <c r="J21" t="str">
        <f>VLOOKUP($A21,BASE!$B$2:$N$519,8,)</f>
        <v>P. PICASSO</v>
      </c>
      <c r="K21">
        <f>VLOOKUP($A21,BASE!$B$2:$N$519,9,)</f>
        <v>76800</v>
      </c>
      <c r="L21" t="str">
        <f>VLOOKUP($A21,BASE!$B$2:$N$519,10,)</f>
        <v>SAINT-ETIENNE DU ROUVRAY</v>
      </c>
      <c r="M21" t="str">
        <f>VLOOKUP($A21,BASE!$B$2:$N$519,11,)</f>
        <v>Joueur</v>
      </c>
      <c r="N21">
        <f>VLOOKUP($A21,BASE!$B$2:$N$519,12,)</f>
        <v>0</v>
      </c>
      <c r="O21">
        <f>VLOOKUP($A21,BASE!$B$2:$N$519,13,)</f>
        <v>0</v>
      </c>
      <c r="R21" s="2">
        <v>13</v>
      </c>
      <c r="S21" s="43" t="str">
        <f t="shared" si="2"/>
        <v/>
      </c>
      <c r="T21" s="43" t="str">
        <f t="shared" si="3"/>
        <v/>
      </c>
      <c r="U21" s="44" t="str">
        <f t="shared" si="4"/>
        <v/>
      </c>
      <c r="V21" s="43" t="str">
        <f t="shared" si="5"/>
        <v/>
      </c>
      <c r="W21" s="43" t="str">
        <f t="shared" si="6"/>
        <v/>
      </c>
      <c r="X21" s="78">
        <f t="shared" si="7"/>
        <v>233655863</v>
      </c>
      <c r="Y21" s="76"/>
      <c r="Z21" s="77"/>
      <c r="AA21" s="75" t="str">
        <f t="shared" si="8"/>
        <v>BONDIN DALLERA</v>
      </c>
      <c r="AB21" s="76"/>
      <c r="AC21" s="76"/>
      <c r="AD21" s="77"/>
      <c r="AE21" s="75" t="str">
        <f t="shared" si="9"/>
        <v>JULIE</v>
      </c>
      <c r="AF21" s="76"/>
      <c r="AG21" s="76"/>
      <c r="AH21" s="77"/>
      <c r="AI21" s="75"/>
      <c r="AJ21" s="77"/>
      <c r="AK21" s="17"/>
      <c r="AL21" s="17"/>
      <c r="AM21" s="17"/>
      <c r="AN21" s="17"/>
      <c r="AO21" s="23"/>
      <c r="AP21" s="4"/>
      <c r="AQ21" s="30"/>
      <c r="AR21" s="17">
        <v>9</v>
      </c>
      <c r="AS21" s="17">
        <v>9</v>
      </c>
      <c r="AT21" s="31"/>
      <c r="AU21" s="30"/>
      <c r="AV21" s="17">
        <v>49</v>
      </c>
      <c r="AW21" s="17">
        <v>49</v>
      </c>
      <c r="AX21" s="31"/>
      <c r="AY21" s="30"/>
      <c r="AZ21" s="17">
        <v>89</v>
      </c>
      <c r="BA21" s="17">
        <v>89</v>
      </c>
      <c r="BB21" s="31"/>
      <c r="BC21" s="30"/>
      <c r="BD21" s="17">
        <v>129</v>
      </c>
      <c r="BE21" s="17">
        <v>129</v>
      </c>
      <c r="BF21" s="31"/>
      <c r="BG21" s="78">
        <f t="shared" si="10"/>
        <v>233655863</v>
      </c>
      <c r="BH21" s="76"/>
      <c r="BI21" s="77"/>
      <c r="BJ21" s="75" t="str">
        <f t="shared" si="11"/>
        <v>BONDIN DALLERA</v>
      </c>
      <c r="BK21" s="76"/>
      <c r="BL21" s="76"/>
      <c r="BM21" s="77"/>
      <c r="BN21" s="75" t="str">
        <f t="shared" si="12"/>
        <v>JULIE</v>
      </c>
      <c r="BO21" s="76"/>
      <c r="BP21" s="76"/>
      <c r="BQ21" s="77"/>
      <c r="BR21" s="75"/>
      <c r="BS21" s="77"/>
      <c r="BT21" s="17"/>
      <c r="BU21" s="17"/>
      <c r="BV21" s="17"/>
      <c r="BW21" s="17"/>
      <c r="BX21" s="23"/>
      <c r="BY21" s="4"/>
      <c r="BZ21" s="30"/>
      <c r="CA21" s="17">
        <v>9</v>
      </c>
      <c r="CB21" s="17">
        <v>9</v>
      </c>
      <c r="CC21" s="31"/>
      <c r="CD21" s="30"/>
      <c r="CE21" s="17">
        <v>49</v>
      </c>
      <c r="CF21" s="17">
        <v>49</v>
      </c>
      <c r="CG21" s="31"/>
      <c r="CH21" s="30"/>
      <c r="CI21" s="17">
        <v>89</v>
      </c>
      <c r="CJ21" s="17">
        <v>89</v>
      </c>
      <c r="CK21" s="31"/>
      <c r="CL21" s="30"/>
      <c r="CM21" s="17">
        <v>129</v>
      </c>
      <c r="CN21" s="17">
        <v>129</v>
      </c>
      <c r="CO21" s="31"/>
    </row>
    <row r="22" spans="1:93" ht="12.6" customHeight="1">
      <c r="A22">
        <v>118</v>
      </c>
      <c r="B22">
        <f t="shared" si="0"/>
        <v>3</v>
      </c>
      <c r="C22">
        <f t="shared" si="1"/>
        <v>205</v>
      </c>
      <c r="D22">
        <f>VLOOKUP($A22,BASE!$B$2:$N$519,2,)</f>
        <v>232854033</v>
      </c>
      <c r="E22" t="str">
        <f>VLOOKUP($A22,BASE!$B$2:$N$519,3,)</f>
        <v>CHEVALIER</v>
      </c>
      <c r="F22" t="str">
        <f>VLOOKUP($A22,BASE!$B$2:$N$519,4,)</f>
        <v>CAMILLE</v>
      </c>
      <c r="G22">
        <f>VLOOKUP($A22,BASE!$B$2:$N$519,5,)</f>
        <v>36711</v>
      </c>
      <c r="H22" t="str">
        <f>VLOOKUP($A22,BASE!$B$2:$N$519,6,)</f>
        <v>BF</v>
      </c>
      <c r="I22" t="str">
        <f>VLOOKUP($A22,BASE!$B$2:$N$519,7,)</f>
        <v>Collège</v>
      </c>
      <c r="J22" t="str">
        <f>VLOOKUP($A22,BASE!$B$2:$N$519,8,)</f>
        <v>P. PICASSO</v>
      </c>
      <c r="K22">
        <f>VLOOKUP($A22,BASE!$B$2:$N$519,9,)</f>
        <v>76800</v>
      </c>
      <c r="L22" t="str">
        <f>VLOOKUP($A22,BASE!$B$2:$N$519,10,)</f>
        <v>SAINT-ETIENNE DU ROUVRAY</v>
      </c>
      <c r="M22" t="str">
        <f>VLOOKUP($A22,BASE!$B$2:$N$519,11,)</f>
        <v>Joueur</v>
      </c>
      <c r="N22">
        <f>VLOOKUP($A22,BASE!$B$2:$N$519,12,)</f>
        <v>0</v>
      </c>
      <c r="O22">
        <f>VLOOKUP($A22,BASE!$B$2:$N$519,13,)</f>
        <v>0</v>
      </c>
      <c r="R22" s="2">
        <v>14</v>
      </c>
      <c r="S22" s="43" t="str">
        <f t="shared" si="2"/>
        <v/>
      </c>
      <c r="T22" s="43" t="str">
        <f t="shared" si="3"/>
        <v/>
      </c>
      <c r="U22" s="44" t="str">
        <f t="shared" si="4"/>
        <v/>
      </c>
      <c r="V22" s="43" t="str">
        <f t="shared" si="5"/>
        <v/>
      </c>
      <c r="W22" s="43" t="str">
        <f t="shared" si="6"/>
        <v/>
      </c>
      <c r="X22" s="78">
        <f t="shared" si="7"/>
        <v>233658638</v>
      </c>
      <c r="Y22" s="76"/>
      <c r="Z22" s="77"/>
      <c r="AA22" s="75" t="str">
        <f t="shared" si="8"/>
        <v>AUTIN</v>
      </c>
      <c r="AB22" s="76"/>
      <c r="AC22" s="76"/>
      <c r="AD22" s="77"/>
      <c r="AE22" s="75" t="str">
        <f t="shared" si="9"/>
        <v>JULIETTE</v>
      </c>
      <c r="AF22" s="76"/>
      <c r="AG22" s="76"/>
      <c r="AH22" s="77"/>
      <c r="AI22" s="75"/>
      <c r="AJ22" s="77"/>
      <c r="AK22" s="17"/>
      <c r="AL22" s="17"/>
      <c r="AM22" s="17"/>
      <c r="AN22" s="17"/>
      <c r="AO22" s="23"/>
      <c r="AP22" s="4"/>
      <c r="AQ22" s="30"/>
      <c r="AR22" s="17">
        <v>10</v>
      </c>
      <c r="AS22" s="17">
        <v>10</v>
      </c>
      <c r="AT22" s="31"/>
      <c r="AU22" s="30"/>
      <c r="AV22" s="17">
        <v>50</v>
      </c>
      <c r="AW22" s="17">
        <v>50</v>
      </c>
      <c r="AX22" s="31"/>
      <c r="AY22" s="30"/>
      <c r="AZ22" s="17">
        <v>90</v>
      </c>
      <c r="BA22" s="17">
        <v>90</v>
      </c>
      <c r="BB22" s="31"/>
      <c r="BC22" s="30"/>
      <c r="BD22" s="17">
        <v>130</v>
      </c>
      <c r="BE22" s="17">
        <v>130</v>
      </c>
      <c r="BF22" s="31"/>
      <c r="BG22" s="78">
        <f t="shared" si="10"/>
        <v>233658638</v>
      </c>
      <c r="BH22" s="76"/>
      <c r="BI22" s="77"/>
      <c r="BJ22" s="75" t="str">
        <f t="shared" si="11"/>
        <v>AUTIN</v>
      </c>
      <c r="BK22" s="76"/>
      <c r="BL22" s="76"/>
      <c r="BM22" s="77"/>
      <c r="BN22" s="75" t="str">
        <f t="shared" si="12"/>
        <v>JULIETTE</v>
      </c>
      <c r="BO22" s="76"/>
      <c r="BP22" s="76"/>
      <c r="BQ22" s="77"/>
      <c r="BR22" s="75"/>
      <c r="BS22" s="77"/>
      <c r="BT22" s="17"/>
      <c r="BU22" s="17"/>
      <c r="BV22" s="17"/>
      <c r="BW22" s="17"/>
      <c r="BX22" s="23"/>
      <c r="BY22" s="4"/>
      <c r="BZ22" s="30"/>
      <c r="CA22" s="17">
        <v>10</v>
      </c>
      <c r="CB22" s="17">
        <v>10</v>
      </c>
      <c r="CC22" s="31"/>
      <c r="CD22" s="30"/>
      <c r="CE22" s="17">
        <v>50</v>
      </c>
      <c r="CF22" s="17">
        <v>50</v>
      </c>
      <c r="CG22" s="31"/>
      <c r="CH22" s="30"/>
      <c r="CI22" s="17">
        <v>90</v>
      </c>
      <c r="CJ22" s="17">
        <v>90</v>
      </c>
      <c r="CK22" s="31"/>
      <c r="CL22" s="30"/>
      <c r="CM22" s="17">
        <v>130</v>
      </c>
      <c r="CN22" s="17">
        <v>130</v>
      </c>
      <c r="CO22" s="31"/>
    </row>
    <row r="23" spans="1:93" ht="12.6" customHeight="1">
      <c r="A23">
        <v>119</v>
      </c>
      <c r="B23">
        <f t="shared" si="0"/>
        <v>3</v>
      </c>
      <c r="C23">
        <f t="shared" si="1"/>
        <v>206</v>
      </c>
      <c r="D23">
        <f>VLOOKUP($A23,BASE!$B$2:$N$519,2,)</f>
        <v>232859769</v>
      </c>
      <c r="E23" t="str">
        <f>VLOOKUP($A23,BASE!$B$2:$N$519,3,)</f>
        <v>CAVE</v>
      </c>
      <c r="F23" t="str">
        <f>VLOOKUP($A23,BASE!$B$2:$N$519,4,)</f>
        <v>ELISE</v>
      </c>
      <c r="G23">
        <f>VLOOKUP($A23,BASE!$B$2:$N$519,5,)</f>
        <v>36369</v>
      </c>
      <c r="H23" t="str">
        <f>VLOOKUP($A23,BASE!$B$2:$N$519,6,)</f>
        <v>BF</v>
      </c>
      <c r="I23" t="str">
        <f>VLOOKUP($A23,BASE!$B$2:$N$519,7,)</f>
        <v>Collège</v>
      </c>
      <c r="J23" t="str">
        <f>VLOOKUP($A23,BASE!$B$2:$N$519,8,)</f>
        <v>P. PICASSO</v>
      </c>
      <c r="K23">
        <f>VLOOKUP($A23,BASE!$B$2:$N$519,9,)</f>
        <v>76800</v>
      </c>
      <c r="L23" t="str">
        <f>VLOOKUP($A23,BASE!$B$2:$N$519,10,)</f>
        <v>SAINT-ETIENNE DU ROUVRAY</v>
      </c>
      <c r="M23" t="str">
        <f>VLOOKUP($A23,BASE!$B$2:$N$519,11,)</f>
        <v>Joueur</v>
      </c>
      <c r="N23">
        <f>VLOOKUP($A23,BASE!$B$2:$N$519,12,)</f>
        <v>0</v>
      </c>
      <c r="O23">
        <f>VLOOKUP($A23,BASE!$B$2:$N$519,13,)</f>
        <v>0</v>
      </c>
      <c r="R23" s="2">
        <v>15</v>
      </c>
      <c r="S23" s="43" t="str">
        <f t="shared" si="2"/>
        <v/>
      </c>
      <c r="T23" s="43" t="str">
        <f t="shared" si="3"/>
        <v/>
      </c>
      <c r="U23" s="44" t="str">
        <f t="shared" si="4"/>
        <v/>
      </c>
      <c r="V23" s="43" t="str">
        <f t="shared" si="5"/>
        <v/>
      </c>
      <c r="W23" s="43" t="str">
        <f t="shared" si="6"/>
        <v/>
      </c>
      <c r="X23" s="78" t="str">
        <f t="shared" si="7"/>
        <v/>
      </c>
      <c r="Y23" s="76"/>
      <c r="Z23" s="77"/>
      <c r="AA23" s="75" t="str">
        <f t="shared" si="8"/>
        <v/>
      </c>
      <c r="AB23" s="76"/>
      <c r="AC23" s="76"/>
      <c r="AD23" s="77"/>
      <c r="AE23" s="75" t="str">
        <f t="shared" si="9"/>
        <v/>
      </c>
      <c r="AF23" s="76"/>
      <c r="AG23" s="76"/>
      <c r="AH23" s="77"/>
      <c r="AI23" s="75"/>
      <c r="AJ23" s="77"/>
      <c r="AK23" s="17"/>
      <c r="AL23" s="17"/>
      <c r="AM23" s="17"/>
      <c r="AN23" s="17"/>
      <c r="AO23" s="23"/>
      <c r="AP23" s="4"/>
      <c r="AQ23" s="30"/>
      <c r="AR23" s="17">
        <v>11</v>
      </c>
      <c r="AS23" s="17">
        <v>11</v>
      </c>
      <c r="AT23" s="31"/>
      <c r="AU23" s="30"/>
      <c r="AV23" s="17">
        <v>51</v>
      </c>
      <c r="AW23" s="17">
        <v>51</v>
      </c>
      <c r="AX23" s="31"/>
      <c r="AY23" s="30"/>
      <c r="AZ23" s="17">
        <v>91</v>
      </c>
      <c r="BA23" s="17">
        <v>91</v>
      </c>
      <c r="BB23" s="31"/>
      <c r="BC23" s="30"/>
      <c r="BD23" s="17">
        <v>131</v>
      </c>
      <c r="BE23" s="17">
        <v>131</v>
      </c>
      <c r="BF23" s="31"/>
      <c r="BG23" s="78" t="str">
        <f t="shared" si="10"/>
        <v/>
      </c>
      <c r="BH23" s="76"/>
      <c r="BI23" s="77"/>
      <c r="BJ23" s="75" t="str">
        <f t="shared" si="11"/>
        <v/>
      </c>
      <c r="BK23" s="76"/>
      <c r="BL23" s="76"/>
      <c r="BM23" s="77"/>
      <c r="BN23" s="75" t="str">
        <f t="shared" si="12"/>
        <v/>
      </c>
      <c r="BO23" s="76"/>
      <c r="BP23" s="76"/>
      <c r="BQ23" s="77"/>
      <c r="BR23" s="75"/>
      <c r="BS23" s="77"/>
      <c r="BT23" s="17"/>
      <c r="BU23" s="17"/>
      <c r="BV23" s="17"/>
      <c r="BW23" s="17"/>
      <c r="BX23" s="23"/>
      <c r="BY23" s="4"/>
      <c r="BZ23" s="30"/>
      <c r="CA23" s="17">
        <v>11</v>
      </c>
      <c r="CB23" s="17">
        <v>11</v>
      </c>
      <c r="CC23" s="31"/>
      <c r="CD23" s="30"/>
      <c r="CE23" s="17">
        <v>51</v>
      </c>
      <c r="CF23" s="17">
        <v>51</v>
      </c>
      <c r="CG23" s="31"/>
      <c r="CH23" s="30"/>
      <c r="CI23" s="17">
        <v>91</v>
      </c>
      <c r="CJ23" s="17">
        <v>91</v>
      </c>
      <c r="CK23" s="31"/>
      <c r="CL23" s="30"/>
      <c r="CM23" s="17">
        <v>131</v>
      </c>
      <c r="CN23" s="17">
        <v>131</v>
      </c>
      <c r="CO23" s="31"/>
    </row>
    <row r="24" spans="1:93" ht="12.6" customHeight="1">
      <c r="A24">
        <v>120</v>
      </c>
      <c r="B24">
        <f t="shared" si="0"/>
        <v>3</v>
      </c>
      <c r="C24">
        <f t="shared" si="1"/>
        <v>207</v>
      </c>
      <c r="D24">
        <f>VLOOKUP($A24,BASE!$B$2:$N$519,2,)</f>
        <v>232853761</v>
      </c>
      <c r="E24" t="str">
        <f>VLOOKUP($A24,BASE!$B$2:$N$519,3,)</f>
        <v>BOUDIAKA</v>
      </c>
      <c r="F24" t="str">
        <f>VLOOKUP($A24,BASE!$B$2:$N$519,4,)</f>
        <v>ANDREA</v>
      </c>
      <c r="G24">
        <f>VLOOKUP($A24,BASE!$B$2:$N$519,5,)</f>
        <v>36366</v>
      </c>
      <c r="H24" t="str">
        <f>VLOOKUP($A24,BASE!$B$2:$N$519,6,)</f>
        <v>BF</v>
      </c>
      <c r="I24" t="str">
        <f>VLOOKUP($A24,BASE!$B$2:$N$519,7,)</f>
        <v>Collège</v>
      </c>
      <c r="J24" t="str">
        <f>VLOOKUP($A24,BASE!$B$2:$N$519,8,)</f>
        <v>P. PICASSO</v>
      </c>
      <c r="K24">
        <f>VLOOKUP($A24,BASE!$B$2:$N$519,9,)</f>
        <v>76800</v>
      </c>
      <c r="L24" t="str">
        <f>VLOOKUP($A24,BASE!$B$2:$N$519,10,)</f>
        <v>SAINT-ETIENNE DU ROUVRAY</v>
      </c>
      <c r="M24" t="str">
        <f>VLOOKUP($A24,BASE!$B$2:$N$519,11,)</f>
        <v>Joueur</v>
      </c>
      <c r="N24">
        <f>VLOOKUP($A24,BASE!$B$2:$N$519,12,)</f>
        <v>0</v>
      </c>
      <c r="O24">
        <f>VLOOKUP($A24,BASE!$B$2:$N$519,13,)</f>
        <v>0</v>
      </c>
      <c r="R24" s="2">
        <v>16</v>
      </c>
      <c r="S24" s="43" t="str">
        <f t="shared" si="2"/>
        <v/>
      </c>
      <c r="T24" s="43" t="str">
        <f t="shared" si="3"/>
        <v/>
      </c>
      <c r="U24" s="44" t="str">
        <f t="shared" si="4"/>
        <v/>
      </c>
      <c r="V24" s="43" t="str">
        <f t="shared" si="5"/>
        <v/>
      </c>
      <c r="W24" s="43" t="str">
        <f t="shared" si="6"/>
        <v/>
      </c>
      <c r="X24" s="78" t="str">
        <f t="shared" si="7"/>
        <v/>
      </c>
      <c r="Y24" s="76"/>
      <c r="Z24" s="77"/>
      <c r="AA24" s="75" t="str">
        <f t="shared" si="8"/>
        <v/>
      </c>
      <c r="AB24" s="76"/>
      <c r="AC24" s="76"/>
      <c r="AD24" s="77"/>
      <c r="AE24" s="75" t="str">
        <f t="shared" si="9"/>
        <v/>
      </c>
      <c r="AF24" s="76"/>
      <c r="AG24" s="76"/>
      <c r="AH24" s="77"/>
      <c r="AI24" s="75"/>
      <c r="AJ24" s="77"/>
      <c r="AK24" s="17"/>
      <c r="AL24" s="17"/>
      <c r="AM24" s="17"/>
      <c r="AN24" s="17"/>
      <c r="AO24" s="23"/>
      <c r="AP24" s="4"/>
      <c r="AQ24" s="30"/>
      <c r="AR24" s="17">
        <v>12</v>
      </c>
      <c r="AS24" s="17">
        <v>12</v>
      </c>
      <c r="AT24" s="31"/>
      <c r="AU24" s="30"/>
      <c r="AV24" s="17">
        <v>52</v>
      </c>
      <c r="AW24" s="17">
        <v>52</v>
      </c>
      <c r="AX24" s="31"/>
      <c r="AY24" s="30"/>
      <c r="AZ24" s="17">
        <v>92</v>
      </c>
      <c r="BA24" s="17">
        <v>92</v>
      </c>
      <c r="BB24" s="31"/>
      <c r="BC24" s="30"/>
      <c r="BD24" s="17">
        <v>132</v>
      </c>
      <c r="BE24" s="17">
        <v>132</v>
      </c>
      <c r="BF24" s="31"/>
      <c r="BG24" s="78" t="str">
        <f t="shared" si="10"/>
        <v/>
      </c>
      <c r="BH24" s="76"/>
      <c r="BI24" s="77"/>
      <c r="BJ24" s="75" t="str">
        <f t="shared" si="11"/>
        <v/>
      </c>
      <c r="BK24" s="76"/>
      <c r="BL24" s="76"/>
      <c r="BM24" s="77"/>
      <c r="BN24" s="75" t="str">
        <f t="shared" si="12"/>
        <v/>
      </c>
      <c r="BO24" s="76"/>
      <c r="BP24" s="76"/>
      <c r="BQ24" s="77"/>
      <c r="BR24" s="75"/>
      <c r="BS24" s="77"/>
      <c r="BT24" s="17"/>
      <c r="BU24" s="17"/>
      <c r="BV24" s="17"/>
      <c r="BW24" s="17"/>
      <c r="BX24" s="23"/>
      <c r="BY24" s="4"/>
      <c r="BZ24" s="30"/>
      <c r="CA24" s="17">
        <v>12</v>
      </c>
      <c r="CB24" s="17">
        <v>12</v>
      </c>
      <c r="CC24" s="31"/>
      <c r="CD24" s="30"/>
      <c r="CE24" s="17">
        <v>52</v>
      </c>
      <c r="CF24" s="17">
        <v>52</v>
      </c>
      <c r="CG24" s="31"/>
      <c r="CH24" s="30"/>
      <c r="CI24" s="17">
        <v>92</v>
      </c>
      <c r="CJ24" s="17">
        <v>92</v>
      </c>
      <c r="CK24" s="31"/>
      <c r="CL24" s="30"/>
      <c r="CM24" s="17">
        <v>132</v>
      </c>
      <c r="CN24" s="17">
        <v>132</v>
      </c>
      <c r="CO24" s="31"/>
    </row>
    <row r="25" spans="1:93" ht="12.6" customHeight="1">
      <c r="A25">
        <v>121</v>
      </c>
      <c r="B25">
        <f t="shared" si="0"/>
        <v>3</v>
      </c>
      <c r="C25">
        <f t="shared" si="1"/>
        <v>208</v>
      </c>
      <c r="D25">
        <f>VLOOKUP($A25,BASE!$B$2:$N$519,2,)</f>
        <v>232856279</v>
      </c>
      <c r="E25" t="str">
        <f>VLOOKUP($A25,BASE!$B$2:$N$519,3,)</f>
        <v>BEURION</v>
      </c>
      <c r="F25" t="str">
        <f>VLOOKUP($A25,BASE!$B$2:$N$519,4,)</f>
        <v>OCEANE</v>
      </c>
      <c r="G25">
        <f>VLOOKUP($A25,BASE!$B$2:$N$519,5,)</f>
        <v>36716</v>
      </c>
      <c r="H25" t="str">
        <f>VLOOKUP($A25,BASE!$B$2:$N$519,6,)</f>
        <v>BF</v>
      </c>
      <c r="I25" t="str">
        <f>VLOOKUP($A25,BASE!$B$2:$N$519,7,)</f>
        <v>Collège</v>
      </c>
      <c r="J25" t="str">
        <f>VLOOKUP($A25,BASE!$B$2:$N$519,8,)</f>
        <v>P. PICASSO</v>
      </c>
      <c r="K25">
        <f>VLOOKUP($A25,BASE!$B$2:$N$519,9,)</f>
        <v>76800</v>
      </c>
      <c r="L25" t="str">
        <f>VLOOKUP($A25,BASE!$B$2:$N$519,10,)</f>
        <v>SAINT-ETIENNE DU ROUVRAY</v>
      </c>
      <c r="M25" t="str">
        <f>VLOOKUP($A25,BASE!$B$2:$N$519,11,)</f>
        <v>Joueur</v>
      </c>
      <c r="N25">
        <f>VLOOKUP($A25,BASE!$B$2:$N$519,12,)</f>
        <v>0</v>
      </c>
      <c r="O25">
        <f>VLOOKUP($A25,BASE!$B$2:$N$519,13,)</f>
        <v>0</v>
      </c>
      <c r="R25" s="2">
        <v>17</v>
      </c>
      <c r="S25" s="43" t="str">
        <f t="shared" si="2"/>
        <v/>
      </c>
      <c r="T25" s="43" t="str">
        <f t="shared" si="3"/>
        <v/>
      </c>
      <c r="U25" s="44" t="str">
        <f t="shared" si="4"/>
        <v/>
      </c>
      <c r="V25" s="43" t="str">
        <f t="shared" si="5"/>
        <v/>
      </c>
      <c r="W25" s="43" t="str">
        <f t="shared" si="6"/>
        <v/>
      </c>
      <c r="X25" s="78" t="str">
        <f t="shared" si="7"/>
        <v/>
      </c>
      <c r="Y25" s="76"/>
      <c r="Z25" s="77"/>
      <c r="AA25" s="75" t="str">
        <f t="shared" si="8"/>
        <v/>
      </c>
      <c r="AB25" s="76"/>
      <c r="AC25" s="76"/>
      <c r="AD25" s="77"/>
      <c r="AE25" s="75" t="str">
        <f t="shared" si="9"/>
        <v/>
      </c>
      <c r="AF25" s="76"/>
      <c r="AG25" s="76"/>
      <c r="AH25" s="77"/>
      <c r="AI25" s="75"/>
      <c r="AJ25" s="77"/>
      <c r="AK25" s="17"/>
      <c r="AL25" s="17"/>
      <c r="AM25" s="17"/>
      <c r="AN25" s="17"/>
      <c r="AO25" s="23"/>
      <c r="AP25" s="4"/>
      <c r="AQ25" s="30"/>
      <c r="AR25" s="17">
        <v>13</v>
      </c>
      <c r="AS25" s="17">
        <v>13</v>
      </c>
      <c r="AT25" s="31"/>
      <c r="AU25" s="30"/>
      <c r="AV25" s="17">
        <v>53</v>
      </c>
      <c r="AW25" s="17">
        <v>53</v>
      </c>
      <c r="AX25" s="31"/>
      <c r="AY25" s="30"/>
      <c r="AZ25" s="17">
        <v>93</v>
      </c>
      <c r="BA25" s="17">
        <v>93</v>
      </c>
      <c r="BB25" s="31"/>
      <c r="BC25" s="30"/>
      <c r="BD25" s="17">
        <v>133</v>
      </c>
      <c r="BE25" s="17">
        <v>133</v>
      </c>
      <c r="BF25" s="31"/>
      <c r="BG25" s="78" t="str">
        <f t="shared" si="10"/>
        <v/>
      </c>
      <c r="BH25" s="76"/>
      <c r="BI25" s="77"/>
      <c r="BJ25" s="75" t="str">
        <f t="shared" si="11"/>
        <v/>
      </c>
      <c r="BK25" s="76"/>
      <c r="BL25" s="76"/>
      <c r="BM25" s="77"/>
      <c r="BN25" s="75" t="str">
        <f t="shared" si="12"/>
        <v/>
      </c>
      <c r="BO25" s="76"/>
      <c r="BP25" s="76"/>
      <c r="BQ25" s="77"/>
      <c r="BR25" s="75"/>
      <c r="BS25" s="77"/>
      <c r="BT25" s="17"/>
      <c r="BU25" s="17"/>
      <c r="BV25" s="17"/>
      <c r="BW25" s="17"/>
      <c r="BX25" s="23"/>
      <c r="BY25" s="4"/>
      <c r="BZ25" s="30"/>
      <c r="CA25" s="17">
        <v>13</v>
      </c>
      <c r="CB25" s="17">
        <v>13</v>
      </c>
      <c r="CC25" s="31"/>
      <c r="CD25" s="30"/>
      <c r="CE25" s="17">
        <v>53</v>
      </c>
      <c r="CF25" s="17">
        <v>53</v>
      </c>
      <c r="CG25" s="31"/>
      <c r="CH25" s="30"/>
      <c r="CI25" s="17">
        <v>93</v>
      </c>
      <c r="CJ25" s="17">
        <v>93</v>
      </c>
      <c r="CK25" s="31"/>
      <c r="CL25" s="30"/>
      <c r="CM25" s="17">
        <v>133</v>
      </c>
      <c r="CN25" s="17">
        <v>133</v>
      </c>
      <c r="CO25" s="31"/>
    </row>
    <row r="26" spans="1:93" ht="12.6" customHeight="1">
      <c r="A26">
        <v>122</v>
      </c>
      <c r="B26">
        <f t="shared" si="0"/>
        <v>3</v>
      </c>
      <c r="C26">
        <f t="shared" si="1"/>
        <v>209</v>
      </c>
      <c r="D26">
        <f>VLOOKUP($A26,BASE!$B$2:$N$519,2,)</f>
        <v>232857739</v>
      </c>
      <c r="E26" t="str">
        <f>VLOOKUP($A26,BASE!$B$2:$N$519,3,)</f>
        <v>BENCHINA</v>
      </c>
      <c r="F26" t="str">
        <f>VLOOKUP($A26,BASE!$B$2:$N$519,4,)</f>
        <v>ANISSA</v>
      </c>
      <c r="G26">
        <f>VLOOKUP($A26,BASE!$B$2:$N$519,5,)</f>
        <v>36241</v>
      </c>
      <c r="H26" t="str">
        <f>VLOOKUP($A26,BASE!$B$2:$N$519,6,)</f>
        <v>BF</v>
      </c>
      <c r="I26" t="str">
        <f>VLOOKUP($A26,BASE!$B$2:$N$519,7,)</f>
        <v>Collège</v>
      </c>
      <c r="J26" t="str">
        <f>VLOOKUP($A26,BASE!$B$2:$N$519,8,)</f>
        <v>P. PICASSO</v>
      </c>
      <c r="K26">
        <f>VLOOKUP($A26,BASE!$B$2:$N$519,9,)</f>
        <v>76800</v>
      </c>
      <c r="L26" t="str">
        <f>VLOOKUP($A26,BASE!$B$2:$N$519,10,)</f>
        <v>SAINT-ETIENNE DU ROUVRAY</v>
      </c>
      <c r="M26" t="str">
        <f>VLOOKUP($A26,BASE!$B$2:$N$519,11,)</f>
        <v>Joueur et JO</v>
      </c>
      <c r="N26">
        <f>VLOOKUP($A26,BASE!$B$2:$N$519,12,)</f>
        <v>0</v>
      </c>
      <c r="O26">
        <f>VLOOKUP($A26,BASE!$B$2:$N$519,13,)</f>
        <v>0</v>
      </c>
      <c r="R26" s="2">
        <v>18</v>
      </c>
      <c r="S26" s="43" t="str">
        <f t="shared" si="2"/>
        <v/>
      </c>
      <c r="T26" s="43" t="str">
        <f t="shared" si="3"/>
        <v/>
      </c>
      <c r="U26" s="44" t="str">
        <f t="shared" si="4"/>
        <v/>
      </c>
      <c r="V26" s="43" t="str">
        <f t="shared" si="5"/>
        <v/>
      </c>
      <c r="W26" s="43" t="str">
        <f t="shared" si="6"/>
        <v/>
      </c>
      <c r="X26" s="78" t="str">
        <f t="shared" si="7"/>
        <v/>
      </c>
      <c r="Y26" s="76"/>
      <c r="Z26" s="77"/>
      <c r="AA26" s="75" t="str">
        <f t="shared" si="8"/>
        <v/>
      </c>
      <c r="AB26" s="76"/>
      <c r="AC26" s="76"/>
      <c r="AD26" s="77"/>
      <c r="AE26" s="75" t="str">
        <f t="shared" si="9"/>
        <v/>
      </c>
      <c r="AF26" s="76"/>
      <c r="AG26" s="76"/>
      <c r="AH26" s="77"/>
      <c r="AI26" s="75"/>
      <c r="AJ26" s="77"/>
      <c r="AK26" s="17"/>
      <c r="AL26" s="17"/>
      <c r="AM26" s="17"/>
      <c r="AN26" s="17"/>
      <c r="AO26" s="23"/>
      <c r="AP26" s="4"/>
      <c r="AQ26" s="30"/>
      <c r="AR26" s="17">
        <v>14</v>
      </c>
      <c r="AS26" s="17">
        <v>14</v>
      </c>
      <c r="AT26" s="31"/>
      <c r="AU26" s="30"/>
      <c r="AV26" s="17">
        <v>54</v>
      </c>
      <c r="AW26" s="17">
        <v>54</v>
      </c>
      <c r="AX26" s="31"/>
      <c r="AY26" s="30"/>
      <c r="AZ26" s="17">
        <v>94</v>
      </c>
      <c r="BA26" s="17">
        <v>94</v>
      </c>
      <c r="BB26" s="31"/>
      <c r="BC26" s="30"/>
      <c r="BD26" s="17">
        <v>134</v>
      </c>
      <c r="BE26" s="17">
        <v>134</v>
      </c>
      <c r="BF26" s="31"/>
      <c r="BG26" s="78" t="str">
        <f t="shared" si="10"/>
        <v/>
      </c>
      <c r="BH26" s="76"/>
      <c r="BI26" s="77"/>
      <c r="BJ26" s="75" t="str">
        <f t="shared" si="11"/>
        <v/>
      </c>
      <c r="BK26" s="76"/>
      <c r="BL26" s="76"/>
      <c r="BM26" s="77"/>
      <c r="BN26" s="75" t="str">
        <f t="shared" si="12"/>
        <v/>
      </c>
      <c r="BO26" s="76"/>
      <c r="BP26" s="76"/>
      <c r="BQ26" s="77"/>
      <c r="BR26" s="75"/>
      <c r="BS26" s="77"/>
      <c r="BT26" s="17"/>
      <c r="BU26" s="17"/>
      <c r="BV26" s="17"/>
      <c r="BW26" s="17"/>
      <c r="BX26" s="23"/>
      <c r="BY26" s="4"/>
      <c r="BZ26" s="30"/>
      <c r="CA26" s="17">
        <v>14</v>
      </c>
      <c r="CB26" s="17">
        <v>14</v>
      </c>
      <c r="CC26" s="31"/>
      <c r="CD26" s="30"/>
      <c r="CE26" s="17">
        <v>54</v>
      </c>
      <c r="CF26" s="17">
        <v>54</v>
      </c>
      <c r="CG26" s="31"/>
      <c r="CH26" s="30"/>
      <c r="CI26" s="17">
        <v>94</v>
      </c>
      <c r="CJ26" s="17">
        <v>94</v>
      </c>
      <c r="CK26" s="31"/>
      <c r="CL26" s="30"/>
      <c r="CM26" s="17">
        <v>134</v>
      </c>
      <c r="CN26" s="17">
        <v>134</v>
      </c>
      <c r="CO26" s="31"/>
    </row>
    <row r="27" spans="1:93" ht="12.6" customHeight="1" thickBot="1">
      <c r="A27">
        <v>123</v>
      </c>
      <c r="B27">
        <f t="shared" si="0"/>
        <v>3</v>
      </c>
      <c r="C27">
        <f t="shared" si="1"/>
        <v>210</v>
      </c>
      <c r="D27">
        <f>VLOOKUP($A27,BASE!$B$2:$N$519,2,)</f>
        <v>232855927</v>
      </c>
      <c r="E27" t="str">
        <f>VLOOKUP($A27,BASE!$B$2:$N$519,3,)</f>
        <v>BELGADO</v>
      </c>
      <c r="F27" t="str">
        <f>VLOOKUP($A27,BASE!$B$2:$N$519,4,)</f>
        <v>LEA</v>
      </c>
      <c r="G27">
        <f>VLOOKUP($A27,BASE!$B$2:$N$519,5,)</f>
        <v>36547</v>
      </c>
      <c r="H27" t="str">
        <f>VLOOKUP($A27,BASE!$B$2:$N$519,6,)</f>
        <v>BF</v>
      </c>
      <c r="I27" t="str">
        <f>VLOOKUP($A27,BASE!$B$2:$N$519,7,)</f>
        <v>Collège</v>
      </c>
      <c r="J27" t="str">
        <f>VLOOKUP($A27,BASE!$B$2:$N$519,8,)</f>
        <v>P. PICASSO</v>
      </c>
      <c r="K27">
        <f>VLOOKUP($A27,BASE!$B$2:$N$519,9,)</f>
        <v>76800</v>
      </c>
      <c r="L27" t="str">
        <f>VLOOKUP($A27,BASE!$B$2:$N$519,10,)</f>
        <v>SAINT-ETIENNE DU ROUVRAY</v>
      </c>
      <c r="M27" t="str">
        <f>VLOOKUP($A27,BASE!$B$2:$N$519,11,)</f>
        <v>Joueur et JO</v>
      </c>
      <c r="N27">
        <f>VLOOKUP($A27,BASE!$B$2:$N$519,12,)</f>
        <v>0</v>
      </c>
      <c r="O27">
        <f>VLOOKUP($A27,BASE!$B$2:$N$519,13,)</f>
        <v>0</v>
      </c>
      <c r="R27" s="2">
        <v>19</v>
      </c>
      <c r="S27" s="43" t="str">
        <f t="shared" si="2"/>
        <v/>
      </c>
      <c r="T27" s="43" t="str">
        <f t="shared" si="3"/>
        <v/>
      </c>
      <c r="U27" s="44" t="str">
        <f t="shared" si="4"/>
        <v/>
      </c>
      <c r="V27" s="43" t="str">
        <f t="shared" si="5"/>
        <v/>
      </c>
      <c r="W27" s="43" t="str">
        <f t="shared" si="6"/>
        <v/>
      </c>
      <c r="X27" s="96" t="s">
        <v>166</v>
      </c>
      <c r="Y27" s="91"/>
      <c r="Z27" s="91"/>
      <c r="AA27" s="91"/>
      <c r="AB27" s="92"/>
      <c r="AC27" s="90">
        <f>U7</f>
        <v>0</v>
      </c>
      <c r="AD27" s="91"/>
      <c r="AE27" s="91"/>
      <c r="AF27" s="91"/>
      <c r="AG27" s="91"/>
      <c r="AH27" s="91"/>
      <c r="AI27" s="91"/>
      <c r="AJ27" s="91"/>
      <c r="AK27" s="91"/>
      <c r="AL27" s="92"/>
      <c r="AM27" s="8"/>
      <c r="AN27" s="8"/>
      <c r="AO27" s="9"/>
      <c r="AP27" s="4"/>
      <c r="AQ27" s="30"/>
      <c r="AR27" s="17">
        <v>15</v>
      </c>
      <c r="AS27" s="17">
        <v>15</v>
      </c>
      <c r="AT27" s="31"/>
      <c r="AU27" s="30"/>
      <c r="AV27" s="17">
        <v>55</v>
      </c>
      <c r="AW27" s="17">
        <v>55</v>
      </c>
      <c r="AX27" s="31"/>
      <c r="AY27" s="30"/>
      <c r="AZ27" s="17">
        <v>95</v>
      </c>
      <c r="BA27" s="17">
        <v>95</v>
      </c>
      <c r="BB27" s="31"/>
      <c r="BC27" s="30"/>
      <c r="BD27" s="17">
        <v>135</v>
      </c>
      <c r="BE27" s="17">
        <v>135</v>
      </c>
      <c r="BF27" s="31"/>
      <c r="BG27" s="96" t="s">
        <v>166</v>
      </c>
      <c r="BH27" s="91"/>
      <c r="BI27" s="91"/>
      <c r="BJ27" s="91"/>
      <c r="BK27" s="92"/>
      <c r="BL27" s="90">
        <f>AC27</f>
        <v>0</v>
      </c>
      <c r="BM27" s="91"/>
      <c r="BN27" s="91"/>
      <c r="BO27" s="91"/>
      <c r="BP27" s="91"/>
      <c r="BQ27" s="91"/>
      <c r="BR27" s="91"/>
      <c r="BS27" s="91"/>
      <c r="BT27" s="91"/>
      <c r="BU27" s="92"/>
      <c r="BV27" s="8"/>
      <c r="BW27" s="8"/>
      <c r="BX27" s="9"/>
      <c r="BY27" s="4"/>
      <c r="BZ27" s="30"/>
      <c r="CA27" s="17">
        <v>15</v>
      </c>
      <c r="CB27" s="17">
        <v>15</v>
      </c>
      <c r="CC27" s="31"/>
      <c r="CD27" s="30"/>
      <c r="CE27" s="17">
        <v>55</v>
      </c>
      <c r="CF27" s="17">
        <v>55</v>
      </c>
      <c r="CG27" s="31"/>
      <c r="CH27" s="30"/>
      <c r="CI27" s="17">
        <v>95</v>
      </c>
      <c r="CJ27" s="17">
        <v>95</v>
      </c>
      <c r="CK27" s="31"/>
      <c r="CL27" s="30"/>
      <c r="CM27" s="17">
        <v>135</v>
      </c>
      <c r="CN27" s="17">
        <v>135</v>
      </c>
      <c r="CO27" s="31"/>
    </row>
    <row r="28" spans="1:93" ht="12.6" customHeight="1">
      <c r="A28">
        <v>124</v>
      </c>
      <c r="B28">
        <f t="shared" si="0"/>
        <v>3</v>
      </c>
      <c r="C28">
        <f t="shared" si="1"/>
        <v>211</v>
      </c>
      <c r="D28">
        <f>VLOOKUP($A28,BASE!$B$2:$N$519,2,)</f>
        <v>232853600</v>
      </c>
      <c r="E28" t="str">
        <f>VLOOKUP($A28,BASE!$B$2:$N$519,3,)</f>
        <v>BEDINA</v>
      </c>
      <c r="F28" t="str">
        <f>VLOOKUP($A28,BASE!$B$2:$N$519,4,)</f>
        <v>MELINA</v>
      </c>
      <c r="G28">
        <f>VLOOKUP($A28,BASE!$B$2:$N$519,5,)</f>
        <v>36681</v>
      </c>
      <c r="H28" t="str">
        <f>VLOOKUP($A28,BASE!$B$2:$N$519,6,)</f>
        <v>BF</v>
      </c>
      <c r="I28" t="str">
        <f>VLOOKUP($A28,BASE!$B$2:$N$519,7,)</f>
        <v>Collège</v>
      </c>
      <c r="J28" t="str">
        <f>VLOOKUP($A28,BASE!$B$2:$N$519,8,)</f>
        <v>P. PICASSO</v>
      </c>
      <c r="K28">
        <f>VLOOKUP($A28,BASE!$B$2:$N$519,9,)</f>
        <v>76800</v>
      </c>
      <c r="L28" t="str">
        <f>VLOOKUP($A28,BASE!$B$2:$N$519,10,)</f>
        <v>SAINT-ETIENNE DU ROUVRAY</v>
      </c>
      <c r="M28" t="str">
        <f>VLOOKUP($A28,BASE!$B$2:$N$519,11,)</f>
        <v>Joueur</v>
      </c>
      <c r="N28">
        <f>VLOOKUP($A28,BASE!$B$2:$N$519,12,)</f>
        <v>0</v>
      </c>
      <c r="O28">
        <f>VLOOKUP($A28,BASE!$B$2:$N$519,13,)</f>
        <v>0</v>
      </c>
      <c r="R28" s="2">
        <v>20</v>
      </c>
      <c r="S28" s="43" t="str">
        <f>IF(ISERROR(VLOOKUP($R28,$C$5:$P$103,3,)),"",(VLOOKUP($R28,$C$5:$P$103,3,)))</f>
        <v/>
      </c>
      <c r="T28" s="43" t="str">
        <f t="shared" si="3"/>
        <v/>
      </c>
      <c r="U28" s="44" t="str">
        <f t="shared" si="4"/>
        <v/>
      </c>
      <c r="V28" s="43" t="str">
        <f t="shared" si="5"/>
        <v/>
      </c>
      <c r="W28" s="43" t="str">
        <f t="shared" si="6"/>
        <v/>
      </c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4"/>
      <c r="AQ28" s="30"/>
      <c r="AR28" s="17">
        <v>16</v>
      </c>
      <c r="AS28" s="17">
        <v>16</v>
      </c>
      <c r="AT28" s="31"/>
      <c r="AU28" s="30"/>
      <c r="AV28" s="17">
        <v>56</v>
      </c>
      <c r="AW28" s="17">
        <v>56</v>
      </c>
      <c r="AX28" s="31"/>
      <c r="AY28" s="30"/>
      <c r="AZ28" s="17">
        <v>96</v>
      </c>
      <c r="BA28" s="17">
        <v>96</v>
      </c>
      <c r="BB28" s="31"/>
      <c r="BC28" s="30"/>
      <c r="BD28" s="17">
        <v>136</v>
      </c>
      <c r="BE28" s="17">
        <v>136</v>
      </c>
      <c r="BF28" s="31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4"/>
      <c r="BZ28" s="30"/>
      <c r="CA28" s="17">
        <v>16</v>
      </c>
      <c r="CB28" s="17">
        <v>16</v>
      </c>
      <c r="CC28" s="31"/>
      <c r="CD28" s="30"/>
      <c r="CE28" s="17">
        <v>56</v>
      </c>
      <c r="CF28" s="17">
        <v>56</v>
      </c>
      <c r="CG28" s="31"/>
      <c r="CH28" s="30"/>
      <c r="CI28" s="17">
        <v>96</v>
      </c>
      <c r="CJ28" s="17">
        <v>96</v>
      </c>
      <c r="CK28" s="31"/>
      <c r="CL28" s="30"/>
      <c r="CM28" s="17">
        <v>136</v>
      </c>
      <c r="CN28" s="17">
        <v>136</v>
      </c>
      <c r="CO28" s="31"/>
    </row>
    <row r="29" spans="1:93" ht="12.6" customHeight="1" thickBot="1">
      <c r="A29">
        <v>125</v>
      </c>
      <c r="B29" t="e">
        <f t="shared" si="0"/>
        <v>#N/A</v>
      </c>
      <c r="C29" t="e">
        <f t="shared" si="1"/>
        <v>#N/A</v>
      </c>
      <c r="D29" t="e">
        <f>VLOOKUP($A29,BASE!$B$2:$N$519,2,)</f>
        <v>#N/A</v>
      </c>
      <c r="E29" t="e">
        <f>VLOOKUP($A29,BASE!$B$2:$N$519,3,)</f>
        <v>#N/A</v>
      </c>
      <c r="F29" t="e">
        <f>VLOOKUP($A29,BASE!$B$2:$N$519,4,)</f>
        <v>#N/A</v>
      </c>
      <c r="G29" t="e">
        <f>VLOOKUP($A29,BASE!$B$2:$N$519,5,)</f>
        <v>#N/A</v>
      </c>
      <c r="H29" t="e">
        <f>VLOOKUP($A29,BASE!$B$2:$N$519,6,)</f>
        <v>#N/A</v>
      </c>
      <c r="I29" t="e">
        <f>VLOOKUP($A29,BASE!$B$2:$N$519,7,)</f>
        <v>#N/A</v>
      </c>
      <c r="J29" t="e">
        <f>VLOOKUP($A29,BASE!$B$2:$N$519,8,)</f>
        <v>#N/A</v>
      </c>
      <c r="K29" t="e">
        <f>VLOOKUP($A29,BASE!$B$2:$N$519,9,)</f>
        <v>#N/A</v>
      </c>
      <c r="L29" t="e">
        <f>VLOOKUP($A29,BASE!$B$2:$N$519,10,)</f>
        <v>#N/A</v>
      </c>
      <c r="M29" t="e">
        <f>VLOOKUP($A29,BASE!$B$2:$N$519,11,)</f>
        <v>#N/A</v>
      </c>
      <c r="N29" t="e">
        <f>VLOOKUP($A29,BASE!$B$2:$N$519,12,)</f>
        <v>#N/A</v>
      </c>
      <c r="O29" t="e">
        <f>VLOOKUP($A29,BASE!$B$2:$N$519,13,)</f>
        <v>#N/A</v>
      </c>
      <c r="S29" s="45"/>
      <c r="T29" s="45"/>
      <c r="U29" s="45"/>
      <c r="V29" s="45"/>
      <c r="W29" s="45"/>
      <c r="X29" s="97" t="s">
        <v>153</v>
      </c>
      <c r="Y29" s="98"/>
      <c r="Z29" s="99"/>
      <c r="AA29" s="47" t="s">
        <v>14</v>
      </c>
      <c r="AB29" s="47"/>
      <c r="AC29" s="47"/>
      <c r="AD29" s="47"/>
      <c r="AE29" s="47"/>
      <c r="AF29" s="47"/>
      <c r="AG29" s="47"/>
      <c r="AH29" s="90" t="s">
        <v>154</v>
      </c>
      <c r="AI29" s="91"/>
      <c r="AJ29" s="92"/>
      <c r="AK29" s="90"/>
      <c r="AL29" s="91"/>
      <c r="AM29" s="91"/>
      <c r="AN29" s="91"/>
      <c r="AO29" s="92"/>
      <c r="AP29" s="4"/>
      <c r="AQ29" s="30"/>
      <c r="AR29" s="17">
        <v>17</v>
      </c>
      <c r="AS29" s="17">
        <v>17</v>
      </c>
      <c r="AT29" s="31"/>
      <c r="AU29" s="30"/>
      <c r="AV29" s="17">
        <v>57</v>
      </c>
      <c r="AW29" s="17">
        <v>57</v>
      </c>
      <c r="AX29" s="31"/>
      <c r="AY29" s="30"/>
      <c r="AZ29" s="17">
        <v>97</v>
      </c>
      <c r="BA29" s="17">
        <v>97</v>
      </c>
      <c r="BB29" s="31"/>
      <c r="BC29" s="30"/>
      <c r="BD29" s="17">
        <v>137</v>
      </c>
      <c r="BE29" s="17">
        <v>137</v>
      </c>
      <c r="BF29" s="31"/>
      <c r="BG29" s="97" t="s">
        <v>153</v>
      </c>
      <c r="BH29" s="98"/>
      <c r="BI29" s="99"/>
      <c r="BJ29" s="47" t="str">
        <f>CF6</f>
        <v>P. PICASSO</v>
      </c>
      <c r="BK29" s="47"/>
      <c r="BL29" s="47"/>
      <c r="BM29" s="47"/>
      <c r="BN29" s="47"/>
      <c r="BO29" s="47"/>
      <c r="BP29" s="47"/>
      <c r="BQ29" s="90" t="s">
        <v>154</v>
      </c>
      <c r="BR29" s="91"/>
      <c r="BS29" s="92"/>
      <c r="BT29" s="90"/>
      <c r="BU29" s="91"/>
      <c r="BV29" s="91"/>
      <c r="BW29" s="91"/>
      <c r="BX29" s="92"/>
      <c r="BY29" s="4"/>
      <c r="BZ29" s="30"/>
      <c r="CA29" s="17">
        <v>17</v>
      </c>
      <c r="CB29" s="17">
        <v>17</v>
      </c>
      <c r="CC29" s="31"/>
      <c r="CD29" s="30"/>
      <c r="CE29" s="17">
        <v>57</v>
      </c>
      <c r="CF29" s="17">
        <v>57</v>
      </c>
      <c r="CG29" s="31"/>
      <c r="CH29" s="30"/>
      <c r="CI29" s="17">
        <v>97</v>
      </c>
      <c r="CJ29" s="17">
        <v>97</v>
      </c>
      <c r="CK29" s="31"/>
      <c r="CL29" s="30"/>
      <c r="CM29" s="17">
        <v>137</v>
      </c>
      <c r="CN29" s="17">
        <v>137</v>
      </c>
      <c r="CO29" s="31"/>
    </row>
    <row r="30" spans="1:93" ht="12.6" customHeight="1" thickBot="1">
      <c r="A30">
        <v>126</v>
      </c>
      <c r="B30" t="e">
        <f t="shared" si="0"/>
        <v>#N/A</v>
      </c>
      <c r="C30" t="e">
        <f t="shared" si="1"/>
        <v>#N/A</v>
      </c>
      <c r="D30" t="e">
        <f>VLOOKUP($A30,BASE!$B$2:$N$519,2,)</f>
        <v>#N/A</v>
      </c>
      <c r="E30" t="e">
        <f>VLOOKUP($A30,BASE!$B$2:$N$519,3,)</f>
        <v>#N/A</v>
      </c>
      <c r="F30" t="e">
        <f>VLOOKUP($A30,BASE!$B$2:$N$519,4,)</f>
        <v>#N/A</v>
      </c>
      <c r="G30" t="e">
        <f>VLOOKUP($A30,BASE!$B$2:$N$519,5,)</f>
        <v>#N/A</v>
      </c>
      <c r="H30" t="e">
        <f>VLOOKUP($A30,BASE!$B$2:$N$519,6,)</f>
        <v>#N/A</v>
      </c>
      <c r="I30" t="e">
        <f>VLOOKUP($A30,BASE!$B$2:$N$519,7,)</f>
        <v>#N/A</v>
      </c>
      <c r="J30" t="e">
        <f>VLOOKUP($A30,BASE!$B$2:$N$519,8,)</f>
        <v>#N/A</v>
      </c>
      <c r="K30" t="e">
        <f>VLOOKUP($A30,BASE!$B$2:$N$519,9,)</f>
        <v>#N/A</v>
      </c>
      <c r="L30" t="e">
        <f>VLOOKUP($A30,BASE!$B$2:$N$519,10,)</f>
        <v>#N/A</v>
      </c>
      <c r="M30" t="e">
        <f>VLOOKUP($A30,BASE!$B$2:$N$519,11,)</f>
        <v>#N/A</v>
      </c>
      <c r="N30" t="e">
        <f>VLOOKUP($A30,BASE!$B$2:$N$519,12,)</f>
        <v>#N/A</v>
      </c>
      <c r="O30" t="e">
        <f>VLOOKUP($A30,BASE!$B$2:$N$519,13,)</f>
        <v>#N/A</v>
      </c>
      <c r="S30" s="125" t="s">
        <v>139</v>
      </c>
      <c r="T30" s="126"/>
      <c r="U30" s="126"/>
      <c r="V30" s="126"/>
      <c r="W30" s="127"/>
      <c r="X30" s="47" t="s">
        <v>157</v>
      </c>
      <c r="Y30" s="47"/>
      <c r="Z30" s="47"/>
      <c r="AA30" s="93"/>
      <c r="AB30" s="93"/>
      <c r="AC30" s="93"/>
      <c r="AD30" s="4"/>
      <c r="AE30" s="4"/>
      <c r="AF30" s="94" t="s">
        <v>158</v>
      </c>
      <c r="AG30" s="53"/>
      <c r="AH30" s="80"/>
      <c r="AI30" s="80"/>
      <c r="AJ30" s="80"/>
      <c r="AK30" s="80"/>
      <c r="AL30" s="80"/>
      <c r="AM30" s="80"/>
      <c r="AN30" s="80"/>
      <c r="AO30" s="95"/>
      <c r="AP30" s="4"/>
      <c r="AQ30" s="30"/>
      <c r="AR30" s="17">
        <v>18</v>
      </c>
      <c r="AS30" s="17">
        <v>18</v>
      </c>
      <c r="AT30" s="31"/>
      <c r="AU30" s="30"/>
      <c r="AV30" s="17">
        <v>58</v>
      </c>
      <c r="AW30" s="17">
        <v>58</v>
      </c>
      <c r="AX30" s="31"/>
      <c r="AY30" s="30"/>
      <c r="AZ30" s="17">
        <v>98</v>
      </c>
      <c r="BA30" s="17">
        <v>98</v>
      </c>
      <c r="BB30" s="31"/>
      <c r="BC30" s="30"/>
      <c r="BD30" s="17">
        <v>138</v>
      </c>
      <c r="BE30" s="17">
        <v>138</v>
      </c>
      <c r="BF30" s="31"/>
      <c r="BG30" s="47" t="s">
        <v>157</v>
      </c>
      <c r="BH30" s="47"/>
      <c r="BI30" s="47"/>
      <c r="BJ30" s="93"/>
      <c r="BK30" s="93"/>
      <c r="BL30" s="93"/>
      <c r="BM30" s="4"/>
      <c r="BN30" s="4"/>
      <c r="BO30" s="94" t="s">
        <v>158</v>
      </c>
      <c r="BP30" s="53"/>
      <c r="BQ30" s="80"/>
      <c r="BR30" s="80"/>
      <c r="BS30" s="80"/>
      <c r="BT30" s="80"/>
      <c r="BU30" s="80"/>
      <c r="BV30" s="80"/>
      <c r="BW30" s="80"/>
      <c r="BX30" s="95"/>
      <c r="BY30" s="4"/>
      <c r="BZ30" s="30"/>
      <c r="CA30" s="17">
        <v>18</v>
      </c>
      <c r="CB30" s="17">
        <v>18</v>
      </c>
      <c r="CC30" s="31"/>
      <c r="CD30" s="30"/>
      <c r="CE30" s="17">
        <v>58</v>
      </c>
      <c r="CF30" s="17">
        <v>58</v>
      </c>
      <c r="CG30" s="31"/>
      <c r="CH30" s="30"/>
      <c r="CI30" s="17">
        <v>98</v>
      </c>
      <c r="CJ30" s="17">
        <v>98</v>
      </c>
      <c r="CK30" s="31"/>
      <c r="CL30" s="30"/>
      <c r="CM30" s="17">
        <v>138</v>
      </c>
      <c r="CN30" s="17">
        <v>138</v>
      </c>
      <c r="CO30" s="31"/>
    </row>
    <row r="31" spans="1:93" ht="12.6" customHeight="1" thickBot="1">
      <c r="A31">
        <v>127</v>
      </c>
      <c r="B31" t="e">
        <f t="shared" si="0"/>
        <v>#N/A</v>
      </c>
      <c r="C31" t="e">
        <f t="shared" si="1"/>
        <v>#N/A</v>
      </c>
      <c r="D31" t="e">
        <f>VLOOKUP($A31,BASE!$B$2:$N$519,2,)</f>
        <v>#N/A</v>
      </c>
      <c r="E31" t="e">
        <f>VLOOKUP($A31,BASE!$B$2:$N$519,3,)</f>
        <v>#N/A</v>
      </c>
      <c r="F31" t="e">
        <f>VLOOKUP($A31,BASE!$B$2:$N$519,4,)</f>
        <v>#N/A</v>
      </c>
      <c r="G31" t="e">
        <f>VLOOKUP($A31,BASE!$B$2:$N$519,5,)</f>
        <v>#N/A</v>
      </c>
      <c r="H31" t="e">
        <f>VLOOKUP($A31,BASE!$B$2:$N$519,6,)</f>
        <v>#N/A</v>
      </c>
      <c r="I31" t="e">
        <f>VLOOKUP($A31,BASE!$B$2:$N$519,7,)</f>
        <v>#N/A</v>
      </c>
      <c r="J31" t="e">
        <f>VLOOKUP($A31,BASE!$B$2:$N$519,8,)</f>
        <v>#N/A</v>
      </c>
      <c r="K31" t="e">
        <f>VLOOKUP($A31,BASE!$B$2:$N$519,9,)</f>
        <v>#N/A</v>
      </c>
      <c r="L31" t="e">
        <f>VLOOKUP($A31,BASE!$B$2:$N$519,10,)</f>
        <v>#N/A</v>
      </c>
      <c r="M31" t="e">
        <f>VLOOKUP($A31,BASE!$B$2:$N$519,11,)</f>
        <v>#N/A</v>
      </c>
      <c r="N31" t="e">
        <f>VLOOKUP($A31,BASE!$B$2:$N$519,12,)</f>
        <v>#N/A</v>
      </c>
      <c r="O31" t="e">
        <f>VLOOKUP($A31,BASE!$B$2:$N$519,13,)</f>
        <v>#N/A</v>
      </c>
      <c r="S31" s="32" t="s">
        <v>48</v>
      </c>
      <c r="T31" s="33" t="s">
        <v>49</v>
      </c>
      <c r="U31" s="33" t="s">
        <v>50</v>
      </c>
      <c r="V31" s="33" t="s">
        <v>51</v>
      </c>
      <c r="W31" s="34"/>
      <c r="X31" s="82" t="s">
        <v>159</v>
      </c>
      <c r="Y31" s="84"/>
      <c r="Z31" s="11"/>
      <c r="AA31" s="11"/>
      <c r="AB31" s="4"/>
      <c r="AC31" s="4"/>
      <c r="AD31" s="4"/>
      <c r="AE31" s="4"/>
      <c r="AF31" s="12">
        <v>1</v>
      </c>
      <c r="AG31" s="13">
        <v>1</v>
      </c>
      <c r="AH31" s="14">
        <v>2</v>
      </c>
      <c r="AI31" s="14">
        <v>3</v>
      </c>
      <c r="AJ31" s="15">
        <v>4</v>
      </c>
      <c r="AK31" s="16">
        <v>2</v>
      </c>
      <c r="AL31" s="13">
        <v>1</v>
      </c>
      <c r="AM31" s="14">
        <v>2</v>
      </c>
      <c r="AN31" s="14">
        <v>3</v>
      </c>
      <c r="AO31" s="15">
        <v>4</v>
      </c>
      <c r="AP31" s="4"/>
      <c r="AQ31" s="30"/>
      <c r="AR31" s="17">
        <v>19</v>
      </c>
      <c r="AS31" s="17">
        <v>19</v>
      </c>
      <c r="AT31" s="31"/>
      <c r="AU31" s="30"/>
      <c r="AV31" s="17">
        <v>59</v>
      </c>
      <c r="AW31" s="17">
        <v>59</v>
      </c>
      <c r="AX31" s="31"/>
      <c r="AY31" s="30"/>
      <c r="AZ31" s="17">
        <v>99</v>
      </c>
      <c r="BA31" s="17">
        <v>99</v>
      </c>
      <c r="BB31" s="31"/>
      <c r="BC31" s="30"/>
      <c r="BD31" s="17">
        <v>139</v>
      </c>
      <c r="BE31" s="17">
        <v>139</v>
      </c>
      <c r="BF31" s="31"/>
      <c r="BG31" s="82" t="s">
        <v>159</v>
      </c>
      <c r="BH31" s="84"/>
      <c r="BI31" s="11"/>
      <c r="BJ31" s="11"/>
      <c r="BK31" s="4"/>
      <c r="BL31" s="4"/>
      <c r="BM31" s="4"/>
      <c r="BN31" s="4"/>
      <c r="BO31" s="12">
        <v>1</v>
      </c>
      <c r="BP31" s="13">
        <v>1</v>
      </c>
      <c r="BQ31" s="14">
        <v>2</v>
      </c>
      <c r="BR31" s="14">
        <v>3</v>
      </c>
      <c r="BS31" s="15">
        <v>4</v>
      </c>
      <c r="BT31" s="16">
        <v>2</v>
      </c>
      <c r="BU31" s="13">
        <v>1</v>
      </c>
      <c r="BV31" s="14">
        <v>2</v>
      </c>
      <c r="BW31" s="14">
        <v>3</v>
      </c>
      <c r="BX31" s="15">
        <v>4</v>
      </c>
      <c r="BY31" s="4"/>
      <c r="BZ31" s="30"/>
      <c r="CA31" s="17">
        <v>19</v>
      </c>
      <c r="CB31" s="17">
        <v>19</v>
      </c>
      <c r="CC31" s="31"/>
      <c r="CD31" s="30"/>
      <c r="CE31" s="17">
        <v>59</v>
      </c>
      <c r="CF31" s="17">
        <v>59</v>
      </c>
      <c r="CG31" s="31"/>
      <c r="CH31" s="30"/>
      <c r="CI31" s="17">
        <v>99</v>
      </c>
      <c r="CJ31" s="17">
        <v>99</v>
      </c>
      <c r="CK31" s="31"/>
      <c r="CL31" s="30"/>
      <c r="CM31" s="17">
        <v>139</v>
      </c>
      <c r="CN31" s="17">
        <v>139</v>
      </c>
      <c r="CO31" s="31"/>
    </row>
    <row r="32" spans="1:93" ht="12.6" customHeight="1" thickBot="1">
      <c r="A32">
        <v>128</v>
      </c>
      <c r="B32" t="e">
        <f t="shared" si="0"/>
        <v>#N/A</v>
      </c>
      <c r="C32" t="e">
        <f t="shared" si="1"/>
        <v>#N/A</v>
      </c>
      <c r="D32" t="e">
        <f>VLOOKUP($A32,BASE!$B$2:$N$519,2,)</f>
        <v>#N/A</v>
      </c>
      <c r="E32" t="e">
        <f>VLOOKUP($A32,BASE!$B$2:$N$519,3,)</f>
        <v>#N/A</v>
      </c>
      <c r="F32" t="e">
        <f>VLOOKUP($A32,BASE!$B$2:$N$519,4,)</f>
        <v>#N/A</v>
      </c>
      <c r="G32" t="e">
        <f>VLOOKUP($A32,BASE!$B$2:$N$519,5,)</f>
        <v>#N/A</v>
      </c>
      <c r="H32" t="e">
        <f>VLOOKUP($A32,BASE!$B$2:$N$519,6,)</f>
        <v>#N/A</v>
      </c>
      <c r="I32" t="e">
        <f>VLOOKUP($A32,BASE!$B$2:$N$519,7,)</f>
        <v>#N/A</v>
      </c>
      <c r="J32" t="e">
        <f>VLOOKUP($A32,BASE!$B$2:$N$519,8,)</f>
        <v>#N/A</v>
      </c>
      <c r="K32" t="e">
        <f>VLOOKUP($A32,BASE!$B$2:$N$519,9,)</f>
        <v>#N/A</v>
      </c>
      <c r="L32" t="e">
        <f>VLOOKUP($A32,BASE!$B$2:$N$519,10,)</f>
        <v>#N/A</v>
      </c>
      <c r="M32" t="e">
        <f>VLOOKUP($A32,BASE!$B$2:$N$519,11,)</f>
        <v>#N/A</v>
      </c>
      <c r="N32" t="e">
        <f>VLOOKUP($A32,BASE!$B$2:$N$519,12,)</f>
        <v>#N/A</v>
      </c>
      <c r="O32" t="e">
        <f>VLOOKUP($A32,BASE!$B$2:$N$519,13,)</f>
        <v>#N/A</v>
      </c>
      <c r="S32" s="35" t="str">
        <f>VLOOKUP($R$57,$C$5:$P$103,7,)</f>
        <v>Collège</v>
      </c>
      <c r="T32" s="35" t="str">
        <f>VLOOKUP($R$57,$C$5:$P$103,8,)</f>
        <v>J. GIRAUDOUX</v>
      </c>
      <c r="U32" s="35" t="str">
        <f>VLOOKUP($R$57,$C$5:$P$103,10,)</f>
        <v>ROUEN</v>
      </c>
      <c r="V32" s="35">
        <f>VLOOKUP($R$57,$C$5:$P$103,9,)</f>
        <v>76000</v>
      </c>
      <c r="W32" s="36"/>
      <c r="X32" s="75" t="s">
        <v>160</v>
      </c>
      <c r="Y32" s="77"/>
      <c r="Z32" s="17"/>
      <c r="AA32" s="17"/>
      <c r="AB32" s="17"/>
      <c r="AC32" s="4"/>
      <c r="AD32" s="4"/>
      <c r="AE32" s="4"/>
      <c r="AF32" s="18"/>
      <c r="AG32" s="19"/>
      <c r="AH32" s="19"/>
      <c r="AI32" s="19"/>
      <c r="AJ32" s="19"/>
      <c r="AK32" s="19"/>
      <c r="AL32" s="19"/>
      <c r="AM32" s="19"/>
      <c r="AN32" s="19"/>
      <c r="AO32" s="20"/>
      <c r="AP32" s="4"/>
      <c r="AQ32" s="30"/>
      <c r="AR32" s="17">
        <v>20</v>
      </c>
      <c r="AS32" s="17">
        <v>20</v>
      </c>
      <c r="AT32" s="31"/>
      <c r="AU32" s="30"/>
      <c r="AV32" s="17">
        <v>60</v>
      </c>
      <c r="AW32" s="17">
        <v>60</v>
      </c>
      <c r="AX32" s="31"/>
      <c r="AY32" s="30"/>
      <c r="AZ32" s="17">
        <v>100</v>
      </c>
      <c r="BA32" s="17">
        <v>100</v>
      </c>
      <c r="BB32" s="31"/>
      <c r="BC32" s="30"/>
      <c r="BD32" s="17">
        <v>140</v>
      </c>
      <c r="BE32" s="17">
        <v>140</v>
      </c>
      <c r="BF32" s="31"/>
      <c r="BG32" s="75" t="s">
        <v>160</v>
      </c>
      <c r="BH32" s="77"/>
      <c r="BI32" s="17"/>
      <c r="BJ32" s="17"/>
      <c r="BK32" s="17"/>
      <c r="BL32" s="4"/>
      <c r="BM32" s="4"/>
      <c r="BN32" s="4"/>
      <c r="BO32" s="18"/>
      <c r="BP32" s="19"/>
      <c r="BQ32" s="19"/>
      <c r="BR32" s="19"/>
      <c r="BS32" s="19"/>
      <c r="BT32" s="19"/>
      <c r="BU32" s="19"/>
      <c r="BV32" s="19"/>
      <c r="BW32" s="19"/>
      <c r="BX32" s="20"/>
      <c r="BY32" s="4"/>
      <c r="BZ32" s="30"/>
      <c r="CA32" s="17">
        <v>20</v>
      </c>
      <c r="CB32" s="17">
        <v>20</v>
      </c>
      <c r="CC32" s="31"/>
      <c r="CD32" s="30"/>
      <c r="CE32" s="17">
        <v>60</v>
      </c>
      <c r="CF32" s="17">
        <v>60</v>
      </c>
      <c r="CG32" s="31"/>
      <c r="CH32" s="30"/>
      <c r="CI32" s="17">
        <v>100</v>
      </c>
      <c r="CJ32" s="17">
        <v>100</v>
      </c>
      <c r="CK32" s="31"/>
      <c r="CL32" s="30"/>
      <c r="CM32" s="17">
        <v>140</v>
      </c>
      <c r="CN32" s="17">
        <v>140</v>
      </c>
      <c r="CO32" s="31"/>
    </row>
    <row r="33" spans="1:93" ht="12.6" customHeight="1" thickBot="1">
      <c r="A33">
        <v>129</v>
      </c>
      <c r="B33" t="e">
        <f t="shared" si="0"/>
        <v>#N/A</v>
      </c>
      <c r="C33" t="e">
        <f t="shared" si="1"/>
        <v>#N/A</v>
      </c>
      <c r="D33" t="e">
        <f>VLOOKUP($A33,BASE!$B$2:$N$519,2,)</f>
        <v>#N/A</v>
      </c>
      <c r="E33" t="e">
        <f>VLOOKUP($A33,BASE!$B$2:$N$519,3,)</f>
        <v>#N/A</v>
      </c>
      <c r="F33" t="e">
        <f>VLOOKUP($A33,BASE!$B$2:$N$519,4,)</f>
        <v>#N/A</v>
      </c>
      <c r="G33" t="e">
        <f>VLOOKUP($A33,BASE!$B$2:$N$519,5,)</f>
        <v>#N/A</v>
      </c>
      <c r="H33" t="e">
        <f>VLOOKUP($A33,BASE!$B$2:$N$519,6,)</f>
        <v>#N/A</v>
      </c>
      <c r="I33" t="e">
        <f>VLOOKUP($A33,BASE!$B$2:$N$519,7,)</f>
        <v>#N/A</v>
      </c>
      <c r="J33" t="e">
        <f>VLOOKUP($A33,BASE!$B$2:$N$519,8,)</f>
        <v>#N/A</v>
      </c>
      <c r="K33" t="e">
        <f>VLOOKUP($A33,BASE!$B$2:$N$519,9,)</f>
        <v>#N/A</v>
      </c>
      <c r="L33" t="e">
        <f>VLOOKUP($A33,BASE!$B$2:$N$519,10,)</f>
        <v>#N/A</v>
      </c>
      <c r="M33" t="e">
        <f>VLOOKUP($A33,BASE!$B$2:$N$519,11,)</f>
        <v>#N/A</v>
      </c>
      <c r="N33" t="e">
        <f>VLOOKUP($A33,BASE!$B$2:$N$519,12,)</f>
        <v>#N/A</v>
      </c>
      <c r="O33" t="e">
        <f>VLOOKUP($A33,BASE!$B$2:$N$519,13,)</f>
        <v>#N/A</v>
      </c>
      <c r="S33" s="42"/>
      <c r="T33" s="37" t="s">
        <v>52</v>
      </c>
      <c r="U33" s="124">
        <f>IF(ISERROR(VLOOKUP($R57,$C$5:$P$103,12,)),"",(VLOOKUP($R57,$C$5:$P$103,12,)))</f>
        <v>0</v>
      </c>
      <c r="V33" s="124"/>
      <c r="W33" s="38"/>
      <c r="X33" s="75" t="s">
        <v>162</v>
      </c>
      <c r="Y33" s="77"/>
      <c r="Z33" s="17"/>
      <c r="AA33" s="17"/>
      <c r="AB33" s="17"/>
      <c r="AC33" s="4"/>
      <c r="AD33" s="4"/>
      <c r="AE33" s="4"/>
      <c r="AF33" s="21">
        <v>3</v>
      </c>
      <c r="AG33" s="13">
        <v>1</v>
      </c>
      <c r="AH33" s="14">
        <v>2</v>
      </c>
      <c r="AI33" s="14">
        <v>3</v>
      </c>
      <c r="AJ33" s="15">
        <v>4</v>
      </c>
      <c r="AK33" s="22">
        <v>4</v>
      </c>
      <c r="AL33" s="13">
        <v>1</v>
      </c>
      <c r="AM33" s="14">
        <v>2</v>
      </c>
      <c r="AN33" s="14">
        <v>3</v>
      </c>
      <c r="AO33" s="15">
        <v>4</v>
      </c>
      <c r="AP33" s="4"/>
      <c r="AQ33" s="30"/>
      <c r="AR33" s="17">
        <v>21</v>
      </c>
      <c r="AS33" s="17">
        <v>21</v>
      </c>
      <c r="AT33" s="31"/>
      <c r="AU33" s="30"/>
      <c r="AV33" s="17">
        <v>61</v>
      </c>
      <c r="AW33" s="17">
        <v>61</v>
      </c>
      <c r="AX33" s="31"/>
      <c r="AY33" s="30"/>
      <c r="AZ33" s="17">
        <v>101</v>
      </c>
      <c r="BA33" s="17">
        <v>101</v>
      </c>
      <c r="BB33" s="31"/>
      <c r="BC33" s="30"/>
      <c r="BD33" s="17">
        <v>141</v>
      </c>
      <c r="BE33" s="17">
        <v>141</v>
      </c>
      <c r="BF33" s="31"/>
      <c r="BG33" s="75" t="s">
        <v>162</v>
      </c>
      <c r="BH33" s="77"/>
      <c r="BI33" s="17"/>
      <c r="BJ33" s="17"/>
      <c r="BK33" s="17"/>
      <c r="BL33" s="4"/>
      <c r="BM33" s="4"/>
      <c r="BN33" s="4"/>
      <c r="BO33" s="21">
        <v>3</v>
      </c>
      <c r="BP33" s="13">
        <v>1</v>
      </c>
      <c r="BQ33" s="14">
        <v>2</v>
      </c>
      <c r="BR33" s="14">
        <v>3</v>
      </c>
      <c r="BS33" s="15">
        <v>4</v>
      </c>
      <c r="BT33" s="22">
        <v>4</v>
      </c>
      <c r="BU33" s="13">
        <v>1</v>
      </c>
      <c r="BV33" s="14">
        <v>2</v>
      </c>
      <c r="BW33" s="14">
        <v>3</v>
      </c>
      <c r="BX33" s="15">
        <v>4</v>
      </c>
      <c r="BY33" s="4"/>
      <c r="BZ33" s="30"/>
      <c r="CA33" s="17">
        <v>21</v>
      </c>
      <c r="CB33" s="17">
        <v>21</v>
      </c>
      <c r="CC33" s="31"/>
      <c r="CD33" s="30"/>
      <c r="CE33" s="17">
        <v>61</v>
      </c>
      <c r="CF33" s="17">
        <v>61</v>
      </c>
      <c r="CG33" s="31"/>
      <c r="CH33" s="30"/>
      <c r="CI33" s="17">
        <v>101</v>
      </c>
      <c r="CJ33" s="17">
        <v>101</v>
      </c>
      <c r="CK33" s="31"/>
      <c r="CL33" s="30"/>
      <c r="CM33" s="17">
        <v>141</v>
      </c>
      <c r="CN33" s="17">
        <v>141</v>
      </c>
      <c r="CO33" s="31"/>
    </row>
    <row r="34" spans="1:93" ht="12.6" customHeight="1" thickBot="1">
      <c r="A34">
        <v>130</v>
      </c>
      <c r="B34" t="e">
        <f t="shared" si="0"/>
        <v>#N/A</v>
      </c>
      <c r="C34" t="e">
        <f t="shared" si="1"/>
        <v>#N/A</v>
      </c>
      <c r="D34" t="e">
        <f>VLOOKUP($A34,BASE!$B$2:$N$519,2,)</f>
        <v>#N/A</v>
      </c>
      <c r="E34" t="e">
        <f>VLOOKUP($A34,BASE!$B$2:$N$519,3,)</f>
        <v>#N/A</v>
      </c>
      <c r="F34" t="e">
        <f>VLOOKUP($A34,BASE!$B$2:$N$519,4,)</f>
        <v>#N/A</v>
      </c>
      <c r="G34" t="e">
        <f>VLOOKUP($A34,BASE!$B$2:$N$519,5,)</f>
        <v>#N/A</v>
      </c>
      <c r="H34" t="e">
        <f>VLOOKUP($A34,BASE!$B$2:$N$519,6,)</f>
        <v>#N/A</v>
      </c>
      <c r="I34" t="e">
        <f>VLOOKUP($A34,BASE!$B$2:$N$519,7,)</f>
        <v>#N/A</v>
      </c>
      <c r="J34" t="e">
        <f>VLOOKUP($A34,BASE!$B$2:$N$519,8,)</f>
        <v>#N/A</v>
      </c>
      <c r="K34" t="e">
        <f>VLOOKUP($A34,BASE!$B$2:$N$519,9,)</f>
        <v>#N/A</v>
      </c>
      <c r="L34" t="e">
        <f>VLOOKUP($A34,BASE!$B$2:$N$519,10,)</f>
        <v>#N/A</v>
      </c>
      <c r="M34" t="e">
        <f>VLOOKUP($A34,BASE!$B$2:$N$519,11,)</f>
        <v>#N/A</v>
      </c>
      <c r="N34" t="e">
        <f>VLOOKUP($A34,BASE!$B$2:$N$519,12,)</f>
        <v>#N/A</v>
      </c>
      <c r="O34" t="e">
        <f>VLOOKUP($A34,BASE!$B$2:$N$519,13,)</f>
        <v>#N/A</v>
      </c>
      <c r="S34" s="39" t="s">
        <v>53</v>
      </c>
      <c r="T34" s="40" t="s">
        <v>2</v>
      </c>
      <c r="U34" s="40" t="s">
        <v>54</v>
      </c>
      <c r="V34" s="40" t="s">
        <v>55</v>
      </c>
      <c r="W34" s="41" t="s">
        <v>56</v>
      </c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30"/>
      <c r="AR34" s="17">
        <v>22</v>
      </c>
      <c r="AS34" s="17">
        <v>22</v>
      </c>
      <c r="AT34" s="31"/>
      <c r="AU34" s="30"/>
      <c r="AV34" s="17">
        <v>62</v>
      </c>
      <c r="AW34" s="17">
        <v>62</v>
      </c>
      <c r="AX34" s="31"/>
      <c r="AY34" s="30"/>
      <c r="AZ34" s="17">
        <v>102</v>
      </c>
      <c r="BA34" s="17">
        <v>102</v>
      </c>
      <c r="BB34" s="31"/>
      <c r="BC34" s="30"/>
      <c r="BD34" s="17">
        <v>142</v>
      </c>
      <c r="BE34" s="17">
        <v>142</v>
      </c>
      <c r="BF34" s="31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30"/>
      <c r="CA34" s="17">
        <v>22</v>
      </c>
      <c r="CB34" s="17">
        <v>22</v>
      </c>
      <c r="CC34" s="31"/>
      <c r="CD34" s="30"/>
      <c r="CE34" s="17">
        <v>62</v>
      </c>
      <c r="CF34" s="17">
        <v>62</v>
      </c>
      <c r="CG34" s="31"/>
      <c r="CH34" s="30"/>
      <c r="CI34" s="17">
        <v>102</v>
      </c>
      <c r="CJ34" s="17">
        <v>102</v>
      </c>
      <c r="CK34" s="31"/>
      <c r="CL34" s="30"/>
      <c r="CM34" s="17">
        <v>142</v>
      </c>
      <c r="CN34" s="17">
        <v>142</v>
      </c>
      <c r="CO34" s="31"/>
    </row>
    <row r="35" spans="1:93" ht="12.6" customHeight="1">
      <c r="A35">
        <v>131</v>
      </c>
      <c r="B35" t="e">
        <f t="shared" si="0"/>
        <v>#N/A</v>
      </c>
      <c r="C35" t="e">
        <f t="shared" si="1"/>
        <v>#N/A</v>
      </c>
      <c r="D35" t="e">
        <f>VLOOKUP($A35,BASE!$B$2:$N$519,2,)</f>
        <v>#N/A</v>
      </c>
      <c r="E35" t="e">
        <f>VLOOKUP($A35,BASE!$B$2:$N$519,3,)</f>
        <v>#N/A</v>
      </c>
      <c r="F35" t="e">
        <f>VLOOKUP($A35,BASE!$B$2:$N$519,4,)</f>
        <v>#N/A</v>
      </c>
      <c r="G35" t="e">
        <f>VLOOKUP($A35,BASE!$B$2:$N$519,5,)</f>
        <v>#N/A</v>
      </c>
      <c r="H35" t="e">
        <f>VLOOKUP($A35,BASE!$B$2:$N$519,6,)</f>
        <v>#N/A</v>
      </c>
      <c r="I35" t="e">
        <f>VLOOKUP($A35,BASE!$B$2:$N$519,7,)</f>
        <v>#N/A</v>
      </c>
      <c r="J35" t="e">
        <f>VLOOKUP($A35,BASE!$B$2:$N$519,8,)</f>
        <v>#N/A</v>
      </c>
      <c r="K35" t="e">
        <f>VLOOKUP($A35,BASE!$B$2:$N$519,9,)</f>
        <v>#N/A</v>
      </c>
      <c r="L35" t="e">
        <f>VLOOKUP($A35,BASE!$B$2:$N$519,10,)</f>
        <v>#N/A</v>
      </c>
      <c r="M35" t="e">
        <f>VLOOKUP($A35,BASE!$B$2:$N$519,11,)</f>
        <v>#N/A</v>
      </c>
      <c r="N35" t="e">
        <f>VLOOKUP($A35,BASE!$B$2:$N$519,12,)</f>
        <v>#N/A</v>
      </c>
      <c r="O35" t="e">
        <f>VLOOKUP($A35,BASE!$B$2:$N$519,13,)</f>
        <v>#N/A</v>
      </c>
      <c r="S35" s="43" t="str">
        <f t="shared" ref="S35:S53" si="13">IF(ISERROR(VLOOKUP($R57,$C$5:$P$103,3,)),"",(VLOOKUP($R57,$C$5:$P$103,3,)))</f>
        <v>JAMAI</v>
      </c>
      <c r="T35" s="43" t="str">
        <f t="shared" ref="T35:T54" si="14">IF(ISERROR(VLOOKUP($R57,$C$5:$P$103,4,)),"",(VLOOKUP($R57,$C$5:$P$103,4,)))</f>
        <v>SIRINE</v>
      </c>
      <c r="U35" s="44">
        <f t="shared" ref="U35:U54" si="15">IF(ISERROR(VLOOKUP($R57,$C$5:$P$103,5,)),"",(VLOOKUP($R57,$C$5:$P$103,5,)))</f>
        <v>36593</v>
      </c>
      <c r="V35" s="43">
        <f t="shared" ref="V35:V54" si="16">IF(ISERROR(VLOOKUP($R57,$C$5:$P$103,2,)),"",(VLOOKUP($R57,$C$5:$P$103,2,)))</f>
        <v>232814469</v>
      </c>
      <c r="W35" s="43" t="str">
        <f t="shared" ref="W35:W54" si="17">IF(ISERROR(VLOOKUP($R57,$C$5:$P$103,11,)),"",(VLOOKUP($R57,$C$5:$P$103,11,)))</f>
        <v>Joueur et JO</v>
      </c>
      <c r="X35" s="88" t="s">
        <v>0</v>
      </c>
      <c r="Y35" s="80"/>
      <c r="Z35" s="81"/>
      <c r="AA35" s="79" t="s">
        <v>163</v>
      </c>
      <c r="AB35" s="80"/>
      <c r="AC35" s="80"/>
      <c r="AD35" s="81"/>
      <c r="AE35" s="79" t="s">
        <v>2</v>
      </c>
      <c r="AF35" s="80"/>
      <c r="AG35" s="80"/>
      <c r="AH35" s="81"/>
      <c r="AI35" s="79" t="s">
        <v>164</v>
      </c>
      <c r="AJ35" s="81"/>
      <c r="AK35" s="85" t="s">
        <v>165</v>
      </c>
      <c r="AL35" s="86"/>
      <c r="AM35" s="86"/>
      <c r="AN35" s="86"/>
      <c r="AO35" s="87"/>
      <c r="AP35" s="4"/>
      <c r="AQ35" s="30"/>
      <c r="AR35" s="17">
        <v>23</v>
      </c>
      <c r="AS35" s="17">
        <v>23</v>
      </c>
      <c r="AT35" s="31"/>
      <c r="AU35" s="30"/>
      <c r="AV35" s="17">
        <v>63</v>
      </c>
      <c r="AW35" s="17">
        <v>63</v>
      </c>
      <c r="AX35" s="31"/>
      <c r="AY35" s="30"/>
      <c r="AZ35" s="17">
        <v>103</v>
      </c>
      <c r="BA35" s="17">
        <v>103</v>
      </c>
      <c r="BB35" s="31"/>
      <c r="BC35" s="30"/>
      <c r="BD35" s="17">
        <v>143</v>
      </c>
      <c r="BE35" s="17">
        <v>143</v>
      </c>
      <c r="BF35" s="31"/>
      <c r="BG35" s="88" t="s">
        <v>0</v>
      </c>
      <c r="BH35" s="80"/>
      <c r="BI35" s="81"/>
      <c r="BJ35" s="79" t="s">
        <v>163</v>
      </c>
      <c r="BK35" s="80"/>
      <c r="BL35" s="80"/>
      <c r="BM35" s="81"/>
      <c r="BN35" s="79" t="s">
        <v>2</v>
      </c>
      <c r="BO35" s="80"/>
      <c r="BP35" s="80"/>
      <c r="BQ35" s="81"/>
      <c r="BR35" s="79" t="s">
        <v>164</v>
      </c>
      <c r="BS35" s="81"/>
      <c r="BT35" s="85" t="s">
        <v>165</v>
      </c>
      <c r="BU35" s="86"/>
      <c r="BV35" s="86"/>
      <c r="BW35" s="86"/>
      <c r="BX35" s="87"/>
      <c r="BY35" s="4"/>
      <c r="BZ35" s="30"/>
      <c r="CA35" s="17">
        <v>23</v>
      </c>
      <c r="CB35" s="17">
        <v>23</v>
      </c>
      <c r="CC35" s="31"/>
      <c r="CD35" s="30"/>
      <c r="CE35" s="17">
        <v>63</v>
      </c>
      <c r="CF35" s="17">
        <v>63</v>
      </c>
      <c r="CG35" s="31"/>
      <c r="CH35" s="30"/>
      <c r="CI35" s="17">
        <v>103</v>
      </c>
      <c r="CJ35" s="17">
        <v>103</v>
      </c>
      <c r="CK35" s="31"/>
      <c r="CL35" s="30"/>
      <c r="CM35" s="17">
        <v>143</v>
      </c>
      <c r="CN35" s="17">
        <v>143</v>
      </c>
      <c r="CO35" s="31"/>
    </row>
    <row r="36" spans="1:93" ht="12.6" customHeight="1">
      <c r="A36">
        <v>132</v>
      </c>
      <c r="B36" t="e">
        <f t="shared" si="0"/>
        <v>#N/A</v>
      </c>
      <c r="C36" t="e">
        <f t="shared" si="1"/>
        <v>#N/A</v>
      </c>
      <c r="D36" t="e">
        <f>VLOOKUP($A36,BASE!$B$2:$N$519,2,)</f>
        <v>#N/A</v>
      </c>
      <c r="E36" t="e">
        <f>VLOOKUP($A36,BASE!$B$2:$N$519,3,)</f>
        <v>#N/A</v>
      </c>
      <c r="F36" t="e">
        <f>VLOOKUP($A36,BASE!$B$2:$N$519,4,)</f>
        <v>#N/A</v>
      </c>
      <c r="G36" t="e">
        <f>VLOOKUP($A36,BASE!$B$2:$N$519,5,)</f>
        <v>#N/A</v>
      </c>
      <c r="H36" t="e">
        <f>VLOOKUP($A36,BASE!$B$2:$N$519,6,)</f>
        <v>#N/A</v>
      </c>
      <c r="I36" t="e">
        <f>VLOOKUP($A36,BASE!$B$2:$N$519,7,)</f>
        <v>#N/A</v>
      </c>
      <c r="J36" t="e">
        <f>VLOOKUP($A36,BASE!$B$2:$N$519,8,)</f>
        <v>#N/A</v>
      </c>
      <c r="K36" t="e">
        <f>VLOOKUP($A36,BASE!$B$2:$N$519,9,)</f>
        <v>#N/A</v>
      </c>
      <c r="L36" t="e">
        <f>VLOOKUP($A36,BASE!$B$2:$N$519,10,)</f>
        <v>#N/A</v>
      </c>
      <c r="M36" t="e">
        <f>VLOOKUP($A36,BASE!$B$2:$N$519,11,)</f>
        <v>#N/A</v>
      </c>
      <c r="N36" t="e">
        <f>VLOOKUP($A36,BASE!$B$2:$N$519,12,)</f>
        <v>#N/A</v>
      </c>
      <c r="O36" t="e">
        <f>VLOOKUP($A36,BASE!$B$2:$N$519,13,)</f>
        <v>#N/A</v>
      </c>
      <c r="S36" s="43" t="str">
        <f t="shared" si="13"/>
        <v>FATY</v>
      </c>
      <c r="T36" s="43" t="str">
        <f t="shared" si="14"/>
        <v>MARIAMA</v>
      </c>
      <c r="U36" s="44">
        <f t="shared" si="15"/>
        <v>36618</v>
      </c>
      <c r="V36" s="43">
        <f t="shared" si="16"/>
        <v>232818982</v>
      </c>
      <c r="W36" s="43" t="str">
        <f t="shared" si="17"/>
        <v>Joueur</v>
      </c>
      <c r="X36" s="89"/>
      <c r="Y36" s="83"/>
      <c r="Z36" s="84"/>
      <c r="AA36" s="82"/>
      <c r="AB36" s="83"/>
      <c r="AC36" s="83"/>
      <c r="AD36" s="84"/>
      <c r="AE36" s="82"/>
      <c r="AF36" s="83"/>
      <c r="AG36" s="83"/>
      <c r="AH36" s="84"/>
      <c r="AI36" s="82"/>
      <c r="AJ36" s="84"/>
      <c r="AK36" s="17">
        <v>1</v>
      </c>
      <c r="AL36" s="17">
        <v>2</v>
      </c>
      <c r="AM36" s="17">
        <v>3</v>
      </c>
      <c r="AN36" s="17">
        <v>4</v>
      </c>
      <c r="AO36" s="23">
        <v>5</v>
      </c>
      <c r="AP36" s="4"/>
      <c r="AQ36" s="30"/>
      <c r="AR36" s="17">
        <v>24</v>
      </c>
      <c r="AS36" s="17">
        <v>24</v>
      </c>
      <c r="AT36" s="31"/>
      <c r="AU36" s="30"/>
      <c r="AV36" s="17">
        <v>64</v>
      </c>
      <c r="AW36" s="17">
        <v>64</v>
      </c>
      <c r="AX36" s="31"/>
      <c r="AY36" s="30"/>
      <c r="AZ36" s="17">
        <v>104</v>
      </c>
      <c r="BA36" s="17">
        <v>104</v>
      </c>
      <c r="BB36" s="31"/>
      <c r="BC36" s="30"/>
      <c r="BD36" s="17">
        <v>144</v>
      </c>
      <c r="BE36" s="17">
        <v>144</v>
      </c>
      <c r="BF36" s="31"/>
      <c r="BG36" s="89"/>
      <c r="BH36" s="83"/>
      <c r="BI36" s="84"/>
      <c r="BJ36" s="82"/>
      <c r="BK36" s="83"/>
      <c r="BL36" s="83"/>
      <c r="BM36" s="84"/>
      <c r="BN36" s="82"/>
      <c r="BO36" s="83"/>
      <c r="BP36" s="83"/>
      <c r="BQ36" s="84"/>
      <c r="BR36" s="82"/>
      <c r="BS36" s="84"/>
      <c r="BT36" s="17">
        <v>1</v>
      </c>
      <c r="BU36" s="17">
        <v>2</v>
      </c>
      <c r="BV36" s="17">
        <v>3</v>
      </c>
      <c r="BW36" s="17">
        <v>4</v>
      </c>
      <c r="BX36" s="23">
        <v>5</v>
      </c>
      <c r="BY36" s="4"/>
      <c r="BZ36" s="30"/>
      <c r="CA36" s="17">
        <v>24</v>
      </c>
      <c r="CB36" s="17">
        <v>24</v>
      </c>
      <c r="CC36" s="31"/>
      <c r="CD36" s="30"/>
      <c r="CE36" s="17">
        <v>64</v>
      </c>
      <c r="CF36" s="17">
        <v>64</v>
      </c>
      <c r="CG36" s="31"/>
      <c r="CH36" s="30"/>
      <c r="CI36" s="17">
        <v>104</v>
      </c>
      <c r="CJ36" s="17">
        <v>104</v>
      </c>
      <c r="CK36" s="31"/>
      <c r="CL36" s="30"/>
      <c r="CM36" s="17">
        <v>144</v>
      </c>
      <c r="CN36" s="17">
        <v>144</v>
      </c>
      <c r="CO36" s="31"/>
    </row>
    <row r="37" spans="1:93" ht="12.6" customHeight="1">
      <c r="A37">
        <v>133</v>
      </c>
      <c r="B37" t="e">
        <f t="shared" si="0"/>
        <v>#N/A</v>
      </c>
      <c r="C37" t="e">
        <f t="shared" si="1"/>
        <v>#N/A</v>
      </c>
      <c r="D37" t="e">
        <f>VLOOKUP($A37,BASE!$B$2:$N$519,2,)</f>
        <v>#N/A</v>
      </c>
      <c r="E37" t="e">
        <f>VLOOKUP($A37,BASE!$B$2:$N$519,3,)</f>
        <v>#N/A</v>
      </c>
      <c r="F37" t="e">
        <f>VLOOKUP($A37,BASE!$B$2:$N$519,4,)</f>
        <v>#N/A</v>
      </c>
      <c r="G37" t="e">
        <f>VLOOKUP($A37,BASE!$B$2:$N$519,5,)</f>
        <v>#N/A</v>
      </c>
      <c r="H37" t="e">
        <f>VLOOKUP($A37,BASE!$B$2:$N$519,6,)</f>
        <v>#N/A</v>
      </c>
      <c r="I37" t="e">
        <f>VLOOKUP($A37,BASE!$B$2:$N$519,7,)</f>
        <v>#N/A</v>
      </c>
      <c r="J37" t="e">
        <f>VLOOKUP($A37,BASE!$B$2:$N$519,8,)</f>
        <v>#N/A</v>
      </c>
      <c r="K37" t="e">
        <f>VLOOKUP($A37,BASE!$B$2:$N$519,9,)</f>
        <v>#N/A</v>
      </c>
      <c r="L37" t="e">
        <f>VLOOKUP($A37,BASE!$B$2:$N$519,10,)</f>
        <v>#N/A</v>
      </c>
      <c r="M37" t="e">
        <f>VLOOKUP($A37,BASE!$B$2:$N$519,11,)</f>
        <v>#N/A</v>
      </c>
      <c r="N37" t="e">
        <f>VLOOKUP($A37,BASE!$B$2:$N$519,12,)</f>
        <v>#N/A</v>
      </c>
      <c r="O37" t="e">
        <f>VLOOKUP($A37,BASE!$B$2:$N$519,13,)</f>
        <v>#N/A</v>
      </c>
      <c r="S37" s="43" t="str">
        <f t="shared" si="13"/>
        <v>TOUSSART</v>
      </c>
      <c r="T37" s="43" t="str">
        <f t="shared" si="14"/>
        <v>EMILIE</v>
      </c>
      <c r="U37" s="44">
        <f t="shared" si="15"/>
        <v>36570</v>
      </c>
      <c r="V37" s="43">
        <f t="shared" si="16"/>
        <v>232814943</v>
      </c>
      <c r="W37" s="43" t="str">
        <f t="shared" si="17"/>
        <v>Joueur et JO</v>
      </c>
      <c r="X37" s="78">
        <f>V35</f>
        <v>232814469</v>
      </c>
      <c r="Y37" s="76"/>
      <c r="Z37" s="77"/>
      <c r="AA37" s="75" t="str">
        <f>S35</f>
        <v>JAMAI</v>
      </c>
      <c r="AB37" s="76"/>
      <c r="AC37" s="76"/>
      <c r="AD37" s="77"/>
      <c r="AE37" s="75" t="str">
        <f>T35</f>
        <v>SIRINE</v>
      </c>
      <c r="AF37" s="76"/>
      <c r="AG37" s="76"/>
      <c r="AH37" s="77"/>
      <c r="AI37" s="75"/>
      <c r="AJ37" s="77"/>
      <c r="AK37" s="17"/>
      <c r="AL37" s="17"/>
      <c r="AM37" s="17"/>
      <c r="AN37" s="17"/>
      <c r="AO37" s="23"/>
      <c r="AP37" s="4"/>
      <c r="AQ37" s="30"/>
      <c r="AR37" s="17">
        <v>25</v>
      </c>
      <c r="AS37" s="17">
        <v>25</v>
      </c>
      <c r="AT37" s="31"/>
      <c r="AU37" s="30"/>
      <c r="AV37" s="17">
        <v>65</v>
      </c>
      <c r="AW37" s="17">
        <v>65</v>
      </c>
      <c r="AX37" s="31"/>
      <c r="AY37" s="30"/>
      <c r="AZ37" s="17">
        <v>105</v>
      </c>
      <c r="BA37" s="17">
        <v>105</v>
      </c>
      <c r="BB37" s="31"/>
      <c r="BC37" s="30"/>
      <c r="BD37" s="17">
        <v>145</v>
      </c>
      <c r="BE37" s="17">
        <v>145</v>
      </c>
      <c r="BF37" s="31"/>
      <c r="BG37" s="78">
        <f>V66</f>
        <v>232859329</v>
      </c>
      <c r="BH37" s="76"/>
      <c r="BI37" s="77"/>
      <c r="BJ37" s="75" t="str">
        <f>S66</f>
        <v>ABED</v>
      </c>
      <c r="BK37" s="76"/>
      <c r="BL37" s="76"/>
      <c r="BM37" s="77"/>
      <c r="BN37" s="75" t="str">
        <f>T66</f>
        <v>HOUDA</v>
      </c>
      <c r="BO37" s="76"/>
      <c r="BP37" s="76"/>
      <c r="BQ37" s="77"/>
      <c r="BR37" s="75"/>
      <c r="BS37" s="77"/>
      <c r="BT37" s="17"/>
      <c r="BU37" s="17"/>
      <c r="BV37" s="17"/>
      <c r="BW37" s="17"/>
      <c r="BX37" s="23"/>
      <c r="BY37" s="4"/>
      <c r="BZ37" s="30"/>
      <c r="CA37" s="17">
        <v>25</v>
      </c>
      <c r="CB37" s="17">
        <v>25</v>
      </c>
      <c r="CC37" s="31"/>
      <c r="CD37" s="30"/>
      <c r="CE37" s="17">
        <v>65</v>
      </c>
      <c r="CF37" s="17">
        <v>65</v>
      </c>
      <c r="CG37" s="31"/>
      <c r="CH37" s="30"/>
      <c r="CI37" s="17">
        <v>105</v>
      </c>
      <c r="CJ37" s="17">
        <v>105</v>
      </c>
      <c r="CK37" s="31"/>
      <c r="CL37" s="30"/>
      <c r="CM37" s="17">
        <v>145</v>
      </c>
      <c r="CN37" s="17">
        <v>145</v>
      </c>
      <c r="CO37" s="31"/>
    </row>
    <row r="38" spans="1:93" ht="12.6" customHeight="1">
      <c r="A38">
        <v>134</v>
      </c>
      <c r="B38" t="e">
        <f t="shared" si="0"/>
        <v>#N/A</v>
      </c>
      <c r="C38" t="e">
        <f t="shared" si="1"/>
        <v>#N/A</v>
      </c>
      <c r="D38" t="e">
        <f>VLOOKUP($A38,BASE!$B$2:$N$519,2,)</f>
        <v>#N/A</v>
      </c>
      <c r="E38" t="e">
        <f>VLOOKUP($A38,BASE!$B$2:$N$519,3,)</f>
        <v>#N/A</v>
      </c>
      <c r="F38" t="e">
        <f>VLOOKUP($A38,BASE!$B$2:$N$519,4,)</f>
        <v>#N/A</v>
      </c>
      <c r="G38" t="e">
        <f>VLOOKUP($A38,BASE!$B$2:$N$519,5,)</f>
        <v>#N/A</v>
      </c>
      <c r="H38" t="e">
        <f>VLOOKUP($A38,BASE!$B$2:$N$519,6,)</f>
        <v>#N/A</v>
      </c>
      <c r="I38" t="e">
        <f>VLOOKUP($A38,BASE!$B$2:$N$519,7,)</f>
        <v>#N/A</v>
      </c>
      <c r="J38" t="e">
        <f>VLOOKUP($A38,BASE!$B$2:$N$519,8,)</f>
        <v>#N/A</v>
      </c>
      <c r="K38" t="e">
        <f>VLOOKUP($A38,BASE!$B$2:$N$519,9,)</f>
        <v>#N/A</v>
      </c>
      <c r="L38" t="e">
        <f>VLOOKUP($A38,BASE!$B$2:$N$519,10,)</f>
        <v>#N/A</v>
      </c>
      <c r="M38" t="e">
        <f>VLOOKUP($A38,BASE!$B$2:$N$519,11,)</f>
        <v>#N/A</v>
      </c>
      <c r="N38" t="e">
        <f>VLOOKUP($A38,BASE!$B$2:$N$519,12,)</f>
        <v>#N/A</v>
      </c>
      <c r="O38" t="e">
        <f>VLOOKUP($A38,BASE!$B$2:$N$519,13,)</f>
        <v>#N/A</v>
      </c>
      <c r="S38" s="43" t="str">
        <f t="shared" si="13"/>
        <v>CONDRUZ</v>
      </c>
      <c r="T38" s="43" t="str">
        <f t="shared" si="14"/>
        <v>SOLYNE</v>
      </c>
      <c r="U38" s="44">
        <f t="shared" si="15"/>
        <v>36567</v>
      </c>
      <c r="V38" s="43">
        <f t="shared" si="16"/>
        <v>232812619</v>
      </c>
      <c r="W38" s="43" t="str">
        <f t="shared" si="17"/>
        <v>Joueur et JO</v>
      </c>
      <c r="X38" s="78">
        <f t="shared" ref="X38:X46" si="18">V36</f>
        <v>232818982</v>
      </c>
      <c r="Y38" s="76"/>
      <c r="Z38" s="77"/>
      <c r="AA38" s="75" t="str">
        <f t="shared" ref="AA38:AA46" si="19">S36</f>
        <v>FATY</v>
      </c>
      <c r="AB38" s="76"/>
      <c r="AC38" s="76"/>
      <c r="AD38" s="77"/>
      <c r="AE38" s="75" t="str">
        <f t="shared" ref="AE38:AE45" si="20">T36</f>
        <v>MARIAMA</v>
      </c>
      <c r="AF38" s="76"/>
      <c r="AG38" s="76"/>
      <c r="AH38" s="77"/>
      <c r="AI38" s="75"/>
      <c r="AJ38" s="77"/>
      <c r="AK38" s="17"/>
      <c r="AL38" s="17"/>
      <c r="AM38" s="17"/>
      <c r="AN38" s="17"/>
      <c r="AO38" s="23"/>
      <c r="AP38" s="4"/>
      <c r="AQ38" s="30"/>
      <c r="AR38" s="17">
        <v>26</v>
      </c>
      <c r="AS38" s="17">
        <v>26</v>
      </c>
      <c r="AT38" s="31"/>
      <c r="AU38" s="30"/>
      <c r="AV38" s="17">
        <v>66</v>
      </c>
      <c r="AW38" s="17">
        <v>66</v>
      </c>
      <c r="AX38" s="31"/>
      <c r="AY38" s="30"/>
      <c r="AZ38" s="17">
        <v>106</v>
      </c>
      <c r="BA38" s="17">
        <v>106</v>
      </c>
      <c r="BB38" s="31"/>
      <c r="BC38" s="30"/>
      <c r="BD38" s="17">
        <v>146</v>
      </c>
      <c r="BE38" s="17">
        <v>146</v>
      </c>
      <c r="BF38" s="31"/>
      <c r="BG38" s="78">
        <f t="shared" ref="BG38:BG46" si="21">V67</f>
        <v>232855760</v>
      </c>
      <c r="BH38" s="76"/>
      <c r="BI38" s="77"/>
      <c r="BJ38" s="75" t="str">
        <f t="shared" ref="BJ38:BJ46" si="22">S67</f>
        <v>DAGUZAN</v>
      </c>
      <c r="BK38" s="76"/>
      <c r="BL38" s="76"/>
      <c r="BM38" s="77"/>
      <c r="BN38" s="75" t="str">
        <f t="shared" ref="BN38:BN46" si="23">T67</f>
        <v>CHLOE</v>
      </c>
      <c r="BO38" s="76"/>
      <c r="BP38" s="76"/>
      <c r="BQ38" s="77"/>
      <c r="BR38" s="75"/>
      <c r="BS38" s="77"/>
      <c r="BT38" s="17"/>
      <c r="BU38" s="17"/>
      <c r="BV38" s="17"/>
      <c r="BW38" s="17"/>
      <c r="BX38" s="23"/>
      <c r="BY38" s="4"/>
      <c r="BZ38" s="30"/>
      <c r="CA38" s="17">
        <v>26</v>
      </c>
      <c r="CB38" s="17">
        <v>26</v>
      </c>
      <c r="CC38" s="31"/>
      <c r="CD38" s="30"/>
      <c r="CE38" s="17">
        <v>66</v>
      </c>
      <c r="CF38" s="17">
        <v>66</v>
      </c>
      <c r="CG38" s="31"/>
      <c r="CH38" s="30"/>
      <c r="CI38" s="17">
        <v>106</v>
      </c>
      <c r="CJ38" s="17">
        <v>106</v>
      </c>
      <c r="CK38" s="31"/>
      <c r="CL38" s="30"/>
      <c r="CM38" s="17">
        <v>146</v>
      </c>
      <c r="CN38" s="17">
        <v>146</v>
      </c>
      <c r="CO38" s="31"/>
    </row>
    <row r="39" spans="1:93" ht="12.6" customHeight="1">
      <c r="A39">
        <v>135</v>
      </c>
      <c r="B39" t="e">
        <f t="shared" si="0"/>
        <v>#N/A</v>
      </c>
      <c r="C39" t="e">
        <f t="shared" si="1"/>
        <v>#N/A</v>
      </c>
      <c r="D39" t="e">
        <f>VLOOKUP($A39,BASE!$B$2:$N$519,2,)</f>
        <v>#N/A</v>
      </c>
      <c r="E39" t="e">
        <f>VLOOKUP($A39,BASE!$B$2:$N$519,3,)</f>
        <v>#N/A</v>
      </c>
      <c r="F39" t="e">
        <f>VLOOKUP($A39,BASE!$B$2:$N$519,4,)</f>
        <v>#N/A</v>
      </c>
      <c r="G39" t="e">
        <f>VLOOKUP($A39,BASE!$B$2:$N$519,5,)</f>
        <v>#N/A</v>
      </c>
      <c r="H39" t="e">
        <f>VLOOKUP($A39,BASE!$B$2:$N$519,6,)</f>
        <v>#N/A</v>
      </c>
      <c r="I39" t="e">
        <f>VLOOKUP($A39,BASE!$B$2:$N$519,7,)</f>
        <v>#N/A</v>
      </c>
      <c r="J39" t="e">
        <f>VLOOKUP($A39,BASE!$B$2:$N$519,8,)</f>
        <v>#N/A</v>
      </c>
      <c r="K39" t="e">
        <f>VLOOKUP($A39,BASE!$B$2:$N$519,9,)</f>
        <v>#N/A</v>
      </c>
      <c r="L39" t="e">
        <f>VLOOKUP($A39,BASE!$B$2:$N$519,10,)</f>
        <v>#N/A</v>
      </c>
      <c r="M39" t="e">
        <f>VLOOKUP($A39,BASE!$B$2:$N$519,11,)</f>
        <v>#N/A</v>
      </c>
      <c r="N39" t="e">
        <f>VLOOKUP($A39,BASE!$B$2:$N$519,12,)</f>
        <v>#N/A</v>
      </c>
      <c r="O39" t="e">
        <f>VLOOKUP($A39,BASE!$B$2:$N$519,13,)</f>
        <v>#N/A</v>
      </c>
      <c r="S39" s="43" t="str">
        <f t="shared" si="13"/>
        <v>CISSE</v>
      </c>
      <c r="T39" s="43" t="str">
        <f t="shared" si="14"/>
        <v>MAIMOUNA</v>
      </c>
      <c r="U39" s="44">
        <f t="shared" si="15"/>
        <v>36824</v>
      </c>
      <c r="V39" s="43">
        <f t="shared" si="16"/>
        <v>232814167</v>
      </c>
      <c r="W39" s="43" t="str">
        <f t="shared" si="17"/>
        <v>Joueur</v>
      </c>
      <c r="X39" s="78">
        <f t="shared" si="18"/>
        <v>232814943</v>
      </c>
      <c r="Y39" s="76"/>
      <c r="Z39" s="77"/>
      <c r="AA39" s="75" t="str">
        <f t="shared" si="19"/>
        <v>TOUSSART</v>
      </c>
      <c r="AB39" s="76"/>
      <c r="AC39" s="76"/>
      <c r="AD39" s="77"/>
      <c r="AE39" s="75" t="str">
        <f t="shared" si="20"/>
        <v>EMILIE</v>
      </c>
      <c r="AF39" s="76"/>
      <c r="AG39" s="76"/>
      <c r="AH39" s="77"/>
      <c r="AI39" s="75"/>
      <c r="AJ39" s="77"/>
      <c r="AK39" s="17"/>
      <c r="AL39" s="17"/>
      <c r="AM39" s="17"/>
      <c r="AN39" s="17"/>
      <c r="AO39" s="23"/>
      <c r="AP39" s="4"/>
      <c r="AQ39" s="30"/>
      <c r="AR39" s="17">
        <v>27</v>
      </c>
      <c r="AS39" s="17">
        <v>27</v>
      </c>
      <c r="AT39" s="31"/>
      <c r="AU39" s="30"/>
      <c r="AV39" s="17">
        <v>67</v>
      </c>
      <c r="AW39" s="17">
        <v>67</v>
      </c>
      <c r="AX39" s="31"/>
      <c r="AY39" s="30"/>
      <c r="AZ39" s="17">
        <v>107</v>
      </c>
      <c r="BA39" s="17">
        <v>107</v>
      </c>
      <c r="BB39" s="31"/>
      <c r="BC39" s="30"/>
      <c r="BD39" s="17">
        <v>147</v>
      </c>
      <c r="BE39" s="17">
        <v>147</v>
      </c>
      <c r="BF39" s="31"/>
      <c r="BG39" s="78">
        <f t="shared" si="21"/>
        <v>232856244</v>
      </c>
      <c r="BH39" s="76"/>
      <c r="BI39" s="77"/>
      <c r="BJ39" s="75" t="str">
        <f t="shared" si="22"/>
        <v>CHAVATTE</v>
      </c>
      <c r="BK39" s="76"/>
      <c r="BL39" s="76"/>
      <c r="BM39" s="77"/>
      <c r="BN39" s="75" t="str">
        <f t="shared" si="23"/>
        <v>AMBRE</v>
      </c>
      <c r="BO39" s="76"/>
      <c r="BP39" s="76"/>
      <c r="BQ39" s="77"/>
      <c r="BR39" s="75"/>
      <c r="BS39" s="77"/>
      <c r="BT39" s="17"/>
      <c r="BU39" s="17"/>
      <c r="BV39" s="17"/>
      <c r="BW39" s="17"/>
      <c r="BX39" s="23"/>
      <c r="BY39" s="4"/>
      <c r="BZ39" s="30"/>
      <c r="CA39" s="17">
        <v>27</v>
      </c>
      <c r="CB39" s="17">
        <v>27</v>
      </c>
      <c r="CC39" s="31"/>
      <c r="CD39" s="30"/>
      <c r="CE39" s="17">
        <v>67</v>
      </c>
      <c r="CF39" s="17">
        <v>67</v>
      </c>
      <c r="CG39" s="31"/>
      <c r="CH39" s="30"/>
      <c r="CI39" s="17">
        <v>107</v>
      </c>
      <c r="CJ39" s="17">
        <v>107</v>
      </c>
      <c r="CK39" s="31"/>
      <c r="CL39" s="30"/>
      <c r="CM39" s="17">
        <v>147</v>
      </c>
      <c r="CN39" s="17">
        <v>147</v>
      </c>
      <c r="CO39" s="31"/>
    </row>
    <row r="40" spans="1:93" ht="12.6" customHeight="1">
      <c r="A40">
        <v>136</v>
      </c>
      <c r="B40" t="e">
        <f t="shared" si="0"/>
        <v>#N/A</v>
      </c>
      <c r="C40" t="e">
        <f t="shared" si="1"/>
        <v>#N/A</v>
      </c>
      <c r="D40" t="e">
        <f>VLOOKUP($A40,BASE!$B$2:$N$519,2,)</f>
        <v>#N/A</v>
      </c>
      <c r="E40" t="e">
        <f>VLOOKUP($A40,BASE!$B$2:$N$519,3,)</f>
        <v>#N/A</v>
      </c>
      <c r="F40" t="e">
        <f>VLOOKUP($A40,BASE!$B$2:$N$519,4,)</f>
        <v>#N/A</v>
      </c>
      <c r="G40" t="e">
        <f>VLOOKUP($A40,BASE!$B$2:$N$519,5,)</f>
        <v>#N/A</v>
      </c>
      <c r="H40" t="e">
        <f>VLOOKUP($A40,BASE!$B$2:$N$519,6,)</f>
        <v>#N/A</v>
      </c>
      <c r="I40" t="e">
        <f>VLOOKUP($A40,BASE!$B$2:$N$519,7,)</f>
        <v>#N/A</v>
      </c>
      <c r="J40" t="e">
        <f>VLOOKUP($A40,BASE!$B$2:$N$519,8,)</f>
        <v>#N/A</v>
      </c>
      <c r="K40" t="e">
        <f>VLOOKUP($A40,BASE!$B$2:$N$519,9,)</f>
        <v>#N/A</v>
      </c>
      <c r="L40" t="e">
        <f>VLOOKUP($A40,BASE!$B$2:$N$519,10,)</f>
        <v>#N/A</v>
      </c>
      <c r="M40" t="e">
        <f>VLOOKUP($A40,BASE!$B$2:$N$519,11,)</f>
        <v>#N/A</v>
      </c>
      <c r="N40" t="e">
        <f>VLOOKUP($A40,BASE!$B$2:$N$519,12,)</f>
        <v>#N/A</v>
      </c>
      <c r="O40" t="e">
        <f>VLOOKUP($A40,BASE!$B$2:$N$519,13,)</f>
        <v>#N/A</v>
      </c>
      <c r="S40" s="43" t="str">
        <f t="shared" si="13"/>
        <v>N'DIAYE</v>
      </c>
      <c r="T40" s="43" t="str">
        <f t="shared" si="14"/>
        <v>HARKETTA</v>
      </c>
      <c r="U40" s="44">
        <f t="shared" si="15"/>
        <v>36667</v>
      </c>
      <c r="V40" s="43">
        <f t="shared" si="16"/>
        <v>232815730</v>
      </c>
      <c r="W40" s="43" t="str">
        <f t="shared" si="17"/>
        <v>Joueur</v>
      </c>
      <c r="X40" s="78">
        <f t="shared" si="18"/>
        <v>232812619</v>
      </c>
      <c r="Y40" s="76"/>
      <c r="Z40" s="77"/>
      <c r="AA40" s="75" t="str">
        <f t="shared" si="19"/>
        <v>CONDRUZ</v>
      </c>
      <c r="AB40" s="76"/>
      <c r="AC40" s="76"/>
      <c r="AD40" s="77"/>
      <c r="AE40" s="75" t="str">
        <f t="shared" si="20"/>
        <v>SOLYNE</v>
      </c>
      <c r="AF40" s="76"/>
      <c r="AG40" s="76"/>
      <c r="AH40" s="77"/>
      <c r="AI40" s="75"/>
      <c r="AJ40" s="77"/>
      <c r="AK40" s="17"/>
      <c r="AL40" s="17"/>
      <c r="AM40" s="17"/>
      <c r="AN40" s="17"/>
      <c r="AO40" s="23"/>
      <c r="AP40" s="4"/>
      <c r="AQ40" s="30"/>
      <c r="AR40" s="17">
        <v>28</v>
      </c>
      <c r="AS40" s="17">
        <v>28</v>
      </c>
      <c r="AT40" s="31"/>
      <c r="AU40" s="30"/>
      <c r="AV40" s="17">
        <v>68</v>
      </c>
      <c r="AW40" s="17">
        <v>68</v>
      </c>
      <c r="AX40" s="31"/>
      <c r="AY40" s="30"/>
      <c r="AZ40" s="17">
        <v>108</v>
      </c>
      <c r="BA40" s="17">
        <v>108</v>
      </c>
      <c r="BB40" s="31"/>
      <c r="BC40" s="30"/>
      <c r="BD40" s="17">
        <v>148</v>
      </c>
      <c r="BE40" s="17">
        <v>148</v>
      </c>
      <c r="BF40" s="31"/>
      <c r="BG40" s="78">
        <f t="shared" si="21"/>
        <v>232857336</v>
      </c>
      <c r="BH40" s="76"/>
      <c r="BI40" s="77"/>
      <c r="BJ40" s="75" t="str">
        <f t="shared" si="22"/>
        <v>CODEN</v>
      </c>
      <c r="BK40" s="76"/>
      <c r="BL40" s="76"/>
      <c r="BM40" s="77"/>
      <c r="BN40" s="75" t="str">
        <f t="shared" si="23"/>
        <v>MARINE</v>
      </c>
      <c r="BO40" s="76"/>
      <c r="BP40" s="76"/>
      <c r="BQ40" s="77"/>
      <c r="BR40" s="75"/>
      <c r="BS40" s="77"/>
      <c r="BT40" s="17"/>
      <c r="BU40" s="17"/>
      <c r="BV40" s="17"/>
      <c r="BW40" s="17"/>
      <c r="BX40" s="23"/>
      <c r="BY40" s="4"/>
      <c r="BZ40" s="30"/>
      <c r="CA40" s="17">
        <v>28</v>
      </c>
      <c r="CB40" s="17">
        <v>28</v>
      </c>
      <c r="CC40" s="31"/>
      <c r="CD40" s="30"/>
      <c r="CE40" s="17">
        <v>68</v>
      </c>
      <c r="CF40" s="17">
        <v>68</v>
      </c>
      <c r="CG40" s="31"/>
      <c r="CH40" s="30"/>
      <c r="CI40" s="17">
        <v>108</v>
      </c>
      <c r="CJ40" s="17">
        <v>108</v>
      </c>
      <c r="CK40" s="31"/>
      <c r="CL40" s="30"/>
      <c r="CM40" s="17">
        <v>148</v>
      </c>
      <c r="CN40" s="17">
        <v>148</v>
      </c>
      <c r="CO40" s="31"/>
    </row>
    <row r="41" spans="1:93" ht="12.6" customHeight="1">
      <c r="A41">
        <v>137</v>
      </c>
      <c r="B41" t="e">
        <f t="shared" si="0"/>
        <v>#N/A</v>
      </c>
      <c r="C41" t="e">
        <f t="shared" si="1"/>
        <v>#N/A</v>
      </c>
      <c r="D41" t="e">
        <f>VLOOKUP($A41,BASE!$B$2:$N$519,2,)</f>
        <v>#N/A</v>
      </c>
      <c r="E41" t="e">
        <f>VLOOKUP($A41,BASE!$B$2:$N$519,3,)</f>
        <v>#N/A</v>
      </c>
      <c r="F41" t="e">
        <f>VLOOKUP($A41,BASE!$B$2:$N$519,4,)</f>
        <v>#N/A</v>
      </c>
      <c r="G41" t="e">
        <f>VLOOKUP($A41,BASE!$B$2:$N$519,5,)</f>
        <v>#N/A</v>
      </c>
      <c r="H41" t="e">
        <f>VLOOKUP($A41,BASE!$B$2:$N$519,6,)</f>
        <v>#N/A</v>
      </c>
      <c r="I41" t="e">
        <f>VLOOKUP($A41,BASE!$B$2:$N$519,7,)</f>
        <v>#N/A</v>
      </c>
      <c r="J41" t="e">
        <f>VLOOKUP($A41,BASE!$B$2:$N$519,8,)</f>
        <v>#N/A</v>
      </c>
      <c r="K41" t="e">
        <f>VLOOKUP($A41,BASE!$B$2:$N$519,9,)</f>
        <v>#N/A</v>
      </c>
      <c r="L41" t="e">
        <f>VLOOKUP($A41,BASE!$B$2:$N$519,10,)</f>
        <v>#N/A</v>
      </c>
      <c r="M41" t="e">
        <f>VLOOKUP($A41,BASE!$B$2:$N$519,11,)</f>
        <v>#N/A</v>
      </c>
      <c r="N41" t="e">
        <f>VLOOKUP($A41,BASE!$B$2:$N$519,12,)</f>
        <v>#N/A</v>
      </c>
      <c r="O41" t="e">
        <f>VLOOKUP($A41,BASE!$B$2:$N$519,13,)</f>
        <v>#N/A</v>
      </c>
      <c r="S41" s="43" t="str">
        <f t="shared" si="13"/>
        <v/>
      </c>
      <c r="T41" s="43" t="str">
        <f t="shared" si="14"/>
        <v/>
      </c>
      <c r="U41" s="44" t="str">
        <f t="shared" si="15"/>
        <v/>
      </c>
      <c r="V41" s="43" t="str">
        <f t="shared" si="16"/>
        <v/>
      </c>
      <c r="W41" s="43" t="str">
        <f t="shared" si="17"/>
        <v/>
      </c>
      <c r="X41" s="78">
        <f t="shared" si="18"/>
        <v>232814167</v>
      </c>
      <c r="Y41" s="76"/>
      <c r="Z41" s="77"/>
      <c r="AA41" s="75" t="str">
        <f t="shared" si="19"/>
        <v>CISSE</v>
      </c>
      <c r="AB41" s="76"/>
      <c r="AC41" s="76"/>
      <c r="AD41" s="77"/>
      <c r="AE41" s="75" t="str">
        <f t="shared" si="20"/>
        <v>MAIMOUNA</v>
      </c>
      <c r="AF41" s="76"/>
      <c r="AG41" s="76"/>
      <c r="AH41" s="77"/>
      <c r="AI41" s="75"/>
      <c r="AJ41" s="77"/>
      <c r="AK41" s="17"/>
      <c r="AL41" s="17"/>
      <c r="AM41" s="17"/>
      <c r="AN41" s="17"/>
      <c r="AO41" s="23"/>
      <c r="AP41" s="4"/>
      <c r="AQ41" s="30"/>
      <c r="AR41" s="17">
        <v>29</v>
      </c>
      <c r="AS41" s="17">
        <v>29</v>
      </c>
      <c r="AT41" s="31"/>
      <c r="AU41" s="30"/>
      <c r="AV41" s="17">
        <v>69</v>
      </c>
      <c r="AW41" s="17">
        <v>69</v>
      </c>
      <c r="AX41" s="31"/>
      <c r="AY41" s="30"/>
      <c r="AZ41" s="17">
        <v>109</v>
      </c>
      <c r="BA41" s="17">
        <v>109</v>
      </c>
      <c r="BB41" s="31"/>
      <c r="BC41" s="30"/>
      <c r="BD41" s="17">
        <v>149</v>
      </c>
      <c r="BE41" s="17">
        <v>149</v>
      </c>
      <c r="BF41" s="31"/>
      <c r="BG41" s="78">
        <f t="shared" si="21"/>
        <v>232853683</v>
      </c>
      <c r="BH41" s="76"/>
      <c r="BI41" s="77"/>
      <c r="BJ41" s="75" t="str">
        <f t="shared" si="22"/>
        <v>CHIVOT</v>
      </c>
      <c r="BK41" s="76"/>
      <c r="BL41" s="76"/>
      <c r="BM41" s="77"/>
      <c r="BN41" s="75" t="str">
        <f t="shared" si="23"/>
        <v>MARYNE</v>
      </c>
      <c r="BO41" s="76"/>
      <c r="BP41" s="76"/>
      <c r="BQ41" s="77"/>
      <c r="BR41" s="75"/>
      <c r="BS41" s="77"/>
      <c r="BT41" s="17"/>
      <c r="BU41" s="17"/>
      <c r="BV41" s="17"/>
      <c r="BW41" s="17"/>
      <c r="BX41" s="23"/>
      <c r="BY41" s="4"/>
      <c r="BZ41" s="30"/>
      <c r="CA41" s="17">
        <v>29</v>
      </c>
      <c r="CB41" s="17">
        <v>29</v>
      </c>
      <c r="CC41" s="31"/>
      <c r="CD41" s="30"/>
      <c r="CE41" s="17">
        <v>69</v>
      </c>
      <c r="CF41" s="17">
        <v>69</v>
      </c>
      <c r="CG41" s="31"/>
      <c r="CH41" s="30"/>
      <c r="CI41" s="17">
        <v>109</v>
      </c>
      <c r="CJ41" s="17">
        <v>109</v>
      </c>
      <c r="CK41" s="31"/>
      <c r="CL41" s="30"/>
      <c r="CM41" s="17">
        <v>149</v>
      </c>
      <c r="CN41" s="17">
        <v>149</v>
      </c>
      <c r="CO41" s="31"/>
    </row>
    <row r="42" spans="1:93" ht="12.6" customHeight="1">
      <c r="A42">
        <v>138</v>
      </c>
      <c r="B42" t="e">
        <f t="shared" si="0"/>
        <v>#N/A</v>
      </c>
      <c r="C42" t="e">
        <f t="shared" si="1"/>
        <v>#N/A</v>
      </c>
      <c r="D42" t="e">
        <f>VLOOKUP($A42,BASE!$B$2:$N$519,2,)</f>
        <v>#N/A</v>
      </c>
      <c r="E42" t="e">
        <f>VLOOKUP($A42,BASE!$B$2:$N$519,3,)</f>
        <v>#N/A</v>
      </c>
      <c r="F42" t="e">
        <f>VLOOKUP($A42,BASE!$B$2:$N$519,4,)</f>
        <v>#N/A</v>
      </c>
      <c r="G42" t="e">
        <f>VLOOKUP($A42,BASE!$B$2:$N$519,5,)</f>
        <v>#N/A</v>
      </c>
      <c r="H42" t="e">
        <f>VLOOKUP($A42,BASE!$B$2:$N$519,6,)</f>
        <v>#N/A</v>
      </c>
      <c r="I42" t="e">
        <f>VLOOKUP($A42,BASE!$B$2:$N$519,7,)</f>
        <v>#N/A</v>
      </c>
      <c r="J42" t="e">
        <f>VLOOKUP($A42,BASE!$B$2:$N$519,8,)</f>
        <v>#N/A</v>
      </c>
      <c r="K42" t="e">
        <f>VLOOKUP($A42,BASE!$B$2:$N$519,9,)</f>
        <v>#N/A</v>
      </c>
      <c r="L42" t="e">
        <f>VLOOKUP($A42,BASE!$B$2:$N$519,10,)</f>
        <v>#N/A</v>
      </c>
      <c r="M42" t="e">
        <f>VLOOKUP($A42,BASE!$B$2:$N$519,11,)</f>
        <v>#N/A</v>
      </c>
      <c r="N42" t="e">
        <f>VLOOKUP($A42,BASE!$B$2:$N$519,12,)</f>
        <v>#N/A</v>
      </c>
      <c r="O42" t="e">
        <f>VLOOKUP($A42,BASE!$B$2:$N$519,13,)</f>
        <v>#N/A</v>
      </c>
      <c r="S42" s="43" t="str">
        <f t="shared" si="13"/>
        <v/>
      </c>
      <c r="T42" s="43" t="str">
        <f t="shared" si="14"/>
        <v/>
      </c>
      <c r="U42" s="44" t="str">
        <f t="shared" si="15"/>
        <v/>
      </c>
      <c r="V42" s="43" t="str">
        <f t="shared" si="16"/>
        <v/>
      </c>
      <c r="W42" s="43" t="str">
        <f t="shared" si="17"/>
        <v/>
      </c>
      <c r="X42" s="78">
        <f t="shared" si="18"/>
        <v>232815730</v>
      </c>
      <c r="Y42" s="76"/>
      <c r="Z42" s="77"/>
      <c r="AA42" s="75" t="str">
        <f t="shared" si="19"/>
        <v>N'DIAYE</v>
      </c>
      <c r="AB42" s="76"/>
      <c r="AC42" s="76"/>
      <c r="AD42" s="77"/>
      <c r="AE42" s="75" t="str">
        <f t="shared" si="20"/>
        <v>HARKETTA</v>
      </c>
      <c r="AF42" s="76"/>
      <c r="AG42" s="76"/>
      <c r="AH42" s="77"/>
      <c r="AI42" s="75"/>
      <c r="AJ42" s="77"/>
      <c r="AK42" s="17"/>
      <c r="AL42" s="17"/>
      <c r="AM42" s="17"/>
      <c r="AN42" s="17"/>
      <c r="AO42" s="23"/>
      <c r="AP42" s="4"/>
      <c r="AQ42" s="30"/>
      <c r="AR42" s="17">
        <v>30</v>
      </c>
      <c r="AS42" s="17">
        <v>30</v>
      </c>
      <c r="AT42" s="31"/>
      <c r="AU42" s="30"/>
      <c r="AV42" s="17">
        <v>70</v>
      </c>
      <c r="AW42" s="17">
        <v>70</v>
      </c>
      <c r="AX42" s="31"/>
      <c r="AY42" s="30"/>
      <c r="AZ42" s="17">
        <v>110</v>
      </c>
      <c r="BA42" s="17">
        <v>110</v>
      </c>
      <c r="BB42" s="31"/>
      <c r="BC42" s="30"/>
      <c r="BD42" s="17">
        <v>150</v>
      </c>
      <c r="BE42" s="17">
        <v>150</v>
      </c>
      <c r="BF42" s="31"/>
      <c r="BG42" s="78">
        <f t="shared" si="21"/>
        <v>232854033</v>
      </c>
      <c r="BH42" s="76"/>
      <c r="BI42" s="77"/>
      <c r="BJ42" s="75" t="str">
        <f t="shared" si="22"/>
        <v>CHEVALIER</v>
      </c>
      <c r="BK42" s="76"/>
      <c r="BL42" s="76"/>
      <c r="BM42" s="77"/>
      <c r="BN42" s="75" t="str">
        <f t="shared" si="23"/>
        <v>CAMILLE</v>
      </c>
      <c r="BO42" s="76"/>
      <c r="BP42" s="76"/>
      <c r="BQ42" s="77"/>
      <c r="BR42" s="75"/>
      <c r="BS42" s="77"/>
      <c r="BT42" s="17"/>
      <c r="BU42" s="17"/>
      <c r="BV42" s="17"/>
      <c r="BW42" s="17"/>
      <c r="BX42" s="23"/>
      <c r="BY42" s="4"/>
      <c r="BZ42" s="30"/>
      <c r="CA42" s="17">
        <v>30</v>
      </c>
      <c r="CB42" s="17">
        <v>30</v>
      </c>
      <c r="CC42" s="31"/>
      <c r="CD42" s="30"/>
      <c r="CE42" s="17">
        <v>70</v>
      </c>
      <c r="CF42" s="17">
        <v>70</v>
      </c>
      <c r="CG42" s="31"/>
      <c r="CH42" s="30"/>
      <c r="CI42" s="17">
        <v>110</v>
      </c>
      <c r="CJ42" s="17">
        <v>110</v>
      </c>
      <c r="CK42" s="31"/>
      <c r="CL42" s="30"/>
      <c r="CM42" s="17">
        <v>150</v>
      </c>
      <c r="CN42" s="17">
        <v>150</v>
      </c>
      <c r="CO42" s="31"/>
    </row>
    <row r="43" spans="1:93" ht="12.6" customHeight="1">
      <c r="A43">
        <v>139</v>
      </c>
      <c r="B43" t="e">
        <f t="shared" si="0"/>
        <v>#N/A</v>
      </c>
      <c r="C43" t="e">
        <f t="shared" si="1"/>
        <v>#N/A</v>
      </c>
      <c r="D43" t="e">
        <f>VLOOKUP($A43,BASE!$B$2:$N$519,2,)</f>
        <v>#N/A</v>
      </c>
      <c r="E43" t="e">
        <f>VLOOKUP($A43,BASE!$B$2:$N$519,3,)</f>
        <v>#N/A</v>
      </c>
      <c r="F43" t="e">
        <f>VLOOKUP($A43,BASE!$B$2:$N$519,4,)</f>
        <v>#N/A</v>
      </c>
      <c r="G43" t="e">
        <f>VLOOKUP($A43,BASE!$B$2:$N$519,5,)</f>
        <v>#N/A</v>
      </c>
      <c r="H43" t="e">
        <f>VLOOKUP($A43,BASE!$B$2:$N$519,6,)</f>
        <v>#N/A</v>
      </c>
      <c r="I43" t="e">
        <f>VLOOKUP($A43,BASE!$B$2:$N$519,7,)</f>
        <v>#N/A</v>
      </c>
      <c r="J43" t="e">
        <f>VLOOKUP($A43,BASE!$B$2:$N$519,8,)</f>
        <v>#N/A</v>
      </c>
      <c r="K43" t="e">
        <f>VLOOKUP($A43,BASE!$B$2:$N$519,9,)</f>
        <v>#N/A</v>
      </c>
      <c r="L43" t="e">
        <f>VLOOKUP($A43,BASE!$B$2:$N$519,10,)</f>
        <v>#N/A</v>
      </c>
      <c r="M43" t="e">
        <f>VLOOKUP($A43,BASE!$B$2:$N$519,11,)</f>
        <v>#N/A</v>
      </c>
      <c r="N43" t="e">
        <f>VLOOKUP($A43,BASE!$B$2:$N$519,12,)</f>
        <v>#N/A</v>
      </c>
      <c r="O43" t="e">
        <f>VLOOKUP($A43,BASE!$B$2:$N$519,13,)</f>
        <v>#N/A</v>
      </c>
      <c r="S43" s="43" t="str">
        <f t="shared" si="13"/>
        <v/>
      </c>
      <c r="T43" s="43" t="str">
        <f t="shared" si="14"/>
        <v/>
      </c>
      <c r="U43" s="44" t="str">
        <f t="shared" si="15"/>
        <v/>
      </c>
      <c r="V43" s="43" t="str">
        <f t="shared" si="16"/>
        <v/>
      </c>
      <c r="W43" s="43" t="str">
        <f t="shared" si="17"/>
        <v/>
      </c>
      <c r="X43" s="78" t="str">
        <f t="shared" si="18"/>
        <v/>
      </c>
      <c r="Y43" s="76"/>
      <c r="Z43" s="77"/>
      <c r="AA43" s="75" t="str">
        <f t="shared" si="19"/>
        <v/>
      </c>
      <c r="AB43" s="76"/>
      <c r="AC43" s="76"/>
      <c r="AD43" s="77"/>
      <c r="AE43" s="75" t="str">
        <f t="shared" si="20"/>
        <v/>
      </c>
      <c r="AF43" s="76"/>
      <c r="AG43" s="76"/>
      <c r="AH43" s="77"/>
      <c r="AI43" s="75"/>
      <c r="AJ43" s="77"/>
      <c r="AK43" s="17"/>
      <c r="AL43" s="17"/>
      <c r="AM43" s="17"/>
      <c r="AN43" s="17"/>
      <c r="AO43" s="23"/>
      <c r="AP43" s="4"/>
      <c r="AQ43" s="30"/>
      <c r="AR43" s="17">
        <v>31</v>
      </c>
      <c r="AS43" s="17">
        <v>31</v>
      </c>
      <c r="AT43" s="31"/>
      <c r="AU43" s="30"/>
      <c r="AV43" s="17">
        <v>71</v>
      </c>
      <c r="AW43" s="17">
        <v>71</v>
      </c>
      <c r="AX43" s="31"/>
      <c r="AY43" s="30"/>
      <c r="AZ43" s="17">
        <v>111</v>
      </c>
      <c r="BA43" s="17">
        <v>111</v>
      </c>
      <c r="BB43" s="31"/>
      <c r="BC43" s="30"/>
      <c r="BD43" s="17">
        <v>151</v>
      </c>
      <c r="BE43" s="17">
        <v>151</v>
      </c>
      <c r="BF43" s="31"/>
      <c r="BG43" s="78">
        <f t="shared" si="21"/>
        <v>232859769</v>
      </c>
      <c r="BH43" s="76"/>
      <c r="BI43" s="77"/>
      <c r="BJ43" s="75" t="str">
        <f t="shared" si="22"/>
        <v>CAVE</v>
      </c>
      <c r="BK43" s="76"/>
      <c r="BL43" s="76"/>
      <c r="BM43" s="77"/>
      <c r="BN43" s="75" t="str">
        <f t="shared" si="23"/>
        <v>ELISE</v>
      </c>
      <c r="BO43" s="76"/>
      <c r="BP43" s="76"/>
      <c r="BQ43" s="77"/>
      <c r="BR43" s="75"/>
      <c r="BS43" s="77"/>
      <c r="BT43" s="17"/>
      <c r="BU43" s="17"/>
      <c r="BV43" s="17"/>
      <c r="BW43" s="17"/>
      <c r="BX43" s="23"/>
      <c r="BY43" s="4"/>
      <c r="BZ43" s="30"/>
      <c r="CA43" s="17">
        <v>31</v>
      </c>
      <c r="CB43" s="17">
        <v>31</v>
      </c>
      <c r="CC43" s="31"/>
      <c r="CD43" s="30"/>
      <c r="CE43" s="17">
        <v>71</v>
      </c>
      <c r="CF43" s="17">
        <v>71</v>
      </c>
      <c r="CG43" s="31"/>
      <c r="CH43" s="30"/>
      <c r="CI43" s="17">
        <v>111</v>
      </c>
      <c r="CJ43" s="17">
        <v>111</v>
      </c>
      <c r="CK43" s="31"/>
      <c r="CL43" s="30"/>
      <c r="CM43" s="17">
        <v>151</v>
      </c>
      <c r="CN43" s="17">
        <v>151</v>
      </c>
      <c r="CO43" s="31"/>
    </row>
    <row r="44" spans="1:93" ht="12.6" customHeight="1">
      <c r="A44">
        <v>140</v>
      </c>
      <c r="B44" t="e">
        <f t="shared" si="0"/>
        <v>#N/A</v>
      </c>
      <c r="C44" t="e">
        <f t="shared" si="1"/>
        <v>#N/A</v>
      </c>
      <c r="D44" t="e">
        <f>VLOOKUP($A44,BASE!$B$2:$N$519,2,)</f>
        <v>#N/A</v>
      </c>
      <c r="E44" t="e">
        <f>VLOOKUP($A44,BASE!$B$2:$N$519,3,)</f>
        <v>#N/A</v>
      </c>
      <c r="F44" t="e">
        <f>VLOOKUP($A44,BASE!$B$2:$N$519,4,)</f>
        <v>#N/A</v>
      </c>
      <c r="G44" t="e">
        <f>VLOOKUP($A44,BASE!$B$2:$N$519,5,)</f>
        <v>#N/A</v>
      </c>
      <c r="H44" t="e">
        <f>VLOOKUP($A44,BASE!$B$2:$N$519,6,)</f>
        <v>#N/A</v>
      </c>
      <c r="I44" t="e">
        <f>VLOOKUP($A44,BASE!$B$2:$N$519,7,)</f>
        <v>#N/A</v>
      </c>
      <c r="J44" t="e">
        <f>VLOOKUP($A44,BASE!$B$2:$N$519,8,)</f>
        <v>#N/A</v>
      </c>
      <c r="K44" t="e">
        <f>VLOOKUP($A44,BASE!$B$2:$N$519,9,)</f>
        <v>#N/A</v>
      </c>
      <c r="L44" t="e">
        <f>VLOOKUP($A44,BASE!$B$2:$N$519,10,)</f>
        <v>#N/A</v>
      </c>
      <c r="M44" t="e">
        <f>VLOOKUP($A44,BASE!$B$2:$N$519,11,)</f>
        <v>#N/A</v>
      </c>
      <c r="N44" t="e">
        <f>VLOOKUP($A44,BASE!$B$2:$N$519,12,)</f>
        <v>#N/A</v>
      </c>
      <c r="O44" t="e">
        <f>VLOOKUP($A44,BASE!$B$2:$N$519,13,)</f>
        <v>#N/A</v>
      </c>
      <c r="S44" s="43" t="str">
        <f t="shared" si="13"/>
        <v/>
      </c>
      <c r="T44" s="43" t="str">
        <f t="shared" si="14"/>
        <v/>
      </c>
      <c r="U44" s="44" t="str">
        <f t="shared" si="15"/>
        <v/>
      </c>
      <c r="V44" s="43" t="str">
        <f t="shared" si="16"/>
        <v/>
      </c>
      <c r="W44" s="43" t="str">
        <f t="shared" si="17"/>
        <v/>
      </c>
      <c r="X44" s="78" t="str">
        <f t="shared" si="18"/>
        <v/>
      </c>
      <c r="Y44" s="76"/>
      <c r="Z44" s="77"/>
      <c r="AA44" s="75" t="str">
        <f t="shared" si="19"/>
        <v/>
      </c>
      <c r="AB44" s="76"/>
      <c r="AC44" s="76"/>
      <c r="AD44" s="77"/>
      <c r="AE44" s="75" t="str">
        <f t="shared" si="20"/>
        <v/>
      </c>
      <c r="AF44" s="76"/>
      <c r="AG44" s="76"/>
      <c r="AH44" s="77"/>
      <c r="AI44" s="75"/>
      <c r="AJ44" s="77"/>
      <c r="AK44" s="17"/>
      <c r="AL44" s="17"/>
      <c r="AM44" s="17"/>
      <c r="AN44" s="17"/>
      <c r="AO44" s="23"/>
      <c r="AP44" s="4"/>
      <c r="AQ44" s="30"/>
      <c r="AR44" s="17">
        <v>32</v>
      </c>
      <c r="AS44" s="17">
        <v>32</v>
      </c>
      <c r="AT44" s="31"/>
      <c r="AU44" s="30"/>
      <c r="AV44" s="17">
        <v>72</v>
      </c>
      <c r="AW44" s="17">
        <v>72</v>
      </c>
      <c r="AX44" s="31"/>
      <c r="AY44" s="30"/>
      <c r="AZ44" s="17">
        <v>112</v>
      </c>
      <c r="BA44" s="17">
        <v>112</v>
      </c>
      <c r="BB44" s="31"/>
      <c r="BC44" s="30"/>
      <c r="BD44" s="17">
        <v>152</v>
      </c>
      <c r="BE44" s="17">
        <v>152</v>
      </c>
      <c r="BF44" s="31"/>
      <c r="BG44" s="78">
        <f t="shared" si="21"/>
        <v>232853761</v>
      </c>
      <c r="BH44" s="76"/>
      <c r="BI44" s="77"/>
      <c r="BJ44" s="75" t="str">
        <f t="shared" si="22"/>
        <v>BOUDIAKA</v>
      </c>
      <c r="BK44" s="76"/>
      <c r="BL44" s="76"/>
      <c r="BM44" s="77"/>
      <c r="BN44" s="75" t="str">
        <f t="shared" si="23"/>
        <v>ANDREA</v>
      </c>
      <c r="BO44" s="76"/>
      <c r="BP44" s="76"/>
      <c r="BQ44" s="77"/>
      <c r="BR44" s="75"/>
      <c r="BS44" s="77"/>
      <c r="BT44" s="17"/>
      <c r="BU44" s="17"/>
      <c r="BV44" s="17"/>
      <c r="BW44" s="17"/>
      <c r="BX44" s="23"/>
      <c r="BY44" s="4"/>
      <c r="BZ44" s="30"/>
      <c r="CA44" s="17">
        <v>32</v>
      </c>
      <c r="CB44" s="17">
        <v>32</v>
      </c>
      <c r="CC44" s="31"/>
      <c r="CD44" s="30"/>
      <c r="CE44" s="17">
        <v>72</v>
      </c>
      <c r="CF44" s="17">
        <v>72</v>
      </c>
      <c r="CG44" s="31"/>
      <c r="CH44" s="30"/>
      <c r="CI44" s="17">
        <v>112</v>
      </c>
      <c r="CJ44" s="17">
        <v>112</v>
      </c>
      <c r="CK44" s="31"/>
      <c r="CL44" s="30"/>
      <c r="CM44" s="17">
        <v>152</v>
      </c>
      <c r="CN44" s="17">
        <v>152</v>
      </c>
      <c r="CO44" s="31"/>
    </row>
    <row r="45" spans="1:93" ht="12.6" customHeight="1">
      <c r="A45">
        <v>141</v>
      </c>
      <c r="B45" t="e">
        <f t="shared" si="0"/>
        <v>#N/A</v>
      </c>
      <c r="C45" t="e">
        <f t="shared" si="1"/>
        <v>#N/A</v>
      </c>
      <c r="D45" t="e">
        <f>VLOOKUP($A45,BASE!$B$2:$N$519,2,)</f>
        <v>#N/A</v>
      </c>
      <c r="E45" t="e">
        <f>VLOOKUP($A45,BASE!$B$2:$N$519,3,)</f>
        <v>#N/A</v>
      </c>
      <c r="F45" t="e">
        <f>VLOOKUP($A45,BASE!$B$2:$N$519,4,)</f>
        <v>#N/A</v>
      </c>
      <c r="G45" t="e">
        <f>VLOOKUP($A45,BASE!$B$2:$N$519,5,)</f>
        <v>#N/A</v>
      </c>
      <c r="H45" t="e">
        <f>VLOOKUP($A45,BASE!$B$2:$N$519,6,)</f>
        <v>#N/A</v>
      </c>
      <c r="I45" t="e">
        <f>VLOOKUP($A45,BASE!$B$2:$N$519,7,)</f>
        <v>#N/A</v>
      </c>
      <c r="J45" t="e">
        <f>VLOOKUP($A45,BASE!$B$2:$N$519,8,)</f>
        <v>#N/A</v>
      </c>
      <c r="K45" t="e">
        <f>VLOOKUP($A45,BASE!$B$2:$N$519,9,)</f>
        <v>#N/A</v>
      </c>
      <c r="L45" t="e">
        <f>VLOOKUP($A45,BASE!$B$2:$N$519,10,)</f>
        <v>#N/A</v>
      </c>
      <c r="M45" t="e">
        <f>VLOOKUP($A45,BASE!$B$2:$N$519,11,)</f>
        <v>#N/A</v>
      </c>
      <c r="N45" t="e">
        <f>VLOOKUP($A45,BASE!$B$2:$N$519,12,)</f>
        <v>#N/A</v>
      </c>
      <c r="O45" t="e">
        <f>VLOOKUP($A45,BASE!$B$2:$N$519,13,)</f>
        <v>#N/A</v>
      </c>
      <c r="S45" s="43" t="str">
        <f t="shared" si="13"/>
        <v/>
      </c>
      <c r="T45" s="43" t="str">
        <f t="shared" si="14"/>
        <v/>
      </c>
      <c r="U45" s="44" t="str">
        <f t="shared" si="15"/>
        <v/>
      </c>
      <c r="V45" s="43" t="str">
        <f t="shared" si="16"/>
        <v/>
      </c>
      <c r="W45" s="43" t="str">
        <f t="shared" si="17"/>
        <v/>
      </c>
      <c r="X45" s="78" t="str">
        <f t="shared" si="18"/>
        <v/>
      </c>
      <c r="Y45" s="76"/>
      <c r="Z45" s="77"/>
      <c r="AA45" s="75" t="str">
        <f t="shared" si="19"/>
        <v/>
      </c>
      <c r="AB45" s="76"/>
      <c r="AC45" s="76"/>
      <c r="AD45" s="77"/>
      <c r="AE45" s="75" t="str">
        <f t="shared" si="20"/>
        <v/>
      </c>
      <c r="AF45" s="76"/>
      <c r="AG45" s="76"/>
      <c r="AH45" s="77"/>
      <c r="AI45" s="75"/>
      <c r="AJ45" s="77"/>
      <c r="AK45" s="17"/>
      <c r="AL45" s="17"/>
      <c r="AM45" s="17"/>
      <c r="AN45" s="17"/>
      <c r="AO45" s="23"/>
      <c r="AP45" s="4"/>
      <c r="AQ45" s="30"/>
      <c r="AR45" s="17">
        <v>33</v>
      </c>
      <c r="AS45" s="17">
        <v>33</v>
      </c>
      <c r="AT45" s="31"/>
      <c r="AU45" s="30"/>
      <c r="AV45" s="17">
        <v>73</v>
      </c>
      <c r="AW45" s="17">
        <v>73</v>
      </c>
      <c r="AX45" s="31"/>
      <c r="AY45" s="30"/>
      <c r="AZ45" s="17">
        <v>113</v>
      </c>
      <c r="BA45" s="17">
        <v>113</v>
      </c>
      <c r="BB45" s="31"/>
      <c r="BC45" s="30"/>
      <c r="BD45" s="17">
        <v>153</v>
      </c>
      <c r="BE45" s="17">
        <v>153</v>
      </c>
      <c r="BF45" s="31"/>
      <c r="BG45" s="78">
        <f t="shared" si="21"/>
        <v>232856279</v>
      </c>
      <c r="BH45" s="76"/>
      <c r="BI45" s="77"/>
      <c r="BJ45" s="75" t="str">
        <f t="shared" si="22"/>
        <v>BEURION</v>
      </c>
      <c r="BK45" s="76"/>
      <c r="BL45" s="76"/>
      <c r="BM45" s="77"/>
      <c r="BN45" s="75" t="str">
        <f t="shared" si="23"/>
        <v>OCEANE</v>
      </c>
      <c r="BO45" s="76"/>
      <c r="BP45" s="76"/>
      <c r="BQ45" s="77"/>
      <c r="BR45" s="75"/>
      <c r="BS45" s="77"/>
      <c r="BT45" s="17"/>
      <c r="BU45" s="17"/>
      <c r="BV45" s="17"/>
      <c r="BW45" s="17"/>
      <c r="BX45" s="23"/>
      <c r="BY45" s="4"/>
      <c r="BZ45" s="30"/>
      <c r="CA45" s="17">
        <v>33</v>
      </c>
      <c r="CB45" s="17">
        <v>33</v>
      </c>
      <c r="CC45" s="31"/>
      <c r="CD45" s="30"/>
      <c r="CE45" s="17">
        <v>73</v>
      </c>
      <c r="CF45" s="17">
        <v>73</v>
      </c>
      <c r="CG45" s="31"/>
      <c r="CH45" s="30"/>
      <c r="CI45" s="17">
        <v>113</v>
      </c>
      <c r="CJ45" s="17">
        <v>113</v>
      </c>
      <c r="CK45" s="31"/>
      <c r="CL45" s="30"/>
      <c r="CM45" s="17">
        <v>153</v>
      </c>
      <c r="CN45" s="17">
        <v>153</v>
      </c>
      <c r="CO45" s="31"/>
    </row>
    <row r="46" spans="1:93" ht="12.6" customHeight="1">
      <c r="A46">
        <v>142</v>
      </c>
      <c r="B46" t="e">
        <f t="shared" si="0"/>
        <v>#N/A</v>
      </c>
      <c r="C46" t="e">
        <f t="shared" si="1"/>
        <v>#N/A</v>
      </c>
      <c r="D46" t="e">
        <f>VLOOKUP($A46,BASE!$B$2:$N$519,2,)</f>
        <v>#N/A</v>
      </c>
      <c r="E46" t="e">
        <f>VLOOKUP($A46,BASE!$B$2:$N$519,3,)</f>
        <v>#N/A</v>
      </c>
      <c r="F46" t="e">
        <f>VLOOKUP($A46,BASE!$B$2:$N$519,4,)</f>
        <v>#N/A</v>
      </c>
      <c r="G46" t="e">
        <f>VLOOKUP($A46,BASE!$B$2:$N$519,5,)</f>
        <v>#N/A</v>
      </c>
      <c r="H46" t="e">
        <f>VLOOKUP($A46,BASE!$B$2:$N$519,6,)</f>
        <v>#N/A</v>
      </c>
      <c r="I46" t="e">
        <f>VLOOKUP($A46,BASE!$B$2:$N$519,7,)</f>
        <v>#N/A</v>
      </c>
      <c r="J46" t="e">
        <f>VLOOKUP($A46,BASE!$B$2:$N$519,8,)</f>
        <v>#N/A</v>
      </c>
      <c r="K46" t="e">
        <f>VLOOKUP($A46,BASE!$B$2:$N$519,9,)</f>
        <v>#N/A</v>
      </c>
      <c r="L46" t="e">
        <f>VLOOKUP($A46,BASE!$B$2:$N$519,10,)</f>
        <v>#N/A</v>
      </c>
      <c r="M46" t="e">
        <f>VLOOKUP($A46,BASE!$B$2:$N$519,11,)</f>
        <v>#N/A</v>
      </c>
      <c r="N46" t="e">
        <f>VLOOKUP($A46,BASE!$B$2:$N$519,12,)</f>
        <v>#N/A</v>
      </c>
      <c r="O46" t="e">
        <f>VLOOKUP($A46,BASE!$B$2:$N$519,13,)</f>
        <v>#N/A</v>
      </c>
      <c r="S46" s="43" t="str">
        <f t="shared" si="13"/>
        <v/>
      </c>
      <c r="T46" s="43" t="str">
        <f t="shared" si="14"/>
        <v/>
      </c>
      <c r="U46" s="44" t="str">
        <f t="shared" si="15"/>
        <v/>
      </c>
      <c r="V46" s="43" t="str">
        <f t="shared" si="16"/>
        <v/>
      </c>
      <c r="W46" s="43" t="str">
        <f t="shared" si="17"/>
        <v/>
      </c>
      <c r="X46" s="78" t="str">
        <f t="shared" si="18"/>
        <v/>
      </c>
      <c r="Y46" s="76"/>
      <c r="Z46" s="77"/>
      <c r="AA46" s="75" t="str">
        <f t="shared" si="19"/>
        <v/>
      </c>
      <c r="AB46" s="76"/>
      <c r="AC46" s="76"/>
      <c r="AD46" s="77"/>
      <c r="AE46" s="47"/>
      <c r="AF46" s="47"/>
      <c r="AG46" s="47"/>
      <c r="AH46" s="47"/>
      <c r="AI46" s="47"/>
      <c r="AJ46" s="47"/>
      <c r="AK46" s="17"/>
      <c r="AL46" s="17"/>
      <c r="AM46" s="17"/>
      <c r="AN46" s="17"/>
      <c r="AO46" s="23"/>
      <c r="AP46" s="4"/>
      <c r="AQ46" s="30"/>
      <c r="AR46" s="17">
        <v>34</v>
      </c>
      <c r="AS46" s="17">
        <v>34</v>
      </c>
      <c r="AT46" s="31"/>
      <c r="AU46" s="30"/>
      <c r="AV46" s="17">
        <v>74</v>
      </c>
      <c r="AW46" s="17">
        <v>74</v>
      </c>
      <c r="AX46" s="31"/>
      <c r="AY46" s="30"/>
      <c r="AZ46" s="17">
        <v>114</v>
      </c>
      <c r="BA46" s="17">
        <v>114</v>
      </c>
      <c r="BB46" s="31"/>
      <c r="BC46" s="30"/>
      <c r="BD46" s="17">
        <v>154</v>
      </c>
      <c r="BE46" s="17">
        <v>154</v>
      </c>
      <c r="BF46" s="31"/>
      <c r="BG46" s="78">
        <f t="shared" si="21"/>
        <v>232857739</v>
      </c>
      <c r="BH46" s="76"/>
      <c r="BI46" s="77"/>
      <c r="BJ46" s="75" t="str">
        <f t="shared" si="22"/>
        <v>BENCHINA</v>
      </c>
      <c r="BK46" s="76"/>
      <c r="BL46" s="76"/>
      <c r="BM46" s="77"/>
      <c r="BN46" s="75" t="str">
        <f t="shared" si="23"/>
        <v>ANISSA</v>
      </c>
      <c r="BO46" s="76"/>
      <c r="BP46" s="76"/>
      <c r="BQ46" s="77"/>
      <c r="BR46" s="47"/>
      <c r="BS46" s="47"/>
      <c r="BT46" s="17"/>
      <c r="BU46" s="17"/>
      <c r="BV46" s="17"/>
      <c r="BW46" s="17"/>
      <c r="BX46" s="23"/>
      <c r="BY46" s="4"/>
      <c r="BZ46" s="30"/>
      <c r="CA46" s="17">
        <v>34</v>
      </c>
      <c r="CB46" s="17">
        <v>34</v>
      </c>
      <c r="CC46" s="31"/>
      <c r="CD46" s="30"/>
      <c r="CE46" s="17">
        <v>74</v>
      </c>
      <c r="CF46" s="17">
        <v>74</v>
      </c>
      <c r="CG46" s="31"/>
      <c r="CH46" s="30"/>
      <c r="CI46" s="17">
        <v>114</v>
      </c>
      <c r="CJ46" s="17">
        <v>114</v>
      </c>
      <c r="CK46" s="31"/>
      <c r="CL46" s="30"/>
      <c r="CM46" s="17">
        <v>154</v>
      </c>
      <c r="CN46" s="17">
        <v>154</v>
      </c>
      <c r="CO46" s="31"/>
    </row>
    <row r="47" spans="1:93" ht="12.6" customHeight="1" thickBot="1">
      <c r="A47">
        <v>143</v>
      </c>
      <c r="B47" t="e">
        <f t="shared" si="0"/>
        <v>#N/A</v>
      </c>
      <c r="C47" t="e">
        <f t="shared" si="1"/>
        <v>#N/A</v>
      </c>
      <c r="D47" t="e">
        <f>VLOOKUP($A47,BASE!$B$2:$N$519,2,)</f>
        <v>#N/A</v>
      </c>
      <c r="E47" t="e">
        <f>VLOOKUP($A47,BASE!$B$2:$N$519,3,)</f>
        <v>#N/A</v>
      </c>
      <c r="F47" t="e">
        <f>VLOOKUP($A47,BASE!$B$2:$N$519,4,)</f>
        <v>#N/A</v>
      </c>
      <c r="G47" t="e">
        <f>VLOOKUP($A47,BASE!$B$2:$N$519,5,)</f>
        <v>#N/A</v>
      </c>
      <c r="H47" t="e">
        <f>VLOOKUP($A47,BASE!$B$2:$N$519,6,)</f>
        <v>#N/A</v>
      </c>
      <c r="I47" t="e">
        <f>VLOOKUP($A47,BASE!$B$2:$N$519,7,)</f>
        <v>#N/A</v>
      </c>
      <c r="J47" t="e">
        <f>VLOOKUP($A47,BASE!$B$2:$N$519,8,)</f>
        <v>#N/A</v>
      </c>
      <c r="K47" t="e">
        <f>VLOOKUP($A47,BASE!$B$2:$N$519,9,)</f>
        <v>#N/A</v>
      </c>
      <c r="L47" t="e">
        <f>VLOOKUP($A47,BASE!$B$2:$N$519,10,)</f>
        <v>#N/A</v>
      </c>
      <c r="M47" t="e">
        <f>VLOOKUP($A47,BASE!$B$2:$N$519,11,)</f>
        <v>#N/A</v>
      </c>
      <c r="N47" t="e">
        <f>VLOOKUP($A47,BASE!$B$2:$N$519,12,)</f>
        <v>#N/A</v>
      </c>
      <c r="O47" t="e">
        <f>VLOOKUP($A47,BASE!$B$2:$N$519,13,)</f>
        <v>#N/A</v>
      </c>
      <c r="S47" s="43" t="str">
        <f t="shared" si="13"/>
        <v/>
      </c>
      <c r="T47" s="43" t="str">
        <f t="shared" si="14"/>
        <v/>
      </c>
      <c r="U47" s="44" t="str">
        <f t="shared" si="15"/>
        <v/>
      </c>
      <c r="V47" s="43" t="str">
        <f t="shared" si="16"/>
        <v/>
      </c>
      <c r="W47" s="43" t="str">
        <f t="shared" si="17"/>
        <v/>
      </c>
      <c r="X47" s="70" t="s">
        <v>166</v>
      </c>
      <c r="Y47" s="71"/>
      <c r="Z47" s="71"/>
      <c r="AA47" s="71"/>
      <c r="AB47" s="71"/>
      <c r="AC47" s="71">
        <f>U33</f>
        <v>0</v>
      </c>
      <c r="AD47" s="71"/>
      <c r="AE47" s="71"/>
      <c r="AF47" s="71"/>
      <c r="AG47" s="71"/>
      <c r="AH47" s="71"/>
      <c r="AI47" s="71"/>
      <c r="AJ47" s="71"/>
      <c r="AK47" s="71"/>
      <c r="AL47" s="71"/>
      <c r="AM47" s="24"/>
      <c r="AN47" s="24"/>
      <c r="AO47" s="5"/>
      <c r="AP47" s="4"/>
      <c r="AQ47" s="30"/>
      <c r="AR47" s="17">
        <v>35</v>
      </c>
      <c r="AS47" s="17">
        <v>35</v>
      </c>
      <c r="AT47" s="31"/>
      <c r="AU47" s="30"/>
      <c r="AV47" s="17">
        <v>75</v>
      </c>
      <c r="AW47" s="17">
        <v>75</v>
      </c>
      <c r="AX47" s="31"/>
      <c r="AY47" s="30"/>
      <c r="AZ47" s="17">
        <v>115</v>
      </c>
      <c r="BA47" s="17">
        <v>115</v>
      </c>
      <c r="BB47" s="31"/>
      <c r="BC47" s="30"/>
      <c r="BD47" s="17">
        <v>155</v>
      </c>
      <c r="BE47" s="17">
        <v>155</v>
      </c>
      <c r="BF47" s="31"/>
      <c r="BG47" s="70" t="s">
        <v>166</v>
      </c>
      <c r="BH47" s="71"/>
      <c r="BI47" s="71"/>
      <c r="BJ47" s="71"/>
      <c r="BK47" s="71"/>
      <c r="BL47" s="71" t="str">
        <f>U64</f>
        <v>dudu</v>
      </c>
      <c r="BM47" s="71"/>
      <c r="BN47" s="71"/>
      <c r="BO47" s="71"/>
      <c r="BP47" s="71"/>
      <c r="BQ47" s="71"/>
      <c r="BR47" s="71"/>
      <c r="BS47" s="71"/>
      <c r="BT47" s="71"/>
      <c r="BU47" s="71"/>
      <c r="BV47" s="24"/>
      <c r="BW47" s="24"/>
      <c r="BX47" s="5"/>
      <c r="BY47" s="4"/>
      <c r="BZ47" s="30"/>
      <c r="CA47" s="17">
        <v>35</v>
      </c>
      <c r="CB47" s="17">
        <v>35</v>
      </c>
      <c r="CC47" s="31"/>
      <c r="CD47" s="30"/>
      <c r="CE47" s="17">
        <v>75</v>
      </c>
      <c r="CF47" s="17">
        <v>75</v>
      </c>
      <c r="CG47" s="31"/>
      <c r="CH47" s="30"/>
      <c r="CI47" s="17">
        <v>115</v>
      </c>
      <c r="CJ47" s="17">
        <v>115</v>
      </c>
      <c r="CK47" s="31"/>
      <c r="CL47" s="30"/>
      <c r="CM47" s="17">
        <v>155</v>
      </c>
      <c r="CN47" s="17">
        <v>155</v>
      </c>
      <c r="CO47" s="31"/>
    </row>
    <row r="48" spans="1:93" ht="12.6" customHeight="1" thickBot="1">
      <c r="A48">
        <v>144</v>
      </c>
      <c r="B48" t="e">
        <f t="shared" si="0"/>
        <v>#N/A</v>
      </c>
      <c r="C48" t="e">
        <f t="shared" si="1"/>
        <v>#N/A</v>
      </c>
      <c r="D48" t="e">
        <f>VLOOKUP($A48,BASE!$B$2:$N$519,2,)</f>
        <v>#N/A</v>
      </c>
      <c r="E48" t="e">
        <f>VLOOKUP($A48,BASE!$B$2:$N$519,3,)</f>
        <v>#N/A</v>
      </c>
      <c r="F48" t="e">
        <f>VLOOKUP($A48,BASE!$B$2:$N$519,4,)</f>
        <v>#N/A</v>
      </c>
      <c r="G48" t="e">
        <f>VLOOKUP($A48,BASE!$B$2:$N$519,5,)</f>
        <v>#N/A</v>
      </c>
      <c r="H48" t="e">
        <f>VLOOKUP($A48,BASE!$B$2:$N$519,6,)</f>
        <v>#N/A</v>
      </c>
      <c r="I48" t="e">
        <f>VLOOKUP($A48,BASE!$B$2:$N$519,7,)</f>
        <v>#N/A</v>
      </c>
      <c r="J48" t="e">
        <f>VLOOKUP($A48,BASE!$B$2:$N$519,8,)</f>
        <v>#N/A</v>
      </c>
      <c r="K48" t="e">
        <f>VLOOKUP($A48,BASE!$B$2:$N$519,9,)</f>
        <v>#N/A</v>
      </c>
      <c r="L48" t="e">
        <f>VLOOKUP($A48,BASE!$B$2:$N$519,10,)</f>
        <v>#N/A</v>
      </c>
      <c r="M48" t="e">
        <f>VLOOKUP($A48,BASE!$B$2:$N$519,11,)</f>
        <v>#N/A</v>
      </c>
      <c r="N48" t="e">
        <f>VLOOKUP($A48,BASE!$B$2:$N$519,12,)</f>
        <v>#N/A</v>
      </c>
      <c r="O48" t="e">
        <f>VLOOKUP($A48,BASE!$B$2:$N$519,13,)</f>
        <v>#N/A</v>
      </c>
      <c r="S48" s="43" t="str">
        <f t="shared" si="13"/>
        <v/>
      </c>
      <c r="T48" s="43" t="str">
        <f t="shared" si="14"/>
        <v/>
      </c>
      <c r="U48" s="44" t="str">
        <f t="shared" si="15"/>
        <v/>
      </c>
      <c r="V48" s="43" t="str">
        <f t="shared" si="16"/>
        <v/>
      </c>
      <c r="W48" s="43" t="str">
        <f t="shared" si="17"/>
        <v/>
      </c>
      <c r="X48" s="72" t="s">
        <v>167</v>
      </c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4"/>
      <c r="AP48" s="4"/>
      <c r="AQ48" s="30"/>
      <c r="AR48" s="17">
        <v>36</v>
      </c>
      <c r="AS48" s="17">
        <v>36</v>
      </c>
      <c r="AT48" s="31"/>
      <c r="AU48" s="30"/>
      <c r="AV48" s="17">
        <v>76</v>
      </c>
      <c r="AW48" s="17">
        <v>76</v>
      </c>
      <c r="AX48" s="31"/>
      <c r="AY48" s="30"/>
      <c r="AZ48" s="17">
        <v>116</v>
      </c>
      <c r="BA48" s="17">
        <v>116</v>
      </c>
      <c r="BB48" s="31"/>
      <c r="BC48" s="30"/>
      <c r="BD48" s="17">
        <v>156</v>
      </c>
      <c r="BE48" s="17">
        <v>156</v>
      </c>
      <c r="BF48" s="31"/>
      <c r="BG48" s="72" t="s">
        <v>167</v>
      </c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4"/>
      <c r="BY48" s="4"/>
      <c r="BZ48" s="30"/>
      <c r="CA48" s="17">
        <v>36</v>
      </c>
      <c r="CB48" s="17">
        <v>36</v>
      </c>
      <c r="CC48" s="31"/>
      <c r="CD48" s="30"/>
      <c r="CE48" s="17">
        <v>76</v>
      </c>
      <c r="CF48" s="17">
        <v>76</v>
      </c>
      <c r="CG48" s="31"/>
      <c r="CH48" s="30"/>
      <c r="CI48" s="17">
        <v>116</v>
      </c>
      <c r="CJ48" s="17">
        <v>116</v>
      </c>
      <c r="CK48" s="31"/>
      <c r="CL48" s="30"/>
      <c r="CM48" s="17">
        <v>156</v>
      </c>
      <c r="CN48" s="17">
        <v>156</v>
      </c>
      <c r="CO48" s="31"/>
    </row>
    <row r="49" spans="1:93" ht="12.6" customHeight="1">
      <c r="A49">
        <v>145</v>
      </c>
      <c r="B49" t="e">
        <f t="shared" si="0"/>
        <v>#N/A</v>
      </c>
      <c r="C49" t="e">
        <f t="shared" si="1"/>
        <v>#N/A</v>
      </c>
      <c r="D49" t="e">
        <f>VLOOKUP($A49,BASE!$B$2:$N$519,2,)</f>
        <v>#N/A</v>
      </c>
      <c r="E49" t="e">
        <f>VLOOKUP($A49,BASE!$B$2:$N$519,3,)</f>
        <v>#N/A</v>
      </c>
      <c r="F49" t="e">
        <f>VLOOKUP($A49,BASE!$B$2:$N$519,4,)</f>
        <v>#N/A</v>
      </c>
      <c r="G49" t="e">
        <f>VLOOKUP($A49,BASE!$B$2:$N$519,5,)</f>
        <v>#N/A</v>
      </c>
      <c r="H49" t="e">
        <f>VLOOKUP($A49,BASE!$B$2:$N$519,6,)</f>
        <v>#N/A</v>
      </c>
      <c r="I49" t="e">
        <f>VLOOKUP($A49,BASE!$B$2:$N$519,7,)</f>
        <v>#N/A</v>
      </c>
      <c r="J49" t="e">
        <f>VLOOKUP($A49,BASE!$B$2:$N$519,8,)</f>
        <v>#N/A</v>
      </c>
      <c r="K49" t="e">
        <f>VLOOKUP($A49,BASE!$B$2:$N$519,9,)</f>
        <v>#N/A</v>
      </c>
      <c r="L49" t="e">
        <f>VLOOKUP($A49,BASE!$B$2:$N$519,10,)</f>
        <v>#N/A</v>
      </c>
      <c r="M49" t="e">
        <f>VLOOKUP($A49,BASE!$B$2:$N$519,11,)</f>
        <v>#N/A</v>
      </c>
      <c r="N49" t="e">
        <f>VLOOKUP($A49,BASE!$B$2:$N$519,12,)</f>
        <v>#N/A</v>
      </c>
      <c r="O49" t="e">
        <f>VLOOKUP($A49,BASE!$B$2:$N$519,13,)</f>
        <v>#N/A</v>
      </c>
      <c r="S49" s="43" t="str">
        <f t="shared" si="13"/>
        <v/>
      </c>
      <c r="T49" s="43" t="str">
        <f t="shared" si="14"/>
        <v/>
      </c>
      <c r="U49" s="44" t="str">
        <f t="shared" si="15"/>
        <v/>
      </c>
      <c r="V49" s="43" t="str">
        <f t="shared" si="16"/>
        <v/>
      </c>
      <c r="W49" s="43" t="str">
        <f t="shared" si="17"/>
        <v/>
      </c>
      <c r="X49" s="69" t="s">
        <v>168</v>
      </c>
      <c r="Y49" s="67"/>
      <c r="Z49" s="25" t="s">
        <v>161</v>
      </c>
      <c r="AA49" s="67"/>
      <c r="AB49" s="67"/>
      <c r="AC49" s="25" t="s">
        <v>147</v>
      </c>
      <c r="AD49" s="67"/>
      <c r="AE49" s="68"/>
      <c r="AF49" s="69" t="s">
        <v>169</v>
      </c>
      <c r="AG49" s="67"/>
      <c r="AH49" s="67"/>
      <c r="AI49" s="67"/>
      <c r="AJ49" s="25" t="s">
        <v>161</v>
      </c>
      <c r="AK49" s="67"/>
      <c r="AL49" s="67"/>
      <c r="AM49" s="25" t="s">
        <v>147</v>
      </c>
      <c r="AN49" s="67"/>
      <c r="AO49" s="68"/>
      <c r="AP49" s="4"/>
      <c r="AQ49" s="30"/>
      <c r="AR49" s="17">
        <v>37</v>
      </c>
      <c r="AS49" s="17">
        <v>37</v>
      </c>
      <c r="AT49" s="31"/>
      <c r="AU49" s="30"/>
      <c r="AV49" s="17">
        <v>77</v>
      </c>
      <c r="AW49" s="17">
        <v>77</v>
      </c>
      <c r="AX49" s="31"/>
      <c r="AY49" s="30"/>
      <c r="AZ49" s="17">
        <v>117</v>
      </c>
      <c r="BA49" s="17">
        <v>117</v>
      </c>
      <c r="BB49" s="31"/>
      <c r="BC49" s="30"/>
      <c r="BD49" s="17">
        <v>157</v>
      </c>
      <c r="BE49" s="17">
        <v>157</v>
      </c>
      <c r="BF49" s="31"/>
      <c r="BG49" s="69" t="s">
        <v>168</v>
      </c>
      <c r="BH49" s="67"/>
      <c r="BI49" s="25" t="s">
        <v>161</v>
      </c>
      <c r="BJ49" s="67"/>
      <c r="BK49" s="67"/>
      <c r="BL49" s="25" t="s">
        <v>147</v>
      </c>
      <c r="BM49" s="67"/>
      <c r="BN49" s="68"/>
      <c r="BO49" s="69" t="s">
        <v>169</v>
      </c>
      <c r="BP49" s="67"/>
      <c r="BQ49" s="67"/>
      <c r="BR49" s="67"/>
      <c r="BS49" s="25" t="s">
        <v>161</v>
      </c>
      <c r="BT49" s="67"/>
      <c r="BU49" s="67"/>
      <c r="BV49" s="25" t="s">
        <v>147</v>
      </c>
      <c r="BW49" s="67"/>
      <c r="BX49" s="68"/>
      <c r="BY49" s="4"/>
      <c r="BZ49" s="30"/>
      <c r="CA49" s="17">
        <v>37</v>
      </c>
      <c r="CB49" s="17">
        <v>37</v>
      </c>
      <c r="CC49" s="31"/>
      <c r="CD49" s="30"/>
      <c r="CE49" s="17">
        <v>77</v>
      </c>
      <c r="CF49" s="17">
        <v>77</v>
      </c>
      <c r="CG49" s="31"/>
      <c r="CH49" s="30"/>
      <c r="CI49" s="17">
        <v>117</v>
      </c>
      <c r="CJ49" s="17">
        <v>117</v>
      </c>
      <c r="CK49" s="31"/>
      <c r="CL49" s="30"/>
      <c r="CM49" s="17">
        <v>157</v>
      </c>
      <c r="CN49" s="17">
        <v>157</v>
      </c>
      <c r="CO49" s="31"/>
    </row>
    <row r="50" spans="1:93" ht="12.6" customHeight="1" thickBot="1">
      <c r="A50">
        <v>146</v>
      </c>
      <c r="B50" t="e">
        <f t="shared" si="0"/>
        <v>#N/A</v>
      </c>
      <c r="C50" t="e">
        <f t="shared" si="1"/>
        <v>#N/A</v>
      </c>
      <c r="D50" t="e">
        <f>VLOOKUP($A50,BASE!$B$2:$N$519,2,)</f>
        <v>#N/A</v>
      </c>
      <c r="E50" t="e">
        <f>VLOOKUP($A50,BASE!$B$2:$N$519,3,)</f>
        <v>#N/A</v>
      </c>
      <c r="F50" t="e">
        <f>VLOOKUP($A50,BASE!$B$2:$N$519,4,)</f>
        <v>#N/A</v>
      </c>
      <c r="G50" t="e">
        <f>VLOOKUP($A50,BASE!$B$2:$N$519,5,)</f>
        <v>#N/A</v>
      </c>
      <c r="H50" t="e">
        <f>VLOOKUP($A50,BASE!$B$2:$N$519,6,)</f>
        <v>#N/A</v>
      </c>
      <c r="I50" t="e">
        <f>VLOOKUP($A50,BASE!$B$2:$N$519,7,)</f>
        <v>#N/A</v>
      </c>
      <c r="J50" t="e">
        <f>VLOOKUP($A50,BASE!$B$2:$N$519,8,)</f>
        <v>#N/A</v>
      </c>
      <c r="K50" t="e">
        <f>VLOOKUP($A50,BASE!$B$2:$N$519,9,)</f>
        <v>#N/A</v>
      </c>
      <c r="L50" t="e">
        <f>VLOOKUP($A50,BASE!$B$2:$N$519,10,)</f>
        <v>#N/A</v>
      </c>
      <c r="M50" t="e">
        <f>VLOOKUP($A50,BASE!$B$2:$N$519,11,)</f>
        <v>#N/A</v>
      </c>
      <c r="N50" t="e">
        <f>VLOOKUP($A50,BASE!$B$2:$N$519,12,)</f>
        <v>#N/A</v>
      </c>
      <c r="O50" t="e">
        <f>VLOOKUP($A50,BASE!$B$2:$N$519,13,)</f>
        <v>#N/A</v>
      </c>
      <c r="S50" s="43" t="str">
        <f t="shared" si="13"/>
        <v/>
      </c>
      <c r="T50" s="43" t="str">
        <f t="shared" si="14"/>
        <v/>
      </c>
      <c r="U50" s="44" t="str">
        <f t="shared" si="15"/>
        <v/>
      </c>
      <c r="V50" s="43" t="str">
        <f t="shared" si="16"/>
        <v/>
      </c>
      <c r="W50" s="43" t="str">
        <f t="shared" si="17"/>
        <v/>
      </c>
      <c r="X50" s="48" t="s">
        <v>170</v>
      </c>
      <c r="Y50" s="49"/>
      <c r="Z50" s="8" t="s">
        <v>161</v>
      </c>
      <c r="AA50" s="49"/>
      <c r="AB50" s="49"/>
      <c r="AC50" s="8" t="s">
        <v>147</v>
      </c>
      <c r="AD50" s="49"/>
      <c r="AE50" s="51"/>
      <c r="AF50" s="48" t="s">
        <v>171</v>
      </c>
      <c r="AG50" s="49"/>
      <c r="AH50" s="49"/>
      <c r="AI50" s="49"/>
      <c r="AJ50" s="8" t="s">
        <v>161</v>
      </c>
      <c r="AK50" s="49"/>
      <c r="AL50" s="49"/>
      <c r="AM50" s="8" t="s">
        <v>147</v>
      </c>
      <c r="AN50" s="49"/>
      <c r="AO50" s="51"/>
      <c r="AP50" s="4"/>
      <c r="AQ50" s="30"/>
      <c r="AR50" s="17">
        <v>38</v>
      </c>
      <c r="AS50" s="17">
        <v>38</v>
      </c>
      <c r="AT50" s="31"/>
      <c r="AU50" s="30"/>
      <c r="AV50" s="17">
        <v>78</v>
      </c>
      <c r="AW50" s="17">
        <v>78</v>
      </c>
      <c r="AX50" s="31"/>
      <c r="AY50" s="30"/>
      <c r="AZ50" s="17">
        <v>118</v>
      </c>
      <c r="BA50" s="17">
        <v>118</v>
      </c>
      <c r="BB50" s="31"/>
      <c r="BC50" s="30"/>
      <c r="BD50" s="17">
        <v>158</v>
      </c>
      <c r="BE50" s="17">
        <v>158</v>
      </c>
      <c r="BF50" s="31"/>
      <c r="BG50" s="48" t="s">
        <v>170</v>
      </c>
      <c r="BH50" s="49"/>
      <c r="BI50" s="8" t="s">
        <v>161</v>
      </c>
      <c r="BJ50" s="49"/>
      <c r="BK50" s="49"/>
      <c r="BL50" s="8" t="s">
        <v>147</v>
      </c>
      <c r="BM50" s="49"/>
      <c r="BN50" s="51"/>
      <c r="BO50" s="48" t="s">
        <v>171</v>
      </c>
      <c r="BP50" s="49"/>
      <c r="BQ50" s="49"/>
      <c r="BR50" s="49"/>
      <c r="BS50" s="8" t="s">
        <v>161</v>
      </c>
      <c r="BT50" s="49"/>
      <c r="BU50" s="49"/>
      <c r="BV50" s="8" t="s">
        <v>147</v>
      </c>
      <c r="BW50" s="49"/>
      <c r="BX50" s="51"/>
      <c r="BY50" s="4"/>
      <c r="BZ50" s="30"/>
      <c r="CA50" s="17">
        <v>38</v>
      </c>
      <c r="CB50" s="17">
        <v>38</v>
      </c>
      <c r="CC50" s="31"/>
      <c r="CD50" s="30"/>
      <c r="CE50" s="17">
        <v>78</v>
      </c>
      <c r="CF50" s="17">
        <v>78</v>
      </c>
      <c r="CG50" s="31"/>
      <c r="CH50" s="30"/>
      <c r="CI50" s="17">
        <v>118</v>
      </c>
      <c r="CJ50" s="17">
        <v>118</v>
      </c>
      <c r="CK50" s="31"/>
      <c r="CL50" s="30"/>
      <c r="CM50" s="17">
        <v>158</v>
      </c>
      <c r="CN50" s="17">
        <v>158</v>
      </c>
      <c r="CO50" s="31"/>
    </row>
    <row r="51" spans="1:93" ht="12.6" customHeight="1" thickBot="1">
      <c r="A51">
        <v>147</v>
      </c>
      <c r="B51" t="e">
        <f t="shared" si="0"/>
        <v>#N/A</v>
      </c>
      <c r="C51" t="e">
        <f t="shared" si="1"/>
        <v>#N/A</v>
      </c>
      <c r="D51" t="e">
        <f>VLOOKUP($A51,BASE!$B$2:$N$519,2,)</f>
        <v>#N/A</v>
      </c>
      <c r="E51" t="e">
        <f>VLOOKUP($A51,BASE!$B$2:$N$519,3,)</f>
        <v>#N/A</v>
      </c>
      <c r="F51" t="e">
        <f>VLOOKUP($A51,BASE!$B$2:$N$519,4,)</f>
        <v>#N/A</v>
      </c>
      <c r="G51" t="e">
        <f>VLOOKUP($A51,BASE!$B$2:$N$519,5,)</f>
        <v>#N/A</v>
      </c>
      <c r="H51" t="e">
        <f>VLOOKUP($A51,BASE!$B$2:$N$519,6,)</f>
        <v>#N/A</v>
      </c>
      <c r="I51" t="e">
        <f>VLOOKUP($A51,BASE!$B$2:$N$519,7,)</f>
        <v>#N/A</v>
      </c>
      <c r="J51" t="e">
        <f>VLOOKUP($A51,BASE!$B$2:$N$519,8,)</f>
        <v>#N/A</v>
      </c>
      <c r="K51" t="e">
        <f>VLOOKUP($A51,BASE!$B$2:$N$519,9,)</f>
        <v>#N/A</v>
      </c>
      <c r="L51" t="e">
        <f>VLOOKUP($A51,BASE!$B$2:$N$519,10,)</f>
        <v>#N/A</v>
      </c>
      <c r="M51" t="e">
        <f>VLOOKUP($A51,BASE!$B$2:$N$519,11,)</f>
        <v>#N/A</v>
      </c>
      <c r="N51" t="e">
        <f>VLOOKUP($A51,BASE!$B$2:$N$519,12,)</f>
        <v>#N/A</v>
      </c>
      <c r="O51" t="e">
        <f>VLOOKUP($A51,BASE!$B$2:$N$519,13,)</f>
        <v>#N/A</v>
      </c>
      <c r="S51" s="43" t="str">
        <f t="shared" si="13"/>
        <v/>
      </c>
      <c r="T51" s="43" t="str">
        <f t="shared" si="14"/>
        <v/>
      </c>
      <c r="U51" s="44" t="str">
        <f t="shared" si="15"/>
        <v/>
      </c>
      <c r="V51" s="43" t="str">
        <f t="shared" si="16"/>
        <v/>
      </c>
      <c r="W51" s="43" t="str">
        <f t="shared" si="17"/>
        <v/>
      </c>
      <c r="X51" s="4"/>
      <c r="Y51" s="4"/>
      <c r="Z51" s="4"/>
      <c r="AA51" s="26"/>
      <c r="AB51" s="26"/>
      <c r="AC51" s="26"/>
      <c r="AD51" s="26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30"/>
      <c r="AR51" s="17">
        <v>39</v>
      </c>
      <c r="AS51" s="17">
        <v>39</v>
      </c>
      <c r="AT51" s="31"/>
      <c r="AU51" s="30"/>
      <c r="AV51" s="17">
        <v>79</v>
      </c>
      <c r="AW51" s="17">
        <v>79</v>
      </c>
      <c r="AX51" s="31"/>
      <c r="AY51" s="30"/>
      <c r="AZ51" s="17">
        <v>119</v>
      </c>
      <c r="BA51" s="17">
        <v>119</v>
      </c>
      <c r="BB51" s="31"/>
      <c r="BC51" s="30"/>
      <c r="BD51" s="17">
        <v>159</v>
      </c>
      <c r="BE51" s="17">
        <v>159</v>
      </c>
      <c r="BF51" s="31"/>
      <c r="BG51" s="4"/>
      <c r="BH51" s="4"/>
      <c r="BI51" s="4"/>
      <c r="BJ51" s="26"/>
      <c r="BK51" s="26"/>
      <c r="BL51" s="26"/>
      <c r="BM51" s="26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30"/>
      <c r="CA51" s="17">
        <v>39</v>
      </c>
      <c r="CB51" s="17">
        <v>39</v>
      </c>
      <c r="CC51" s="31"/>
      <c r="CD51" s="30"/>
      <c r="CE51" s="17">
        <v>79</v>
      </c>
      <c r="CF51" s="17">
        <v>79</v>
      </c>
      <c r="CG51" s="31"/>
      <c r="CH51" s="30"/>
      <c r="CI51" s="17">
        <v>119</v>
      </c>
      <c r="CJ51" s="17">
        <v>119</v>
      </c>
      <c r="CK51" s="31"/>
      <c r="CL51" s="30"/>
      <c r="CM51" s="17">
        <v>159</v>
      </c>
      <c r="CN51" s="17">
        <v>159</v>
      </c>
      <c r="CO51" s="31"/>
    </row>
    <row r="52" spans="1:93" ht="12.6" customHeight="1" thickBot="1">
      <c r="A52">
        <v>148</v>
      </c>
      <c r="B52" t="e">
        <f t="shared" si="0"/>
        <v>#N/A</v>
      </c>
      <c r="C52" t="e">
        <f t="shared" si="1"/>
        <v>#N/A</v>
      </c>
      <c r="D52" t="e">
        <f>VLOOKUP($A52,BASE!$B$2:$N$519,2,)</f>
        <v>#N/A</v>
      </c>
      <c r="E52" t="e">
        <f>VLOOKUP($A52,BASE!$B$2:$N$519,3,)</f>
        <v>#N/A</v>
      </c>
      <c r="F52" t="e">
        <f>VLOOKUP($A52,BASE!$B$2:$N$519,4,)</f>
        <v>#N/A</v>
      </c>
      <c r="G52" t="e">
        <f>VLOOKUP($A52,BASE!$B$2:$N$519,5,)</f>
        <v>#N/A</v>
      </c>
      <c r="H52" t="e">
        <f>VLOOKUP($A52,BASE!$B$2:$N$519,6,)</f>
        <v>#N/A</v>
      </c>
      <c r="I52" t="e">
        <f>VLOOKUP($A52,BASE!$B$2:$N$519,7,)</f>
        <v>#N/A</v>
      </c>
      <c r="J52" t="e">
        <f>VLOOKUP($A52,BASE!$B$2:$N$519,8,)</f>
        <v>#N/A</v>
      </c>
      <c r="K52" t="e">
        <f>VLOOKUP($A52,BASE!$B$2:$N$519,9,)</f>
        <v>#N/A</v>
      </c>
      <c r="L52" t="e">
        <f>VLOOKUP($A52,BASE!$B$2:$N$519,10,)</f>
        <v>#N/A</v>
      </c>
      <c r="M52" t="e">
        <f>VLOOKUP($A52,BASE!$B$2:$N$519,11,)</f>
        <v>#N/A</v>
      </c>
      <c r="N52" t="e">
        <f>VLOOKUP($A52,BASE!$B$2:$N$519,12,)</f>
        <v>#N/A</v>
      </c>
      <c r="O52" t="e">
        <f>VLOOKUP($A52,BASE!$B$2:$N$519,13,)</f>
        <v>#N/A</v>
      </c>
      <c r="R52" s="2"/>
      <c r="S52" s="43" t="str">
        <f t="shared" si="13"/>
        <v/>
      </c>
      <c r="T52" s="43" t="str">
        <f t="shared" si="14"/>
        <v/>
      </c>
      <c r="U52" s="44" t="str">
        <f t="shared" si="15"/>
        <v/>
      </c>
      <c r="V52" s="43" t="str">
        <f t="shared" si="16"/>
        <v/>
      </c>
      <c r="W52" s="43" t="str">
        <f t="shared" si="17"/>
        <v/>
      </c>
      <c r="X52" s="69"/>
      <c r="Y52" s="67"/>
      <c r="Z52" s="67"/>
      <c r="AA52" s="67" t="s">
        <v>163</v>
      </c>
      <c r="AB52" s="67"/>
      <c r="AC52" s="67"/>
      <c r="AD52" s="67"/>
      <c r="AE52" s="67"/>
      <c r="AF52" s="67" t="s">
        <v>2</v>
      </c>
      <c r="AG52" s="67"/>
      <c r="AH52" s="67"/>
      <c r="AI52" s="67"/>
      <c r="AJ52" s="67"/>
      <c r="AK52" s="67" t="s">
        <v>0</v>
      </c>
      <c r="AL52" s="67"/>
      <c r="AM52" s="67"/>
      <c r="AN52" s="67"/>
      <c r="AO52" s="68"/>
      <c r="AP52" s="4"/>
      <c r="AQ52" s="27"/>
      <c r="AR52" s="28">
        <v>40</v>
      </c>
      <c r="AS52" s="28">
        <v>40</v>
      </c>
      <c r="AT52" s="29"/>
      <c r="AU52" s="27"/>
      <c r="AV52" s="28">
        <v>80</v>
      </c>
      <c r="AW52" s="28">
        <v>80</v>
      </c>
      <c r="AX52" s="29"/>
      <c r="AY52" s="27"/>
      <c r="AZ52" s="28">
        <v>120</v>
      </c>
      <c r="BA52" s="28">
        <v>120</v>
      </c>
      <c r="BB52" s="29"/>
      <c r="BC52" s="27"/>
      <c r="BD52" s="28">
        <v>160</v>
      </c>
      <c r="BE52" s="28">
        <v>160</v>
      </c>
      <c r="BF52" s="29"/>
      <c r="BG52" s="69"/>
      <c r="BH52" s="67"/>
      <c r="BI52" s="67"/>
      <c r="BJ52" s="67" t="s">
        <v>163</v>
      </c>
      <c r="BK52" s="67"/>
      <c r="BL52" s="67"/>
      <c r="BM52" s="67"/>
      <c r="BN52" s="67"/>
      <c r="BO52" s="67" t="s">
        <v>2</v>
      </c>
      <c r="BP52" s="67"/>
      <c r="BQ52" s="67"/>
      <c r="BR52" s="67"/>
      <c r="BS52" s="67"/>
      <c r="BT52" s="67" t="s">
        <v>0</v>
      </c>
      <c r="BU52" s="67"/>
      <c r="BV52" s="67"/>
      <c r="BW52" s="67"/>
      <c r="BX52" s="68"/>
      <c r="BY52" s="4"/>
      <c r="BZ52" s="27"/>
      <c r="CA52" s="28">
        <v>40</v>
      </c>
      <c r="CB52" s="28">
        <v>40</v>
      </c>
      <c r="CC52" s="29"/>
      <c r="CD52" s="27"/>
      <c r="CE52" s="28">
        <v>80</v>
      </c>
      <c r="CF52" s="28">
        <v>80</v>
      </c>
      <c r="CG52" s="29"/>
      <c r="CH52" s="27"/>
      <c r="CI52" s="28">
        <v>120</v>
      </c>
      <c r="CJ52" s="28">
        <v>120</v>
      </c>
      <c r="CK52" s="29"/>
      <c r="CL52" s="27"/>
      <c r="CM52" s="28">
        <v>160</v>
      </c>
      <c r="CN52" s="28">
        <v>160</v>
      </c>
      <c r="CO52" s="29"/>
    </row>
    <row r="53" spans="1:93" ht="12.6" customHeight="1" thickTop="1" thickBot="1">
      <c r="A53">
        <v>149</v>
      </c>
      <c r="B53" t="e">
        <f t="shared" si="0"/>
        <v>#N/A</v>
      </c>
      <c r="C53" t="e">
        <f t="shared" si="1"/>
        <v>#N/A</v>
      </c>
      <c r="D53" t="e">
        <f>VLOOKUP($A53,BASE!$B$2:$N$519,2,)</f>
        <v>#N/A</v>
      </c>
      <c r="E53" t="e">
        <f>VLOOKUP($A53,BASE!$B$2:$N$519,3,)</f>
        <v>#N/A</v>
      </c>
      <c r="F53" t="e">
        <f>VLOOKUP($A53,BASE!$B$2:$N$519,4,)</f>
        <v>#N/A</v>
      </c>
      <c r="G53" t="e">
        <f>VLOOKUP($A53,BASE!$B$2:$N$519,5,)</f>
        <v>#N/A</v>
      </c>
      <c r="H53" t="e">
        <f>VLOOKUP($A53,BASE!$B$2:$N$519,6,)</f>
        <v>#N/A</v>
      </c>
      <c r="I53" t="e">
        <f>VLOOKUP($A53,BASE!$B$2:$N$519,7,)</f>
        <v>#N/A</v>
      </c>
      <c r="J53" t="e">
        <f>VLOOKUP($A53,BASE!$B$2:$N$519,8,)</f>
        <v>#N/A</v>
      </c>
      <c r="K53" t="e">
        <f>VLOOKUP($A53,BASE!$B$2:$N$519,9,)</f>
        <v>#N/A</v>
      </c>
      <c r="L53" t="e">
        <f>VLOOKUP($A53,BASE!$B$2:$N$519,10,)</f>
        <v>#N/A</v>
      </c>
      <c r="M53" t="e">
        <f>VLOOKUP($A53,BASE!$B$2:$N$519,11,)</f>
        <v>#N/A</v>
      </c>
      <c r="N53" t="e">
        <f>VLOOKUP($A53,BASE!$B$2:$N$519,12,)</f>
        <v>#N/A</v>
      </c>
      <c r="O53" t="e">
        <f>VLOOKUP($A53,BASE!$B$2:$N$519,13,)</f>
        <v>#N/A</v>
      </c>
      <c r="R53" s="2"/>
      <c r="S53" s="43" t="str">
        <f t="shared" si="13"/>
        <v/>
      </c>
      <c r="T53" s="43" t="str">
        <f t="shared" si="14"/>
        <v/>
      </c>
      <c r="U53" s="44" t="str">
        <f t="shared" si="15"/>
        <v/>
      </c>
      <c r="V53" s="43" t="str">
        <f t="shared" si="16"/>
        <v/>
      </c>
      <c r="W53" s="43" t="str">
        <f t="shared" si="17"/>
        <v/>
      </c>
      <c r="X53" s="46" t="s">
        <v>172</v>
      </c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50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6" t="s">
        <v>172</v>
      </c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50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</row>
    <row r="54" spans="1:93" ht="12.6" customHeight="1" thickTop="1">
      <c r="A54">
        <v>150</v>
      </c>
      <c r="B54" t="e">
        <f t="shared" si="0"/>
        <v>#N/A</v>
      </c>
      <c r="C54" t="e">
        <f t="shared" si="1"/>
        <v>#N/A</v>
      </c>
      <c r="D54" t="e">
        <f>VLOOKUP($A54,BASE!$B$2:$N$519,2,)</f>
        <v>#N/A</v>
      </c>
      <c r="E54" t="e">
        <f>VLOOKUP($A54,BASE!$B$2:$N$519,3,)</f>
        <v>#N/A</v>
      </c>
      <c r="F54" t="e">
        <f>VLOOKUP($A54,BASE!$B$2:$N$519,4,)</f>
        <v>#N/A</v>
      </c>
      <c r="G54" t="e">
        <f>VLOOKUP($A54,BASE!$B$2:$N$519,5,)</f>
        <v>#N/A</v>
      </c>
      <c r="H54" t="e">
        <f>VLOOKUP($A54,BASE!$B$2:$N$519,6,)</f>
        <v>#N/A</v>
      </c>
      <c r="I54" t="e">
        <f>VLOOKUP($A54,BASE!$B$2:$N$519,7,)</f>
        <v>#N/A</v>
      </c>
      <c r="J54" t="e">
        <f>VLOOKUP($A54,BASE!$B$2:$N$519,8,)</f>
        <v>#N/A</v>
      </c>
      <c r="K54" t="e">
        <f>VLOOKUP($A54,BASE!$B$2:$N$519,9,)</f>
        <v>#N/A</v>
      </c>
      <c r="L54" t="e">
        <f>VLOOKUP($A54,BASE!$B$2:$N$519,10,)</f>
        <v>#N/A</v>
      </c>
      <c r="M54" t="e">
        <f>VLOOKUP($A54,BASE!$B$2:$N$519,11,)</f>
        <v>#N/A</v>
      </c>
      <c r="N54" t="e">
        <f>VLOOKUP($A54,BASE!$B$2:$N$519,12,)</f>
        <v>#N/A</v>
      </c>
      <c r="O54" t="e">
        <f>VLOOKUP($A54,BASE!$B$2:$N$519,13,)</f>
        <v>#N/A</v>
      </c>
      <c r="R54" s="2"/>
      <c r="S54" s="43" t="str">
        <f>IF(ISERROR(VLOOKUP($R28,$C$5:$P$103,3,)),"",(VLOOKUP($R28,$C$5:$P$103,3,)))</f>
        <v/>
      </c>
      <c r="T54" s="43" t="str">
        <f t="shared" si="14"/>
        <v/>
      </c>
      <c r="U54" s="44" t="str">
        <f t="shared" si="15"/>
        <v/>
      </c>
      <c r="V54" s="43" t="str">
        <f t="shared" si="16"/>
        <v/>
      </c>
      <c r="W54" s="43" t="str">
        <f t="shared" si="17"/>
        <v/>
      </c>
      <c r="X54" s="46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50"/>
      <c r="AP54" s="4"/>
      <c r="AQ54" s="61" t="s">
        <v>173</v>
      </c>
      <c r="AR54" s="62"/>
      <c r="AS54" s="62"/>
      <c r="AT54" s="62"/>
      <c r="AU54" s="62"/>
      <c r="AV54" s="63" t="s">
        <v>152</v>
      </c>
      <c r="AW54" s="63"/>
      <c r="AX54" s="63"/>
      <c r="AY54" s="63"/>
      <c r="AZ54" s="63"/>
      <c r="BA54" s="63" t="s">
        <v>153</v>
      </c>
      <c r="BB54" s="63"/>
      <c r="BC54" s="63"/>
      <c r="BD54" s="63"/>
      <c r="BE54" s="65"/>
      <c r="BF54" s="4"/>
      <c r="BG54" s="46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50"/>
      <c r="BY54" s="4"/>
      <c r="BZ54" s="61" t="s">
        <v>173</v>
      </c>
      <c r="CA54" s="62"/>
      <c r="CB54" s="62"/>
      <c r="CC54" s="62"/>
      <c r="CD54" s="62"/>
      <c r="CE54" s="63" t="s">
        <v>152</v>
      </c>
      <c r="CF54" s="63"/>
      <c r="CG54" s="63"/>
      <c r="CH54" s="63"/>
      <c r="CI54" s="63"/>
      <c r="CJ54" s="63" t="s">
        <v>153</v>
      </c>
      <c r="CK54" s="63"/>
      <c r="CL54" s="63"/>
      <c r="CM54" s="63"/>
      <c r="CN54" s="65"/>
      <c r="CO54" s="4"/>
    </row>
    <row r="55" spans="1:93" ht="12.6" customHeight="1">
      <c r="A55">
        <v>151</v>
      </c>
      <c r="B55" t="e">
        <f t="shared" si="0"/>
        <v>#N/A</v>
      </c>
      <c r="C55" t="e">
        <f t="shared" si="1"/>
        <v>#N/A</v>
      </c>
      <c r="D55" t="e">
        <f>VLOOKUP($A55,BASE!$B$2:$N$519,2,)</f>
        <v>#N/A</v>
      </c>
      <c r="E55" t="e">
        <f>VLOOKUP($A55,BASE!$B$2:$N$519,3,)</f>
        <v>#N/A</v>
      </c>
      <c r="F55" t="e">
        <f>VLOOKUP($A55,BASE!$B$2:$N$519,4,)</f>
        <v>#N/A</v>
      </c>
      <c r="G55" t="e">
        <f>VLOOKUP($A55,BASE!$B$2:$N$519,5,)</f>
        <v>#N/A</v>
      </c>
      <c r="H55" t="e">
        <f>VLOOKUP($A55,BASE!$B$2:$N$519,6,)</f>
        <v>#N/A</v>
      </c>
      <c r="I55" t="e">
        <f>VLOOKUP($A55,BASE!$B$2:$N$519,7,)</f>
        <v>#N/A</v>
      </c>
      <c r="J55" t="e">
        <f>VLOOKUP($A55,BASE!$B$2:$N$519,8,)</f>
        <v>#N/A</v>
      </c>
      <c r="K55" t="e">
        <f>VLOOKUP($A55,BASE!$B$2:$N$519,9,)</f>
        <v>#N/A</v>
      </c>
      <c r="L55" t="e">
        <f>VLOOKUP($A55,BASE!$B$2:$N$519,10,)</f>
        <v>#N/A</v>
      </c>
      <c r="M55" t="e">
        <f>VLOOKUP($A55,BASE!$B$2:$N$519,11,)</f>
        <v>#N/A</v>
      </c>
      <c r="N55" t="e">
        <f>VLOOKUP($A55,BASE!$B$2:$N$519,12,)</f>
        <v>#N/A</v>
      </c>
      <c r="O55" t="e">
        <f>VLOOKUP($A55,BASE!$B$2:$N$519,13,)</f>
        <v>#N/A</v>
      </c>
      <c r="R55" s="2"/>
      <c r="S55" s="45"/>
      <c r="T55" s="45"/>
      <c r="U55" s="45"/>
      <c r="V55" s="45"/>
      <c r="W55" s="45"/>
      <c r="X55" s="46" t="s">
        <v>174</v>
      </c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50"/>
      <c r="AP55" s="4"/>
      <c r="AQ55" s="60"/>
      <c r="AR55" s="47"/>
      <c r="AS55" s="47"/>
      <c r="AT55" s="47"/>
      <c r="AU55" s="47"/>
      <c r="AV55" s="64"/>
      <c r="AW55" s="64"/>
      <c r="AX55" s="64"/>
      <c r="AY55" s="64"/>
      <c r="AZ55" s="64"/>
      <c r="BA55" s="64"/>
      <c r="BB55" s="64"/>
      <c r="BC55" s="64"/>
      <c r="BD55" s="64"/>
      <c r="BE55" s="66"/>
      <c r="BF55" s="4"/>
      <c r="BG55" s="46" t="s">
        <v>174</v>
      </c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50"/>
      <c r="BY55" s="4"/>
      <c r="BZ55" s="60"/>
      <c r="CA55" s="47"/>
      <c r="CB55" s="47"/>
      <c r="CC55" s="47"/>
      <c r="CD55" s="47"/>
      <c r="CE55" s="64"/>
      <c r="CF55" s="64"/>
      <c r="CG55" s="64"/>
      <c r="CH55" s="64"/>
      <c r="CI55" s="64"/>
      <c r="CJ55" s="64"/>
      <c r="CK55" s="64"/>
      <c r="CL55" s="64"/>
      <c r="CM55" s="64"/>
      <c r="CN55" s="66"/>
      <c r="CO55" s="4"/>
    </row>
    <row r="56" spans="1:93" ht="12.6" customHeight="1">
      <c r="A56">
        <v>152</v>
      </c>
      <c r="B56" t="e">
        <f t="shared" si="0"/>
        <v>#N/A</v>
      </c>
      <c r="C56" t="e">
        <f t="shared" si="1"/>
        <v>#N/A</v>
      </c>
      <c r="D56" t="e">
        <f>VLOOKUP($A56,BASE!$B$2:$N$519,2,)</f>
        <v>#N/A</v>
      </c>
      <c r="E56" t="e">
        <f>VLOOKUP($A56,BASE!$B$2:$N$519,3,)</f>
        <v>#N/A</v>
      </c>
      <c r="F56" t="e">
        <f>VLOOKUP($A56,BASE!$B$2:$N$519,4,)</f>
        <v>#N/A</v>
      </c>
      <c r="G56" t="e">
        <f>VLOOKUP($A56,BASE!$B$2:$N$519,5,)</f>
        <v>#N/A</v>
      </c>
      <c r="H56" t="e">
        <f>VLOOKUP($A56,BASE!$B$2:$N$519,6,)</f>
        <v>#N/A</v>
      </c>
      <c r="I56" t="e">
        <f>VLOOKUP($A56,BASE!$B$2:$N$519,7,)</f>
        <v>#N/A</v>
      </c>
      <c r="J56" t="e">
        <f>VLOOKUP($A56,BASE!$B$2:$N$519,8,)</f>
        <v>#N/A</v>
      </c>
      <c r="K56" t="e">
        <f>VLOOKUP($A56,BASE!$B$2:$N$519,9,)</f>
        <v>#N/A</v>
      </c>
      <c r="L56" t="e">
        <f>VLOOKUP($A56,BASE!$B$2:$N$519,10,)</f>
        <v>#N/A</v>
      </c>
      <c r="M56" t="e">
        <f>VLOOKUP($A56,BASE!$B$2:$N$519,11,)</f>
        <v>#N/A</v>
      </c>
      <c r="N56" t="e">
        <f>VLOOKUP($A56,BASE!$B$2:$N$519,12,)</f>
        <v>#N/A</v>
      </c>
      <c r="O56" t="e">
        <f>VLOOKUP($A56,BASE!$B$2:$N$519,13,)</f>
        <v>#N/A</v>
      </c>
      <c r="R56" s="2"/>
      <c r="S56" s="45"/>
      <c r="T56" s="45"/>
      <c r="U56" s="45"/>
      <c r="V56" s="45"/>
      <c r="W56" s="45"/>
      <c r="X56" s="46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50"/>
      <c r="AP56" s="4"/>
      <c r="AQ56" s="60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59"/>
      <c r="BF56" s="4"/>
      <c r="BG56" s="46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50"/>
      <c r="BY56" s="4"/>
      <c r="BZ56" s="60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59"/>
      <c r="CO56" s="4"/>
    </row>
    <row r="57" spans="1:93" ht="12.6" customHeight="1">
      <c r="A57">
        <v>153</v>
      </c>
      <c r="B57" t="e">
        <f t="shared" si="0"/>
        <v>#N/A</v>
      </c>
      <c r="C57" t="e">
        <f t="shared" si="1"/>
        <v>#N/A</v>
      </c>
      <c r="D57" t="e">
        <f>VLOOKUP($A57,BASE!$B$2:$N$519,2,)</f>
        <v>#N/A</v>
      </c>
      <c r="E57" t="e">
        <f>VLOOKUP($A57,BASE!$B$2:$N$519,3,)</f>
        <v>#N/A</v>
      </c>
      <c r="F57" t="e">
        <f>VLOOKUP($A57,BASE!$B$2:$N$519,4,)</f>
        <v>#N/A</v>
      </c>
      <c r="G57" t="e">
        <f>VLOOKUP($A57,BASE!$B$2:$N$519,5,)</f>
        <v>#N/A</v>
      </c>
      <c r="H57" t="e">
        <f>VLOOKUP($A57,BASE!$B$2:$N$519,6,)</f>
        <v>#N/A</v>
      </c>
      <c r="I57" t="e">
        <f>VLOOKUP($A57,BASE!$B$2:$N$519,7,)</f>
        <v>#N/A</v>
      </c>
      <c r="J57" t="e">
        <f>VLOOKUP($A57,BASE!$B$2:$N$519,8,)</f>
        <v>#N/A</v>
      </c>
      <c r="K57" t="e">
        <f>VLOOKUP($A57,BASE!$B$2:$N$519,9,)</f>
        <v>#N/A</v>
      </c>
      <c r="L57" t="e">
        <f>VLOOKUP($A57,BASE!$B$2:$N$519,10,)</f>
        <v>#N/A</v>
      </c>
      <c r="M57" t="e">
        <f>VLOOKUP($A57,BASE!$B$2:$N$519,11,)</f>
        <v>#N/A</v>
      </c>
      <c r="N57" t="e">
        <f>VLOOKUP($A57,BASE!$B$2:$N$519,12,)</f>
        <v>#N/A</v>
      </c>
      <c r="O57" t="e">
        <f>VLOOKUP($A57,BASE!$B$2:$N$519,13,)</f>
        <v>#N/A</v>
      </c>
      <c r="R57" s="2">
        <v>100</v>
      </c>
      <c r="S57" s="45"/>
      <c r="T57" s="45"/>
      <c r="U57" s="45"/>
      <c r="V57" s="45"/>
      <c r="W57" s="45"/>
      <c r="X57" s="46" t="s">
        <v>175</v>
      </c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50"/>
      <c r="AP57" s="4"/>
      <c r="AQ57" s="60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59"/>
      <c r="BF57" s="4"/>
      <c r="BG57" s="46" t="s">
        <v>175</v>
      </c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50"/>
      <c r="BY57" s="4"/>
      <c r="BZ57" s="60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59"/>
      <c r="CO57" s="4"/>
    </row>
    <row r="58" spans="1:93" ht="12.6" customHeight="1">
      <c r="A58">
        <v>154</v>
      </c>
      <c r="B58" t="e">
        <f t="shared" si="0"/>
        <v>#N/A</v>
      </c>
      <c r="C58" t="e">
        <f t="shared" si="1"/>
        <v>#N/A</v>
      </c>
      <c r="D58" t="e">
        <f>VLOOKUP($A58,BASE!$B$2:$N$519,2,)</f>
        <v>#N/A</v>
      </c>
      <c r="E58" t="e">
        <f>VLOOKUP($A58,BASE!$B$2:$N$519,3,)</f>
        <v>#N/A</v>
      </c>
      <c r="F58" t="e">
        <f>VLOOKUP($A58,BASE!$B$2:$N$519,4,)</f>
        <v>#N/A</v>
      </c>
      <c r="G58" t="e">
        <f>VLOOKUP($A58,BASE!$B$2:$N$519,5,)</f>
        <v>#N/A</v>
      </c>
      <c r="H58" t="e">
        <f>VLOOKUP($A58,BASE!$B$2:$N$519,6,)</f>
        <v>#N/A</v>
      </c>
      <c r="I58" t="e">
        <f>VLOOKUP($A58,BASE!$B$2:$N$519,7,)</f>
        <v>#N/A</v>
      </c>
      <c r="J58" t="e">
        <f>VLOOKUP($A58,BASE!$B$2:$N$519,8,)</f>
        <v>#N/A</v>
      </c>
      <c r="K58" t="e">
        <f>VLOOKUP($A58,BASE!$B$2:$N$519,9,)</f>
        <v>#N/A</v>
      </c>
      <c r="L58" t="e">
        <f>VLOOKUP($A58,BASE!$B$2:$N$519,10,)</f>
        <v>#N/A</v>
      </c>
      <c r="M58" t="e">
        <f>VLOOKUP($A58,BASE!$B$2:$N$519,11,)</f>
        <v>#N/A</v>
      </c>
      <c r="N58" t="e">
        <f>VLOOKUP($A58,BASE!$B$2:$N$519,12,)</f>
        <v>#N/A</v>
      </c>
      <c r="O58" t="e">
        <f>VLOOKUP($A58,BASE!$B$2:$N$519,13,)</f>
        <v>#N/A</v>
      </c>
      <c r="R58" s="2">
        <v>101</v>
      </c>
      <c r="S58" s="45"/>
      <c r="T58" s="45"/>
      <c r="U58" s="45"/>
      <c r="V58" s="45"/>
      <c r="W58" s="45"/>
      <c r="X58" s="46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50"/>
      <c r="AP58" s="4"/>
      <c r="AQ58" s="60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59"/>
      <c r="BF58" s="4"/>
      <c r="BG58" s="46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50"/>
      <c r="BY58" s="4"/>
      <c r="BZ58" s="60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59"/>
      <c r="CO58" s="4"/>
    </row>
    <row r="59" spans="1:93" ht="12.6" customHeight="1">
      <c r="A59">
        <v>155</v>
      </c>
      <c r="B59" t="e">
        <f t="shared" si="0"/>
        <v>#N/A</v>
      </c>
      <c r="C59" t="e">
        <f t="shared" si="1"/>
        <v>#N/A</v>
      </c>
      <c r="D59" t="e">
        <f>VLOOKUP($A59,BASE!$B$2:$N$519,2,)</f>
        <v>#N/A</v>
      </c>
      <c r="E59" t="e">
        <f>VLOOKUP($A59,BASE!$B$2:$N$519,3,)</f>
        <v>#N/A</v>
      </c>
      <c r="F59" t="e">
        <f>VLOOKUP($A59,BASE!$B$2:$N$519,4,)</f>
        <v>#N/A</v>
      </c>
      <c r="G59" t="e">
        <f>VLOOKUP($A59,BASE!$B$2:$N$519,5,)</f>
        <v>#N/A</v>
      </c>
      <c r="H59" t="e">
        <f>VLOOKUP($A59,BASE!$B$2:$N$519,6,)</f>
        <v>#N/A</v>
      </c>
      <c r="I59" t="e">
        <f>VLOOKUP($A59,BASE!$B$2:$N$519,7,)</f>
        <v>#N/A</v>
      </c>
      <c r="J59" t="e">
        <f>VLOOKUP($A59,BASE!$B$2:$N$519,8,)</f>
        <v>#N/A</v>
      </c>
      <c r="K59" t="e">
        <f>VLOOKUP($A59,BASE!$B$2:$N$519,9,)</f>
        <v>#N/A</v>
      </c>
      <c r="L59" t="e">
        <f>VLOOKUP($A59,BASE!$B$2:$N$519,10,)</f>
        <v>#N/A</v>
      </c>
      <c r="M59" t="e">
        <f>VLOOKUP($A59,BASE!$B$2:$N$519,11,)</f>
        <v>#N/A</v>
      </c>
      <c r="N59" t="e">
        <f>VLOOKUP($A59,BASE!$B$2:$N$519,12,)</f>
        <v>#N/A</v>
      </c>
      <c r="O59" t="e">
        <f>VLOOKUP($A59,BASE!$B$2:$N$519,13,)</f>
        <v>#N/A</v>
      </c>
      <c r="R59" s="2">
        <v>102</v>
      </c>
      <c r="S59" s="45"/>
      <c r="T59" s="45"/>
      <c r="U59" s="45"/>
      <c r="V59" s="45"/>
      <c r="W59" s="45"/>
      <c r="X59" s="46" t="s">
        <v>176</v>
      </c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50"/>
      <c r="AP59" s="4"/>
      <c r="AQ59" s="52" t="s">
        <v>177</v>
      </c>
      <c r="AR59" s="53"/>
      <c r="AS59" s="53"/>
      <c r="AT59" s="53"/>
      <c r="AU59" s="53"/>
      <c r="AV59" s="53"/>
      <c r="AW59" s="53"/>
      <c r="AX59" s="56"/>
      <c r="AY59" s="56"/>
      <c r="AZ59" s="56"/>
      <c r="BA59" s="56"/>
      <c r="BB59" s="56"/>
      <c r="BC59" s="56"/>
      <c r="BD59" s="56"/>
      <c r="BE59" s="57"/>
      <c r="BF59" s="4"/>
      <c r="BG59" s="46" t="s">
        <v>176</v>
      </c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50"/>
      <c r="BY59" s="4"/>
      <c r="BZ59" s="52" t="s">
        <v>177</v>
      </c>
      <c r="CA59" s="53"/>
      <c r="CB59" s="53"/>
      <c r="CC59" s="53"/>
      <c r="CD59" s="53"/>
      <c r="CE59" s="53"/>
      <c r="CF59" s="53"/>
      <c r="CG59" s="56"/>
      <c r="CH59" s="56"/>
      <c r="CI59" s="56"/>
      <c r="CJ59" s="56"/>
      <c r="CK59" s="56"/>
      <c r="CL59" s="56"/>
      <c r="CM59" s="56"/>
      <c r="CN59" s="57"/>
      <c r="CO59" s="4"/>
    </row>
    <row r="60" spans="1:93" ht="12.6" customHeight="1" thickBot="1">
      <c r="A60">
        <v>156</v>
      </c>
      <c r="B60" t="e">
        <f t="shared" si="0"/>
        <v>#N/A</v>
      </c>
      <c r="C60" t="e">
        <f t="shared" si="1"/>
        <v>#N/A</v>
      </c>
      <c r="D60" t="e">
        <f>VLOOKUP($A60,BASE!$B$2:$N$519,2,)</f>
        <v>#N/A</v>
      </c>
      <c r="E60" t="e">
        <f>VLOOKUP($A60,BASE!$B$2:$N$519,3,)</f>
        <v>#N/A</v>
      </c>
      <c r="F60" t="e">
        <f>VLOOKUP($A60,BASE!$B$2:$N$519,4,)</f>
        <v>#N/A</v>
      </c>
      <c r="G60" t="e">
        <f>VLOOKUP($A60,BASE!$B$2:$N$519,5,)</f>
        <v>#N/A</v>
      </c>
      <c r="H60" t="e">
        <f>VLOOKUP($A60,BASE!$B$2:$N$519,6,)</f>
        <v>#N/A</v>
      </c>
      <c r="I60" t="e">
        <f>VLOOKUP($A60,BASE!$B$2:$N$519,7,)</f>
        <v>#N/A</v>
      </c>
      <c r="J60" t="e">
        <f>VLOOKUP($A60,BASE!$B$2:$N$519,8,)</f>
        <v>#N/A</v>
      </c>
      <c r="K60" t="e">
        <f>VLOOKUP($A60,BASE!$B$2:$N$519,9,)</f>
        <v>#N/A</v>
      </c>
      <c r="L60" t="e">
        <f>VLOOKUP($A60,BASE!$B$2:$N$519,10,)</f>
        <v>#N/A</v>
      </c>
      <c r="M60" t="e">
        <f>VLOOKUP($A60,BASE!$B$2:$N$519,11,)</f>
        <v>#N/A</v>
      </c>
      <c r="N60" t="e">
        <f>VLOOKUP($A60,BASE!$B$2:$N$519,12,)</f>
        <v>#N/A</v>
      </c>
      <c r="O60" t="e">
        <f>VLOOKUP($A60,BASE!$B$2:$N$519,13,)</f>
        <v>#N/A</v>
      </c>
      <c r="R60" s="2">
        <v>103</v>
      </c>
      <c r="S60" s="45"/>
      <c r="T60" s="45"/>
      <c r="U60" s="45"/>
      <c r="V60" s="45"/>
      <c r="W60" s="45"/>
      <c r="X60" s="48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51"/>
      <c r="AP60" s="4"/>
      <c r="AQ60" s="54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8"/>
      <c r="BF60" s="4"/>
      <c r="BG60" s="48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51"/>
      <c r="BY60" s="4"/>
      <c r="BZ60" s="54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8"/>
      <c r="CO60" s="4"/>
    </row>
    <row r="61" spans="1:93" ht="12.6" customHeight="1">
      <c r="A61">
        <v>157</v>
      </c>
      <c r="B61" t="e">
        <f t="shared" si="0"/>
        <v>#N/A</v>
      </c>
      <c r="C61" t="e">
        <f t="shared" si="1"/>
        <v>#N/A</v>
      </c>
      <c r="D61" t="e">
        <f>VLOOKUP($A61,BASE!$B$2:$N$519,2,)</f>
        <v>#N/A</v>
      </c>
      <c r="E61" t="e">
        <f>VLOOKUP($A61,BASE!$B$2:$N$519,3,)</f>
        <v>#N/A</v>
      </c>
      <c r="F61" t="e">
        <f>VLOOKUP($A61,BASE!$B$2:$N$519,4,)</f>
        <v>#N/A</v>
      </c>
      <c r="G61" t="e">
        <f>VLOOKUP($A61,BASE!$B$2:$N$519,5,)</f>
        <v>#N/A</v>
      </c>
      <c r="H61" t="e">
        <f>VLOOKUP($A61,BASE!$B$2:$N$519,6,)</f>
        <v>#N/A</v>
      </c>
      <c r="I61" t="e">
        <f>VLOOKUP($A61,BASE!$B$2:$N$519,7,)</f>
        <v>#N/A</v>
      </c>
      <c r="J61" t="e">
        <f>VLOOKUP($A61,BASE!$B$2:$N$519,8,)</f>
        <v>#N/A</v>
      </c>
      <c r="K61" t="e">
        <f>VLOOKUP($A61,BASE!$B$2:$N$519,9,)</f>
        <v>#N/A</v>
      </c>
      <c r="L61" t="e">
        <f>VLOOKUP($A61,BASE!$B$2:$N$519,10,)</f>
        <v>#N/A</v>
      </c>
      <c r="M61" t="e">
        <f>VLOOKUP($A61,BASE!$B$2:$N$519,11,)</f>
        <v>#N/A</v>
      </c>
      <c r="N61" t="e">
        <f>VLOOKUP($A61,BASE!$B$2:$N$519,12,)</f>
        <v>#N/A</v>
      </c>
      <c r="O61" t="e">
        <f>VLOOKUP($A61,BASE!$B$2:$N$519,13,)</f>
        <v>#N/A</v>
      </c>
      <c r="R61" s="2">
        <v>104</v>
      </c>
      <c r="S61" s="125" t="s">
        <v>137</v>
      </c>
      <c r="T61" s="126"/>
      <c r="U61" s="126"/>
      <c r="V61" s="126"/>
      <c r="W61" s="127"/>
      <c r="X61" s="4"/>
      <c r="Y61" s="4"/>
      <c r="Z61" s="4"/>
      <c r="AA61" s="4"/>
      <c r="AB61" s="4"/>
      <c r="AC61" s="4"/>
      <c r="AD61" s="101" t="s">
        <v>141</v>
      </c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8"/>
      <c r="AT61" s="4"/>
      <c r="AU61" s="88" t="s">
        <v>142</v>
      </c>
      <c r="AV61" s="81"/>
      <c r="AW61" s="111" t="str">
        <f>CF1</f>
        <v>Now</v>
      </c>
      <c r="AX61" s="112"/>
      <c r="AY61" s="112"/>
      <c r="AZ61" s="113"/>
      <c r="BA61" s="4"/>
      <c r="BB61" s="4"/>
      <c r="BC61" s="4"/>
      <c r="BD61" s="117" t="s">
        <v>143</v>
      </c>
      <c r="BE61" s="110"/>
      <c r="BF61" s="6"/>
      <c r="BG61" s="4"/>
      <c r="BH61" s="4"/>
      <c r="BI61" s="4"/>
      <c r="BJ61" s="4"/>
      <c r="BK61" s="4"/>
      <c r="BL61" s="4"/>
      <c r="BM61" s="101" t="s">
        <v>141</v>
      </c>
      <c r="BN61" s="102"/>
      <c r="BO61" s="102"/>
      <c r="BP61" s="102"/>
      <c r="BQ61" s="102"/>
      <c r="BR61" s="102"/>
      <c r="BS61" s="102"/>
      <c r="BT61" s="102"/>
      <c r="BU61" s="102"/>
      <c r="BV61" s="102"/>
      <c r="BW61" s="102"/>
      <c r="BX61" s="102"/>
      <c r="BY61" s="102"/>
      <c r="BZ61" s="102"/>
      <c r="CA61" s="102"/>
      <c r="CB61" s="108"/>
      <c r="CC61" s="4"/>
      <c r="CD61" s="88" t="s">
        <v>142</v>
      </c>
      <c r="CE61" s="81"/>
      <c r="CF61" s="111" t="str">
        <f>CF1</f>
        <v>Now</v>
      </c>
      <c r="CG61" s="112"/>
      <c r="CH61" s="112"/>
      <c r="CI61" s="113"/>
      <c r="CJ61" s="4"/>
      <c r="CK61" s="4"/>
      <c r="CL61" s="4"/>
      <c r="CM61" s="117" t="s">
        <v>143</v>
      </c>
      <c r="CN61" s="110"/>
      <c r="CO61" s="6"/>
    </row>
    <row r="62" spans="1:93" ht="12.6" customHeight="1" thickBot="1">
      <c r="A62">
        <v>158</v>
      </c>
      <c r="B62" t="e">
        <f t="shared" si="0"/>
        <v>#N/A</v>
      </c>
      <c r="C62" t="e">
        <f t="shared" si="1"/>
        <v>#N/A</v>
      </c>
      <c r="D62" t="e">
        <f>VLOOKUP($A62,BASE!$B$2:$N$519,2,)</f>
        <v>#N/A</v>
      </c>
      <c r="E62" t="e">
        <f>VLOOKUP($A62,BASE!$B$2:$N$519,3,)</f>
        <v>#N/A</v>
      </c>
      <c r="F62" t="e">
        <f>VLOOKUP($A62,BASE!$B$2:$N$519,4,)</f>
        <v>#N/A</v>
      </c>
      <c r="G62" t="e">
        <f>VLOOKUP($A62,BASE!$B$2:$N$519,5,)</f>
        <v>#N/A</v>
      </c>
      <c r="H62" t="e">
        <f>VLOOKUP($A62,BASE!$B$2:$N$519,6,)</f>
        <v>#N/A</v>
      </c>
      <c r="I62" t="e">
        <f>VLOOKUP($A62,BASE!$B$2:$N$519,7,)</f>
        <v>#N/A</v>
      </c>
      <c r="J62" t="e">
        <f>VLOOKUP($A62,BASE!$B$2:$N$519,8,)</f>
        <v>#N/A</v>
      </c>
      <c r="K62" t="e">
        <f>VLOOKUP($A62,BASE!$B$2:$N$519,9,)</f>
        <v>#N/A</v>
      </c>
      <c r="L62" t="e">
        <f>VLOOKUP($A62,BASE!$B$2:$N$519,10,)</f>
        <v>#N/A</v>
      </c>
      <c r="M62" t="e">
        <f>VLOOKUP($A62,BASE!$B$2:$N$519,11,)</f>
        <v>#N/A</v>
      </c>
      <c r="N62" t="e">
        <f>VLOOKUP($A62,BASE!$B$2:$N$519,12,)</f>
        <v>#N/A</v>
      </c>
      <c r="O62" t="e">
        <f>VLOOKUP($A62,BASE!$B$2:$N$519,13,)</f>
        <v>#N/A</v>
      </c>
      <c r="R62" s="2">
        <v>105</v>
      </c>
      <c r="S62" s="32" t="s">
        <v>48</v>
      </c>
      <c r="T62" s="33" t="s">
        <v>49</v>
      </c>
      <c r="U62" s="33" t="s">
        <v>50</v>
      </c>
      <c r="V62" s="33" t="s">
        <v>51</v>
      </c>
      <c r="W62" s="34"/>
      <c r="X62" s="4"/>
      <c r="Y62" s="4"/>
      <c r="Z62" s="4"/>
      <c r="AA62" s="4"/>
      <c r="AB62" s="4"/>
      <c r="AC62" s="4"/>
      <c r="AD62" s="121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3"/>
      <c r="AT62" s="4"/>
      <c r="AU62" s="89"/>
      <c r="AV62" s="84"/>
      <c r="AW62" s="114"/>
      <c r="AX62" s="115"/>
      <c r="AY62" s="115"/>
      <c r="AZ62" s="116"/>
      <c r="BA62" s="4"/>
      <c r="BB62" s="4"/>
      <c r="BC62" s="4"/>
      <c r="BD62" s="96" t="s">
        <v>144</v>
      </c>
      <c r="BE62" s="92"/>
      <c r="BF62" s="5"/>
      <c r="BG62" s="4"/>
      <c r="BH62" s="4"/>
      <c r="BI62" s="4"/>
      <c r="BJ62" s="4"/>
      <c r="BK62" s="4"/>
      <c r="BL62" s="4"/>
      <c r="BM62" s="121"/>
      <c r="BN62" s="122"/>
      <c r="BO62" s="122"/>
      <c r="BP62" s="122"/>
      <c r="BQ62" s="122"/>
      <c r="BR62" s="122"/>
      <c r="BS62" s="122"/>
      <c r="BT62" s="122"/>
      <c r="BU62" s="122"/>
      <c r="BV62" s="122"/>
      <c r="BW62" s="122"/>
      <c r="BX62" s="122"/>
      <c r="BY62" s="122"/>
      <c r="BZ62" s="122"/>
      <c r="CA62" s="122"/>
      <c r="CB62" s="123"/>
      <c r="CC62" s="4"/>
      <c r="CD62" s="89"/>
      <c r="CE62" s="84"/>
      <c r="CF62" s="114"/>
      <c r="CG62" s="115"/>
      <c r="CH62" s="115"/>
      <c r="CI62" s="116"/>
      <c r="CJ62" s="4"/>
      <c r="CK62" s="4"/>
      <c r="CL62" s="4"/>
      <c r="CM62" s="96" t="s">
        <v>144</v>
      </c>
      <c r="CN62" s="92"/>
      <c r="CO62" s="5"/>
    </row>
    <row r="63" spans="1:93" ht="12.6" customHeight="1" thickBot="1">
      <c r="A63">
        <v>159</v>
      </c>
      <c r="B63" t="e">
        <f t="shared" si="0"/>
        <v>#N/A</v>
      </c>
      <c r="C63" t="e">
        <f t="shared" si="1"/>
        <v>#N/A</v>
      </c>
      <c r="D63" t="e">
        <f>VLOOKUP($A63,BASE!$B$2:$N$519,2,)</f>
        <v>#N/A</v>
      </c>
      <c r="E63" t="e">
        <f>VLOOKUP($A63,BASE!$B$2:$N$519,3,)</f>
        <v>#N/A</v>
      </c>
      <c r="F63" t="e">
        <f>VLOOKUP($A63,BASE!$B$2:$N$519,4,)</f>
        <v>#N/A</v>
      </c>
      <c r="G63" t="e">
        <f>VLOOKUP($A63,BASE!$B$2:$N$519,5,)</f>
        <v>#N/A</v>
      </c>
      <c r="H63" t="e">
        <f>VLOOKUP($A63,BASE!$B$2:$N$519,6,)</f>
        <v>#N/A</v>
      </c>
      <c r="I63" t="e">
        <f>VLOOKUP($A63,BASE!$B$2:$N$519,7,)</f>
        <v>#N/A</v>
      </c>
      <c r="J63" t="e">
        <f>VLOOKUP($A63,BASE!$B$2:$N$519,8,)</f>
        <v>#N/A</v>
      </c>
      <c r="K63" t="e">
        <f>VLOOKUP($A63,BASE!$B$2:$N$519,9,)</f>
        <v>#N/A</v>
      </c>
      <c r="L63" t="e">
        <f>VLOOKUP($A63,BASE!$B$2:$N$519,10,)</f>
        <v>#N/A</v>
      </c>
      <c r="M63" t="e">
        <f>VLOOKUP($A63,BASE!$B$2:$N$519,11,)</f>
        <v>#N/A</v>
      </c>
      <c r="N63" t="e">
        <f>VLOOKUP($A63,BASE!$B$2:$N$519,12,)</f>
        <v>#N/A</v>
      </c>
      <c r="O63" t="e">
        <f>VLOOKUP($A63,BASE!$B$2:$N$519,13,)</f>
        <v>#N/A</v>
      </c>
      <c r="R63" s="2">
        <v>106</v>
      </c>
      <c r="S63" s="35" t="str">
        <f>VLOOKUP($R$106,$C$5:$P$103,7,)</f>
        <v>Collège</v>
      </c>
      <c r="T63" s="35" t="str">
        <f>VLOOKUP($R$106,$C$5:$P$103,8,)</f>
        <v>P. PICASSO</v>
      </c>
      <c r="U63" s="35" t="str">
        <f>VLOOKUP($R$106,$C$5:$P$103,10,)</f>
        <v>SAINT-ETIENNE DU ROUVRAY</v>
      </c>
      <c r="V63" s="35">
        <f>VLOOKUP($R$106,$C$5:$P$103,9,)</f>
        <v>76800</v>
      </c>
      <c r="W63" s="36"/>
      <c r="X63" s="4"/>
      <c r="Y63" s="4"/>
      <c r="Z63" s="4"/>
      <c r="AA63" s="4"/>
      <c r="AB63" s="4"/>
      <c r="AC63" s="4"/>
      <c r="AD63" s="103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9"/>
      <c r="AT63" s="4"/>
      <c r="AU63" s="118" t="s">
        <v>145</v>
      </c>
      <c r="AV63" s="119"/>
      <c r="AW63" s="111" t="str">
        <f>CF3</f>
        <v>There</v>
      </c>
      <c r="AX63" s="112"/>
      <c r="AY63" s="112"/>
      <c r="AZ63" s="113"/>
      <c r="BA63" s="4"/>
      <c r="BB63" s="117" t="s">
        <v>146</v>
      </c>
      <c r="BC63" s="86"/>
      <c r="BD63" s="86"/>
      <c r="BE63" s="86"/>
      <c r="BF63" s="87"/>
      <c r="BG63" s="4"/>
      <c r="BH63" s="4"/>
      <c r="BI63" s="4"/>
      <c r="BJ63" s="4"/>
      <c r="BK63" s="4"/>
      <c r="BL63" s="4"/>
      <c r="BM63" s="103"/>
      <c r="BN63" s="104"/>
      <c r="BO63" s="104"/>
      <c r="BP63" s="104"/>
      <c r="BQ63" s="104"/>
      <c r="BR63" s="104"/>
      <c r="BS63" s="104"/>
      <c r="BT63" s="104"/>
      <c r="BU63" s="104"/>
      <c r="BV63" s="104"/>
      <c r="BW63" s="104"/>
      <c r="BX63" s="104"/>
      <c r="BY63" s="104"/>
      <c r="BZ63" s="104"/>
      <c r="CA63" s="104"/>
      <c r="CB63" s="109"/>
      <c r="CC63" s="4"/>
      <c r="CD63" s="118" t="s">
        <v>145</v>
      </c>
      <c r="CE63" s="119"/>
      <c r="CF63" s="111" t="str">
        <f>CF3</f>
        <v>There</v>
      </c>
      <c r="CG63" s="112"/>
      <c r="CH63" s="112"/>
      <c r="CI63" s="113"/>
      <c r="CJ63" s="4"/>
      <c r="CK63" s="117" t="s">
        <v>146</v>
      </c>
      <c r="CL63" s="86"/>
      <c r="CM63" s="86"/>
      <c r="CN63" s="86"/>
      <c r="CO63" s="87"/>
    </row>
    <row r="64" spans="1:93" ht="12.6" customHeight="1" thickBot="1">
      <c r="A64">
        <v>160</v>
      </c>
      <c r="B64" t="e">
        <f t="shared" si="0"/>
        <v>#N/A</v>
      </c>
      <c r="C64" t="e">
        <f t="shared" si="1"/>
        <v>#N/A</v>
      </c>
      <c r="D64" t="e">
        <f>VLOOKUP($A64,BASE!$B$2:$N$519,2,)</f>
        <v>#N/A</v>
      </c>
      <c r="E64" t="e">
        <f>VLOOKUP($A64,BASE!$B$2:$N$519,3,)</f>
        <v>#N/A</v>
      </c>
      <c r="F64" t="e">
        <f>VLOOKUP($A64,BASE!$B$2:$N$519,4,)</f>
        <v>#N/A</v>
      </c>
      <c r="G64" t="e">
        <f>VLOOKUP($A64,BASE!$B$2:$N$519,5,)</f>
        <v>#N/A</v>
      </c>
      <c r="H64" t="e">
        <f>VLOOKUP($A64,BASE!$B$2:$N$519,6,)</f>
        <v>#N/A</v>
      </c>
      <c r="I64" t="e">
        <f>VLOOKUP($A64,BASE!$B$2:$N$519,7,)</f>
        <v>#N/A</v>
      </c>
      <c r="J64" t="e">
        <f>VLOOKUP($A64,BASE!$B$2:$N$519,8,)</f>
        <v>#N/A</v>
      </c>
      <c r="K64" t="e">
        <f>VLOOKUP($A64,BASE!$B$2:$N$519,9,)</f>
        <v>#N/A</v>
      </c>
      <c r="L64" t="e">
        <f>VLOOKUP($A64,BASE!$B$2:$N$519,10,)</f>
        <v>#N/A</v>
      </c>
      <c r="M64" t="e">
        <f>VLOOKUP($A64,BASE!$B$2:$N$519,11,)</f>
        <v>#N/A</v>
      </c>
      <c r="N64" t="e">
        <f>VLOOKUP($A64,BASE!$B$2:$N$519,12,)</f>
        <v>#N/A</v>
      </c>
      <c r="O64" t="e">
        <f>VLOOKUP($A64,BASE!$B$2:$N$519,13,)</f>
        <v>#N/A</v>
      </c>
      <c r="R64" s="2">
        <v>107</v>
      </c>
      <c r="S64" s="42"/>
      <c r="T64" s="37" t="s">
        <v>52</v>
      </c>
      <c r="U64" s="124" t="str">
        <f>IF(ISERROR(VLOOKUP($R106,$C$5:$P$103,12,)),"",(VLOOKUP($R106,$C$5:$P$103,12,)))</f>
        <v>dudu</v>
      </c>
      <c r="V64" s="124"/>
      <c r="W64" s="38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105"/>
      <c r="AV64" s="120"/>
      <c r="AW64" s="114"/>
      <c r="AX64" s="115"/>
      <c r="AY64" s="115"/>
      <c r="AZ64" s="116"/>
      <c r="BA64" s="4"/>
      <c r="BB64" s="10" t="s">
        <v>147</v>
      </c>
      <c r="BC64" s="8" t="s">
        <v>148</v>
      </c>
      <c r="BD64" s="8" t="s">
        <v>149</v>
      </c>
      <c r="BE64" s="8" t="s">
        <v>150</v>
      </c>
      <c r="BF64" s="9" t="s">
        <v>151</v>
      </c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105"/>
      <c r="CE64" s="120"/>
      <c r="CF64" s="114"/>
      <c r="CG64" s="115"/>
      <c r="CH64" s="115"/>
      <c r="CI64" s="116"/>
      <c r="CJ64" s="4"/>
      <c r="CK64" s="10" t="s">
        <v>147</v>
      </c>
      <c r="CL64" s="8" t="s">
        <v>148</v>
      </c>
      <c r="CM64" s="8" t="s">
        <v>149</v>
      </c>
      <c r="CN64" s="8" t="s">
        <v>150</v>
      </c>
      <c r="CO64" s="9" t="s">
        <v>151</v>
      </c>
    </row>
    <row r="65" spans="1:93" ht="12.6" customHeight="1" thickBot="1">
      <c r="A65">
        <v>161</v>
      </c>
      <c r="B65" t="e">
        <f t="shared" si="0"/>
        <v>#N/A</v>
      </c>
      <c r="C65" t="e">
        <f t="shared" si="1"/>
        <v>#N/A</v>
      </c>
      <c r="D65" t="e">
        <f>VLOOKUP($A65,BASE!$B$2:$N$519,2,)</f>
        <v>#N/A</v>
      </c>
      <c r="E65" t="e">
        <f>VLOOKUP($A65,BASE!$B$2:$N$519,3,)</f>
        <v>#N/A</v>
      </c>
      <c r="F65" t="e">
        <f>VLOOKUP($A65,BASE!$B$2:$N$519,4,)</f>
        <v>#N/A</v>
      </c>
      <c r="G65" t="e">
        <f>VLOOKUP($A65,BASE!$B$2:$N$519,5,)</f>
        <v>#N/A</v>
      </c>
      <c r="H65" t="e">
        <f>VLOOKUP($A65,BASE!$B$2:$N$519,6,)</f>
        <v>#N/A</v>
      </c>
      <c r="I65" t="e">
        <f>VLOOKUP($A65,BASE!$B$2:$N$519,7,)</f>
        <v>#N/A</v>
      </c>
      <c r="J65" t="e">
        <f>VLOOKUP($A65,BASE!$B$2:$N$519,8,)</f>
        <v>#N/A</v>
      </c>
      <c r="K65" t="e">
        <f>VLOOKUP($A65,BASE!$B$2:$N$519,9,)</f>
        <v>#N/A</v>
      </c>
      <c r="L65" t="e">
        <f>VLOOKUP($A65,BASE!$B$2:$N$519,10,)</f>
        <v>#N/A</v>
      </c>
      <c r="M65" t="e">
        <f>VLOOKUP($A65,BASE!$B$2:$N$519,11,)</f>
        <v>#N/A</v>
      </c>
      <c r="N65" t="e">
        <f>VLOOKUP($A65,BASE!$B$2:$N$519,12,)</f>
        <v>#N/A</v>
      </c>
      <c r="O65" t="e">
        <f>VLOOKUP($A65,BASE!$B$2:$N$519,13,)</f>
        <v>#N/A</v>
      </c>
      <c r="R65" s="2">
        <v>108</v>
      </c>
      <c r="S65" s="39" t="s">
        <v>53</v>
      </c>
      <c r="T65" s="40" t="s">
        <v>2</v>
      </c>
      <c r="U65" s="40" t="s">
        <v>54</v>
      </c>
      <c r="V65" s="40" t="s">
        <v>55</v>
      </c>
      <c r="W65" s="41" t="s">
        <v>56</v>
      </c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</row>
    <row r="66" spans="1:93" ht="12.6" customHeight="1">
      <c r="A66">
        <v>162</v>
      </c>
      <c r="B66" t="e">
        <f t="shared" si="0"/>
        <v>#N/A</v>
      </c>
      <c r="C66" t="e">
        <f t="shared" si="1"/>
        <v>#N/A</v>
      </c>
      <c r="D66" t="e">
        <f>VLOOKUP($A66,BASE!$B$2:$N$519,2,)</f>
        <v>#N/A</v>
      </c>
      <c r="E66" t="e">
        <f>VLOOKUP($A66,BASE!$B$2:$N$519,3,)</f>
        <v>#N/A</v>
      </c>
      <c r="F66" t="e">
        <f>VLOOKUP($A66,BASE!$B$2:$N$519,4,)</f>
        <v>#N/A</v>
      </c>
      <c r="G66" t="e">
        <f>VLOOKUP($A66,BASE!$B$2:$N$519,5,)</f>
        <v>#N/A</v>
      </c>
      <c r="H66" t="e">
        <f>VLOOKUP($A66,BASE!$B$2:$N$519,6,)</f>
        <v>#N/A</v>
      </c>
      <c r="I66" t="e">
        <f>VLOOKUP($A66,BASE!$B$2:$N$519,7,)</f>
        <v>#N/A</v>
      </c>
      <c r="J66" t="e">
        <f>VLOOKUP($A66,BASE!$B$2:$N$519,8,)</f>
        <v>#N/A</v>
      </c>
      <c r="K66" t="e">
        <f>VLOOKUP($A66,BASE!$B$2:$N$519,9,)</f>
        <v>#N/A</v>
      </c>
      <c r="L66" t="e">
        <f>VLOOKUP($A66,BASE!$B$2:$N$519,10,)</f>
        <v>#N/A</v>
      </c>
      <c r="M66" t="e">
        <f>VLOOKUP($A66,BASE!$B$2:$N$519,11,)</f>
        <v>#N/A</v>
      </c>
      <c r="N66" t="e">
        <f>VLOOKUP($A66,BASE!$B$2:$N$519,12,)</f>
        <v>#N/A</v>
      </c>
      <c r="O66" t="e">
        <f>VLOOKUP($A66,BASE!$B$2:$N$519,13,)</f>
        <v>#N/A</v>
      </c>
      <c r="R66" s="2">
        <v>109</v>
      </c>
      <c r="S66" s="43" t="str">
        <f t="shared" ref="S66:S84" si="24">IF(ISERROR(VLOOKUP($R106,$C$5:$P$103,3,)),"",(VLOOKUP($R106,$C$5:$P$103,3,)))</f>
        <v>ABED</v>
      </c>
      <c r="T66" s="43" t="str">
        <f t="shared" ref="T66:T85" si="25">IF(ISERROR(VLOOKUP($R106,$C$5:$P$103,4,)),"",(VLOOKUP($R106,$C$5:$P$103,4,)))</f>
        <v>HOUDA</v>
      </c>
      <c r="U66" s="44">
        <f t="shared" ref="U66:U85" si="26">IF(ISERROR(VLOOKUP($R106,$C$5:$P$103,5,)),"",(VLOOKUP($R106,$C$5:$P$103,5,)))</f>
        <v>36748</v>
      </c>
      <c r="V66" s="43">
        <f t="shared" ref="V66:V85" si="27">IF(ISERROR(VLOOKUP($R106,$C$5:$P$103,2,)),"",(VLOOKUP($R106,$C$5:$P$103,2,)))</f>
        <v>232859329</v>
      </c>
      <c r="W66" s="43" t="str">
        <f t="shared" ref="W66:W85" si="28">IF(ISERROR(VLOOKUP($R106,$C$5:$P$103,11,)),"",(VLOOKUP($R106,$C$5:$P$103,11,)))</f>
        <v>Joueur</v>
      </c>
      <c r="X66" s="101" t="s">
        <v>152</v>
      </c>
      <c r="Y66" s="102"/>
      <c r="Z66" s="102"/>
      <c r="AA66" s="102"/>
      <c r="AB66" s="102"/>
      <c r="AC66" s="102"/>
      <c r="AD66" s="108"/>
      <c r="AE66" s="110" t="str">
        <f>AW6</f>
        <v>J. GIRAUDOUX</v>
      </c>
      <c r="AF66" s="67"/>
      <c r="AG66" s="67"/>
      <c r="AH66" s="67"/>
      <c r="AI66" s="67"/>
      <c r="AJ66" s="67"/>
      <c r="AK66" s="67"/>
      <c r="AL66" s="67"/>
      <c r="AM66" s="67"/>
      <c r="AN66" s="67"/>
      <c r="AO66" s="68"/>
      <c r="AP66" s="7"/>
      <c r="AQ66" s="101" t="s">
        <v>153</v>
      </c>
      <c r="AR66" s="102"/>
      <c r="AS66" s="102"/>
      <c r="AT66" s="102"/>
      <c r="AU66" s="102"/>
      <c r="AV66" s="102"/>
      <c r="AW66" s="88" t="e">
        <f>T89</f>
        <v>#N/A</v>
      </c>
      <c r="AX66" s="80"/>
      <c r="AY66" s="80"/>
      <c r="AZ66" s="80"/>
      <c r="BA66" s="80"/>
      <c r="BB66" s="80"/>
      <c r="BC66" s="80"/>
      <c r="BD66" s="80"/>
      <c r="BE66" s="80"/>
      <c r="BF66" s="95"/>
      <c r="BG66" s="101" t="s">
        <v>152</v>
      </c>
      <c r="BH66" s="102"/>
      <c r="BI66" s="102"/>
      <c r="BJ66" s="102"/>
      <c r="BK66" s="102"/>
      <c r="BL66" s="102"/>
      <c r="BM66" s="108"/>
      <c r="BN66" s="110" t="str">
        <f>AE66</f>
        <v>J. GIRAUDOUX</v>
      </c>
      <c r="BO66" s="67"/>
      <c r="BP66" s="67"/>
      <c r="BQ66" s="67"/>
      <c r="BR66" s="67"/>
      <c r="BS66" s="67"/>
      <c r="BT66" s="67"/>
      <c r="BU66" s="67"/>
      <c r="BV66" s="67"/>
      <c r="BW66" s="67"/>
      <c r="BX66" s="68"/>
      <c r="BY66" s="7"/>
      <c r="BZ66" s="101" t="s">
        <v>153</v>
      </c>
      <c r="CA66" s="102"/>
      <c r="CB66" s="102"/>
      <c r="CC66" s="102"/>
      <c r="CD66" s="102"/>
      <c r="CE66" s="102"/>
      <c r="CF66" s="88" t="str">
        <f>CF6</f>
        <v>P. PICASSO</v>
      </c>
      <c r="CG66" s="80"/>
      <c r="CH66" s="80"/>
      <c r="CI66" s="80"/>
      <c r="CJ66" s="80"/>
      <c r="CK66" s="80"/>
      <c r="CL66" s="80"/>
      <c r="CM66" s="80"/>
      <c r="CN66" s="80"/>
      <c r="CO66" s="95"/>
    </row>
    <row r="67" spans="1:93" ht="12.6" customHeight="1" thickBot="1">
      <c r="A67">
        <v>163</v>
      </c>
      <c r="B67" t="e">
        <f t="shared" si="0"/>
        <v>#N/A</v>
      </c>
      <c r="C67" t="e">
        <f t="shared" si="1"/>
        <v>#N/A</v>
      </c>
      <c r="D67" t="e">
        <f>VLOOKUP($A67,BASE!$B$2:$N$519,2,)</f>
        <v>#N/A</v>
      </c>
      <c r="E67" t="e">
        <f>VLOOKUP($A67,BASE!$B$2:$N$519,3,)</f>
        <v>#N/A</v>
      </c>
      <c r="F67" t="e">
        <f>VLOOKUP($A67,BASE!$B$2:$N$519,4,)</f>
        <v>#N/A</v>
      </c>
      <c r="G67" t="e">
        <f>VLOOKUP($A67,BASE!$B$2:$N$519,5,)</f>
        <v>#N/A</v>
      </c>
      <c r="H67" t="e">
        <f>VLOOKUP($A67,BASE!$B$2:$N$519,6,)</f>
        <v>#N/A</v>
      </c>
      <c r="I67" t="e">
        <f>VLOOKUP($A67,BASE!$B$2:$N$519,7,)</f>
        <v>#N/A</v>
      </c>
      <c r="J67" t="e">
        <f>VLOOKUP($A67,BASE!$B$2:$N$519,8,)</f>
        <v>#N/A</v>
      </c>
      <c r="K67" t="e">
        <f>VLOOKUP($A67,BASE!$B$2:$N$519,9,)</f>
        <v>#N/A</v>
      </c>
      <c r="L67" t="e">
        <f>VLOOKUP($A67,BASE!$B$2:$N$519,10,)</f>
        <v>#N/A</v>
      </c>
      <c r="M67" t="e">
        <f>VLOOKUP($A67,BASE!$B$2:$N$519,11,)</f>
        <v>#N/A</v>
      </c>
      <c r="N67" t="e">
        <f>VLOOKUP($A67,BASE!$B$2:$N$519,12,)</f>
        <v>#N/A</v>
      </c>
      <c r="O67" t="e">
        <f>VLOOKUP($A67,BASE!$B$2:$N$519,13,)</f>
        <v>#N/A</v>
      </c>
      <c r="R67" s="2">
        <v>110</v>
      </c>
      <c r="S67" s="43" t="str">
        <f t="shared" si="24"/>
        <v>DAGUZAN</v>
      </c>
      <c r="T67" s="43" t="str">
        <f t="shared" si="25"/>
        <v>CHLOE</v>
      </c>
      <c r="U67" s="44">
        <f t="shared" si="26"/>
        <v>36593</v>
      </c>
      <c r="V67" s="43">
        <f t="shared" si="27"/>
        <v>232855760</v>
      </c>
      <c r="W67" s="43" t="str">
        <f t="shared" si="28"/>
        <v>Joueur</v>
      </c>
      <c r="X67" s="103"/>
      <c r="Y67" s="104"/>
      <c r="Z67" s="104"/>
      <c r="AA67" s="104"/>
      <c r="AB67" s="104"/>
      <c r="AC67" s="104"/>
      <c r="AD67" s="109"/>
      <c r="AE67" s="92"/>
      <c r="AF67" s="49"/>
      <c r="AG67" s="49"/>
      <c r="AH67" s="49"/>
      <c r="AI67" s="49"/>
      <c r="AJ67" s="49"/>
      <c r="AK67" s="49"/>
      <c r="AL67" s="49"/>
      <c r="AM67" s="49"/>
      <c r="AN67" s="49"/>
      <c r="AO67" s="51"/>
      <c r="AP67" s="7"/>
      <c r="AQ67" s="103"/>
      <c r="AR67" s="104"/>
      <c r="AS67" s="104"/>
      <c r="AT67" s="104"/>
      <c r="AU67" s="104"/>
      <c r="AV67" s="104"/>
      <c r="AW67" s="105"/>
      <c r="AX67" s="106"/>
      <c r="AY67" s="106"/>
      <c r="AZ67" s="106"/>
      <c r="BA67" s="106"/>
      <c r="BB67" s="106"/>
      <c r="BC67" s="106"/>
      <c r="BD67" s="106"/>
      <c r="BE67" s="106"/>
      <c r="BF67" s="107"/>
      <c r="BG67" s="103"/>
      <c r="BH67" s="104"/>
      <c r="BI67" s="104"/>
      <c r="BJ67" s="104"/>
      <c r="BK67" s="104"/>
      <c r="BL67" s="104"/>
      <c r="BM67" s="109"/>
      <c r="BN67" s="92"/>
      <c r="BO67" s="49"/>
      <c r="BP67" s="49"/>
      <c r="BQ67" s="49"/>
      <c r="BR67" s="49"/>
      <c r="BS67" s="49"/>
      <c r="BT67" s="49"/>
      <c r="BU67" s="49"/>
      <c r="BV67" s="49"/>
      <c r="BW67" s="49"/>
      <c r="BX67" s="51"/>
      <c r="BY67" s="7"/>
      <c r="BZ67" s="103"/>
      <c r="CA67" s="104"/>
      <c r="CB67" s="104"/>
      <c r="CC67" s="104"/>
      <c r="CD67" s="104"/>
      <c r="CE67" s="104"/>
      <c r="CF67" s="105"/>
      <c r="CG67" s="106"/>
      <c r="CH67" s="106"/>
      <c r="CI67" s="106"/>
      <c r="CJ67" s="106"/>
      <c r="CK67" s="106"/>
      <c r="CL67" s="106"/>
      <c r="CM67" s="106"/>
      <c r="CN67" s="106"/>
      <c r="CO67" s="107"/>
    </row>
    <row r="68" spans="1:93" ht="12.6" customHeight="1" thickBot="1">
      <c r="A68">
        <v>164</v>
      </c>
      <c r="B68" t="e">
        <f t="shared" si="0"/>
        <v>#N/A</v>
      </c>
      <c r="C68" t="e">
        <f t="shared" si="1"/>
        <v>#N/A</v>
      </c>
      <c r="D68" t="e">
        <f>VLOOKUP($A68,BASE!$B$2:$N$519,2,)</f>
        <v>#N/A</v>
      </c>
      <c r="E68" t="e">
        <f>VLOOKUP($A68,BASE!$B$2:$N$519,3,)</f>
        <v>#N/A</v>
      </c>
      <c r="F68" t="e">
        <f>VLOOKUP($A68,BASE!$B$2:$N$519,4,)</f>
        <v>#N/A</v>
      </c>
      <c r="G68" t="e">
        <f>VLOOKUP($A68,BASE!$B$2:$N$519,5,)</f>
        <v>#N/A</v>
      </c>
      <c r="H68" t="e">
        <f>VLOOKUP($A68,BASE!$B$2:$N$519,6,)</f>
        <v>#N/A</v>
      </c>
      <c r="I68" t="e">
        <f>VLOOKUP($A68,BASE!$B$2:$N$519,7,)</f>
        <v>#N/A</v>
      </c>
      <c r="J68" t="e">
        <f>VLOOKUP($A68,BASE!$B$2:$N$519,8,)</f>
        <v>#N/A</v>
      </c>
      <c r="K68" t="e">
        <f>VLOOKUP($A68,BASE!$B$2:$N$519,9,)</f>
        <v>#N/A</v>
      </c>
      <c r="L68" t="e">
        <f>VLOOKUP($A68,BASE!$B$2:$N$519,10,)</f>
        <v>#N/A</v>
      </c>
      <c r="M68" t="e">
        <f>VLOOKUP($A68,BASE!$B$2:$N$519,11,)</f>
        <v>#N/A</v>
      </c>
      <c r="N68" t="e">
        <f>VLOOKUP($A68,BASE!$B$2:$N$519,12,)</f>
        <v>#N/A</v>
      </c>
      <c r="O68" t="e">
        <f>VLOOKUP($A68,BASE!$B$2:$N$519,13,)</f>
        <v>#N/A</v>
      </c>
      <c r="R68" s="2">
        <v>111</v>
      </c>
      <c r="S68" s="43" t="str">
        <f t="shared" si="24"/>
        <v>CHAVATTE</v>
      </c>
      <c r="T68" s="43" t="str">
        <f t="shared" si="25"/>
        <v>AMBRE</v>
      </c>
      <c r="U68" s="44">
        <f t="shared" si="26"/>
        <v>36612</v>
      </c>
      <c r="V68" s="43">
        <f t="shared" si="27"/>
        <v>232856244</v>
      </c>
      <c r="W68" s="43" t="str">
        <f t="shared" si="28"/>
        <v>Joueur</v>
      </c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</row>
    <row r="69" spans="1:93" ht="12.6" customHeight="1" thickBot="1">
      <c r="A69">
        <v>165</v>
      </c>
      <c r="B69" t="e">
        <f t="shared" si="0"/>
        <v>#N/A</v>
      </c>
      <c r="C69" t="e">
        <f t="shared" si="1"/>
        <v>#N/A</v>
      </c>
      <c r="D69" t="e">
        <f>VLOOKUP($A69,BASE!$B$2:$N$519,2,)</f>
        <v>#N/A</v>
      </c>
      <c r="E69" t="e">
        <f>VLOOKUP($A69,BASE!$B$2:$N$519,3,)</f>
        <v>#N/A</v>
      </c>
      <c r="F69" t="e">
        <f>VLOOKUP($A69,BASE!$B$2:$N$519,4,)</f>
        <v>#N/A</v>
      </c>
      <c r="G69" t="e">
        <f>VLOOKUP($A69,BASE!$B$2:$N$519,5,)</f>
        <v>#N/A</v>
      </c>
      <c r="H69" t="e">
        <f>VLOOKUP($A69,BASE!$B$2:$N$519,6,)</f>
        <v>#N/A</v>
      </c>
      <c r="I69" t="e">
        <f>VLOOKUP($A69,BASE!$B$2:$N$519,7,)</f>
        <v>#N/A</v>
      </c>
      <c r="J69" t="e">
        <f>VLOOKUP($A69,BASE!$B$2:$N$519,8,)</f>
        <v>#N/A</v>
      </c>
      <c r="K69" t="e">
        <f>VLOOKUP($A69,BASE!$B$2:$N$519,9,)</f>
        <v>#N/A</v>
      </c>
      <c r="L69" t="e">
        <f>VLOOKUP($A69,BASE!$B$2:$N$519,10,)</f>
        <v>#N/A</v>
      </c>
      <c r="M69" t="e">
        <f>VLOOKUP($A69,BASE!$B$2:$N$519,11,)</f>
        <v>#N/A</v>
      </c>
      <c r="N69" t="e">
        <f>VLOOKUP($A69,BASE!$B$2:$N$519,12,)</f>
        <v>#N/A</v>
      </c>
      <c r="O69" t="e">
        <f>VLOOKUP($A69,BASE!$B$2:$N$519,13,)</f>
        <v>#N/A</v>
      </c>
      <c r="R69" s="2">
        <v>112</v>
      </c>
      <c r="S69" s="43" t="str">
        <f t="shared" si="24"/>
        <v>CODEN</v>
      </c>
      <c r="T69" s="43" t="str">
        <f t="shared" si="25"/>
        <v>MARINE</v>
      </c>
      <c r="U69" s="44">
        <f t="shared" si="26"/>
        <v>36273</v>
      </c>
      <c r="V69" s="43">
        <f t="shared" si="27"/>
        <v>232857336</v>
      </c>
      <c r="W69" s="43" t="str">
        <f t="shared" si="28"/>
        <v>Joueur</v>
      </c>
      <c r="X69" s="97" t="s">
        <v>152</v>
      </c>
      <c r="Y69" s="98"/>
      <c r="Z69" s="99"/>
      <c r="AA69" s="47" t="str">
        <f>AE66</f>
        <v>J. GIRAUDOUX</v>
      </c>
      <c r="AB69" s="47"/>
      <c r="AC69" s="47"/>
      <c r="AD69" s="47"/>
      <c r="AE69" s="47"/>
      <c r="AF69" s="47"/>
      <c r="AG69" s="47"/>
      <c r="AH69" s="90" t="s">
        <v>154</v>
      </c>
      <c r="AI69" s="91"/>
      <c r="AJ69" s="92"/>
      <c r="AK69" s="90"/>
      <c r="AL69" s="91"/>
      <c r="AM69" s="91"/>
      <c r="AN69" s="91"/>
      <c r="AO69" s="92"/>
      <c r="AP69" s="4"/>
      <c r="AQ69" s="69" t="s">
        <v>155</v>
      </c>
      <c r="AR69" s="67"/>
      <c r="AS69" s="67"/>
      <c r="AT69" s="67"/>
      <c r="AU69" s="67"/>
      <c r="AV69" s="67"/>
      <c r="AW69" s="68"/>
      <c r="AX69" s="4"/>
      <c r="AY69" s="46" t="s">
        <v>156</v>
      </c>
      <c r="AZ69" s="47"/>
      <c r="BA69" s="47"/>
      <c r="BB69" s="47"/>
      <c r="BC69" s="47"/>
      <c r="BD69" s="47"/>
      <c r="BE69" s="50"/>
      <c r="BF69" s="4"/>
      <c r="BG69" s="97" t="s">
        <v>152</v>
      </c>
      <c r="BH69" s="98"/>
      <c r="BI69" s="99"/>
      <c r="BJ69" s="47" t="str">
        <f>BN66</f>
        <v>J. GIRAUDOUX</v>
      </c>
      <c r="BK69" s="47"/>
      <c r="BL69" s="47"/>
      <c r="BM69" s="47"/>
      <c r="BN69" s="47"/>
      <c r="BO69" s="47"/>
      <c r="BP69" s="47"/>
      <c r="BQ69" s="90" t="s">
        <v>154</v>
      </c>
      <c r="BR69" s="91"/>
      <c r="BS69" s="92"/>
      <c r="BT69" s="90"/>
      <c r="BU69" s="91"/>
      <c r="BV69" s="91"/>
      <c r="BW69" s="91"/>
      <c r="BX69" s="92"/>
      <c r="BY69" s="4"/>
      <c r="BZ69" s="69" t="s">
        <v>155</v>
      </c>
      <c r="CA69" s="67"/>
      <c r="CB69" s="67"/>
      <c r="CC69" s="67"/>
      <c r="CD69" s="67"/>
      <c r="CE69" s="67"/>
      <c r="CF69" s="68"/>
      <c r="CG69" s="4"/>
      <c r="CH69" s="46" t="s">
        <v>156</v>
      </c>
      <c r="CI69" s="47"/>
      <c r="CJ69" s="47"/>
      <c r="CK69" s="47"/>
      <c r="CL69" s="47"/>
      <c r="CM69" s="47"/>
      <c r="CN69" s="50"/>
      <c r="CO69" s="4"/>
    </row>
    <row r="70" spans="1:93" ht="12.6" customHeight="1" thickBot="1">
      <c r="A70">
        <v>166</v>
      </c>
      <c r="B70" t="e">
        <f t="shared" si="0"/>
        <v>#N/A</v>
      </c>
      <c r="C70" t="e">
        <f t="shared" si="1"/>
        <v>#N/A</v>
      </c>
      <c r="D70" t="e">
        <f>VLOOKUP($A70,BASE!$B$2:$N$519,2,)</f>
        <v>#N/A</v>
      </c>
      <c r="E70" t="e">
        <f>VLOOKUP($A70,BASE!$B$2:$N$519,3,)</f>
        <v>#N/A</v>
      </c>
      <c r="F70" t="e">
        <f>VLOOKUP($A70,BASE!$B$2:$N$519,4,)</f>
        <v>#N/A</v>
      </c>
      <c r="G70" t="e">
        <f>VLOOKUP($A70,BASE!$B$2:$N$519,5,)</f>
        <v>#N/A</v>
      </c>
      <c r="H70" t="e">
        <f>VLOOKUP($A70,BASE!$B$2:$N$519,6,)</f>
        <v>#N/A</v>
      </c>
      <c r="I70" t="e">
        <f>VLOOKUP($A70,BASE!$B$2:$N$519,7,)</f>
        <v>#N/A</v>
      </c>
      <c r="J70" t="e">
        <f>VLOOKUP($A70,BASE!$B$2:$N$519,8,)</f>
        <v>#N/A</v>
      </c>
      <c r="K70" t="e">
        <f>VLOOKUP($A70,BASE!$B$2:$N$519,9,)</f>
        <v>#N/A</v>
      </c>
      <c r="L70" t="e">
        <f>VLOOKUP($A70,BASE!$B$2:$N$519,10,)</f>
        <v>#N/A</v>
      </c>
      <c r="M70" t="e">
        <f>VLOOKUP($A70,BASE!$B$2:$N$519,11,)</f>
        <v>#N/A</v>
      </c>
      <c r="N70" t="e">
        <f>VLOOKUP($A70,BASE!$B$2:$N$519,12,)</f>
        <v>#N/A</v>
      </c>
      <c r="O70" t="e">
        <f>VLOOKUP($A70,BASE!$B$2:$N$519,13,)</f>
        <v>#N/A</v>
      </c>
      <c r="R70" s="2">
        <v>113</v>
      </c>
      <c r="S70" s="43" t="str">
        <f t="shared" si="24"/>
        <v>CHIVOT</v>
      </c>
      <c r="T70" s="43" t="str">
        <f t="shared" si="25"/>
        <v>MARYNE</v>
      </c>
      <c r="U70" s="44">
        <f t="shared" si="26"/>
        <v>36185</v>
      </c>
      <c r="V70" s="43">
        <f t="shared" si="27"/>
        <v>232853683</v>
      </c>
      <c r="W70" s="43" t="str">
        <f t="shared" si="28"/>
        <v>Joueur</v>
      </c>
      <c r="X70" s="47" t="s">
        <v>157</v>
      </c>
      <c r="Y70" s="47"/>
      <c r="Z70" s="47"/>
      <c r="AA70" s="93"/>
      <c r="AB70" s="93"/>
      <c r="AC70" s="93"/>
      <c r="AD70" s="4"/>
      <c r="AE70" s="4"/>
      <c r="AF70" s="94" t="s">
        <v>158</v>
      </c>
      <c r="AG70" s="53"/>
      <c r="AH70" s="80"/>
      <c r="AI70" s="80"/>
      <c r="AJ70" s="80"/>
      <c r="AK70" s="80"/>
      <c r="AL70" s="80"/>
      <c r="AM70" s="80"/>
      <c r="AN70" s="80"/>
      <c r="AO70" s="95"/>
      <c r="AP70" s="4"/>
      <c r="AQ70" s="46"/>
      <c r="AR70" s="47"/>
      <c r="AS70" s="47"/>
      <c r="AT70" s="47"/>
      <c r="AU70" s="47"/>
      <c r="AV70" s="47"/>
      <c r="AW70" s="50"/>
      <c r="AX70" s="4"/>
      <c r="AY70" s="48"/>
      <c r="AZ70" s="49"/>
      <c r="BA70" s="49"/>
      <c r="BB70" s="49"/>
      <c r="BC70" s="49"/>
      <c r="BD70" s="49"/>
      <c r="BE70" s="51"/>
      <c r="BF70" s="4"/>
      <c r="BG70" s="47" t="s">
        <v>157</v>
      </c>
      <c r="BH70" s="47"/>
      <c r="BI70" s="47"/>
      <c r="BJ70" s="93"/>
      <c r="BK70" s="93"/>
      <c r="BL70" s="93"/>
      <c r="BM70" s="4"/>
      <c r="BN70" s="4"/>
      <c r="BO70" s="94" t="s">
        <v>158</v>
      </c>
      <c r="BP70" s="53"/>
      <c r="BQ70" s="80"/>
      <c r="BR70" s="80"/>
      <c r="BS70" s="80"/>
      <c r="BT70" s="80"/>
      <c r="BU70" s="80"/>
      <c r="BV70" s="80"/>
      <c r="BW70" s="80"/>
      <c r="BX70" s="95"/>
      <c r="BY70" s="4"/>
      <c r="BZ70" s="46"/>
      <c r="CA70" s="47"/>
      <c r="CB70" s="47"/>
      <c r="CC70" s="47"/>
      <c r="CD70" s="47"/>
      <c r="CE70" s="47"/>
      <c r="CF70" s="50"/>
      <c r="CG70" s="4"/>
      <c r="CH70" s="48"/>
      <c r="CI70" s="49"/>
      <c r="CJ70" s="49"/>
      <c r="CK70" s="49"/>
      <c r="CL70" s="49"/>
      <c r="CM70" s="49"/>
      <c r="CN70" s="51"/>
      <c r="CO70" s="4"/>
    </row>
    <row r="71" spans="1:93" ht="12.6" customHeight="1" thickBot="1">
      <c r="A71">
        <v>167</v>
      </c>
      <c r="B71" t="e">
        <f t="shared" ref="B71:B103" si="29">IF(J71=J70,B70,B70+1)</f>
        <v>#N/A</v>
      </c>
      <c r="C71" t="e">
        <f t="shared" ref="C71:C103" si="30">IF(J71=J70,C70+1,B70*100)</f>
        <v>#N/A</v>
      </c>
      <c r="D71" t="e">
        <f>VLOOKUP($A71,BASE!$B$2:$N$519,2,)</f>
        <v>#N/A</v>
      </c>
      <c r="E71" t="e">
        <f>VLOOKUP($A71,BASE!$B$2:$N$519,3,)</f>
        <v>#N/A</v>
      </c>
      <c r="F71" t="e">
        <f>VLOOKUP($A71,BASE!$B$2:$N$519,4,)</f>
        <v>#N/A</v>
      </c>
      <c r="G71" t="e">
        <f>VLOOKUP($A71,BASE!$B$2:$N$519,5,)</f>
        <v>#N/A</v>
      </c>
      <c r="H71" t="e">
        <f>VLOOKUP($A71,BASE!$B$2:$N$519,6,)</f>
        <v>#N/A</v>
      </c>
      <c r="I71" t="e">
        <f>VLOOKUP($A71,BASE!$B$2:$N$519,7,)</f>
        <v>#N/A</v>
      </c>
      <c r="J71" t="e">
        <f>VLOOKUP($A71,BASE!$B$2:$N$519,8,)</f>
        <v>#N/A</v>
      </c>
      <c r="K71" t="e">
        <f>VLOOKUP($A71,BASE!$B$2:$N$519,9,)</f>
        <v>#N/A</v>
      </c>
      <c r="L71" t="e">
        <f>VLOOKUP($A71,BASE!$B$2:$N$519,10,)</f>
        <v>#N/A</v>
      </c>
      <c r="M71" t="e">
        <f>VLOOKUP($A71,BASE!$B$2:$N$519,11,)</f>
        <v>#N/A</v>
      </c>
      <c r="N71" t="e">
        <f>VLOOKUP($A71,BASE!$B$2:$N$519,12,)</f>
        <v>#N/A</v>
      </c>
      <c r="O71" t="e">
        <f>VLOOKUP($A71,BASE!$B$2:$N$519,13,)</f>
        <v>#N/A</v>
      </c>
      <c r="R71" s="2">
        <v>114</v>
      </c>
      <c r="S71" s="43" t="str">
        <f t="shared" si="24"/>
        <v>CHEVALIER</v>
      </c>
      <c r="T71" s="43" t="str">
        <f t="shared" si="25"/>
        <v>CAMILLE</v>
      </c>
      <c r="U71" s="44">
        <f t="shared" si="26"/>
        <v>36711</v>
      </c>
      <c r="V71" s="43">
        <f t="shared" si="27"/>
        <v>232854033</v>
      </c>
      <c r="W71" s="43" t="str">
        <f t="shared" si="28"/>
        <v>Joueur</v>
      </c>
      <c r="X71" s="82" t="s">
        <v>159</v>
      </c>
      <c r="Y71" s="84"/>
      <c r="Z71" s="11"/>
      <c r="AA71" s="11"/>
      <c r="AB71" s="4"/>
      <c r="AC71" s="4"/>
      <c r="AD71" s="4"/>
      <c r="AE71" s="4"/>
      <c r="AF71" s="12">
        <v>1</v>
      </c>
      <c r="AG71" s="13">
        <v>1</v>
      </c>
      <c r="AH71" s="14">
        <v>2</v>
      </c>
      <c r="AI71" s="14">
        <v>3</v>
      </c>
      <c r="AJ71" s="15">
        <v>4</v>
      </c>
      <c r="AK71" s="16">
        <v>2</v>
      </c>
      <c r="AL71" s="13">
        <v>1</v>
      </c>
      <c r="AM71" s="14">
        <v>2</v>
      </c>
      <c r="AN71" s="14">
        <v>3</v>
      </c>
      <c r="AO71" s="15">
        <v>4</v>
      </c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82" t="s">
        <v>159</v>
      </c>
      <c r="BH71" s="84"/>
      <c r="BI71" s="11"/>
      <c r="BJ71" s="11"/>
      <c r="BK71" s="4"/>
      <c r="BL71" s="4"/>
      <c r="BM71" s="4"/>
      <c r="BN71" s="4"/>
      <c r="BO71" s="12">
        <v>1</v>
      </c>
      <c r="BP71" s="13">
        <v>1</v>
      </c>
      <c r="BQ71" s="14">
        <v>2</v>
      </c>
      <c r="BR71" s="14">
        <v>3</v>
      </c>
      <c r="BS71" s="15">
        <v>4</v>
      </c>
      <c r="BT71" s="16">
        <v>2</v>
      </c>
      <c r="BU71" s="13">
        <v>1</v>
      </c>
      <c r="BV71" s="14">
        <v>2</v>
      </c>
      <c r="BW71" s="14">
        <v>3</v>
      </c>
      <c r="BX71" s="15">
        <v>4</v>
      </c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</row>
    <row r="72" spans="1:93" ht="12.6" customHeight="1" thickTop="1" thickBot="1">
      <c r="A72">
        <v>168</v>
      </c>
      <c r="B72" t="e">
        <f t="shared" si="29"/>
        <v>#N/A</v>
      </c>
      <c r="C72" t="e">
        <f t="shared" si="30"/>
        <v>#N/A</v>
      </c>
      <c r="D72" t="e">
        <f>VLOOKUP($A72,BASE!$B$2:$N$519,2,)</f>
        <v>#N/A</v>
      </c>
      <c r="E72" t="e">
        <f>VLOOKUP($A72,BASE!$B$2:$N$519,3,)</f>
        <v>#N/A</v>
      </c>
      <c r="F72" t="e">
        <f>VLOOKUP($A72,BASE!$B$2:$N$519,4,)</f>
        <v>#N/A</v>
      </c>
      <c r="G72" t="e">
        <f>VLOOKUP($A72,BASE!$B$2:$N$519,5,)</f>
        <v>#N/A</v>
      </c>
      <c r="H72" t="e">
        <f>VLOOKUP($A72,BASE!$B$2:$N$519,6,)</f>
        <v>#N/A</v>
      </c>
      <c r="I72" t="e">
        <f>VLOOKUP($A72,BASE!$B$2:$N$519,7,)</f>
        <v>#N/A</v>
      </c>
      <c r="J72" t="e">
        <f>VLOOKUP($A72,BASE!$B$2:$N$519,8,)</f>
        <v>#N/A</v>
      </c>
      <c r="K72" t="e">
        <f>VLOOKUP($A72,BASE!$B$2:$N$519,9,)</f>
        <v>#N/A</v>
      </c>
      <c r="L72" t="e">
        <f>VLOOKUP($A72,BASE!$B$2:$N$519,10,)</f>
        <v>#N/A</v>
      </c>
      <c r="M72" t="e">
        <f>VLOOKUP($A72,BASE!$B$2:$N$519,11,)</f>
        <v>#N/A</v>
      </c>
      <c r="N72" t="e">
        <f>VLOOKUP($A72,BASE!$B$2:$N$519,12,)</f>
        <v>#N/A</v>
      </c>
      <c r="O72" t="e">
        <f>VLOOKUP($A72,BASE!$B$2:$N$519,13,)</f>
        <v>#N/A</v>
      </c>
      <c r="R72" s="2">
        <v>115</v>
      </c>
      <c r="S72" s="43" t="str">
        <f t="shared" si="24"/>
        <v>CAVE</v>
      </c>
      <c r="T72" s="43" t="str">
        <f t="shared" si="25"/>
        <v>ELISE</v>
      </c>
      <c r="U72" s="44">
        <f t="shared" si="26"/>
        <v>36369</v>
      </c>
      <c r="V72" s="43">
        <f t="shared" si="27"/>
        <v>232859769</v>
      </c>
      <c r="W72" s="43" t="str">
        <f t="shared" si="28"/>
        <v>Joueur</v>
      </c>
      <c r="X72" s="75" t="s">
        <v>160</v>
      </c>
      <c r="Y72" s="77"/>
      <c r="Z72" s="17"/>
      <c r="AA72" s="17"/>
      <c r="AB72" s="17"/>
      <c r="AC72" s="4"/>
      <c r="AD72" s="4"/>
      <c r="AE72" s="4"/>
      <c r="AF72" s="18"/>
      <c r="AG72" s="19"/>
      <c r="AH72" s="19"/>
      <c r="AI72" s="19"/>
      <c r="AJ72" s="19"/>
      <c r="AK72" s="19"/>
      <c r="AL72" s="19"/>
      <c r="AM72" s="19"/>
      <c r="AN72" s="19"/>
      <c r="AO72" s="20"/>
      <c r="AP72" s="4"/>
      <c r="AQ72" s="61" t="s">
        <v>161</v>
      </c>
      <c r="AR72" s="62"/>
      <c r="AS72" s="62" t="s">
        <v>147</v>
      </c>
      <c r="AT72" s="100"/>
      <c r="AU72" s="61" t="s">
        <v>161</v>
      </c>
      <c r="AV72" s="62"/>
      <c r="AW72" s="62" t="s">
        <v>147</v>
      </c>
      <c r="AX72" s="100"/>
      <c r="AY72" s="61" t="s">
        <v>161</v>
      </c>
      <c r="AZ72" s="62"/>
      <c r="BA72" s="62" t="s">
        <v>147</v>
      </c>
      <c r="BB72" s="100"/>
      <c r="BC72" s="61" t="s">
        <v>161</v>
      </c>
      <c r="BD72" s="62"/>
      <c r="BE72" s="62" t="s">
        <v>147</v>
      </c>
      <c r="BF72" s="100"/>
      <c r="BG72" s="75" t="s">
        <v>160</v>
      </c>
      <c r="BH72" s="77"/>
      <c r="BI72" s="17"/>
      <c r="BJ72" s="17"/>
      <c r="BK72" s="17"/>
      <c r="BL72" s="4"/>
      <c r="BM72" s="4"/>
      <c r="BN72" s="4"/>
      <c r="BO72" s="18"/>
      <c r="BP72" s="19"/>
      <c r="BQ72" s="19"/>
      <c r="BR72" s="19"/>
      <c r="BS72" s="19"/>
      <c r="BT72" s="19"/>
      <c r="BU72" s="19"/>
      <c r="BV72" s="19"/>
      <c r="BW72" s="19"/>
      <c r="BX72" s="20"/>
      <c r="BY72" s="4"/>
      <c r="BZ72" s="61" t="s">
        <v>161</v>
      </c>
      <c r="CA72" s="62"/>
      <c r="CB72" s="62" t="s">
        <v>147</v>
      </c>
      <c r="CC72" s="100"/>
      <c r="CD72" s="61" t="s">
        <v>161</v>
      </c>
      <c r="CE72" s="62"/>
      <c r="CF72" s="62" t="s">
        <v>147</v>
      </c>
      <c r="CG72" s="100"/>
      <c r="CH72" s="61" t="s">
        <v>161</v>
      </c>
      <c r="CI72" s="62"/>
      <c r="CJ72" s="62" t="s">
        <v>147</v>
      </c>
      <c r="CK72" s="100"/>
      <c r="CL72" s="61" t="s">
        <v>161</v>
      </c>
      <c r="CM72" s="62"/>
      <c r="CN72" s="62" t="s">
        <v>147</v>
      </c>
      <c r="CO72" s="100"/>
    </row>
    <row r="73" spans="1:93" ht="12.6" customHeight="1" thickBot="1">
      <c r="A73">
        <v>169</v>
      </c>
      <c r="B73" t="e">
        <f t="shared" si="29"/>
        <v>#N/A</v>
      </c>
      <c r="C73" t="e">
        <f t="shared" si="30"/>
        <v>#N/A</v>
      </c>
      <c r="D73" t="e">
        <f>VLOOKUP($A73,BASE!$B$2:$N$519,2,)</f>
        <v>#N/A</v>
      </c>
      <c r="E73" t="e">
        <f>VLOOKUP($A73,BASE!$B$2:$N$519,3,)</f>
        <v>#N/A</v>
      </c>
      <c r="F73" t="e">
        <f>VLOOKUP($A73,BASE!$B$2:$N$519,4,)</f>
        <v>#N/A</v>
      </c>
      <c r="G73" t="e">
        <f>VLOOKUP($A73,BASE!$B$2:$N$519,5,)</f>
        <v>#N/A</v>
      </c>
      <c r="H73" t="e">
        <f>VLOOKUP($A73,BASE!$B$2:$N$519,6,)</f>
        <v>#N/A</v>
      </c>
      <c r="I73" t="e">
        <f>VLOOKUP($A73,BASE!$B$2:$N$519,7,)</f>
        <v>#N/A</v>
      </c>
      <c r="J73" t="e">
        <f>VLOOKUP($A73,BASE!$B$2:$N$519,8,)</f>
        <v>#N/A</v>
      </c>
      <c r="K73" t="e">
        <f>VLOOKUP($A73,BASE!$B$2:$N$519,9,)</f>
        <v>#N/A</v>
      </c>
      <c r="L73" t="e">
        <f>VLOOKUP($A73,BASE!$B$2:$N$519,10,)</f>
        <v>#N/A</v>
      </c>
      <c r="M73" t="e">
        <f>VLOOKUP($A73,BASE!$B$2:$N$519,11,)</f>
        <v>#N/A</v>
      </c>
      <c r="N73" t="e">
        <f>VLOOKUP($A73,BASE!$B$2:$N$519,12,)</f>
        <v>#N/A</v>
      </c>
      <c r="O73" t="e">
        <f>VLOOKUP($A73,BASE!$B$2:$N$519,13,)</f>
        <v>#N/A</v>
      </c>
      <c r="R73" s="2">
        <v>116</v>
      </c>
      <c r="S73" s="43" t="str">
        <f t="shared" si="24"/>
        <v>BOUDIAKA</v>
      </c>
      <c r="T73" s="43" t="str">
        <f t="shared" si="25"/>
        <v>ANDREA</v>
      </c>
      <c r="U73" s="44">
        <f t="shared" si="26"/>
        <v>36366</v>
      </c>
      <c r="V73" s="43">
        <f t="shared" si="27"/>
        <v>232853761</v>
      </c>
      <c r="W73" s="43" t="str">
        <f t="shared" si="28"/>
        <v>Joueur</v>
      </c>
      <c r="X73" s="75" t="s">
        <v>162</v>
      </c>
      <c r="Y73" s="77"/>
      <c r="Z73" s="17"/>
      <c r="AA73" s="17"/>
      <c r="AB73" s="17"/>
      <c r="AC73" s="4"/>
      <c r="AD73" s="4"/>
      <c r="AE73" s="4"/>
      <c r="AF73" s="21">
        <v>3</v>
      </c>
      <c r="AG73" s="13">
        <v>1</v>
      </c>
      <c r="AH73" s="14">
        <v>2</v>
      </c>
      <c r="AI73" s="14">
        <v>3</v>
      </c>
      <c r="AJ73" s="15">
        <v>4</v>
      </c>
      <c r="AK73" s="22">
        <v>4</v>
      </c>
      <c r="AL73" s="13">
        <v>1</v>
      </c>
      <c r="AM73" s="14">
        <v>2</v>
      </c>
      <c r="AN73" s="14">
        <v>3</v>
      </c>
      <c r="AO73" s="15">
        <v>4</v>
      </c>
      <c r="AP73" s="4"/>
      <c r="AQ73" s="30"/>
      <c r="AR73" s="17">
        <v>1</v>
      </c>
      <c r="AS73" s="17">
        <v>1</v>
      </c>
      <c r="AT73" s="31"/>
      <c r="AU73" s="30"/>
      <c r="AV73" s="17">
        <v>41</v>
      </c>
      <c r="AW73" s="17">
        <v>41</v>
      </c>
      <c r="AX73" s="31"/>
      <c r="AY73" s="30"/>
      <c r="AZ73" s="17">
        <v>81</v>
      </c>
      <c r="BA73" s="17">
        <v>81</v>
      </c>
      <c r="BB73" s="31"/>
      <c r="BC73" s="30"/>
      <c r="BD73" s="17">
        <v>121</v>
      </c>
      <c r="BE73" s="17">
        <v>121</v>
      </c>
      <c r="BF73" s="31"/>
      <c r="BG73" s="75" t="s">
        <v>162</v>
      </c>
      <c r="BH73" s="77"/>
      <c r="BI73" s="17"/>
      <c r="BJ73" s="17"/>
      <c r="BK73" s="17"/>
      <c r="BL73" s="4"/>
      <c r="BM73" s="4"/>
      <c r="BN73" s="4"/>
      <c r="BO73" s="21">
        <v>3</v>
      </c>
      <c r="BP73" s="13">
        <v>1</v>
      </c>
      <c r="BQ73" s="14">
        <v>2</v>
      </c>
      <c r="BR73" s="14">
        <v>3</v>
      </c>
      <c r="BS73" s="15">
        <v>4</v>
      </c>
      <c r="BT73" s="22">
        <v>4</v>
      </c>
      <c r="BU73" s="13">
        <v>1</v>
      </c>
      <c r="BV73" s="14">
        <v>2</v>
      </c>
      <c r="BW73" s="14">
        <v>3</v>
      </c>
      <c r="BX73" s="15">
        <v>4</v>
      </c>
      <c r="BY73" s="4"/>
      <c r="BZ73" s="30"/>
      <c r="CA73" s="17">
        <v>1</v>
      </c>
      <c r="CB73" s="17">
        <v>1</v>
      </c>
      <c r="CC73" s="31"/>
      <c r="CD73" s="30"/>
      <c r="CE73" s="17">
        <v>41</v>
      </c>
      <c r="CF73" s="17">
        <v>41</v>
      </c>
      <c r="CG73" s="31"/>
      <c r="CH73" s="30"/>
      <c r="CI73" s="17">
        <v>81</v>
      </c>
      <c r="CJ73" s="17">
        <v>81</v>
      </c>
      <c r="CK73" s="31"/>
      <c r="CL73" s="30"/>
      <c r="CM73" s="17">
        <v>121</v>
      </c>
      <c r="CN73" s="17">
        <v>121</v>
      </c>
      <c r="CO73" s="31"/>
    </row>
    <row r="74" spans="1:93" ht="12.6" customHeight="1" thickBot="1">
      <c r="A74">
        <v>170</v>
      </c>
      <c r="B74" t="e">
        <f t="shared" si="29"/>
        <v>#N/A</v>
      </c>
      <c r="C74" t="e">
        <f t="shared" si="30"/>
        <v>#N/A</v>
      </c>
      <c r="D74" t="e">
        <f>VLOOKUP($A74,BASE!$B$2:$N$519,2,)</f>
        <v>#N/A</v>
      </c>
      <c r="E74" t="e">
        <f>VLOOKUP($A74,BASE!$B$2:$N$519,3,)</f>
        <v>#N/A</v>
      </c>
      <c r="F74" t="e">
        <f>VLOOKUP($A74,BASE!$B$2:$N$519,4,)</f>
        <v>#N/A</v>
      </c>
      <c r="G74" t="e">
        <f>VLOOKUP($A74,BASE!$B$2:$N$519,5,)</f>
        <v>#N/A</v>
      </c>
      <c r="H74" t="e">
        <f>VLOOKUP($A74,BASE!$B$2:$N$519,6,)</f>
        <v>#N/A</v>
      </c>
      <c r="I74" t="e">
        <f>VLOOKUP($A74,BASE!$B$2:$N$519,7,)</f>
        <v>#N/A</v>
      </c>
      <c r="J74" t="e">
        <f>VLOOKUP($A74,BASE!$B$2:$N$519,8,)</f>
        <v>#N/A</v>
      </c>
      <c r="K74" t="e">
        <f>VLOOKUP($A74,BASE!$B$2:$N$519,9,)</f>
        <v>#N/A</v>
      </c>
      <c r="L74" t="e">
        <f>VLOOKUP($A74,BASE!$B$2:$N$519,10,)</f>
        <v>#N/A</v>
      </c>
      <c r="M74" t="e">
        <f>VLOOKUP($A74,BASE!$B$2:$N$519,11,)</f>
        <v>#N/A</v>
      </c>
      <c r="N74" t="e">
        <f>VLOOKUP($A74,BASE!$B$2:$N$519,12,)</f>
        <v>#N/A</v>
      </c>
      <c r="O74" t="e">
        <f>VLOOKUP($A74,BASE!$B$2:$N$519,13,)</f>
        <v>#N/A</v>
      </c>
      <c r="R74" s="2">
        <v>117</v>
      </c>
      <c r="S74" s="43" t="str">
        <f t="shared" si="24"/>
        <v>BEURION</v>
      </c>
      <c r="T74" s="43" t="str">
        <f t="shared" si="25"/>
        <v>OCEANE</v>
      </c>
      <c r="U74" s="44">
        <f t="shared" si="26"/>
        <v>36716</v>
      </c>
      <c r="V74" s="43">
        <f t="shared" si="27"/>
        <v>232856279</v>
      </c>
      <c r="W74" s="43" t="str">
        <f t="shared" si="28"/>
        <v>Joueur</v>
      </c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30"/>
      <c r="AR74" s="17">
        <v>2</v>
      </c>
      <c r="AS74" s="17">
        <v>2</v>
      </c>
      <c r="AT74" s="31"/>
      <c r="AU74" s="30"/>
      <c r="AV74" s="17">
        <v>42</v>
      </c>
      <c r="AW74" s="17">
        <v>42</v>
      </c>
      <c r="AX74" s="31"/>
      <c r="AY74" s="30"/>
      <c r="AZ74" s="17">
        <v>82</v>
      </c>
      <c r="BA74" s="17">
        <v>82</v>
      </c>
      <c r="BB74" s="31"/>
      <c r="BC74" s="30"/>
      <c r="BD74" s="17">
        <v>122</v>
      </c>
      <c r="BE74" s="17">
        <v>122</v>
      </c>
      <c r="BF74" s="31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30"/>
      <c r="CA74" s="17">
        <v>2</v>
      </c>
      <c r="CB74" s="17">
        <v>2</v>
      </c>
      <c r="CC74" s="31"/>
      <c r="CD74" s="30"/>
      <c r="CE74" s="17">
        <v>42</v>
      </c>
      <c r="CF74" s="17">
        <v>42</v>
      </c>
      <c r="CG74" s="31"/>
      <c r="CH74" s="30"/>
      <c r="CI74" s="17">
        <v>82</v>
      </c>
      <c r="CJ74" s="17">
        <v>82</v>
      </c>
      <c r="CK74" s="31"/>
      <c r="CL74" s="30"/>
      <c r="CM74" s="17">
        <v>122</v>
      </c>
      <c r="CN74" s="17">
        <v>122</v>
      </c>
      <c r="CO74" s="31"/>
    </row>
    <row r="75" spans="1:93" ht="12.6" customHeight="1">
      <c r="A75">
        <v>171</v>
      </c>
      <c r="B75" t="e">
        <f t="shared" si="29"/>
        <v>#N/A</v>
      </c>
      <c r="C75" t="e">
        <f t="shared" si="30"/>
        <v>#N/A</v>
      </c>
      <c r="D75" t="e">
        <f>VLOOKUP($A75,BASE!$B$2:$N$519,2,)</f>
        <v>#N/A</v>
      </c>
      <c r="E75" t="e">
        <f>VLOOKUP($A75,BASE!$B$2:$N$519,3,)</f>
        <v>#N/A</v>
      </c>
      <c r="F75" t="e">
        <f>VLOOKUP($A75,BASE!$B$2:$N$519,4,)</f>
        <v>#N/A</v>
      </c>
      <c r="G75" t="e">
        <f>VLOOKUP($A75,BASE!$B$2:$N$519,5,)</f>
        <v>#N/A</v>
      </c>
      <c r="H75" t="e">
        <f>VLOOKUP($A75,BASE!$B$2:$N$519,6,)</f>
        <v>#N/A</v>
      </c>
      <c r="I75" t="e">
        <f>VLOOKUP($A75,BASE!$B$2:$N$519,7,)</f>
        <v>#N/A</v>
      </c>
      <c r="J75" t="e">
        <f>VLOOKUP($A75,BASE!$B$2:$N$519,8,)</f>
        <v>#N/A</v>
      </c>
      <c r="K75" t="e">
        <f>VLOOKUP($A75,BASE!$B$2:$N$519,9,)</f>
        <v>#N/A</v>
      </c>
      <c r="L75" t="e">
        <f>VLOOKUP($A75,BASE!$B$2:$N$519,10,)</f>
        <v>#N/A</v>
      </c>
      <c r="M75" t="e">
        <f>VLOOKUP($A75,BASE!$B$2:$N$519,11,)</f>
        <v>#N/A</v>
      </c>
      <c r="N75" t="e">
        <f>VLOOKUP($A75,BASE!$B$2:$N$519,12,)</f>
        <v>#N/A</v>
      </c>
      <c r="O75" t="e">
        <f>VLOOKUP($A75,BASE!$B$2:$N$519,13,)</f>
        <v>#N/A</v>
      </c>
      <c r="R75" s="2">
        <v>118</v>
      </c>
      <c r="S75" s="43" t="str">
        <f t="shared" si="24"/>
        <v>BENCHINA</v>
      </c>
      <c r="T75" s="43" t="str">
        <f t="shared" si="25"/>
        <v>ANISSA</v>
      </c>
      <c r="U75" s="44">
        <f t="shared" si="26"/>
        <v>36241</v>
      </c>
      <c r="V75" s="43">
        <f t="shared" si="27"/>
        <v>232857739</v>
      </c>
      <c r="W75" s="43" t="str">
        <f t="shared" si="28"/>
        <v>Joueur et JO</v>
      </c>
      <c r="X75" s="88" t="s">
        <v>0</v>
      </c>
      <c r="Y75" s="80"/>
      <c r="Z75" s="81"/>
      <c r="AA75" s="79" t="s">
        <v>163</v>
      </c>
      <c r="AB75" s="80"/>
      <c r="AC75" s="80"/>
      <c r="AD75" s="81"/>
      <c r="AE75" s="79" t="s">
        <v>2</v>
      </c>
      <c r="AF75" s="80"/>
      <c r="AG75" s="80"/>
      <c r="AH75" s="81"/>
      <c r="AI75" s="79" t="s">
        <v>164</v>
      </c>
      <c r="AJ75" s="81"/>
      <c r="AK75" s="85" t="s">
        <v>165</v>
      </c>
      <c r="AL75" s="86"/>
      <c r="AM75" s="86"/>
      <c r="AN75" s="86"/>
      <c r="AO75" s="87"/>
      <c r="AP75" s="4"/>
      <c r="AQ75" s="30"/>
      <c r="AR75" s="17">
        <v>3</v>
      </c>
      <c r="AS75" s="17">
        <v>3</v>
      </c>
      <c r="AT75" s="31"/>
      <c r="AU75" s="30"/>
      <c r="AV75" s="17">
        <v>43</v>
      </c>
      <c r="AW75" s="17">
        <v>43</v>
      </c>
      <c r="AX75" s="31"/>
      <c r="AY75" s="30"/>
      <c r="AZ75" s="17">
        <v>83</v>
      </c>
      <c r="BA75" s="17">
        <v>83</v>
      </c>
      <c r="BB75" s="31"/>
      <c r="BC75" s="30"/>
      <c r="BD75" s="17">
        <v>123</v>
      </c>
      <c r="BE75" s="17">
        <v>123</v>
      </c>
      <c r="BF75" s="31"/>
      <c r="BG75" s="88" t="s">
        <v>0</v>
      </c>
      <c r="BH75" s="80"/>
      <c r="BI75" s="81"/>
      <c r="BJ75" s="79" t="s">
        <v>163</v>
      </c>
      <c r="BK75" s="80"/>
      <c r="BL75" s="80"/>
      <c r="BM75" s="81"/>
      <c r="BN75" s="79" t="s">
        <v>2</v>
      </c>
      <c r="BO75" s="80"/>
      <c r="BP75" s="80"/>
      <c r="BQ75" s="81"/>
      <c r="BR75" s="79" t="s">
        <v>164</v>
      </c>
      <c r="BS75" s="81"/>
      <c r="BT75" s="85" t="s">
        <v>165</v>
      </c>
      <c r="BU75" s="86"/>
      <c r="BV75" s="86"/>
      <c r="BW75" s="86"/>
      <c r="BX75" s="87"/>
      <c r="BY75" s="4"/>
      <c r="BZ75" s="30"/>
      <c r="CA75" s="17">
        <v>3</v>
      </c>
      <c r="CB75" s="17">
        <v>3</v>
      </c>
      <c r="CC75" s="31"/>
      <c r="CD75" s="30"/>
      <c r="CE75" s="17">
        <v>43</v>
      </c>
      <c r="CF75" s="17">
        <v>43</v>
      </c>
      <c r="CG75" s="31"/>
      <c r="CH75" s="30"/>
      <c r="CI75" s="17">
        <v>83</v>
      </c>
      <c r="CJ75" s="17">
        <v>83</v>
      </c>
      <c r="CK75" s="31"/>
      <c r="CL75" s="30"/>
      <c r="CM75" s="17">
        <v>123</v>
      </c>
      <c r="CN75" s="17">
        <v>123</v>
      </c>
      <c r="CO75" s="31"/>
    </row>
    <row r="76" spans="1:93" ht="12.6" customHeight="1">
      <c r="A76">
        <v>172</v>
      </c>
      <c r="B76" t="e">
        <f t="shared" si="29"/>
        <v>#N/A</v>
      </c>
      <c r="C76" t="e">
        <f t="shared" si="30"/>
        <v>#N/A</v>
      </c>
      <c r="D76" t="e">
        <f>VLOOKUP($A76,BASE!$B$2:$N$519,2,)</f>
        <v>#N/A</v>
      </c>
      <c r="E76" t="e">
        <f>VLOOKUP($A76,BASE!$B$2:$N$519,3,)</f>
        <v>#N/A</v>
      </c>
      <c r="F76" t="e">
        <f>VLOOKUP($A76,BASE!$B$2:$N$519,4,)</f>
        <v>#N/A</v>
      </c>
      <c r="G76" t="e">
        <f>VLOOKUP($A76,BASE!$B$2:$N$519,5,)</f>
        <v>#N/A</v>
      </c>
      <c r="H76" t="e">
        <f>VLOOKUP($A76,BASE!$B$2:$N$519,6,)</f>
        <v>#N/A</v>
      </c>
      <c r="I76" t="e">
        <f>VLOOKUP($A76,BASE!$B$2:$N$519,7,)</f>
        <v>#N/A</v>
      </c>
      <c r="J76" t="e">
        <f>VLOOKUP($A76,BASE!$B$2:$N$519,8,)</f>
        <v>#N/A</v>
      </c>
      <c r="K76" t="e">
        <f>VLOOKUP($A76,BASE!$B$2:$N$519,9,)</f>
        <v>#N/A</v>
      </c>
      <c r="L76" t="e">
        <f>VLOOKUP($A76,BASE!$B$2:$N$519,10,)</f>
        <v>#N/A</v>
      </c>
      <c r="M76" t="e">
        <f>VLOOKUP($A76,BASE!$B$2:$N$519,11,)</f>
        <v>#N/A</v>
      </c>
      <c r="N76" t="e">
        <f>VLOOKUP($A76,BASE!$B$2:$N$519,12,)</f>
        <v>#N/A</v>
      </c>
      <c r="O76" t="e">
        <f>VLOOKUP($A76,BASE!$B$2:$N$519,13,)</f>
        <v>#N/A</v>
      </c>
      <c r="R76" s="2">
        <v>119</v>
      </c>
      <c r="S76" s="43" t="str">
        <f t="shared" si="24"/>
        <v>BELGADO</v>
      </c>
      <c r="T76" s="43" t="str">
        <f t="shared" si="25"/>
        <v>LEA</v>
      </c>
      <c r="U76" s="44">
        <f t="shared" si="26"/>
        <v>36547</v>
      </c>
      <c r="V76" s="43">
        <f t="shared" si="27"/>
        <v>232855927</v>
      </c>
      <c r="W76" s="43" t="str">
        <f t="shared" si="28"/>
        <v>Joueur et JO</v>
      </c>
      <c r="X76" s="89"/>
      <c r="Y76" s="83"/>
      <c r="Z76" s="84"/>
      <c r="AA76" s="82"/>
      <c r="AB76" s="83"/>
      <c r="AC76" s="83"/>
      <c r="AD76" s="84"/>
      <c r="AE76" s="82"/>
      <c r="AF76" s="83"/>
      <c r="AG76" s="83"/>
      <c r="AH76" s="84"/>
      <c r="AI76" s="82"/>
      <c r="AJ76" s="84"/>
      <c r="AK76" s="17">
        <v>1</v>
      </c>
      <c r="AL76" s="17">
        <v>2</v>
      </c>
      <c r="AM76" s="17">
        <v>3</v>
      </c>
      <c r="AN76" s="17">
        <v>4</v>
      </c>
      <c r="AO76" s="23">
        <v>5</v>
      </c>
      <c r="AP76" s="4"/>
      <c r="AQ76" s="30"/>
      <c r="AR76" s="17">
        <v>4</v>
      </c>
      <c r="AS76" s="17">
        <v>4</v>
      </c>
      <c r="AT76" s="31"/>
      <c r="AU76" s="30"/>
      <c r="AV76" s="17">
        <v>44</v>
      </c>
      <c r="AW76" s="17">
        <v>44</v>
      </c>
      <c r="AX76" s="31"/>
      <c r="AY76" s="30"/>
      <c r="AZ76" s="17">
        <v>84</v>
      </c>
      <c r="BA76" s="17">
        <v>84</v>
      </c>
      <c r="BB76" s="31"/>
      <c r="BC76" s="30"/>
      <c r="BD76" s="17">
        <v>124</v>
      </c>
      <c r="BE76" s="17">
        <v>124</v>
      </c>
      <c r="BF76" s="31"/>
      <c r="BG76" s="89"/>
      <c r="BH76" s="83"/>
      <c r="BI76" s="84"/>
      <c r="BJ76" s="82"/>
      <c r="BK76" s="83"/>
      <c r="BL76" s="83"/>
      <c r="BM76" s="84"/>
      <c r="BN76" s="82"/>
      <c r="BO76" s="83"/>
      <c r="BP76" s="83"/>
      <c r="BQ76" s="84"/>
      <c r="BR76" s="82"/>
      <c r="BS76" s="84"/>
      <c r="BT76" s="17">
        <v>1</v>
      </c>
      <c r="BU76" s="17">
        <v>2</v>
      </c>
      <c r="BV76" s="17">
        <v>3</v>
      </c>
      <c r="BW76" s="17">
        <v>4</v>
      </c>
      <c r="BX76" s="23">
        <v>5</v>
      </c>
      <c r="BY76" s="4"/>
      <c r="BZ76" s="30"/>
      <c r="CA76" s="17">
        <v>4</v>
      </c>
      <c r="CB76" s="17">
        <v>4</v>
      </c>
      <c r="CC76" s="31"/>
      <c r="CD76" s="30"/>
      <c r="CE76" s="17">
        <v>44</v>
      </c>
      <c r="CF76" s="17">
        <v>44</v>
      </c>
      <c r="CG76" s="31"/>
      <c r="CH76" s="30"/>
      <c r="CI76" s="17">
        <v>84</v>
      </c>
      <c r="CJ76" s="17">
        <v>84</v>
      </c>
      <c r="CK76" s="31"/>
      <c r="CL76" s="30"/>
      <c r="CM76" s="17">
        <v>124</v>
      </c>
      <c r="CN76" s="17">
        <v>124</v>
      </c>
      <c r="CO76" s="31"/>
    </row>
    <row r="77" spans="1:93" ht="12.6" customHeight="1">
      <c r="A77">
        <v>173</v>
      </c>
      <c r="B77" t="e">
        <f t="shared" si="29"/>
        <v>#N/A</v>
      </c>
      <c r="C77" t="e">
        <f t="shared" si="30"/>
        <v>#N/A</v>
      </c>
      <c r="D77" t="e">
        <f>VLOOKUP($A77,BASE!$B$2:$N$519,2,)</f>
        <v>#N/A</v>
      </c>
      <c r="E77" t="e">
        <f>VLOOKUP($A77,BASE!$B$2:$N$519,3,)</f>
        <v>#N/A</v>
      </c>
      <c r="F77" t="e">
        <f>VLOOKUP($A77,BASE!$B$2:$N$519,4,)</f>
        <v>#N/A</v>
      </c>
      <c r="G77" t="e">
        <f>VLOOKUP($A77,BASE!$B$2:$N$519,5,)</f>
        <v>#N/A</v>
      </c>
      <c r="H77" t="e">
        <f>VLOOKUP($A77,BASE!$B$2:$N$519,6,)</f>
        <v>#N/A</v>
      </c>
      <c r="I77" t="e">
        <f>VLOOKUP($A77,BASE!$B$2:$N$519,7,)</f>
        <v>#N/A</v>
      </c>
      <c r="J77" t="e">
        <f>VLOOKUP($A77,BASE!$B$2:$N$519,8,)</f>
        <v>#N/A</v>
      </c>
      <c r="K77" t="e">
        <f>VLOOKUP($A77,BASE!$B$2:$N$519,9,)</f>
        <v>#N/A</v>
      </c>
      <c r="L77" t="e">
        <f>VLOOKUP($A77,BASE!$B$2:$N$519,10,)</f>
        <v>#N/A</v>
      </c>
      <c r="M77" t="e">
        <f>VLOOKUP($A77,BASE!$B$2:$N$519,11,)</f>
        <v>#N/A</v>
      </c>
      <c r="N77" t="e">
        <f>VLOOKUP($A77,BASE!$B$2:$N$519,12,)</f>
        <v>#N/A</v>
      </c>
      <c r="O77" t="e">
        <f>VLOOKUP($A77,BASE!$B$2:$N$519,13,)</f>
        <v>#N/A</v>
      </c>
      <c r="S77" s="43" t="str">
        <f t="shared" si="24"/>
        <v>BEDINA</v>
      </c>
      <c r="T77" s="43" t="str">
        <f t="shared" si="25"/>
        <v>MELINA</v>
      </c>
      <c r="U77" s="44">
        <f t="shared" si="26"/>
        <v>36681</v>
      </c>
      <c r="V77" s="43">
        <f t="shared" si="27"/>
        <v>232853600</v>
      </c>
      <c r="W77" s="43" t="str">
        <f t="shared" si="28"/>
        <v>Joueur</v>
      </c>
      <c r="X77" s="78">
        <f>X37</f>
        <v>232814469</v>
      </c>
      <c r="Y77" s="76"/>
      <c r="Z77" s="77"/>
      <c r="AA77" s="75" t="str">
        <f>AA37</f>
        <v>JAMAI</v>
      </c>
      <c r="AB77" s="76"/>
      <c r="AC77" s="76"/>
      <c r="AD77" s="77"/>
      <c r="AE77" s="75" t="str">
        <f>AE37</f>
        <v>SIRINE</v>
      </c>
      <c r="AF77" s="76"/>
      <c r="AG77" s="76"/>
      <c r="AH77" s="77"/>
      <c r="AI77" s="75"/>
      <c r="AJ77" s="77"/>
      <c r="AK77" s="17"/>
      <c r="AL77" s="17"/>
      <c r="AM77" s="17"/>
      <c r="AN77" s="17"/>
      <c r="AO77" s="23"/>
      <c r="AP77" s="4"/>
      <c r="AQ77" s="30"/>
      <c r="AR77" s="17">
        <v>5</v>
      </c>
      <c r="AS77" s="17">
        <v>5</v>
      </c>
      <c r="AT77" s="31"/>
      <c r="AU77" s="30"/>
      <c r="AV77" s="17">
        <v>45</v>
      </c>
      <c r="AW77" s="17">
        <v>45</v>
      </c>
      <c r="AX77" s="31"/>
      <c r="AY77" s="30"/>
      <c r="AZ77" s="17">
        <v>85</v>
      </c>
      <c r="BA77" s="17">
        <v>85</v>
      </c>
      <c r="BB77" s="31"/>
      <c r="BC77" s="30"/>
      <c r="BD77" s="17">
        <v>125</v>
      </c>
      <c r="BE77" s="17">
        <v>125</v>
      </c>
      <c r="BF77" s="31"/>
      <c r="BG77" s="78">
        <f>X77</f>
        <v>232814469</v>
      </c>
      <c r="BH77" s="76"/>
      <c r="BI77" s="77"/>
      <c r="BJ77" s="75" t="str">
        <f>AA77</f>
        <v>JAMAI</v>
      </c>
      <c r="BK77" s="76"/>
      <c r="BL77" s="76"/>
      <c r="BM77" s="77"/>
      <c r="BN77" s="75" t="str">
        <f>AE77</f>
        <v>SIRINE</v>
      </c>
      <c r="BO77" s="76"/>
      <c r="BP77" s="76"/>
      <c r="BQ77" s="77"/>
      <c r="BR77" s="75"/>
      <c r="BS77" s="77"/>
      <c r="BT77" s="17"/>
      <c r="BU77" s="17"/>
      <c r="BV77" s="17"/>
      <c r="BW77" s="17"/>
      <c r="BX77" s="23"/>
      <c r="BY77" s="4"/>
      <c r="BZ77" s="30"/>
      <c r="CA77" s="17">
        <v>5</v>
      </c>
      <c r="CB77" s="17">
        <v>5</v>
      </c>
      <c r="CC77" s="31"/>
      <c r="CD77" s="30"/>
      <c r="CE77" s="17">
        <v>45</v>
      </c>
      <c r="CF77" s="17">
        <v>45</v>
      </c>
      <c r="CG77" s="31"/>
      <c r="CH77" s="30"/>
      <c r="CI77" s="17">
        <v>85</v>
      </c>
      <c r="CJ77" s="17">
        <v>85</v>
      </c>
      <c r="CK77" s="31"/>
      <c r="CL77" s="30"/>
      <c r="CM77" s="17">
        <v>125</v>
      </c>
      <c r="CN77" s="17">
        <v>125</v>
      </c>
      <c r="CO77" s="31"/>
    </row>
    <row r="78" spans="1:93" ht="12.6" customHeight="1">
      <c r="A78">
        <v>174</v>
      </c>
      <c r="B78" t="e">
        <f t="shared" si="29"/>
        <v>#N/A</v>
      </c>
      <c r="C78" t="e">
        <f t="shared" si="30"/>
        <v>#N/A</v>
      </c>
      <c r="D78" t="e">
        <f>VLOOKUP($A78,BASE!$B$2:$N$519,2,)</f>
        <v>#N/A</v>
      </c>
      <c r="E78" t="e">
        <f>VLOOKUP($A78,BASE!$B$2:$N$519,3,)</f>
        <v>#N/A</v>
      </c>
      <c r="F78" t="e">
        <f>VLOOKUP($A78,BASE!$B$2:$N$519,4,)</f>
        <v>#N/A</v>
      </c>
      <c r="G78" t="e">
        <f>VLOOKUP($A78,BASE!$B$2:$N$519,5,)</f>
        <v>#N/A</v>
      </c>
      <c r="H78" t="e">
        <f>VLOOKUP($A78,BASE!$B$2:$N$519,6,)</f>
        <v>#N/A</v>
      </c>
      <c r="I78" t="e">
        <f>VLOOKUP($A78,BASE!$B$2:$N$519,7,)</f>
        <v>#N/A</v>
      </c>
      <c r="J78" t="e">
        <f>VLOOKUP($A78,BASE!$B$2:$N$519,8,)</f>
        <v>#N/A</v>
      </c>
      <c r="K78" t="e">
        <f>VLOOKUP($A78,BASE!$B$2:$N$519,9,)</f>
        <v>#N/A</v>
      </c>
      <c r="L78" t="e">
        <f>VLOOKUP($A78,BASE!$B$2:$N$519,10,)</f>
        <v>#N/A</v>
      </c>
      <c r="M78" t="e">
        <f>VLOOKUP($A78,BASE!$B$2:$N$519,11,)</f>
        <v>#N/A</v>
      </c>
      <c r="N78" t="e">
        <f>VLOOKUP($A78,BASE!$B$2:$N$519,12,)</f>
        <v>#N/A</v>
      </c>
      <c r="O78" t="e">
        <f>VLOOKUP($A78,BASE!$B$2:$N$519,13,)</f>
        <v>#N/A</v>
      </c>
      <c r="S78" s="43" t="str">
        <f t="shared" si="24"/>
        <v/>
      </c>
      <c r="T78" s="43" t="str">
        <f t="shared" si="25"/>
        <v/>
      </c>
      <c r="U78" s="44" t="str">
        <f t="shared" si="26"/>
        <v/>
      </c>
      <c r="V78" s="43" t="str">
        <f t="shared" si="27"/>
        <v/>
      </c>
      <c r="W78" s="43" t="str">
        <f t="shared" si="28"/>
        <v/>
      </c>
      <c r="X78" s="78">
        <f t="shared" ref="X78:X86" si="31">X38</f>
        <v>232818982</v>
      </c>
      <c r="Y78" s="76"/>
      <c r="Z78" s="77"/>
      <c r="AA78" s="75" t="str">
        <f t="shared" ref="AA78:AA86" si="32">AA38</f>
        <v>FATY</v>
      </c>
      <c r="AB78" s="76"/>
      <c r="AC78" s="76"/>
      <c r="AD78" s="77"/>
      <c r="AE78" s="75" t="str">
        <f t="shared" ref="AE78:AE86" si="33">AE38</f>
        <v>MARIAMA</v>
      </c>
      <c r="AF78" s="76"/>
      <c r="AG78" s="76"/>
      <c r="AH78" s="77"/>
      <c r="AI78" s="75"/>
      <c r="AJ78" s="77"/>
      <c r="AK78" s="17"/>
      <c r="AL78" s="17"/>
      <c r="AM78" s="17"/>
      <c r="AN78" s="17"/>
      <c r="AO78" s="23"/>
      <c r="AP78" s="4"/>
      <c r="AQ78" s="30"/>
      <c r="AR78" s="17">
        <v>6</v>
      </c>
      <c r="AS78" s="17">
        <v>6</v>
      </c>
      <c r="AT78" s="31"/>
      <c r="AU78" s="30"/>
      <c r="AV78" s="17">
        <v>46</v>
      </c>
      <c r="AW78" s="17">
        <v>46</v>
      </c>
      <c r="AX78" s="31"/>
      <c r="AY78" s="30"/>
      <c r="AZ78" s="17">
        <v>86</v>
      </c>
      <c r="BA78" s="17">
        <v>86</v>
      </c>
      <c r="BB78" s="31"/>
      <c r="BC78" s="30"/>
      <c r="BD78" s="17">
        <v>126</v>
      </c>
      <c r="BE78" s="17">
        <v>126</v>
      </c>
      <c r="BF78" s="31"/>
      <c r="BG78" s="78">
        <f t="shared" ref="BG78:BG86" si="34">X78</f>
        <v>232818982</v>
      </c>
      <c r="BH78" s="76"/>
      <c r="BI78" s="77"/>
      <c r="BJ78" s="75" t="str">
        <f t="shared" ref="BJ78:BJ86" si="35">AA78</f>
        <v>FATY</v>
      </c>
      <c r="BK78" s="76"/>
      <c r="BL78" s="76"/>
      <c r="BM78" s="77"/>
      <c r="BN78" s="75" t="str">
        <f t="shared" ref="BN78:BN86" si="36">AE78</f>
        <v>MARIAMA</v>
      </c>
      <c r="BO78" s="76"/>
      <c r="BP78" s="76"/>
      <c r="BQ78" s="77"/>
      <c r="BR78" s="75"/>
      <c r="BS78" s="77"/>
      <c r="BT78" s="17"/>
      <c r="BU78" s="17"/>
      <c r="BV78" s="17"/>
      <c r="BW78" s="17"/>
      <c r="BX78" s="23"/>
      <c r="BY78" s="4"/>
      <c r="BZ78" s="30"/>
      <c r="CA78" s="17">
        <v>6</v>
      </c>
      <c r="CB78" s="17">
        <v>6</v>
      </c>
      <c r="CC78" s="31"/>
      <c r="CD78" s="30"/>
      <c r="CE78" s="17">
        <v>46</v>
      </c>
      <c r="CF78" s="17">
        <v>46</v>
      </c>
      <c r="CG78" s="31"/>
      <c r="CH78" s="30"/>
      <c r="CI78" s="17">
        <v>86</v>
      </c>
      <c r="CJ78" s="17">
        <v>86</v>
      </c>
      <c r="CK78" s="31"/>
      <c r="CL78" s="30"/>
      <c r="CM78" s="17">
        <v>126</v>
      </c>
      <c r="CN78" s="17">
        <v>126</v>
      </c>
      <c r="CO78" s="31"/>
    </row>
    <row r="79" spans="1:93" ht="12.6" customHeight="1">
      <c r="A79">
        <v>175</v>
      </c>
      <c r="B79" t="e">
        <f t="shared" si="29"/>
        <v>#N/A</v>
      </c>
      <c r="C79" t="e">
        <f t="shared" si="30"/>
        <v>#N/A</v>
      </c>
      <c r="D79" t="e">
        <f>VLOOKUP($A79,BASE!$B$2:$N$519,2,)</f>
        <v>#N/A</v>
      </c>
      <c r="E79" t="e">
        <f>VLOOKUP($A79,BASE!$B$2:$N$519,3,)</f>
        <v>#N/A</v>
      </c>
      <c r="F79" t="e">
        <f>VLOOKUP($A79,BASE!$B$2:$N$519,4,)</f>
        <v>#N/A</v>
      </c>
      <c r="G79" t="e">
        <f>VLOOKUP($A79,BASE!$B$2:$N$519,5,)</f>
        <v>#N/A</v>
      </c>
      <c r="H79" t="e">
        <f>VLOOKUP($A79,BASE!$B$2:$N$519,6,)</f>
        <v>#N/A</v>
      </c>
      <c r="I79" t="e">
        <f>VLOOKUP($A79,BASE!$B$2:$N$519,7,)</f>
        <v>#N/A</v>
      </c>
      <c r="J79" t="e">
        <f>VLOOKUP($A79,BASE!$B$2:$N$519,8,)</f>
        <v>#N/A</v>
      </c>
      <c r="K79" t="e">
        <f>VLOOKUP($A79,BASE!$B$2:$N$519,9,)</f>
        <v>#N/A</v>
      </c>
      <c r="L79" t="e">
        <f>VLOOKUP($A79,BASE!$B$2:$N$519,10,)</f>
        <v>#N/A</v>
      </c>
      <c r="M79" t="e">
        <f>VLOOKUP($A79,BASE!$B$2:$N$519,11,)</f>
        <v>#N/A</v>
      </c>
      <c r="N79" t="e">
        <f>VLOOKUP($A79,BASE!$B$2:$N$519,12,)</f>
        <v>#N/A</v>
      </c>
      <c r="O79" t="e">
        <f>VLOOKUP($A79,BASE!$B$2:$N$519,13,)</f>
        <v>#N/A</v>
      </c>
      <c r="S79" s="43" t="str">
        <f t="shared" si="24"/>
        <v/>
      </c>
      <c r="T79" s="43" t="str">
        <f t="shared" si="25"/>
        <v/>
      </c>
      <c r="U79" s="44" t="str">
        <f t="shared" si="26"/>
        <v/>
      </c>
      <c r="V79" s="43" t="str">
        <f t="shared" si="27"/>
        <v/>
      </c>
      <c r="W79" s="43" t="str">
        <f t="shared" si="28"/>
        <v/>
      </c>
      <c r="X79" s="78">
        <f t="shared" si="31"/>
        <v>232814943</v>
      </c>
      <c r="Y79" s="76"/>
      <c r="Z79" s="77"/>
      <c r="AA79" s="75" t="str">
        <f t="shared" si="32"/>
        <v>TOUSSART</v>
      </c>
      <c r="AB79" s="76"/>
      <c r="AC79" s="76"/>
      <c r="AD79" s="77"/>
      <c r="AE79" s="75" t="str">
        <f t="shared" si="33"/>
        <v>EMILIE</v>
      </c>
      <c r="AF79" s="76"/>
      <c r="AG79" s="76"/>
      <c r="AH79" s="77"/>
      <c r="AI79" s="75"/>
      <c r="AJ79" s="77"/>
      <c r="AK79" s="17"/>
      <c r="AL79" s="17"/>
      <c r="AM79" s="17"/>
      <c r="AN79" s="17"/>
      <c r="AO79" s="23"/>
      <c r="AP79" s="4"/>
      <c r="AQ79" s="30"/>
      <c r="AR79" s="17">
        <v>7</v>
      </c>
      <c r="AS79" s="17">
        <v>7</v>
      </c>
      <c r="AT79" s="31"/>
      <c r="AU79" s="30"/>
      <c r="AV79" s="17">
        <v>47</v>
      </c>
      <c r="AW79" s="17">
        <v>47</v>
      </c>
      <c r="AX79" s="31"/>
      <c r="AY79" s="30"/>
      <c r="AZ79" s="17">
        <v>87</v>
      </c>
      <c r="BA79" s="17">
        <v>87</v>
      </c>
      <c r="BB79" s="31"/>
      <c r="BC79" s="30"/>
      <c r="BD79" s="17">
        <v>127</v>
      </c>
      <c r="BE79" s="17">
        <v>127</v>
      </c>
      <c r="BF79" s="31"/>
      <c r="BG79" s="78">
        <f t="shared" si="34"/>
        <v>232814943</v>
      </c>
      <c r="BH79" s="76"/>
      <c r="BI79" s="77"/>
      <c r="BJ79" s="75" t="str">
        <f t="shared" si="35"/>
        <v>TOUSSART</v>
      </c>
      <c r="BK79" s="76"/>
      <c r="BL79" s="76"/>
      <c r="BM79" s="77"/>
      <c r="BN79" s="75" t="str">
        <f t="shared" si="36"/>
        <v>EMILIE</v>
      </c>
      <c r="BO79" s="76"/>
      <c r="BP79" s="76"/>
      <c r="BQ79" s="77"/>
      <c r="BR79" s="75"/>
      <c r="BS79" s="77"/>
      <c r="BT79" s="17"/>
      <c r="BU79" s="17"/>
      <c r="BV79" s="17"/>
      <c r="BW79" s="17"/>
      <c r="BX79" s="23"/>
      <c r="BY79" s="4"/>
      <c r="BZ79" s="30"/>
      <c r="CA79" s="17">
        <v>7</v>
      </c>
      <c r="CB79" s="17">
        <v>7</v>
      </c>
      <c r="CC79" s="31"/>
      <c r="CD79" s="30"/>
      <c r="CE79" s="17">
        <v>47</v>
      </c>
      <c r="CF79" s="17">
        <v>47</v>
      </c>
      <c r="CG79" s="31"/>
      <c r="CH79" s="30"/>
      <c r="CI79" s="17">
        <v>87</v>
      </c>
      <c r="CJ79" s="17">
        <v>87</v>
      </c>
      <c r="CK79" s="31"/>
      <c r="CL79" s="30"/>
      <c r="CM79" s="17">
        <v>127</v>
      </c>
      <c r="CN79" s="17">
        <v>127</v>
      </c>
      <c r="CO79" s="31"/>
    </row>
    <row r="80" spans="1:93" ht="12.6" customHeight="1">
      <c r="A80">
        <v>176</v>
      </c>
      <c r="B80" t="e">
        <f t="shared" si="29"/>
        <v>#N/A</v>
      </c>
      <c r="C80" t="e">
        <f t="shared" si="30"/>
        <v>#N/A</v>
      </c>
      <c r="D80" t="e">
        <f>VLOOKUP($A80,BASE!$B$2:$N$519,2,)</f>
        <v>#N/A</v>
      </c>
      <c r="E80" t="e">
        <f>VLOOKUP($A80,BASE!$B$2:$N$519,3,)</f>
        <v>#N/A</v>
      </c>
      <c r="F80" t="e">
        <f>VLOOKUP($A80,BASE!$B$2:$N$519,4,)</f>
        <v>#N/A</v>
      </c>
      <c r="G80" t="e">
        <f>VLOOKUP($A80,BASE!$B$2:$N$519,5,)</f>
        <v>#N/A</v>
      </c>
      <c r="H80" t="e">
        <f>VLOOKUP($A80,BASE!$B$2:$N$519,6,)</f>
        <v>#N/A</v>
      </c>
      <c r="I80" t="e">
        <f>VLOOKUP($A80,BASE!$B$2:$N$519,7,)</f>
        <v>#N/A</v>
      </c>
      <c r="J80" t="e">
        <f>VLOOKUP($A80,BASE!$B$2:$N$519,8,)</f>
        <v>#N/A</v>
      </c>
      <c r="K80" t="e">
        <f>VLOOKUP($A80,BASE!$B$2:$N$519,9,)</f>
        <v>#N/A</v>
      </c>
      <c r="L80" t="e">
        <f>VLOOKUP($A80,BASE!$B$2:$N$519,10,)</f>
        <v>#N/A</v>
      </c>
      <c r="M80" t="e">
        <f>VLOOKUP($A80,BASE!$B$2:$N$519,11,)</f>
        <v>#N/A</v>
      </c>
      <c r="N80" t="e">
        <f>VLOOKUP($A80,BASE!$B$2:$N$519,12,)</f>
        <v>#N/A</v>
      </c>
      <c r="O80" t="e">
        <f>VLOOKUP($A80,BASE!$B$2:$N$519,13,)</f>
        <v>#N/A</v>
      </c>
      <c r="S80" s="43" t="str">
        <f t="shared" si="24"/>
        <v/>
      </c>
      <c r="T80" s="43" t="str">
        <f t="shared" si="25"/>
        <v/>
      </c>
      <c r="U80" s="44" t="str">
        <f t="shared" si="26"/>
        <v/>
      </c>
      <c r="V80" s="43" t="str">
        <f t="shared" si="27"/>
        <v/>
      </c>
      <c r="W80" s="43" t="str">
        <f t="shared" si="28"/>
        <v/>
      </c>
      <c r="X80" s="78">
        <f t="shared" si="31"/>
        <v>232812619</v>
      </c>
      <c r="Y80" s="76"/>
      <c r="Z80" s="77"/>
      <c r="AA80" s="75" t="str">
        <f t="shared" si="32"/>
        <v>CONDRUZ</v>
      </c>
      <c r="AB80" s="76"/>
      <c r="AC80" s="76"/>
      <c r="AD80" s="77"/>
      <c r="AE80" s="75" t="str">
        <f t="shared" si="33"/>
        <v>SOLYNE</v>
      </c>
      <c r="AF80" s="76"/>
      <c r="AG80" s="76"/>
      <c r="AH80" s="77"/>
      <c r="AI80" s="75"/>
      <c r="AJ80" s="77"/>
      <c r="AK80" s="17"/>
      <c r="AL80" s="17"/>
      <c r="AM80" s="17"/>
      <c r="AN80" s="17"/>
      <c r="AO80" s="23"/>
      <c r="AP80" s="4"/>
      <c r="AQ80" s="30"/>
      <c r="AR80" s="17">
        <v>8</v>
      </c>
      <c r="AS80" s="17">
        <v>8</v>
      </c>
      <c r="AT80" s="31"/>
      <c r="AU80" s="30"/>
      <c r="AV80" s="17">
        <v>48</v>
      </c>
      <c r="AW80" s="17">
        <v>48</v>
      </c>
      <c r="AX80" s="31"/>
      <c r="AY80" s="30"/>
      <c r="AZ80" s="17">
        <v>88</v>
      </c>
      <c r="BA80" s="17">
        <v>88</v>
      </c>
      <c r="BB80" s="31"/>
      <c r="BC80" s="30"/>
      <c r="BD80" s="17">
        <v>128</v>
      </c>
      <c r="BE80" s="17">
        <v>128</v>
      </c>
      <c r="BF80" s="31"/>
      <c r="BG80" s="78">
        <f t="shared" si="34"/>
        <v>232812619</v>
      </c>
      <c r="BH80" s="76"/>
      <c r="BI80" s="77"/>
      <c r="BJ80" s="75" t="str">
        <f t="shared" si="35"/>
        <v>CONDRUZ</v>
      </c>
      <c r="BK80" s="76"/>
      <c r="BL80" s="76"/>
      <c r="BM80" s="77"/>
      <c r="BN80" s="75" t="str">
        <f t="shared" si="36"/>
        <v>SOLYNE</v>
      </c>
      <c r="BO80" s="76"/>
      <c r="BP80" s="76"/>
      <c r="BQ80" s="77"/>
      <c r="BR80" s="75"/>
      <c r="BS80" s="77"/>
      <c r="BT80" s="17"/>
      <c r="BU80" s="17"/>
      <c r="BV80" s="17"/>
      <c r="BW80" s="17"/>
      <c r="BX80" s="23"/>
      <c r="BY80" s="4"/>
      <c r="BZ80" s="30"/>
      <c r="CA80" s="17">
        <v>8</v>
      </c>
      <c r="CB80" s="17">
        <v>8</v>
      </c>
      <c r="CC80" s="31"/>
      <c r="CD80" s="30"/>
      <c r="CE80" s="17">
        <v>48</v>
      </c>
      <c r="CF80" s="17">
        <v>48</v>
      </c>
      <c r="CG80" s="31"/>
      <c r="CH80" s="30"/>
      <c r="CI80" s="17">
        <v>88</v>
      </c>
      <c r="CJ80" s="17">
        <v>88</v>
      </c>
      <c r="CK80" s="31"/>
      <c r="CL80" s="30"/>
      <c r="CM80" s="17">
        <v>128</v>
      </c>
      <c r="CN80" s="17">
        <v>128</v>
      </c>
      <c r="CO80" s="31"/>
    </row>
    <row r="81" spans="1:93" ht="12.6" customHeight="1">
      <c r="A81">
        <v>177</v>
      </c>
      <c r="B81" t="e">
        <f t="shared" si="29"/>
        <v>#N/A</v>
      </c>
      <c r="C81" t="e">
        <f t="shared" si="30"/>
        <v>#N/A</v>
      </c>
      <c r="D81" t="e">
        <f>VLOOKUP($A81,BASE!$B$2:$N$519,2,)</f>
        <v>#N/A</v>
      </c>
      <c r="E81" t="e">
        <f>VLOOKUP($A81,BASE!$B$2:$N$519,3,)</f>
        <v>#N/A</v>
      </c>
      <c r="F81" t="e">
        <f>VLOOKUP($A81,BASE!$B$2:$N$519,4,)</f>
        <v>#N/A</v>
      </c>
      <c r="G81" t="e">
        <f>VLOOKUP($A81,BASE!$B$2:$N$519,5,)</f>
        <v>#N/A</v>
      </c>
      <c r="H81" t="e">
        <f>VLOOKUP($A81,BASE!$B$2:$N$519,6,)</f>
        <v>#N/A</v>
      </c>
      <c r="I81" t="e">
        <f>VLOOKUP($A81,BASE!$B$2:$N$519,7,)</f>
        <v>#N/A</v>
      </c>
      <c r="J81" t="e">
        <f>VLOOKUP($A81,BASE!$B$2:$N$519,8,)</f>
        <v>#N/A</v>
      </c>
      <c r="K81" t="e">
        <f>VLOOKUP($A81,BASE!$B$2:$N$519,9,)</f>
        <v>#N/A</v>
      </c>
      <c r="L81" t="e">
        <f>VLOOKUP($A81,BASE!$B$2:$N$519,10,)</f>
        <v>#N/A</v>
      </c>
      <c r="M81" t="e">
        <f>VLOOKUP($A81,BASE!$B$2:$N$519,11,)</f>
        <v>#N/A</v>
      </c>
      <c r="N81" t="e">
        <f>VLOOKUP($A81,BASE!$B$2:$N$519,12,)</f>
        <v>#N/A</v>
      </c>
      <c r="O81" t="e">
        <f>VLOOKUP($A81,BASE!$B$2:$N$519,13,)</f>
        <v>#N/A</v>
      </c>
      <c r="S81" s="43" t="str">
        <f t="shared" si="24"/>
        <v/>
      </c>
      <c r="T81" s="43" t="str">
        <f t="shared" si="25"/>
        <v/>
      </c>
      <c r="U81" s="44" t="str">
        <f t="shared" si="26"/>
        <v/>
      </c>
      <c r="V81" s="43" t="str">
        <f t="shared" si="27"/>
        <v/>
      </c>
      <c r="W81" s="43" t="str">
        <f t="shared" si="28"/>
        <v/>
      </c>
      <c r="X81" s="78">
        <f t="shared" si="31"/>
        <v>232814167</v>
      </c>
      <c r="Y81" s="76"/>
      <c r="Z81" s="77"/>
      <c r="AA81" s="75" t="str">
        <f t="shared" si="32"/>
        <v>CISSE</v>
      </c>
      <c r="AB81" s="76"/>
      <c r="AC81" s="76"/>
      <c r="AD81" s="77"/>
      <c r="AE81" s="75" t="str">
        <f t="shared" si="33"/>
        <v>MAIMOUNA</v>
      </c>
      <c r="AF81" s="76"/>
      <c r="AG81" s="76"/>
      <c r="AH81" s="77"/>
      <c r="AI81" s="75"/>
      <c r="AJ81" s="77"/>
      <c r="AK81" s="17"/>
      <c r="AL81" s="17"/>
      <c r="AM81" s="17"/>
      <c r="AN81" s="17"/>
      <c r="AO81" s="23"/>
      <c r="AP81" s="4"/>
      <c r="AQ81" s="30"/>
      <c r="AR81" s="17">
        <v>9</v>
      </c>
      <c r="AS81" s="17">
        <v>9</v>
      </c>
      <c r="AT81" s="31"/>
      <c r="AU81" s="30"/>
      <c r="AV81" s="17">
        <v>49</v>
      </c>
      <c r="AW81" s="17">
        <v>49</v>
      </c>
      <c r="AX81" s="31"/>
      <c r="AY81" s="30"/>
      <c r="AZ81" s="17">
        <v>89</v>
      </c>
      <c r="BA81" s="17">
        <v>89</v>
      </c>
      <c r="BB81" s="31"/>
      <c r="BC81" s="30"/>
      <c r="BD81" s="17">
        <v>129</v>
      </c>
      <c r="BE81" s="17">
        <v>129</v>
      </c>
      <c r="BF81" s="31"/>
      <c r="BG81" s="78">
        <f t="shared" si="34"/>
        <v>232814167</v>
      </c>
      <c r="BH81" s="76"/>
      <c r="BI81" s="77"/>
      <c r="BJ81" s="75" t="str">
        <f t="shared" si="35"/>
        <v>CISSE</v>
      </c>
      <c r="BK81" s="76"/>
      <c r="BL81" s="76"/>
      <c r="BM81" s="77"/>
      <c r="BN81" s="75" t="str">
        <f t="shared" si="36"/>
        <v>MAIMOUNA</v>
      </c>
      <c r="BO81" s="76"/>
      <c r="BP81" s="76"/>
      <c r="BQ81" s="77"/>
      <c r="BR81" s="75"/>
      <c r="BS81" s="77"/>
      <c r="BT81" s="17"/>
      <c r="BU81" s="17"/>
      <c r="BV81" s="17"/>
      <c r="BW81" s="17"/>
      <c r="BX81" s="23"/>
      <c r="BY81" s="4"/>
      <c r="BZ81" s="30"/>
      <c r="CA81" s="17">
        <v>9</v>
      </c>
      <c r="CB81" s="17">
        <v>9</v>
      </c>
      <c r="CC81" s="31"/>
      <c r="CD81" s="30"/>
      <c r="CE81" s="17">
        <v>49</v>
      </c>
      <c r="CF81" s="17">
        <v>49</v>
      </c>
      <c r="CG81" s="31"/>
      <c r="CH81" s="30"/>
      <c r="CI81" s="17">
        <v>89</v>
      </c>
      <c r="CJ81" s="17">
        <v>89</v>
      </c>
      <c r="CK81" s="31"/>
      <c r="CL81" s="30"/>
      <c r="CM81" s="17">
        <v>129</v>
      </c>
      <c r="CN81" s="17">
        <v>129</v>
      </c>
      <c r="CO81" s="31"/>
    </row>
    <row r="82" spans="1:93" ht="12.6" customHeight="1">
      <c r="A82">
        <v>178</v>
      </c>
      <c r="B82" t="e">
        <f t="shared" si="29"/>
        <v>#N/A</v>
      </c>
      <c r="C82" t="e">
        <f t="shared" si="30"/>
        <v>#N/A</v>
      </c>
      <c r="D82" t="e">
        <f>VLOOKUP($A82,BASE!$B$2:$N$519,2,)</f>
        <v>#N/A</v>
      </c>
      <c r="E82" t="e">
        <f>VLOOKUP($A82,BASE!$B$2:$N$519,3,)</f>
        <v>#N/A</v>
      </c>
      <c r="F82" t="e">
        <f>VLOOKUP($A82,BASE!$B$2:$N$519,4,)</f>
        <v>#N/A</v>
      </c>
      <c r="G82" t="e">
        <f>VLOOKUP($A82,BASE!$B$2:$N$519,5,)</f>
        <v>#N/A</v>
      </c>
      <c r="H82" t="e">
        <f>VLOOKUP($A82,BASE!$B$2:$N$519,6,)</f>
        <v>#N/A</v>
      </c>
      <c r="I82" t="e">
        <f>VLOOKUP($A82,BASE!$B$2:$N$519,7,)</f>
        <v>#N/A</v>
      </c>
      <c r="J82" t="e">
        <f>VLOOKUP($A82,BASE!$B$2:$N$519,8,)</f>
        <v>#N/A</v>
      </c>
      <c r="K82" t="e">
        <f>VLOOKUP($A82,BASE!$B$2:$N$519,9,)</f>
        <v>#N/A</v>
      </c>
      <c r="L82" t="e">
        <f>VLOOKUP($A82,BASE!$B$2:$N$519,10,)</f>
        <v>#N/A</v>
      </c>
      <c r="M82" t="e">
        <f>VLOOKUP($A82,BASE!$B$2:$N$519,11,)</f>
        <v>#N/A</v>
      </c>
      <c r="N82" t="e">
        <f>VLOOKUP($A82,BASE!$B$2:$N$519,12,)</f>
        <v>#N/A</v>
      </c>
      <c r="O82" t="e">
        <f>VLOOKUP($A82,BASE!$B$2:$N$519,13,)</f>
        <v>#N/A</v>
      </c>
      <c r="S82" s="43" t="str">
        <f t="shared" si="24"/>
        <v/>
      </c>
      <c r="T82" s="43" t="str">
        <f t="shared" si="25"/>
        <v/>
      </c>
      <c r="U82" s="44" t="str">
        <f t="shared" si="26"/>
        <v/>
      </c>
      <c r="V82" s="43" t="str">
        <f t="shared" si="27"/>
        <v/>
      </c>
      <c r="W82" s="43" t="str">
        <f t="shared" si="28"/>
        <v/>
      </c>
      <c r="X82" s="78">
        <f t="shared" si="31"/>
        <v>232815730</v>
      </c>
      <c r="Y82" s="76"/>
      <c r="Z82" s="77"/>
      <c r="AA82" s="75" t="str">
        <f t="shared" si="32"/>
        <v>N'DIAYE</v>
      </c>
      <c r="AB82" s="76"/>
      <c r="AC82" s="76"/>
      <c r="AD82" s="77"/>
      <c r="AE82" s="75" t="str">
        <f t="shared" si="33"/>
        <v>HARKETTA</v>
      </c>
      <c r="AF82" s="76"/>
      <c r="AG82" s="76"/>
      <c r="AH82" s="77"/>
      <c r="AI82" s="75"/>
      <c r="AJ82" s="77"/>
      <c r="AK82" s="17"/>
      <c r="AL82" s="17"/>
      <c r="AM82" s="17"/>
      <c r="AN82" s="17"/>
      <c r="AO82" s="23"/>
      <c r="AP82" s="4"/>
      <c r="AQ82" s="30"/>
      <c r="AR82" s="17">
        <v>10</v>
      </c>
      <c r="AS82" s="17">
        <v>10</v>
      </c>
      <c r="AT82" s="31"/>
      <c r="AU82" s="30"/>
      <c r="AV82" s="17">
        <v>50</v>
      </c>
      <c r="AW82" s="17">
        <v>50</v>
      </c>
      <c r="AX82" s="31"/>
      <c r="AY82" s="30"/>
      <c r="AZ82" s="17">
        <v>90</v>
      </c>
      <c r="BA82" s="17">
        <v>90</v>
      </c>
      <c r="BB82" s="31"/>
      <c r="BC82" s="30"/>
      <c r="BD82" s="17">
        <v>130</v>
      </c>
      <c r="BE82" s="17">
        <v>130</v>
      </c>
      <c r="BF82" s="31"/>
      <c r="BG82" s="78">
        <f t="shared" si="34"/>
        <v>232815730</v>
      </c>
      <c r="BH82" s="76"/>
      <c r="BI82" s="77"/>
      <c r="BJ82" s="75" t="str">
        <f t="shared" si="35"/>
        <v>N'DIAYE</v>
      </c>
      <c r="BK82" s="76"/>
      <c r="BL82" s="76"/>
      <c r="BM82" s="77"/>
      <c r="BN82" s="75" t="str">
        <f t="shared" si="36"/>
        <v>HARKETTA</v>
      </c>
      <c r="BO82" s="76"/>
      <c r="BP82" s="76"/>
      <c r="BQ82" s="77"/>
      <c r="BR82" s="75"/>
      <c r="BS82" s="77"/>
      <c r="BT82" s="17"/>
      <c r="BU82" s="17"/>
      <c r="BV82" s="17"/>
      <c r="BW82" s="17"/>
      <c r="BX82" s="23"/>
      <c r="BY82" s="4"/>
      <c r="BZ82" s="30"/>
      <c r="CA82" s="17">
        <v>10</v>
      </c>
      <c r="CB82" s="17">
        <v>10</v>
      </c>
      <c r="CC82" s="31"/>
      <c r="CD82" s="30"/>
      <c r="CE82" s="17">
        <v>50</v>
      </c>
      <c r="CF82" s="17">
        <v>50</v>
      </c>
      <c r="CG82" s="31"/>
      <c r="CH82" s="30"/>
      <c r="CI82" s="17">
        <v>90</v>
      </c>
      <c r="CJ82" s="17">
        <v>90</v>
      </c>
      <c r="CK82" s="31"/>
      <c r="CL82" s="30"/>
      <c r="CM82" s="17">
        <v>130</v>
      </c>
      <c r="CN82" s="17">
        <v>130</v>
      </c>
      <c r="CO82" s="31"/>
    </row>
    <row r="83" spans="1:93" ht="12.6" customHeight="1">
      <c r="A83">
        <v>179</v>
      </c>
      <c r="B83" t="e">
        <f t="shared" si="29"/>
        <v>#N/A</v>
      </c>
      <c r="C83" t="e">
        <f t="shared" si="30"/>
        <v>#N/A</v>
      </c>
      <c r="D83" t="e">
        <f>VLOOKUP($A83,BASE!$B$2:$N$519,2,)</f>
        <v>#N/A</v>
      </c>
      <c r="E83" t="e">
        <f>VLOOKUP($A83,BASE!$B$2:$N$519,3,)</f>
        <v>#N/A</v>
      </c>
      <c r="F83" t="e">
        <f>VLOOKUP($A83,BASE!$B$2:$N$519,4,)</f>
        <v>#N/A</v>
      </c>
      <c r="G83" t="e">
        <f>VLOOKUP($A83,BASE!$B$2:$N$519,5,)</f>
        <v>#N/A</v>
      </c>
      <c r="H83" t="e">
        <f>VLOOKUP($A83,BASE!$B$2:$N$519,6,)</f>
        <v>#N/A</v>
      </c>
      <c r="I83" t="e">
        <f>VLOOKUP($A83,BASE!$B$2:$N$519,7,)</f>
        <v>#N/A</v>
      </c>
      <c r="J83" t="e">
        <f>VLOOKUP($A83,BASE!$B$2:$N$519,8,)</f>
        <v>#N/A</v>
      </c>
      <c r="K83" t="e">
        <f>VLOOKUP($A83,BASE!$B$2:$N$519,9,)</f>
        <v>#N/A</v>
      </c>
      <c r="L83" t="e">
        <f>VLOOKUP($A83,BASE!$B$2:$N$519,10,)</f>
        <v>#N/A</v>
      </c>
      <c r="M83" t="e">
        <f>VLOOKUP($A83,BASE!$B$2:$N$519,11,)</f>
        <v>#N/A</v>
      </c>
      <c r="N83" t="e">
        <f>VLOOKUP($A83,BASE!$B$2:$N$519,12,)</f>
        <v>#N/A</v>
      </c>
      <c r="O83" t="e">
        <f>VLOOKUP($A83,BASE!$B$2:$N$519,13,)</f>
        <v>#N/A</v>
      </c>
      <c r="S83" s="43" t="str">
        <f t="shared" si="24"/>
        <v/>
      </c>
      <c r="T83" s="43" t="str">
        <f t="shared" si="25"/>
        <v/>
      </c>
      <c r="U83" s="44" t="str">
        <f t="shared" si="26"/>
        <v/>
      </c>
      <c r="V83" s="43" t="str">
        <f t="shared" si="27"/>
        <v/>
      </c>
      <c r="W83" s="43" t="str">
        <f t="shared" si="28"/>
        <v/>
      </c>
      <c r="X83" s="78" t="str">
        <f t="shared" si="31"/>
        <v/>
      </c>
      <c r="Y83" s="76"/>
      <c r="Z83" s="77"/>
      <c r="AA83" s="75" t="str">
        <f t="shared" si="32"/>
        <v/>
      </c>
      <c r="AB83" s="76"/>
      <c r="AC83" s="76"/>
      <c r="AD83" s="77"/>
      <c r="AE83" s="75" t="str">
        <f t="shared" si="33"/>
        <v/>
      </c>
      <c r="AF83" s="76"/>
      <c r="AG83" s="76"/>
      <c r="AH83" s="77"/>
      <c r="AI83" s="75"/>
      <c r="AJ83" s="77"/>
      <c r="AK83" s="17"/>
      <c r="AL83" s="17"/>
      <c r="AM83" s="17"/>
      <c r="AN83" s="17"/>
      <c r="AO83" s="23"/>
      <c r="AP83" s="4"/>
      <c r="AQ83" s="30"/>
      <c r="AR83" s="17">
        <v>11</v>
      </c>
      <c r="AS83" s="17">
        <v>11</v>
      </c>
      <c r="AT83" s="31"/>
      <c r="AU83" s="30"/>
      <c r="AV83" s="17">
        <v>51</v>
      </c>
      <c r="AW83" s="17">
        <v>51</v>
      </c>
      <c r="AX83" s="31"/>
      <c r="AY83" s="30"/>
      <c r="AZ83" s="17">
        <v>91</v>
      </c>
      <c r="BA83" s="17">
        <v>91</v>
      </c>
      <c r="BB83" s="31"/>
      <c r="BC83" s="30"/>
      <c r="BD83" s="17">
        <v>131</v>
      </c>
      <c r="BE83" s="17">
        <v>131</v>
      </c>
      <c r="BF83" s="31"/>
      <c r="BG83" s="78" t="str">
        <f t="shared" si="34"/>
        <v/>
      </c>
      <c r="BH83" s="76"/>
      <c r="BI83" s="77"/>
      <c r="BJ83" s="75" t="str">
        <f t="shared" si="35"/>
        <v/>
      </c>
      <c r="BK83" s="76"/>
      <c r="BL83" s="76"/>
      <c r="BM83" s="77"/>
      <c r="BN83" s="75" t="str">
        <f t="shared" si="36"/>
        <v/>
      </c>
      <c r="BO83" s="76"/>
      <c r="BP83" s="76"/>
      <c r="BQ83" s="77"/>
      <c r="BR83" s="75"/>
      <c r="BS83" s="77"/>
      <c r="BT83" s="17"/>
      <c r="BU83" s="17"/>
      <c r="BV83" s="17"/>
      <c r="BW83" s="17"/>
      <c r="BX83" s="23"/>
      <c r="BY83" s="4"/>
      <c r="BZ83" s="30"/>
      <c r="CA83" s="17">
        <v>11</v>
      </c>
      <c r="CB83" s="17">
        <v>11</v>
      </c>
      <c r="CC83" s="31"/>
      <c r="CD83" s="30"/>
      <c r="CE83" s="17">
        <v>51</v>
      </c>
      <c r="CF83" s="17">
        <v>51</v>
      </c>
      <c r="CG83" s="31"/>
      <c r="CH83" s="30"/>
      <c r="CI83" s="17">
        <v>91</v>
      </c>
      <c r="CJ83" s="17">
        <v>91</v>
      </c>
      <c r="CK83" s="31"/>
      <c r="CL83" s="30"/>
      <c r="CM83" s="17">
        <v>131</v>
      </c>
      <c r="CN83" s="17">
        <v>131</v>
      </c>
      <c r="CO83" s="31"/>
    </row>
    <row r="84" spans="1:93" ht="12.6" customHeight="1">
      <c r="A84">
        <v>180</v>
      </c>
      <c r="B84" t="e">
        <f t="shared" si="29"/>
        <v>#N/A</v>
      </c>
      <c r="C84" t="e">
        <f t="shared" si="30"/>
        <v>#N/A</v>
      </c>
      <c r="D84" t="e">
        <f>VLOOKUP($A84,BASE!$B$2:$N$519,2,)</f>
        <v>#N/A</v>
      </c>
      <c r="E84" t="e">
        <f>VLOOKUP($A84,BASE!$B$2:$N$519,3,)</f>
        <v>#N/A</v>
      </c>
      <c r="F84" t="e">
        <f>VLOOKUP($A84,BASE!$B$2:$N$519,4,)</f>
        <v>#N/A</v>
      </c>
      <c r="G84" t="e">
        <f>VLOOKUP($A84,BASE!$B$2:$N$519,5,)</f>
        <v>#N/A</v>
      </c>
      <c r="H84" t="e">
        <f>VLOOKUP($A84,BASE!$B$2:$N$519,6,)</f>
        <v>#N/A</v>
      </c>
      <c r="I84" t="e">
        <f>VLOOKUP($A84,BASE!$B$2:$N$519,7,)</f>
        <v>#N/A</v>
      </c>
      <c r="J84" t="e">
        <f>VLOOKUP($A84,BASE!$B$2:$N$519,8,)</f>
        <v>#N/A</v>
      </c>
      <c r="K84" t="e">
        <f>VLOOKUP($A84,BASE!$B$2:$N$519,9,)</f>
        <v>#N/A</v>
      </c>
      <c r="L84" t="e">
        <f>VLOOKUP($A84,BASE!$B$2:$N$519,10,)</f>
        <v>#N/A</v>
      </c>
      <c r="M84" t="e">
        <f>VLOOKUP($A84,BASE!$B$2:$N$519,11,)</f>
        <v>#N/A</v>
      </c>
      <c r="N84" t="e">
        <f>VLOOKUP($A84,BASE!$B$2:$N$519,12,)</f>
        <v>#N/A</v>
      </c>
      <c r="O84" t="e">
        <f>VLOOKUP($A84,BASE!$B$2:$N$519,13,)</f>
        <v>#N/A</v>
      </c>
      <c r="S84" s="43" t="str">
        <f t="shared" si="24"/>
        <v/>
      </c>
      <c r="T84" s="43" t="str">
        <f t="shared" si="25"/>
        <v/>
      </c>
      <c r="U84" s="44" t="str">
        <f t="shared" si="26"/>
        <v/>
      </c>
      <c r="V84" s="43" t="str">
        <f t="shared" si="27"/>
        <v/>
      </c>
      <c r="W84" s="43" t="str">
        <f t="shared" si="28"/>
        <v/>
      </c>
      <c r="X84" s="78" t="str">
        <f t="shared" si="31"/>
        <v/>
      </c>
      <c r="Y84" s="76"/>
      <c r="Z84" s="77"/>
      <c r="AA84" s="75" t="str">
        <f t="shared" si="32"/>
        <v/>
      </c>
      <c r="AB84" s="76"/>
      <c r="AC84" s="76"/>
      <c r="AD84" s="77"/>
      <c r="AE84" s="75" t="str">
        <f t="shared" si="33"/>
        <v/>
      </c>
      <c r="AF84" s="76"/>
      <c r="AG84" s="76"/>
      <c r="AH84" s="77"/>
      <c r="AI84" s="75"/>
      <c r="AJ84" s="77"/>
      <c r="AK84" s="17"/>
      <c r="AL84" s="17"/>
      <c r="AM84" s="17"/>
      <c r="AN84" s="17"/>
      <c r="AO84" s="23"/>
      <c r="AP84" s="4"/>
      <c r="AQ84" s="30"/>
      <c r="AR84" s="17">
        <v>12</v>
      </c>
      <c r="AS84" s="17">
        <v>12</v>
      </c>
      <c r="AT84" s="31"/>
      <c r="AU84" s="30"/>
      <c r="AV84" s="17">
        <v>52</v>
      </c>
      <c r="AW84" s="17">
        <v>52</v>
      </c>
      <c r="AX84" s="31"/>
      <c r="AY84" s="30"/>
      <c r="AZ84" s="17">
        <v>92</v>
      </c>
      <c r="BA84" s="17">
        <v>92</v>
      </c>
      <c r="BB84" s="31"/>
      <c r="BC84" s="30"/>
      <c r="BD84" s="17">
        <v>132</v>
      </c>
      <c r="BE84" s="17">
        <v>132</v>
      </c>
      <c r="BF84" s="31"/>
      <c r="BG84" s="78" t="str">
        <f t="shared" si="34"/>
        <v/>
      </c>
      <c r="BH84" s="76"/>
      <c r="BI84" s="77"/>
      <c r="BJ84" s="75" t="str">
        <f t="shared" si="35"/>
        <v/>
      </c>
      <c r="BK84" s="76"/>
      <c r="BL84" s="76"/>
      <c r="BM84" s="77"/>
      <c r="BN84" s="75" t="str">
        <f t="shared" si="36"/>
        <v/>
      </c>
      <c r="BO84" s="76"/>
      <c r="BP84" s="76"/>
      <c r="BQ84" s="77"/>
      <c r="BR84" s="75"/>
      <c r="BS84" s="77"/>
      <c r="BT84" s="17"/>
      <c r="BU84" s="17"/>
      <c r="BV84" s="17"/>
      <c r="BW84" s="17"/>
      <c r="BX84" s="23"/>
      <c r="BY84" s="4"/>
      <c r="BZ84" s="30"/>
      <c r="CA84" s="17">
        <v>12</v>
      </c>
      <c r="CB84" s="17">
        <v>12</v>
      </c>
      <c r="CC84" s="31"/>
      <c r="CD84" s="30"/>
      <c r="CE84" s="17">
        <v>52</v>
      </c>
      <c r="CF84" s="17">
        <v>52</v>
      </c>
      <c r="CG84" s="31"/>
      <c r="CH84" s="30"/>
      <c r="CI84" s="17">
        <v>92</v>
      </c>
      <c r="CJ84" s="17">
        <v>92</v>
      </c>
      <c r="CK84" s="31"/>
      <c r="CL84" s="30"/>
      <c r="CM84" s="17">
        <v>132</v>
      </c>
      <c r="CN84" s="17">
        <v>132</v>
      </c>
      <c r="CO84" s="31"/>
    </row>
    <row r="85" spans="1:93" ht="12.6" customHeight="1">
      <c r="A85">
        <v>181</v>
      </c>
      <c r="B85" t="e">
        <f t="shared" si="29"/>
        <v>#N/A</v>
      </c>
      <c r="C85" t="e">
        <f t="shared" si="30"/>
        <v>#N/A</v>
      </c>
      <c r="D85" t="e">
        <f>VLOOKUP($A85,BASE!$B$2:$N$519,2,)</f>
        <v>#N/A</v>
      </c>
      <c r="E85" t="e">
        <f>VLOOKUP($A85,BASE!$B$2:$N$519,3,)</f>
        <v>#N/A</v>
      </c>
      <c r="F85" t="e">
        <f>VLOOKUP($A85,BASE!$B$2:$N$519,4,)</f>
        <v>#N/A</v>
      </c>
      <c r="G85" t="e">
        <f>VLOOKUP($A85,BASE!$B$2:$N$519,5,)</f>
        <v>#N/A</v>
      </c>
      <c r="H85" t="e">
        <f>VLOOKUP($A85,BASE!$B$2:$N$519,6,)</f>
        <v>#N/A</v>
      </c>
      <c r="I85" t="e">
        <f>VLOOKUP($A85,BASE!$B$2:$N$519,7,)</f>
        <v>#N/A</v>
      </c>
      <c r="J85" t="e">
        <f>VLOOKUP($A85,BASE!$B$2:$N$519,8,)</f>
        <v>#N/A</v>
      </c>
      <c r="K85" t="e">
        <f>VLOOKUP($A85,BASE!$B$2:$N$519,9,)</f>
        <v>#N/A</v>
      </c>
      <c r="L85" t="e">
        <f>VLOOKUP($A85,BASE!$B$2:$N$519,10,)</f>
        <v>#N/A</v>
      </c>
      <c r="M85" t="e">
        <f>VLOOKUP($A85,BASE!$B$2:$N$519,11,)</f>
        <v>#N/A</v>
      </c>
      <c r="N85" t="e">
        <f>VLOOKUP($A85,BASE!$B$2:$N$519,12,)</f>
        <v>#N/A</v>
      </c>
      <c r="O85" t="e">
        <f>VLOOKUP($A85,BASE!$B$2:$N$519,13,)</f>
        <v>#N/A</v>
      </c>
      <c r="S85" s="43" t="str">
        <f>IF(ISERROR(VLOOKUP($R28,$C$5:$P$103,3,)),"",(VLOOKUP($R28,$C$5:$P$103,3,)))</f>
        <v/>
      </c>
      <c r="T85" s="43" t="str">
        <f t="shared" si="25"/>
        <v/>
      </c>
      <c r="U85" s="44" t="str">
        <f t="shared" si="26"/>
        <v/>
      </c>
      <c r="V85" s="43" t="str">
        <f t="shared" si="27"/>
        <v/>
      </c>
      <c r="W85" s="43" t="str">
        <f t="shared" si="28"/>
        <v/>
      </c>
      <c r="X85" s="78" t="str">
        <f t="shared" si="31"/>
        <v/>
      </c>
      <c r="Y85" s="76"/>
      <c r="Z85" s="77"/>
      <c r="AA85" s="75" t="str">
        <f t="shared" si="32"/>
        <v/>
      </c>
      <c r="AB85" s="76"/>
      <c r="AC85" s="76"/>
      <c r="AD85" s="77"/>
      <c r="AE85" s="75" t="str">
        <f t="shared" si="33"/>
        <v/>
      </c>
      <c r="AF85" s="76"/>
      <c r="AG85" s="76"/>
      <c r="AH85" s="77"/>
      <c r="AI85" s="75"/>
      <c r="AJ85" s="77"/>
      <c r="AK85" s="17"/>
      <c r="AL85" s="17"/>
      <c r="AM85" s="17"/>
      <c r="AN85" s="17"/>
      <c r="AO85" s="23"/>
      <c r="AP85" s="4"/>
      <c r="AQ85" s="30"/>
      <c r="AR85" s="17">
        <v>13</v>
      </c>
      <c r="AS85" s="17">
        <v>13</v>
      </c>
      <c r="AT85" s="31"/>
      <c r="AU85" s="30"/>
      <c r="AV85" s="17">
        <v>53</v>
      </c>
      <c r="AW85" s="17">
        <v>53</v>
      </c>
      <c r="AX85" s="31"/>
      <c r="AY85" s="30"/>
      <c r="AZ85" s="17">
        <v>93</v>
      </c>
      <c r="BA85" s="17">
        <v>93</v>
      </c>
      <c r="BB85" s="31"/>
      <c r="BC85" s="30"/>
      <c r="BD85" s="17">
        <v>133</v>
      </c>
      <c r="BE85" s="17">
        <v>133</v>
      </c>
      <c r="BF85" s="31"/>
      <c r="BG85" s="78" t="str">
        <f t="shared" si="34"/>
        <v/>
      </c>
      <c r="BH85" s="76"/>
      <c r="BI85" s="77"/>
      <c r="BJ85" s="75" t="str">
        <f t="shared" si="35"/>
        <v/>
      </c>
      <c r="BK85" s="76"/>
      <c r="BL85" s="76"/>
      <c r="BM85" s="77"/>
      <c r="BN85" s="75" t="str">
        <f t="shared" si="36"/>
        <v/>
      </c>
      <c r="BO85" s="76"/>
      <c r="BP85" s="76"/>
      <c r="BQ85" s="77"/>
      <c r="BR85" s="75"/>
      <c r="BS85" s="77"/>
      <c r="BT85" s="17"/>
      <c r="BU85" s="17"/>
      <c r="BV85" s="17"/>
      <c r="BW85" s="17"/>
      <c r="BX85" s="23"/>
      <c r="BY85" s="4"/>
      <c r="BZ85" s="30"/>
      <c r="CA85" s="17">
        <v>13</v>
      </c>
      <c r="CB85" s="17">
        <v>13</v>
      </c>
      <c r="CC85" s="31"/>
      <c r="CD85" s="30"/>
      <c r="CE85" s="17">
        <v>53</v>
      </c>
      <c r="CF85" s="17">
        <v>53</v>
      </c>
      <c r="CG85" s="31"/>
      <c r="CH85" s="30"/>
      <c r="CI85" s="17">
        <v>93</v>
      </c>
      <c r="CJ85" s="17">
        <v>93</v>
      </c>
      <c r="CK85" s="31"/>
      <c r="CL85" s="30"/>
      <c r="CM85" s="17">
        <v>133</v>
      </c>
      <c r="CN85" s="17">
        <v>133</v>
      </c>
      <c r="CO85" s="31"/>
    </row>
    <row r="86" spans="1:93" ht="12.6" customHeight="1" thickBot="1">
      <c r="A86">
        <v>182</v>
      </c>
      <c r="B86" t="e">
        <f t="shared" si="29"/>
        <v>#N/A</v>
      </c>
      <c r="C86" t="e">
        <f t="shared" si="30"/>
        <v>#N/A</v>
      </c>
      <c r="D86" t="e">
        <f>VLOOKUP($A86,BASE!$B$2:$N$519,2,)</f>
        <v>#N/A</v>
      </c>
      <c r="E86" t="e">
        <f>VLOOKUP($A86,BASE!$B$2:$N$519,3,)</f>
        <v>#N/A</v>
      </c>
      <c r="F86" t="e">
        <f>VLOOKUP($A86,BASE!$B$2:$N$519,4,)</f>
        <v>#N/A</v>
      </c>
      <c r="G86" t="e">
        <f>VLOOKUP($A86,BASE!$B$2:$N$519,5,)</f>
        <v>#N/A</v>
      </c>
      <c r="H86" t="e">
        <f>VLOOKUP($A86,BASE!$B$2:$N$519,6,)</f>
        <v>#N/A</v>
      </c>
      <c r="I86" t="e">
        <f>VLOOKUP($A86,BASE!$B$2:$N$519,7,)</f>
        <v>#N/A</v>
      </c>
      <c r="J86" t="e">
        <f>VLOOKUP($A86,BASE!$B$2:$N$519,8,)</f>
        <v>#N/A</v>
      </c>
      <c r="K86" t="e">
        <f>VLOOKUP($A86,BASE!$B$2:$N$519,9,)</f>
        <v>#N/A</v>
      </c>
      <c r="L86" t="e">
        <f>VLOOKUP($A86,BASE!$B$2:$N$519,10,)</f>
        <v>#N/A</v>
      </c>
      <c r="M86" t="e">
        <f>VLOOKUP($A86,BASE!$B$2:$N$519,11,)</f>
        <v>#N/A</v>
      </c>
      <c r="N86" t="e">
        <f>VLOOKUP($A86,BASE!$B$2:$N$519,12,)</f>
        <v>#N/A</v>
      </c>
      <c r="O86" t="e">
        <f>VLOOKUP($A86,BASE!$B$2:$N$519,13,)</f>
        <v>#N/A</v>
      </c>
      <c r="S86" s="45"/>
      <c r="T86" s="45"/>
      <c r="U86" s="45"/>
      <c r="V86" s="45"/>
      <c r="W86" s="45"/>
      <c r="X86" s="78" t="str">
        <f t="shared" si="31"/>
        <v/>
      </c>
      <c r="Y86" s="76"/>
      <c r="Z86" s="77"/>
      <c r="AA86" s="75" t="str">
        <f t="shared" si="32"/>
        <v/>
      </c>
      <c r="AB86" s="76"/>
      <c r="AC86" s="76"/>
      <c r="AD86" s="77"/>
      <c r="AE86" s="75">
        <f t="shared" si="33"/>
        <v>0</v>
      </c>
      <c r="AF86" s="76"/>
      <c r="AG86" s="76"/>
      <c r="AH86" s="77"/>
      <c r="AI86" s="75"/>
      <c r="AJ86" s="77"/>
      <c r="AK86" s="17"/>
      <c r="AL86" s="17"/>
      <c r="AM86" s="17"/>
      <c r="AN86" s="17"/>
      <c r="AO86" s="23"/>
      <c r="AP86" s="4"/>
      <c r="AQ86" s="30"/>
      <c r="AR86" s="17">
        <v>14</v>
      </c>
      <c r="AS86" s="17">
        <v>14</v>
      </c>
      <c r="AT86" s="31"/>
      <c r="AU86" s="30"/>
      <c r="AV86" s="17">
        <v>54</v>
      </c>
      <c r="AW86" s="17">
        <v>54</v>
      </c>
      <c r="AX86" s="31"/>
      <c r="AY86" s="30"/>
      <c r="AZ86" s="17">
        <v>94</v>
      </c>
      <c r="BA86" s="17">
        <v>94</v>
      </c>
      <c r="BB86" s="31"/>
      <c r="BC86" s="30"/>
      <c r="BD86" s="17">
        <v>134</v>
      </c>
      <c r="BE86" s="17">
        <v>134</v>
      </c>
      <c r="BF86" s="31"/>
      <c r="BG86" s="78" t="str">
        <f t="shared" si="34"/>
        <v/>
      </c>
      <c r="BH86" s="76"/>
      <c r="BI86" s="77"/>
      <c r="BJ86" s="75" t="str">
        <f t="shared" si="35"/>
        <v/>
      </c>
      <c r="BK86" s="76"/>
      <c r="BL86" s="76"/>
      <c r="BM86" s="77"/>
      <c r="BN86" s="75">
        <f t="shared" si="36"/>
        <v>0</v>
      </c>
      <c r="BO86" s="76"/>
      <c r="BP86" s="76"/>
      <c r="BQ86" s="77"/>
      <c r="BR86" s="75"/>
      <c r="BS86" s="77"/>
      <c r="BT86" s="17"/>
      <c r="BU86" s="17"/>
      <c r="BV86" s="17"/>
      <c r="BW86" s="17"/>
      <c r="BX86" s="23"/>
      <c r="BY86" s="4"/>
      <c r="BZ86" s="30"/>
      <c r="CA86" s="17">
        <v>14</v>
      </c>
      <c r="CB86" s="17">
        <v>14</v>
      </c>
      <c r="CC86" s="31"/>
      <c r="CD86" s="30"/>
      <c r="CE86" s="17">
        <v>54</v>
      </c>
      <c r="CF86" s="17">
        <v>54</v>
      </c>
      <c r="CG86" s="31"/>
      <c r="CH86" s="30"/>
      <c r="CI86" s="17">
        <v>94</v>
      </c>
      <c r="CJ86" s="17">
        <v>94</v>
      </c>
      <c r="CK86" s="31"/>
      <c r="CL86" s="30"/>
      <c r="CM86" s="17">
        <v>134</v>
      </c>
      <c r="CN86" s="17">
        <v>134</v>
      </c>
      <c r="CO86" s="31"/>
    </row>
    <row r="87" spans="1:93" ht="12.6" customHeight="1" thickBot="1">
      <c r="A87">
        <v>183</v>
      </c>
      <c r="B87" t="e">
        <f t="shared" si="29"/>
        <v>#N/A</v>
      </c>
      <c r="C87" t="e">
        <f t="shared" si="30"/>
        <v>#N/A</v>
      </c>
      <c r="D87" t="e">
        <f>VLOOKUP($A87,BASE!$B$2:$N$519,2,)</f>
        <v>#N/A</v>
      </c>
      <c r="E87" t="e">
        <f>VLOOKUP($A87,BASE!$B$2:$N$519,3,)</f>
        <v>#N/A</v>
      </c>
      <c r="F87" t="e">
        <f>VLOOKUP($A87,BASE!$B$2:$N$519,4,)</f>
        <v>#N/A</v>
      </c>
      <c r="G87" t="e">
        <f>VLOOKUP($A87,BASE!$B$2:$N$519,5,)</f>
        <v>#N/A</v>
      </c>
      <c r="H87" t="e">
        <f>VLOOKUP($A87,BASE!$B$2:$N$519,6,)</f>
        <v>#N/A</v>
      </c>
      <c r="I87" t="e">
        <f>VLOOKUP($A87,BASE!$B$2:$N$519,7,)</f>
        <v>#N/A</v>
      </c>
      <c r="J87" t="e">
        <f>VLOOKUP($A87,BASE!$B$2:$N$519,8,)</f>
        <v>#N/A</v>
      </c>
      <c r="K87" t="e">
        <f>VLOOKUP($A87,BASE!$B$2:$N$519,9,)</f>
        <v>#N/A</v>
      </c>
      <c r="L87" t="e">
        <f>VLOOKUP($A87,BASE!$B$2:$N$519,10,)</f>
        <v>#N/A</v>
      </c>
      <c r="M87" t="e">
        <f>VLOOKUP($A87,BASE!$B$2:$N$519,11,)</f>
        <v>#N/A</v>
      </c>
      <c r="N87" t="e">
        <f>VLOOKUP($A87,BASE!$B$2:$N$519,12,)</f>
        <v>#N/A</v>
      </c>
      <c r="O87" t="e">
        <f>VLOOKUP($A87,BASE!$B$2:$N$519,13,)</f>
        <v>#N/A</v>
      </c>
      <c r="S87" s="125" t="s">
        <v>140</v>
      </c>
      <c r="T87" s="126"/>
      <c r="U87" s="126"/>
      <c r="V87" s="126"/>
      <c r="W87" s="127"/>
      <c r="X87" s="96" t="s">
        <v>166</v>
      </c>
      <c r="Y87" s="91"/>
      <c r="Z87" s="91"/>
      <c r="AA87" s="91"/>
      <c r="AB87" s="92"/>
      <c r="AC87" s="90">
        <f>U33</f>
        <v>0</v>
      </c>
      <c r="AD87" s="91"/>
      <c r="AE87" s="91"/>
      <c r="AF87" s="91"/>
      <c r="AG87" s="91"/>
      <c r="AH87" s="91"/>
      <c r="AI87" s="91"/>
      <c r="AJ87" s="91"/>
      <c r="AK87" s="91"/>
      <c r="AL87" s="92"/>
      <c r="AM87" s="8"/>
      <c r="AN87" s="8"/>
      <c r="AO87" s="9"/>
      <c r="AP87" s="4"/>
      <c r="AQ87" s="30"/>
      <c r="AR87" s="17">
        <v>15</v>
      </c>
      <c r="AS87" s="17">
        <v>15</v>
      </c>
      <c r="AT87" s="31"/>
      <c r="AU87" s="30"/>
      <c r="AV87" s="17">
        <v>55</v>
      </c>
      <c r="AW87" s="17">
        <v>55</v>
      </c>
      <c r="AX87" s="31"/>
      <c r="AY87" s="30"/>
      <c r="AZ87" s="17">
        <v>95</v>
      </c>
      <c r="BA87" s="17">
        <v>95</v>
      </c>
      <c r="BB87" s="31"/>
      <c r="BC87" s="30"/>
      <c r="BD87" s="17">
        <v>135</v>
      </c>
      <c r="BE87" s="17">
        <v>135</v>
      </c>
      <c r="BF87" s="31"/>
      <c r="BG87" s="96" t="s">
        <v>166</v>
      </c>
      <c r="BH87" s="91"/>
      <c r="BI87" s="91"/>
      <c r="BJ87" s="91"/>
      <c r="BK87" s="92"/>
      <c r="BL87" s="90">
        <f>AC87</f>
        <v>0</v>
      </c>
      <c r="BM87" s="91"/>
      <c r="BN87" s="91"/>
      <c r="BO87" s="91"/>
      <c r="BP87" s="91"/>
      <c r="BQ87" s="91"/>
      <c r="BR87" s="91"/>
      <c r="BS87" s="91"/>
      <c r="BT87" s="91"/>
      <c r="BU87" s="92"/>
      <c r="BV87" s="8"/>
      <c r="BW87" s="8"/>
      <c r="BX87" s="9"/>
      <c r="BY87" s="4"/>
      <c r="BZ87" s="30"/>
      <c r="CA87" s="17">
        <v>15</v>
      </c>
      <c r="CB87" s="17">
        <v>15</v>
      </c>
      <c r="CC87" s="31"/>
      <c r="CD87" s="30"/>
      <c r="CE87" s="17">
        <v>55</v>
      </c>
      <c r="CF87" s="17">
        <v>55</v>
      </c>
      <c r="CG87" s="31"/>
      <c r="CH87" s="30"/>
      <c r="CI87" s="17">
        <v>95</v>
      </c>
      <c r="CJ87" s="17">
        <v>95</v>
      </c>
      <c r="CK87" s="31"/>
      <c r="CL87" s="30"/>
      <c r="CM87" s="17">
        <v>135</v>
      </c>
      <c r="CN87" s="17">
        <v>135</v>
      </c>
      <c r="CO87" s="31"/>
    </row>
    <row r="88" spans="1:93" ht="12.6" customHeight="1">
      <c r="A88">
        <v>184</v>
      </c>
      <c r="B88" t="e">
        <f t="shared" si="29"/>
        <v>#N/A</v>
      </c>
      <c r="C88" t="e">
        <f t="shared" si="30"/>
        <v>#N/A</v>
      </c>
      <c r="D88" t="e">
        <f>VLOOKUP($A88,BASE!$B$2:$N$519,2,)</f>
        <v>#N/A</v>
      </c>
      <c r="E88" t="e">
        <f>VLOOKUP($A88,BASE!$B$2:$N$519,3,)</f>
        <v>#N/A</v>
      </c>
      <c r="F88" t="e">
        <f>VLOOKUP($A88,BASE!$B$2:$N$519,4,)</f>
        <v>#N/A</v>
      </c>
      <c r="G88" t="e">
        <f>VLOOKUP($A88,BASE!$B$2:$N$519,5,)</f>
        <v>#N/A</v>
      </c>
      <c r="H88" t="e">
        <f>VLOOKUP($A88,BASE!$B$2:$N$519,6,)</f>
        <v>#N/A</v>
      </c>
      <c r="I88" t="e">
        <f>VLOOKUP($A88,BASE!$B$2:$N$519,7,)</f>
        <v>#N/A</v>
      </c>
      <c r="J88" t="e">
        <f>VLOOKUP($A88,BASE!$B$2:$N$519,8,)</f>
        <v>#N/A</v>
      </c>
      <c r="K88" t="e">
        <f>VLOOKUP($A88,BASE!$B$2:$N$519,9,)</f>
        <v>#N/A</v>
      </c>
      <c r="L88" t="e">
        <f>VLOOKUP($A88,BASE!$B$2:$N$519,10,)</f>
        <v>#N/A</v>
      </c>
      <c r="M88" t="e">
        <f>VLOOKUP($A88,BASE!$B$2:$N$519,11,)</f>
        <v>#N/A</v>
      </c>
      <c r="N88" t="e">
        <f>VLOOKUP($A88,BASE!$B$2:$N$519,12,)</f>
        <v>#N/A</v>
      </c>
      <c r="O88" t="e">
        <f>VLOOKUP($A88,BASE!$B$2:$N$519,13,)</f>
        <v>#N/A</v>
      </c>
      <c r="S88" s="32" t="s">
        <v>48</v>
      </c>
      <c r="T88" s="33" t="s">
        <v>49</v>
      </c>
      <c r="U88" s="33" t="s">
        <v>50</v>
      </c>
      <c r="V88" s="33" t="s">
        <v>51</v>
      </c>
      <c r="W88" s="34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4"/>
      <c r="AQ88" s="30"/>
      <c r="AR88" s="17">
        <v>16</v>
      </c>
      <c r="AS88" s="17">
        <v>16</v>
      </c>
      <c r="AT88" s="31"/>
      <c r="AU88" s="30"/>
      <c r="AV88" s="17">
        <v>56</v>
      </c>
      <c r="AW88" s="17">
        <v>56</v>
      </c>
      <c r="AX88" s="31"/>
      <c r="AY88" s="30"/>
      <c r="AZ88" s="17">
        <v>96</v>
      </c>
      <c r="BA88" s="17">
        <v>96</v>
      </c>
      <c r="BB88" s="31"/>
      <c r="BC88" s="30"/>
      <c r="BD88" s="17">
        <v>136</v>
      </c>
      <c r="BE88" s="17">
        <v>136</v>
      </c>
      <c r="BF88" s="31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4"/>
      <c r="BZ88" s="30"/>
      <c r="CA88" s="17">
        <v>16</v>
      </c>
      <c r="CB88" s="17">
        <v>16</v>
      </c>
      <c r="CC88" s="31"/>
      <c r="CD88" s="30"/>
      <c r="CE88" s="17">
        <v>56</v>
      </c>
      <c r="CF88" s="17">
        <v>56</v>
      </c>
      <c r="CG88" s="31"/>
      <c r="CH88" s="30"/>
      <c r="CI88" s="17">
        <v>96</v>
      </c>
      <c r="CJ88" s="17">
        <v>96</v>
      </c>
      <c r="CK88" s="31"/>
      <c r="CL88" s="30"/>
      <c r="CM88" s="17">
        <v>136</v>
      </c>
      <c r="CN88" s="17">
        <v>136</v>
      </c>
      <c r="CO88" s="31"/>
    </row>
    <row r="89" spans="1:93" ht="12.6" customHeight="1" thickBot="1">
      <c r="A89">
        <v>185</v>
      </c>
      <c r="B89" t="e">
        <f t="shared" si="29"/>
        <v>#N/A</v>
      </c>
      <c r="C89" t="e">
        <f t="shared" si="30"/>
        <v>#N/A</v>
      </c>
      <c r="D89" t="e">
        <f>VLOOKUP($A89,BASE!$B$2:$N$519,2,)</f>
        <v>#N/A</v>
      </c>
      <c r="E89" t="e">
        <f>VLOOKUP($A89,BASE!$B$2:$N$519,3,)</f>
        <v>#N/A</v>
      </c>
      <c r="F89" t="e">
        <f>VLOOKUP($A89,BASE!$B$2:$N$519,4,)</f>
        <v>#N/A</v>
      </c>
      <c r="G89" t="e">
        <f>VLOOKUP($A89,BASE!$B$2:$N$519,5,)</f>
        <v>#N/A</v>
      </c>
      <c r="H89" t="e">
        <f>VLOOKUP($A89,BASE!$B$2:$N$519,6,)</f>
        <v>#N/A</v>
      </c>
      <c r="I89" t="e">
        <f>VLOOKUP($A89,BASE!$B$2:$N$519,7,)</f>
        <v>#N/A</v>
      </c>
      <c r="J89" t="e">
        <f>VLOOKUP($A89,BASE!$B$2:$N$519,8,)</f>
        <v>#N/A</v>
      </c>
      <c r="K89" t="e">
        <f>VLOOKUP($A89,BASE!$B$2:$N$519,9,)</f>
        <v>#N/A</v>
      </c>
      <c r="L89" t="e">
        <f>VLOOKUP($A89,BASE!$B$2:$N$519,10,)</f>
        <v>#N/A</v>
      </c>
      <c r="M89" t="e">
        <f>VLOOKUP($A89,BASE!$B$2:$N$519,11,)</f>
        <v>#N/A</v>
      </c>
      <c r="N89" t="e">
        <f>VLOOKUP($A89,BASE!$B$2:$N$519,12,)</f>
        <v>#N/A</v>
      </c>
      <c r="O89" t="e">
        <f>VLOOKUP($A89,BASE!$B$2:$N$519,13,)</f>
        <v>#N/A</v>
      </c>
      <c r="S89" s="35" t="e">
        <f>VLOOKUP($R$155,$C$5:$P$103,7,)</f>
        <v>#N/A</v>
      </c>
      <c r="T89" s="35" t="e">
        <f>VLOOKUP($R$155,$C$5:$P$103,8,)</f>
        <v>#N/A</v>
      </c>
      <c r="U89" s="35" t="e">
        <f>VLOOKUP($R$155,$C$5:$P$103,10,)</f>
        <v>#N/A</v>
      </c>
      <c r="V89" s="35" t="e">
        <f>VLOOKUP($R$155,$C$5:$P$103,9,)</f>
        <v>#N/A</v>
      </c>
      <c r="W89" s="36"/>
      <c r="X89" s="97" t="s">
        <v>153</v>
      </c>
      <c r="Y89" s="98"/>
      <c r="Z89" s="99"/>
      <c r="AA89" s="47" t="e">
        <f>T89</f>
        <v>#N/A</v>
      </c>
      <c r="AB89" s="47"/>
      <c r="AC89" s="47"/>
      <c r="AD89" s="47"/>
      <c r="AE89" s="47"/>
      <c r="AF89" s="47"/>
      <c r="AG89" s="47"/>
      <c r="AH89" s="90" t="s">
        <v>154</v>
      </c>
      <c r="AI89" s="91"/>
      <c r="AJ89" s="92"/>
      <c r="AK89" s="90"/>
      <c r="AL89" s="91"/>
      <c r="AM89" s="91"/>
      <c r="AN89" s="91"/>
      <c r="AO89" s="92"/>
      <c r="AP89" s="4"/>
      <c r="AQ89" s="30"/>
      <c r="AR89" s="17">
        <v>17</v>
      </c>
      <c r="AS89" s="17">
        <v>17</v>
      </c>
      <c r="AT89" s="31"/>
      <c r="AU89" s="30"/>
      <c r="AV89" s="17">
        <v>57</v>
      </c>
      <c r="AW89" s="17">
        <v>57</v>
      </c>
      <c r="AX89" s="31"/>
      <c r="AY89" s="30"/>
      <c r="AZ89" s="17">
        <v>97</v>
      </c>
      <c r="BA89" s="17">
        <v>97</v>
      </c>
      <c r="BB89" s="31"/>
      <c r="BC89" s="30"/>
      <c r="BD89" s="17">
        <v>137</v>
      </c>
      <c r="BE89" s="17">
        <v>137</v>
      </c>
      <c r="BF89" s="31"/>
      <c r="BG89" s="97" t="s">
        <v>153</v>
      </c>
      <c r="BH89" s="98"/>
      <c r="BI89" s="99"/>
      <c r="BJ89" s="47" t="str">
        <f>BJ29</f>
        <v>P. PICASSO</v>
      </c>
      <c r="BK89" s="47"/>
      <c r="BL89" s="47"/>
      <c r="BM89" s="47"/>
      <c r="BN89" s="47"/>
      <c r="BO89" s="47"/>
      <c r="BP89" s="47"/>
      <c r="BQ89" s="90" t="s">
        <v>154</v>
      </c>
      <c r="BR89" s="91"/>
      <c r="BS89" s="92"/>
      <c r="BT89" s="90"/>
      <c r="BU89" s="91"/>
      <c r="BV89" s="91"/>
      <c r="BW89" s="91"/>
      <c r="BX89" s="92"/>
      <c r="BY89" s="4"/>
      <c r="BZ89" s="30"/>
      <c r="CA89" s="17">
        <v>17</v>
      </c>
      <c r="CB89" s="17">
        <v>17</v>
      </c>
      <c r="CC89" s="31"/>
      <c r="CD89" s="30"/>
      <c r="CE89" s="17">
        <v>57</v>
      </c>
      <c r="CF89" s="17">
        <v>57</v>
      </c>
      <c r="CG89" s="31"/>
      <c r="CH89" s="30"/>
      <c r="CI89" s="17">
        <v>97</v>
      </c>
      <c r="CJ89" s="17">
        <v>97</v>
      </c>
      <c r="CK89" s="31"/>
      <c r="CL89" s="30"/>
      <c r="CM89" s="17">
        <v>137</v>
      </c>
      <c r="CN89" s="17">
        <v>137</v>
      </c>
      <c r="CO89" s="31"/>
    </row>
    <row r="90" spans="1:93" ht="12.6" customHeight="1" thickBot="1">
      <c r="A90">
        <v>186</v>
      </c>
      <c r="B90" t="e">
        <f t="shared" si="29"/>
        <v>#N/A</v>
      </c>
      <c r="C90" t="e">
        <f t="shared" si="30"/>
        <v>#N/A</v>
      </c>
      <c r="D90" t="e">
        <f>VLOOKUP($A90,BASE!$B$2:$N$519,2,)</f>
        <v>#N/A</v>
      </c>
      <c r="E90" t="e">
        <f>VLOOKUP($A90,BASE!$B$2:$N$519,3,)</f>
        <v>#N/A</v>
      </c>
      <c r="F90" t="e">
        <f>VLOOKUP($A90,BASE!$B$2:$N$519,4,)</f>
        <v>#N/A</v>
      </c>
      <c r="G90" t="e">
        <f>VLOOKUP($A90,BASE!$B$2:$N$519,5,)</f>
        <v>#N/A</v>
      </c>
      <c r="H90" t="e">
        <f>VLOOKUP($A90,BASE!$B$2:$N$519,6,)</f>
        <v>#N/A</v>
      </c>
      <c r="I90" t="e">
        <f>VLOOKUP($A90,BASE!$B$2:$N$519,7,)</f>
        <v>#N/A</v>
      </c>
      <c r="J90" t="e">
        <f>VLOOKUP($A90,BASE!$B$2:$N$519,8,)</f>
        <v>#N/A</v>
      </c>
      <c r="K90" t="e">
        <f>VLOOKUP($A90,BASE!$B$2:$N$519,9,)</f>
        <v>#N/A</v>
      </c>
      <c r="L90" t="e">
        <f>VLOOKUP($A90,BASE!$B$2:$N$519,10,)</f>
        <v>#N/A</v>
      </c>
      <c r="M90" t="e">
        <f>VLOOKUP($A90,BASE!$B$2:$N$519,11,)</f>
        <v>#N/A</v>
      </c>
      <c r="N90" t="e">
        <f>VLOOKUP($A90,BASE!$B$2:$N$519,12,)</f>
        <v>#N/A</v>
      </c>
      <c r="O90" t="e">
        <f>VLOOKUP($A90,BASE!$B$2:$N$519,13,)</f>
        <v>#N/A</v>
      </c>
      <c r="S90" s="42"/>
      <c r="T90" s="37" t="s">
        <v>52</v>
      </c>
      <c r="U90" s="124" t="str">
        <f>IF(ISERROR(VLOOKUP($R155,$C$5:$P$103,12,)),"",(VLOOKUP($R155,$C$5:$P$103,12,)))</f>
        <v/>
      </c>
      <c r="V90" s="124"/>
      <c r="W90" s="38"/>
      <c r="X90" s="47" t="s">
        <v>157</v>
      </c>
      <c r="Y90" s="47"/>
      <c r="Z90" s="47"/>
      <c r="AA90" s="93"/>
      <c r="AB90" s="93"/>
      <c r="AC90" s="93"/>
      <c r="AD90" s="4"/>
      <c r="AE90" s="4"/>
      <c r="AF90" s="94" t="s">
        <v>158</v>
      </c>
      <c r="AG90" s="53"/>
      <c r="AH90" s="80"/>
      <c r="AI90" s="80"/>
      <c r="AJ90" s="80"/>
      <c r="AK90" s="80"/>
      <c r="AL90" s="80"/>
      <c r="AM90" s="80"/>
      <c r="AN90" s="80"/>
      <c r="AO90" s="95"/>
      <c r="AP90" s="4"/>
      <c r="AQ90" s="30"/>
      <c r="AR90" s="17">
        <v>18</v>
      </c>
      <c r="AS90" s="17">
        <v>18</v>
      </c>
      <c r="AT90" s="31"/>
      <c r="AU90" s="30"/>
      <c r="AV90" s="17">
        <v>58</v>
      </c>
      <c r="AW90" s="17">
        <v>58</v>
      </c>
      <c r="AX90" s="31"/>
      <c r="AY90" s="30"/>
      <c r="AZ90" s="17">
        <v>98</v>
      </c>
      <c r="BA90" s="17">
        <v>98</v>
      </c>
      <c r="BB90" s="31"/>
      <c r="BC90" s="30"/>
      <c r="BD90" s="17">
        <v>138</v>
      </c>
      <c r="BE90" s="17">
        <v>138</v>
      </c>
      <c r="BF90" s="31"/>
      <c r="BG90" s="47" t="s">
        <v>157</v>
      </c>
      <c r="BH90" s="47"/>
      <c r="BI90" s="47"/>
      <c r="BJ90" s="93"/>
      <c r="BK90" s="93"/>
      <c r="BL90" s="93"/>
      <c r="BM90" s="4"/>
      <c r="BN90" s="4"/>
      <c r="BO90" s="94" t="s">
        <v>158</v>
      </c>
      <c r="BP90" s="53"/>
      <c r="BQ90" s="80"/>
      <c r="BR90" s="80"/>
      <c r="BS90" s="80"/>
      <c r="BT90" s="80"/>
      <c r="BU90" s="80"/>
      <c r="BV90" s="80"/>
      <c r="BW90" s="80"/>
      <c r="BX90" s="95"/>
      <c r="BY90" s="4"/>
      <c r="BZ90" s="30"/>
      <c r="CA90" s="17">
        <v>18</v>
      </c>
      <c r="CB90" s="17">
        <v>18</v>
      </c>
      <c r="CC90" s="31"/>
      <c r="CD90" s="30"/>
      <c r="CE90" s="17">
        <v>58</v>
      </c>
      <c r="CF90" s="17">
        <v>58</v>
      </c>
      <c r="CG90" s="31"/>
      <c r="CH90" s="30"/>
      <c r="CI90" s="17">
        <v>98</v>
      </c>
      <c r="CJ90" s="17">
        <v>98</v>
      </c>
      <c r="CK90" s="31"/>
      <c r="CL90" s="30"/>
      <c r="CM90" s="17">
        <v>138</v>
      </c>
      <c r="CN90" s="17">
        <v>138</v>
      </c>
      <c r="CO90" s="31"/>
    </row>
    <row r="91" spans="1:93" ht="12.6" customHeight="1" thickBot="1">
      <c r="A91">
        <v>187</v>
      </c>
      <c r="B91" t="e">
        <f t="shared" si="29"/>
        <v>#N/A</v>
      </c>
      <c r="C91" t="e">
        <f t="shared" si="30"/>
        <v>#N/A</v>
      </c>
      <c r="D91" t="e">
        <f>VLOOKUP($A91,BASE!$B$2:$N$519,2,)</f>
        <v>#N/A</v>
      </c>
      <c r="E91" t="e">
        <f>VLOOKUP($A91,BASE!$B$2:$N$519,3,)</f>
        <v>#N/A</v>
      </c>
      <c r="F91" t="e">
        <f>VLOOKUP($A91,BASE!$B$2:$N$519,4,)</f>
        <v>#N/A</v>
      </c>
      <c r="G91" t="e">
        <f>VLOOKUP($A91,BASE!$B$2:$N$519,5,)</f>
        <v>#N/A</v>
      </c>
      <c r="H91" t="e">
        <f>VLOOKUP($A91,BASE!$B$2:$N$519,6,)</f>
        <v>#N/A</v>
      </c>
      <c r="I91" t="e">
        <f>VLOOKUP($A91,BASE!$B$2:$N$519,7,)</f>
        <v>#N/A</v>
      </c>
      <c r="J91" t="e">
        <f>VLOOKUP($A91,BASE!$B$2:$N$519,8,)</f>
        <v>#N/A</v>
      </c>
      <c r="K91" t="e">
        <f>VLOOKUP($A91,BASE!$B$2:$N$519,9,)</f>
        <v>#N/A</v>
      </c>
      <c r="L91" t="e">
        <f>VLOOKUP($A91,BASE!$B$2:$N$519,10,)</f>
        <v>#N/A</v>
      </c>
      <c r="M91" t="e">
        <f>VLOOKUP($A91,BASE!$B$2:$N$519,11,)</f>
        <v>#N/A</v>
      </c>
      <c r="N91" t="e">
        <f>VLOOKUP($A91,BASE!$B$2:$N$519,12,)</f>
        <v>#N/A</v>
      </c>
      <c r="O91" t="e">
        <f>VLOOKUP($A91,BASE!$B$2:$N$519,13,)</f>
        <v>#N/A</v>
      </c>
      <c r="S91" s="39" t="s">
        <v>53</v>
      </c>
      <c r="T91" s="40" t="s">
        <v>2</v>
      </c>
      <c r="U91" s="40" t="s">
        <v>54</v>
      </c>
      <c r="V91" s="40" t="s">
        <v>55</v>
      </c>
      <c r="W91" s="41" t="s">
        <v>56</v>
      </c>
      <c r="X91" s="82" t="s">
        <v>159</v>
      </c>
      <c r="Y91" s="84"/>
      <c r="Z91" s="11"/>
      <c r="AA91" s="11"/>
      <c r="AB91" s="4"/>
      <c r="AC91" s="4"/>
      <c r="AD91" s="4"/>
      <c r="AE91" s="4"/>
      <c r="AF91" s="12">
        <v>1</v>
      </c>
      <c r="AG91" s="13">
        <v>1</v>
      </c>
      <c r="AH91" s="14">
        <v>2</v>
      </c>
      <c r="AI91" s="14">
        <v>3</v>
      </c>
      <c r="AJ91" s="15">
        <v>4</v>
      </c>
      <c r="AK91" s="16">
        <v>2</v>
      </c>
      <c r="AL91" s="13">
        <v>1</v>
      </c>
      <c r="AM91" s="14">
        <v>2</v>
      </c>
      <c r="AN91" s="14">
        <v>3</v>
      </c>
      <c r="AO91" s="15">
        <v>4</v>
      </c>
      <c r="AP91" s="4"/>
      <c r="AQ91" s="30"/>
      <c r="AR91" s="17">
        <v>19</v>
      </c>
      <c r="AS91" s="17">
        <v>19</v>
      </c>
      <c r="AT91" s="31"/>
      <c r="AU91" s="30"/>
      <c r="AV91" s="17">
        <v>59</v>
      </c>
      <c r="AW91" s="17">
        <v>59</v>
      </c>
      <c r="AX91" s="31"/>
      <c r="AY91" s="30"/>
      <c r="AZ91" s="17">
        <v>99</v>
      </c>
      <c r="BA91" s="17">
        <v>99</v>
      </c>
      <c r="BB91" s="31"/>
      <c r="BC91" s="30"/>
      <c r="BD91" s="17">
        <v>139</v>
      </c>
      <c r="BE91" s="17">
        <v>139</v>
      </c>
      <c r="BF91" s="31"/>
      <c r="BG91" s="82" t="s">
        <v>159</v>
      </c>
      <c r="BH91" s="84"/>
      <c r="BI91" s="11"/>
      <c r="BJ91" s="11"/>
      <c r="BK91" s="4"/>
      <c r="BL91" s="4"/>
      <c r="BM91" s="4"/>
      <c r="BN91" s="4"/>
      <c r="BO91" s="12">
        <v>1</v>
      </c>
      <c r="BP91" s="13">
        <v>1</v>
      </c>
      <c r="BQ91" s="14">
        <v>2</v>
      </c>
      <c r="BR91" s="14">
        <v>3</v>
      </c>
      <c r="BS91" s="15">
        <v>4</v>
      </c>
      <c r="BT91" s="16">
        <v>2</v>
      </c>
      <c r="BU91" s="13">
        <v>1</v>
      </c>
      <c r="BV91" s="14">
        <v>2</v>
      </c>
      <c r="BW91" s="14">
        <v>3</v>
      </c>
      <c r="BX91" s="15">
        <v>4</v>
      </c>
      <c r="BY91" s="4"/>
      <c r="BZ91" s="30"/>
      <c r="CA91" s="17">
        <v>19</v>
      </c>
      <c r="CB91" s="17">
        <v>19</v>
      </c>
      <c r="CC91" s="31"/>
      <c r="CD91" s="30"/>
      <c r="CE91" s="17">
        <v>59</v>
      </c>
      <c r="CF91" s="17">
        <v>59</v>
      </c>
      <c r="CG91" s="31"/>
      <c r="CH91" s="30"/>
      <c r="CI91" s="17">
        <v>99</v>
      </c>
      <c r="CJ91" s="17">
        <v>99</v>
      </c>
      <c r="CK91" s="31"/>
      <c r="CL91" s="30"/>
      <c r="CM91" s="17">
        <v>139</v>
      </c>
      <c r="CN91" s="17">
        <v>139</v>
      </c>
      <c r="CO91" s="31"/>
    </row>
    <row r="92" spans="1:93" ht="12.6" customHeight="1" thickBot="1">
      <c r="A92">
        <v>188</v>
      </c>
      <c r="B92" t="e">
        <f t="shared" si="29"/>
        <v>#N/A</v>
      </c>
      <c r="C92" t="e">
        <f t="shared" si="30"/>
        <v>#N/A</v>
      </c>
      <c r="D92" t="e">
        <f>VLOOKUP($A92,BASE!$B$2:$N$519,2,)</f>
        <v>#N/A</v>
      </c>
      <c r="E92" t="e">
        <f>VLOOKUP($A92,BASE!$B$2:$N$519,3,)</f>
        <v>#N/A</v>
      </c>
      <c r="F92" t="e">
        <f>VLOOKUP($A92,BASE!$B$2:$N$519,4,)</f>
        <v>#N/A</v>
      </c>
      <c r="G92" t="e">
        <f>VLOOKUP($A92,BASE!$B$2:$N$519,5,)</f>
        <v>#N/A</v>
      </c>
      <c r="H92" t="e">
        <f>VLOOKUP($A92,BASE!$B$2:$N$519,6,)</f>
        <v>#N/A</v>
      </c>
      <c r="I92" t="e">
        <f>VLOOKUP($A92,BASE!$B$2:$N$519,7,)</f>
        <v>#N/A</v>
      </c>
      <c r="J92" t="e">
        <f>VLOOKUP($A92,BASE!$B$2:$N$519,8,)</f>
        <v>#N/A</v>
      </c>
      <c r="K92" t="e">
        <f>VLOOKUP($A92,BASE!$B$2:$N$519,9,)</f>
        <v>#N/A</v>
      </c>
      <c r="L92" t="e">
        <f>VLOOKUP($A92,BASE!$B$2:$N$519,10,)</f>
        <v>#N/A</v>
      </c>
      <c r="M92" t="e">
        <f>VLOOKUP($A92,BASE!$B$2:$N$519,11,)</f>
        <v>#N/A</v>
      </c>
      <c r="N92" t="e">
        <f>VLOOKUP($A92,BASE!$B$2:$N$519,12,)</f>
        <v>#N/A</v>
      </c>
      <c r="O92" t="e">
        <f>VLOOKUP($A92,BASE!$B$2:$N$519,13,)</f>
        <v>#N/A</v>
      </c>
      <c r="S92" s="43" t="str">
        <f t="shared" ref="S92:S110" si="37">IF(ISERROR(VLOOKUP($R155,$C$5:$P$103,3,)),"",(VLOOKUP($R155,$C$5:$P$103,3,)))</f>
        <v/>
      </c>
      <c r="T92" s="43" t="str">
        <f t="shared" ref="T92:T111" si="38">IF(ISERROR(VLOOKUP($R155,$C$5:$P$103,4,)),"",(VLOOKUP($R155,$C$5:$P$103,4,)))</f>
        <v/>
      </c>
      <c r="U92" s="44" t="str">
        <f t="shared" ref="U92:U111" si="39">IF(ISERROR(VLOOKUP($R155,$C$5:$P$103,5,)),"",(VLOOKUP($R155,$C$5:$P$103,5,)))</f>
        <v/>
      </c>
      <c r="V92" s="43" t="str">
        <f t="shared" ref="V92:V111" si="40">IF(ISERROR(VLOOKUP($R155,$C$5:$P$103,2,)),"",(VLOOKUP($R155,$C$5:$P$103,2,)))</f>
        <v/>
      </c>
      <c r="W92" s="43" t="str">
        <f t="shared" ref="W92:W111" si="41">IF(ISERROR(VLOOKUP($R155,$C$5:$P$103,11,)),"",(VLOOKUP($R155,$C$5:$P$103,11,)))</f>
        <v/>
      </c>
      <c r="X92" s="75" t="s">
        <v>160</v>
      </c>
      <c r="Y92" s="77"/>
      <c r="Z92" s="17"/>
      <c r="AA92" s="17"/>
      <c r="AB92" s="17"/>
      <c r="AC92" s="4"/>
      <c r="AD92" s="4"/>
      <c r="AE92" s="4"/>
      <c r="AF92" s="18"/>
      <c r="AG92" s="19"/>
      <c r="AH92" s="19"/>
      <c r="AI92" s="19"/>
      <c r="AJ92" s="19"/>
      <c r="AK92" s="19"/>
      <c r="AL92" s="19"/>
      <c r="AM92" s="19"/>
      <c r="AN92" s="19"/>
      <c r="AO92" s="20"/>
      <c r="AP92" s="4"/>
      <c r="AQ92" s="30"/>
      <c r="AR92" s="17">
        <v>20</v>
      </c>
      <c r="AS92" s="17">
        <v>20</v>
      </c>
      <c r="AT92" s="31"/>
      <c r="AU92" s="30"/>
      <c r="AV92" s="17">
        <v>60</v>
      </c>
      <c r="AW92" s="17">
        <v>60</v>
      </c>
      <c r="AX92" s="31"/>
      <c r="AY92" s="30"/>
      <c r="AZ92" s="17">
        <v>100</v>
      </c>
      <c r="BA92" s="17">
        <v>100</v>
      </c>
      <c r="BB92" s="31"/>
      <c r="BC92" s="30"/>
      <c r="BD92" s="17">
        <v>140</v>
      </c>
      <c r="BE92" s="17">
        <v>140</v>
      </c>
      <c r="BF92" s="31"/>
      <c r="BG92" s="75" t="s">
        <v>160</v>
      </c>
      <c r="BH92" s="77"/>
      <c r="BI92" s="17"/>
      <c r="BJ92" s="17"/>
      <c r="BK92" s="17"/>
      <c r="BL92" s="4"/>
      <c r="BM92" s="4"/>
      <c r="BN92" s="4"/>
      <c r="BO92" s="18"/>
      <c r="BP92" s="19"/>
      <c r="BQ92" s="19"/>
      <c r="BR92" s="19"/>
      <c r="BS92" s="19"/>
      <c r="BT92" s="19"/>
      <c r="BU92" s="19"/>
      <c r="BV92" s="19"/>
      <c r="BW92" s="19"/>
      <c r="BX92" s="20"/>
      <c r="BY92" s="4"/>
      <c r="BZ92" s="30"/>
      <c r="CA92" s="17">
        <v>20</v>
      </c>
      <c r="CB92" s="17">
        <v>20</v>
      </c>
      <c r="CC92" s="31"/>
      <c r="CD92" s="30"/>
      <c r="CE92" s="17">
        <v>60</v>
      </c>
      <c r="CF92" s="17">
        <v>60</v>
      </c>
      <c r="CG92" s="31"/>
      <c r="CH92" s="30"/>
      <c r="CI92" s="17">
        <v>100</v>
      </c>
      <c r="CJ92" s="17">
        <v>100</v>
      </c>
      <c r="CK92" s="31"/>
      <c r="CL92" s="30"/>
      <c r="CM92" s="17">
        <v>140</v>
      </c>
      <c r="CN92" s="17">
        <v>140</v>
      </c>
      <c r="CO92" s="31"/>
    </row>
    <row r="93" spans="1:93" ht="12.6" customHeight="1" thickBot="1">
      <c r="A93">
        <v>189</v>
      </c>
      <c r="B93" t="e">
        <f t="shared" si="29"/>
        <v>#N/A</v>
      </c>
      <c r="C93" t="e">
        <f t="shared" si="30"/>
        <v>#N/A</v>
      </c>
      <c r="D93" t="e">
        <f>VLOOKUP($A93,BASE!$B$2:$N$519,2,)</f>
        <v>#N/A</v>
      </c>
      <c r="E93" t="e">
        <f>VLOOKUP($A93,BASE!$B$2:$N$519,3,)</f>
        <v>#N/A</v>
      </c>
      <c r="F93" t="e">
        <f>VLOOKUP($A93,BASE!$B$2:$N$519,4,)</f>
        <v>#N/A</v>
      </c>
      <c r="G93" t="e">
        <f>VLOOKUP($A93,BASE!$B$2:$N$519,5,)</f>
        <v>#N/A</v>
      </c>
      <c r="H93" t="e">
        <f>VLOOKUP($A93,BASE!$B$2:$N$519,6,)</f>
        <v>#N/A</v>
      </c>
      <c r="I93" t="e">
        <f>VLOOKUP($A93,BASE!$B$2:$N$519,7,)</f>
        <v>#N/A</v>
      </c>
      <c r="J93" t="e">
        <f>VLOOKUP($A93,BASE!$B$2:$N$519,8,)</f>
        <v>#N/A</v>
      </c>
      <c r="K93" t="e">
        <f>VLOOKUP($A93,BASE!$B$2:$N$519,9,)</f>
        <v>#N/A</v>
      </c>
      <c r="L93" t="e">
        <f>VLOOKUP($A93,BASE!$B$2:$N$519,10,)</f>
        <v>#N/A</v>
      </c>
      <c r="M93" t="e">
        <f>VLOOKUP($A93,BASE!$B$2:$N$519,11,)</f>
        <v>#N/A</v>
      </c>
      <c r="N93" t="e">
        <f>VLOOKUP($A93,BASE!$B$2:$N$519,12,)</f>
        <v>#N/A</v>
      </c>
      <c r="O93" t="e">
        <f>VLOOKUP($A93,BASE!$B$2:$N$519,13,)</f>
        <v>#N/A</v>
      </c>
      <c r="S93" s="43" t="str">
        <f t="shared" si="37"/>
        <v/>
      </c>
      <c r="T93" s="43" t="str">
        <f t="shared" si="38"/>
        <v/>
      </c>
      <c r="U93" s="44" t="str">
        <f t="shared" si="39"/>
        <v/>
      </c>
      <c r="V93" s="43" t="str">
        <f t="shared" si="40"/>
        <v/>
      </c>
      <c r="W93" s="43" t="str">
        <f t="shared" si="41"/>
        <v/>
      </c>
      <c r="X93" s="75" t="s">
        <v>162</v>
      </c>
      <c r="Y93" s="77"/>
      <c r="Z93" s="17"/>
      <c r="AA93" s="17"/>
      <c r="AB93" s="17"/>
      <c r="AC93" s="4"/>
      <c r="AD93" s="4"/>
      <c r="AE93" s="4"/>
      <c r="AF93" s="21">
        <v>3</v>
      </c>
      <c r="AG93" s="13">
        <v>1</v>
      </c>
      <c r="AH93" s="14">
        <v>2</v>
      </c>
      <c r="AI93" s="14">
        <v>3</v>
      </c>
      <c r="AJ93" s="15">
        <v>4</v>
      </c>
      <c r="AK93" s="22">
        <v>4</v>
      </c>
      <c r="AL93" s="13">
        <v>1</v>
      </c>
      <c r="AM93" s="14">
        <v>2</v>
      </c>
      <c r="AN93" s="14">
        <v>3</v>
      </c>
      <c r="AO93" s="15">
        <v>4</v>
      </c>
      <c r="AP93" s="4"/>
      <c r="AQ93" s="30"/>
      <c r="AR93" s="17">
        <v>21</v>
      </c>
      <c r="AS93" s="17">
        <v>21</v>
      </c>
      <c r="AT93" s="31"/>
      <c r="AU93" s="30"/>
      <c r="AV93" s="17">
        <v>61</v>
      </c>
      <c r="AW93" s="17">
        <v>61</v>
      </c>
      <c r="AX93" s="31"/>
      <c r="AY93" s="30"/>
      <c r="AZ93" s="17">
        <v>101</v>
      </c>
      <c r="BA93" s="17">
        <v>101</v>
      </c>
      <c r="BB93" s="31"/>
      <c r="BC93" s="30"/>
      <c r="BD93" s="17">
        <v>141</v>
      </c>
      <c r="BE93" s="17">
        <v>141</v>
      </c>
      <c r="BF93" s="31"/>
      <c r="BG93" s="75" t="s">
        <v>162</v>
      </c>
      <c r="BH93" s="77"/>
      <c r="BI93" s="17"/>
      <c r="BJ93" s="17"/>
      <c r="BK93" s="17"/>
      <c r="BL93" s="4"/>
      <c r="BM93" s="4"/>
      <c r="BN93" s="4"/>
      <c r="BO93" s="21">
        <v>3</v>
      </c>
      <c r="BP93" s="13">
        <v>1</v>
      </c>
      <c r="BQ93" s="14">
        <v>2</v>
      </c>
      <c r="BR93" s="14">
        <v>3</v>
      </c>
      <c r="BS93" s="15">
        <v>4</v>
      </c>
      <c r="BT93" s="22">
        <v>4</v>
      </c>
      <c r="BU93" s="13">
        <v>1</v>
      </c>
      <c r="BV93" s="14">
        <v>2</v>
      </c>
      <c r="BW93" s="14">
        <v>3</v>
      </c>
      <c r="BX93" s="15">
        <v>4</v>
      </c>
      <c r="BY93" s="4"/>
      <c r="BZ93" s="30"/>
      <c r="CA93" s="17">
        <v>21</v>
      </c>
      <c r="CB93" s="17">
        <v>21</v>
      </c>
      <c r="CC93" s="31"/>
      <c r="CD93" s="30"/>
      <c r="CE93" s="17">
        <v>61</v>
      </c>
      <c r="CF93" s="17">
        <v>61</v>
      </c>
      <c r="CG93" s="31"/>
      <c r="CH93" s="30"/>
      <c r="CI93" s="17">
        <v>101</v>
      </c>
      <c r="CJ93" s="17">
        <v>101</v>
      </c>
      <c r="CK93" s="31"/>
      <c r="CL93" s="30"/>
      <c r="CM93" s="17">
        <v>141</v>
      </c>
      <c r="CN93" s="17">
        <v>141</v>
      </c>
      <c r="CO93" s="31"/>
    </row>
    <row r="94" spans="1:93" ht="12.6" customHeight="1" thickBot="1">
      <c r="A94">
        <v>190</v>
      </c>
      <c r="B94" t="e">
        <f t="shared" si="29"/>
        <v>#N/A</v>
      </c>
      <c r="C94" t="e">
        <f t="shared" si="30"/>
        <v>#N/A</v>
      </c>
      <c r="D94" t="e">
        <f>VLOOKUP($A94,BASE!$B$2:$N$519,2,)</f>
        <v>#N/A</v>
      </c>
      <c r="E94" t="e">
        <f>VLOOKUP($A94,BASE!$B$2:$N$519,3,)</f>
        <v>#N/A</v>
      </c>
      <c r="F94" t="e">
        <f>VLOOKUP($A94,BASE!$B$2:$N$519,4,)</f>
        <v>#N/A</v>
      </c>
      <c r="G94" t="e">
        <f>VLOOKUP($A94,BASE!$B$2:$N$519,5,)</f>
        <v>#N/A</v>
      </c>
      <c r="H94" t="e">
        <f>VLOOKUP($A94,BASE!$B$2:$N$519,6,)</f>
        <v>#N/A</v>
      </c>
      <c r="I94" t="e">
        <f>VLOOKUP($A94,BASE!$B$2:$N$519,7,)</f>
        <v>#N/A</v>
      </c>
      <c r="J94" t="e">
        <f>VLOOKUP($A94,BASE!$B$2:$N$519,8,)</f>
        <v>#N/A</v>
      </c>
      <c r="K94" t="e">
        <f>VLOOKUP($A94,BASE!$B$2:$N$519,9,)</f>
        <v>#N/A</v>
      </c>
      <c r="L94" t="e">
        <f>VLOOKUP($A94,BASE!$B$2:$N$519,10,)</f>
        <v>#N/A</v>
      </c>
      <c r="M94" t="e">
        <f>VLOOKUP($A94,BASE!$B$2:$N$519,11,)</f>
        <v>#N/A</v>
      </c>
      <c r="N94" t="e">
        <f>VLOOKUP($A94,BASE!$B$2:$N$519,12,)</f>
        <v>#N/A</v>
      </c>
      <c r="O94" t="e">
        <f>VLOOKUP($A94,BASE!$B$2:$N$519,13,)</f>
        <v>#N/A</v>
      </c>
      <c r="S94" s="43" t="str">
        <f t="shared" si="37"/>
        <v/>
      </c>
      <c r="T94" s="43" t="str">
        <f t="shared" si="38"/>
        <v/>
      </c>
      <c r="U94" s="44" t="str">
        <f t="shared" si="39"/>
        <v/>
      </c>
      <c r="V94" s="43" t="str">
        <f t="shared" si="40"/>
        <v/>
      </c>
      <c r="W94" s="43" t="str">
        <f t="shared" si="41"/>
        <v/>
      </c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30"/>
      <c r="AR94" s="17">
        <v>22</v>
      </c>
      <c r="AS94" s="17">
        <v>22</v>
      </c>
      <c r="AT94" s="31"/>
      <c r="AU94" s="30"/>
      <c r="AV94" s="17">
        <v>62</v>
      </c>
      <c r="AW94" s="17">
        <v>62</v>
      </c>
      <c r="AX94" s="31"/>
      <c r="AY94" s="30"/>
      <c r="AZ94" s="17">
        <v>102</v>
      </c>
      <c r="BA94" s="17">
        <v>102</v>
      </c>
      <c r="BB94" s="31"/>
      <c r="BC94" s="30"/>
      <c r="BD94" s="17">
        <v>142</v>
      </c>
      <c r="BE94" s="17">
        <v>142</v>
      </c>
      <c r="BF94" s="31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30"/>
      <c r="CA94" s="17">
        <v>22</v>
      </c>
      <c r="CB94" s="17">
        <v>22</v>
      </c>
      <c r="CC94" s="31"/>
      <c r="CD94" s="30"/>
      <c r="CE94" s="17">
        <v>62</v>
      </c>
      <c r="CF94" s="17">
        <v>62</v>
      </c>
      <c r="CG94" s="31"/>
      <c r="CH94" s="30"/>
      <c r="CI94" s="17">
        <v>102</v>
      </c>
      <c r="CJ94" s="17">
        <v>102</v>
      </c>
      <c r="CK94" s="31"/>
      <c r="CL94" s="30"/>
      <c r="CM94" s="17">
        <v>142</v>
      </c>
      <c r="CN94" s="17">
        <v>142</v>
      </c>
      <c r="CO94" s="31"/>
    </row>
    <row r="95" spans="1:93" ht="12.6" customHeight="1">
      <c r="A95">
        <v>191</v>
      </c>
      <c r="B95" t="e">
        <f t="shared" si="29"/>
        <v>#N/A</v>
      </c>
      <c r="C95" t="e">
        <f t="shared" si="30"/>
        <v>#N/A</v>
      </c>
      <c r="D95" t="e">
        <f>VLOOKUP($A95,BASE!$B$2:$N$519,2,)</f>
        <v>#N/A</v>
      </c>
      <c r="E95" t="e">
        <f>VLOOKUP($A95,BASE!$B$2:$N$519,3,)</f>
        <v>#N/A</v>
      </c>
      <c r="F95" t="e">
        <f>VLOOKUP($A95,BASE!$B$2:$N$519,4,)</f>
        <v>#N/A</v>
      </c>
      <c r="G95" t="e">
        <f>VLOOKUP($A95,BASE!$B$2:$N$519,5,)</f>
        <v>#N/A</v>
      </c>
      <c r="H95" t="e">
        <f>VLOOKUP($A95,BASE!$B$2:$N$519,6,)</f>
        <v>#N/A</v>
      </c>
      <c r="I95" t="e">
        <f>VLOOKUP($A95,BASE!$B$2:$N$519,7,)</f>
        <v>#N/A</v>
      </c>
      <c r="J95" t="e">
        <f>VLOOKUP($A95,BASE!$B$2:$N$519,8,)</f>
        <v>#N/A</v>
      </c>
      <c r="K95" t="e">
        <f>VLOOKUP($A95,BASE!$B$2:$N$519,9,)</f>
        <v>#N/A</v>
      </c>
      <c r="L95" t="e">
        <f>VLOOKUP($A95,BASE!$B$2:$N$519,10,)</f>
        <v>#N/A</v>
      </c>
      <c r="M95" t="e">
        <f>VLOOKUP($A95,BASE!$B$2:$N$519,11,)</f>
        <v>#N/A</v>
      </c>
      <c r="N95" t="e">
        <f>VLOOKUP($A95,BASE!$B$2:$N$519,12,)</f>
        <v>#N/A</v>
      </c>
      <c r="O95" t="e">
        <f>VLOOKUP($A95,BASE!$B$2:$N$519,13,)</f>
        <v>#N/A</v>
      </c>
      <c r="S95" s="43" t="str">
        <f t="shared" si="37"/>
        <v/>
      </c>
      <c r="T95" s="43" t="str">
        <f t="shared" si="38"/>
        <v/>
      </c>
      <c r="U95" s="44" t="str">
        <f t="shared" si="39"/>
        <v/>
      </c>
      <c r="V95" s="43" t="str">
        <f t="shared" si="40"/>
        <v/>
      </c>
      <c r="W95" s="43" t="str">
        <f t="shared" si="41"/>
        <v/>
      </c>
      <c r="X95" s="88" t="s">
        <v>0</v>
      </c>
      <c r="Y95" s="80"/>
      <c r="Z95" s="81"/>
      <c r="AA95" s="79" t="s">
        <v>163</v>
      </c>
      <c r="AB95" s="80"/>
      <c r="AC95" s="80"/>
      <c r="AD95" s="81"/>
      <c r="AE95" s="79" t="s">
        <v>2</v>
      </c>
      <c r="AF95" s="80"/>
      <c r="AG95" s="80"/>
      <c r="AH95" s="81"/>
      <c r="AI95" s="79" t="s">
        <v>164</v>
      </c>
      <c r="AJ95" s="81"/>
      <c r="AK95" s="85" t="s">
        <v>165</v>
      </c>
      <c r="AL95" s="86"/>
      <c r="AM95" s="86"/>
      <c r="AN95" s="86"/>
      <c r="AO95" s="87"/>
      <c r="AP95" s="4"/>
      <c r="AQ95" s="30"/>
      <c r="AR95" s="17">
        <v>23</v>
      </c>
      <c r="AS95" s="17">
        <v>23</v>
      </c>
      <c r="AT95" s="31"/>
      <c r="AU95" s="30"/>
      <c r="AV95" s="17">
        <v>63</v>
      </c>
      <c r="AW95" s="17">
        <v>63</v>
      </c>
      <c r="AX95" s="31"/>
      <c r="AY95" s="30"/>
      <c r="AZ95" s="17">
        <v>103</v>
      </c>
      <c r="BA95" s="17">
        <v>103</v>
      </c>
      <c r="BB95" s="31"/>
      <c r="BC95" s="30"/>
      <c r="BD95" s="17">
        <v>143</v>
      </c>
      <c r="BE95" s="17">
        <v>143</v>
      </c>
      <c r="BF95" s="31"/>
      <c r="BG95" s="88" t="s">
        <v>0</v>
      </c>
      <c r="BH95" s="80"/>
      <c r="BI95" s="81"/>
      <c r="BJ95" s="79" t="s">
        <v>163</v>
      </c>
      <c r="BK95" s="80"/>
      <c r="BL95" s="80"/>
      <c r="BM95" s="81"/>
      <c r="BN95" s="79" t="s">
        <v>2</v>
      </c>
      <c r="BO95" s="80"/>
      <c r="BP95" s="80"/>
      <c r="BQ95" s="81"/>
      <c r="BR95" s="79" t="s">
        <v>164</v>
      </c>
      <c r="BS95" s="81"/>
      <c r="BT95" s="85" t="s">
        <v>165</v>
      </c>
      <c r="BU95" s="86"/>
      <c r="BV95" s="86"/>
      <c r="BW95" s="86"/>
      <c r="BX95" s="87"/>
      <c r="BY95" s="4"/>
      <c r="BZ95" s="30"/>
      <c r="CA95" s="17">
        <v>23</v>
      </c>
      <c r="CB95" s="17">
        <v>23</v>
      </c>
      <c r="CC95" s="31"/>
      <c r="CD95" s="30"/>
      <c r="CE95" s="17">
        <v>63</v>
      </c>
      <c r="CF95" s="17">
        <v>63</v>
      </c>
      <c r="CG95" s="31"/>
      <c r="CH95" s="30"/>
      <c r="CI95" s="17">
        <v>103</v>
      </c>
      <c r="CJ95" s="17">
        <v>103</v>
      </c>
      <c r="CK95" s="31"/>
      <c r="CL95" s="30"/>
      <c r="CM95" s="17">
        <v>143</v>
      </c>
      <c r="CN95" s="17">
        <v>143</v>
      </c>
      <c r="CO95" s="31"/>
    </row>
    <row r="96" spans="1:93" ht="12.6" customHeight="1">
      <c r="A96">
        <v>192</v>
      </c>
      <c r="B96" t="e">
        <f t="shared" si="29"/>
        <v>#N/A</v>
      </c>
      <c r="C96" t="e">
        <f t="shared" si="30"/>
        <v>#N/A</v>
      </c>
      <c r="D96" t="e">
        <f>VLOOKUP($A96,BASE!$B$2:$N$519,2,)</f>
        <v>#N/A</v>
      </c>
      <c r="E96" t="e">
        <f>VLOOKUP($A96,BASE!$B$2:$N$519,3,)</f>
        <v>#N/A</v>
      </c>
      <c r="F96" t="e">
        <f>VLOOKUP($A96,BASE!$B$2:$N$519,4,)</f>
        <v>#N/A</v>
      </c>
      <c r="G96" t="e">
        <f>VLOOKUP($A96,BASE!$B$2:$N$519,5,)</f>
        <v>#N/A</v>
      </c>
      <c r="H96" t="e">
        <f>VLOOKUP($A96,BASE!$B$2:$N$519,6,)</f>
        <v>#N/A</v>
      </c>
      <c r="I96" t="e">
        <f>VLOOKUP($A96,BASE!$B$2:$N$519,7,)</f>
        <v>#N/A</v>
      </c>
      <c r="J96" t="e">
        <f>VLOOKUP($A96,BASE!$B$2:$N$519,8,)</f>
        <v>#N/A</v>
      </c>
      <c r="K96" t="e">
        <f>VLOOKUP($A96,BASE!$B$2:$N$519,9,)</f>
        <v>#N/A</v>
      </c>
      <c r="L96" t="e">
        <f>VLOOKUP($A96,BASE!$B$2:$N$519,10,)</f>
        <v>#N/A</v>
      </c>
      <c r="M96" t="e">
        <f>VLOOKUP($A96,BASE!$B$2:$N$519,11,)</f>
        <v>#N/A</v>
      </c>
      <c r="N96" t="e">
        <f>VLOOKUP($A96,BASE!$B$2:$N$519,12,)</f>
        <v>#N/A</v>
      </c>
      <c r="O96" t="e">
        <f>VLOOKUP($A96,BASE!$B$2:$N$519,13,)</f>
        <v>#N/A</v>
      </c>
      <c r="S96" s="43" t="str">
        <f t="shared" si="37"/>
        <v/>
      </c>
      <c r="T96" s="43" t="str">
        <f t="shared" si="38"/>
        <v/>
      </c>
      <c r="U96" s="44" t="str">
        <f t="shared" si="39"/>
        <v/>
      </c>
      <c r="V96" s="43" t="str">
        <f t="shared" si="40"/>
        <v/>
      </c>
      <c r="W96" s="43" t="str">
        <f t="shared" si="41"/>
        <v/>
      </c>
      <c r="X96" s="89"/>
      <c r="Y96" s="83"/>
      <c r="Z96" s="84"/>
      <c r="AA96" s="82"/>
      <c r="AB96" s="83"/>
      <c r="AC96" s="83"/>
      <c r="AD96" s="84"/>
      <c r="AE96" s="82"/>
      <c r="AF96" s="83"/>
      <c r="AG96" s="83"/>
      <c r="AH96" s="84"/>
      <c r="AI96" s="82"/>
      <c r="AJ96" s="84"/>
      <c r="AK96" s="17">
        <v>1</v>
      </c>
      <c r="AL96" s="17">
        <v>2</v>
      </c>
      <c r="AM96" s="17">
        <v>3</v>
      </c>
      <c r="AN96" s="17">
        <v>4</v>
      </c>
      <c r="AO96" s="23">
        <v>5</v>
      </c>
      <c r="AP96" s="4"/>
      <c r="AQ96" s="30"/>
      <c r="AR96" s="17">
        <v>24</v>
      </c>
      <c r="AS96" s="17">
        <v>24</v>
      </c>
      <c r="AT96" s="31"/>
      <c r="AU96" s="30"/>
      <c r="AV96" s="17">
        <v>64</v>
      </c>
      <c r="AW96" s="17">
        <v>64</v>
      </c>
      <c r="AX96" s="31"/>
      <c r="AY96" s="30"/>
      <c r="AZ96" s="17">
        <v>104</v>
      </c>
      <c r="BA96" s="17">
        <v>104</v>
      </c>
      <c r="BB96" s="31"/>
      <c r="BC96" s="30"/>
      <c r="BD96" s="17">
        <v>144</v>
      </c>
      <c r="BE96" s="17">
        <v>144</v>
      </c>
      <c r="BF96" s="31"/>
      <c r="BG96" s="89"/>
      <c r="BH96" s="83"/>
      <c r="BI96" s="84"/>
      <c r="BJ96" s="82"/>
      <c r="BK96" s="83"/>
      <c r="BL96" s="83"/>
      <c r="BM96" s="84"/>
      <c r="BN96" s="82"/>
      <c r="BO96" s="83"/>
      <c r="BP96" s="83"/>
      <c r="BQ96" s="84"/>
      <c r="BR96" s="82"/>
      <c r="BS96" s="84"/>
      <c r="BT96" s="17">
        <v>1</v>
      </c>
      <c r="BU96" s="17">
        <v>2</v>
      </c>
      <c r="BV96" s="17">
        <v>3</v>
      </c>
      <c r="BW96" s="17">
        <v>4</v>
      </c>
      <c r="BX96" s="23">
        <v>5</v>
      </c>
      <c r="BY96" s="4"/>
      <c r="BZ96" s="30"/>
      <c r="CA96" s="17">
        <v>24</v>
      </c>
      <c r="CB96" s="17">
        <v>24</v>
      </c>
      <c r="CC96" s="31"/>
      <c r="CD96" s="30"/>
      <c r="CE96" s="17">
        <v>64</v>
      </c>
      <c r="CF96" s="17">
        <v>64</v>
      </c>
      <c r="CG96" s="31"/>
      <c r="CH96" s="30"/>
      <c r="CI96" s="17">
        <v>104</v>
      </c>
      <c r="CJ96" s="17">
        <v>104</v>
      </c>
      <c r="CK96" s="31"/>
      <c r="CL96" s="30"/>
      <c r="CM96" s="17">
        <v>144</v>
      </c>
      <c r="CN96" s="17">
        <v>144</v>
      </c>
      <c r="CO96" s="31"/>
    </row>
    <row r="97" spans="1:93" ht="12.6" customHeight="1">
      <c r="A97">
        <v>193</v>
      </c>
      <c r="B97" t="e">
        <f t="shared" si="29"/>
        <v>#N/A</v>
      </c>
      <c r="C97" t="e">
        <f t="shared" si="30"/>
        <v>#N/A</v>
      </c>
      <c r="D97" t="e">
        <f>VLOOKUP($A97,BASE!$B$2:$N$519,2,)</f>
        <v>#N/A</v>
      </c>
      <c r="E97" t="e">
        <f>VLOOKUP($A97,BASE!$B$2:$N$519,3,)</f>
        <v>#N/A</v>
      </c>
      <c r="F97" t="e">
        <f>VLOOKUP($A97,BASE!$B$2:$N$519,4,)</f>
        <v>#N/A</v>
      </c>
      <c r="G97" t="e">
        <f>VLOOKUP($A97,BASE!$B$2:$N$519,5,)</f>
        <v>#N/A</v>
      </c>
      <c r="H97" t="e">
        <f>VLOOKUP($A97,BASE!$B$2:$N$519,6,)</f>
        <v>#N/A</v>
      </c>
      <c r="I97" t="e">
        <f>VLOOKUP($A97,BASE!$B$2:$N$519,7,)</f>
        <v>#N/A</v>
      </c>
      <c r="J97" t="e">
        <f>VLOOKUP($A97,BASE!$B$2:$N$519,8,)</f>
        <v>#N/A</v>
      </c>
      <c r="K97" t="e">
        <f>VLOOKUP($A97,BASE!$B$2:$N$519,9,)</f>
        <v>#N/A</v>
      </c>
      <c r="L97" t="e">
        <f>VLOOKUP($A97,BASE!$B$2:$N$519,10,)</f>
        <v>#N/A</v>
      </c>
      <c r="M97" t="e">
        <f>VLOOKUP($A97,BASE!$B$2:$N$519,11,)</f>
        <v>#N/A</v>
      </c>
      <c r="N97" t="e">
        <f>VLOOKUP($A97,BASE!$B$2:$N$519,12,)</f>
        <v>#N/A</v>
      </c>
      <c r="O97" t="e">
        <f>VLOOKUP($A97,BASE!$B$2:$N$519,13,)</f>
        <v>#N/A</v>
      </c>
      <c r="S97" s="43" t="str">
        <f t="shared" si="37"/>
        <v/>
      </c>
      <c r="T97" s="43" t="str">
        <f t="shared" si="38"/>
        <v/>
      </c>
      <c r="U97" s="44" t="str">
        <f t="shared" si="39"/>
        <v/>
      </c>
      <c r="V97" s="43" t="str">
        <f t="shared" si="40"/>
        <v/>
      </c>
      <c r="W97" s="43" t="str">
        <f t="shared" si="41"/>
        <v/>
      </c>
      <c r="X97" s="78" t="str">
        <f>V92</f>
        <v/>
      </c>
      <c r="Y97" s="76"/>
      <c r="Z97" s="77"/>
      <c r="AA97" s="75" t="str">
        <f>S92</f>
        <v/>
      </c>
      <c r="AB97" s="76"/>
      <c r="AC97" s="76"/>
      <c r="AD97" s="77"/>
      <c r="AE97" s="75" t="str">
        <f>T92</f>
        <v/>
      </c>
      <c r="AF97" s="76"/>
      <c r="AG97" s="76"/>
      <c r="AH97" s="77"/>
      <c r="AI97" s="75"/>
      <c r="AJ97" s="77"/>
      <c r="AK97" s="17"/>
      <c r="AL97" s="17"/>
      <c r="AM97" s="17"/>
      <c r="AN97" s="17"/>
      <c r="AO97" s="23"/>
      <c r="AP97" s="4"/>
      <c r="AQ97" s="30"/>
      <c r="AR97" s="17">
        <v>25</v>
      </c>
      <c r="AS97" s="17">
        <v>25</v>
      </c>
      <c r="AT97" s="31"/>
      <c r="AU97" s="30"/>
      <c r="AV97" s="17">
        <v>65</v>
      </c>
      <c r="AW97" s="17">
        <v>65</v>
      </c>
      <c r="AX97" s="31"/>
      <c r="AY97" s="30"/>
      <c r="AZ97" s="17">
        <v>105</v>
      </c>
      <c r="BA97" s="17">
        <v>105</v>
      </c>
      <c r="BB97" s="31"/>
      <c r="BC97" s="30"/>
      <c r="BD97" s="17">
        <v>145</v>
      </c>
      <c r="BE97" s="17">
        <v>145</v>
      </c>
      <c r="BF97" s="31"/>
      <c r="BG97" s="78">
        <f>BG37</f>
        <v>232859329</v>
      </c>
      <c r="BH97" s="76"/>
      <c r="BI97" s="77"/>
      <c r="BJ97" s="75" t="str">
        <f>BJ37</f>
        <v>ABED</v>
      </c>
      <c r="BK97" s="76"/>
      <c r="BL97" s="76"/>
      <c r="BM97" s="77"/>
      <c r="BN97" s="75" t="str">
        <f>BN37</f>
        <v>HOUDA</v>
      </c>
      <c r="BO97" s="76"/>
      <c r="BP97" s="76"/>
      <c r="BQ97" s="77"/>
      <c r="BR97" s="75"/>
      <c r="BS97" s="77"/>
      <c r="BT97" s="17"/>
      <c r="BU97" s="17"/>
      <c r="BV97" s="17"/>
      <c r="BW97" s="17"/>
      <c r="BX97" s="23"/>
      <c r="BY97" s="4"/>
      <c r="BZ97" s="30"/>
      <c r="CA97" s="17">
        <v>25</v>
      </c>
      <c r="CB97" s="17">
        <v>25</v>
      </c>
      <c r="CC97" s="31"/>
      <c r="CD97" s="30"/>
      <c r="CE97" s="17">
        <v>65</v>
      </c>
      <c r="CF97" s="17">
        <v>65</v>
      </c>
      <c r="CG97" s="31"/>
      <c r="CH97" s="30"/>
      <c r="CI97" s="17">
        <v>105</v>
      </c>
      <c r="CJ97" s="17">
        <v>105</v>
      </c>
      <c r="CK97" s="31"/>
      <c r="CL97" s="30"/>
      <c r="CM97" s="17">
        <v>145</v>
      </c>
      <c r="CN97" s="17">
        <v>145</v>
      </c>
      <c r="CO97" s="31"/>
    </row>
    <row r="98" spans="1:93" ht="12.6" customHeight="1">
      <c r="A98">
        <v>194</v>
      </c>
      <c r="B98" t="e">
        <f t="shared" si="29"/>
        <v>#N/A</v>
      </c>
      <c r="C98" t="e">
        <f t="shared" si="30"/>
        <v>#N/A</v>
      </c>
      <c r="D98" t="e">
        <f>VLOOKUP($A98,BASE!$B$2:$N$519,2,)</f>
        <v>#N/A</v>
      </c>
      <c r="E98" t="e">
        <f>VLOOKUP($A98,BASE!$B$2:$N$519,3,)</f>
        <v>#N/A</v>
      </c>
      <c r="F98" t="e">
        <f>VLOOKUP($A98,BASE!$B$2:$N$519,4,)</f>
        <v>#N/A</v>
      </c>
      <c r="G98" t="e">
        <f>VLOOKUP($A98,BASE!$B$2:$N$519,5,)</f>
        <v>#N/A</v>
      </c>
      <c r="H98" t="e">
        <f>VLOOKUP($A98,BASE!$B$2:$N$519,6,)</f>
        <v>#N/A</v>
      </c>
      <c r="I98" t="e">
        <f>VLOOKUP($A98,BASE!$B$2:$N$519,7,)</f>
        <v>#N/A</v>
      </c>
      <c r="J98" t="e">
        <f>VLOOKUP($A98,BASE!$B$2:$N$519,8,)</f>
        <v>#N/A</v>
      </c>
      <c r="K98" t="e">
        <f>VLOOKUP($A98,BASE!$B$2:$N$519,9,)</f>
        <v>#N/A</v>
      </c>
      <c r="L98" t="e">
        <f>VLOOKUP($A98,BASE!$B$2:$N$519,10,)</f>
        <v>#N/A</v>
      </c>
      <c r="M98" t="e">
        <f>VLOOKUP($A98,BASE!$B$2:$N$519,11,)</f>
        <v>#N/A</v>
      </c>
      <c r="N98" t="e">
        <f>VLOOKUP($A98,BASE!$B$2:$N$519,12,)</f>
        <v>#N/A</v>
      </c>
      <c r="O98" t="e">
        <f>VLOOKUP($A98,BASE!$B$2:$N$519,13,)</f>
        <v>#N/A</v>
      </c>
      <c r="S98" s="43" t="str">
        <f t="shared" si="37"/>
        <v/>
      </c>
      <c r="T98" s="43" t="str">
        <f t="shared" si="38"/>
        <v/>
      </c>
      <c r="U98" s="44" t="str">
        <f t="shared" si="39"/>
        <v/>
      </c>
      <c r="V98" s="43" t="str">
        <f t="shared" si="40"/>
        <v/>
      </c>
      <c r="W98" s="43" t="str">
        <f t="shared" si="41"/>
        <v/>
      </c>
      <c r="X98" s="78" t="str">
        <f t="shared" ref="X98:X106" si="42">V93</f>
        <v/>
      </c>
      <c r="Y98" s="76"/>
      <c r="Z98" s="77"/>
      <c r="AA98" s="75" t="str">
        <f t="shared" ref="AA98:AA106" si="43">S93</f>
        <v/>
      </c>
      <c r="AB98" s="76"/>
      <c r="AC98" s="76"/>
      <c r="AD98" s="77"/>
      <c r="AE98" s="75" t="str">
        <f t="shared" ref="AE98:AE106" si="44">T93</f>
        <v/>
      </c>
      <c r="AF98" s="76"/>
      <c r="AG98" s="76"/>
      <c r="AH98" s="77"/>
      <c r="AI98" s="75"/>
      <c r="AJ98" s="77"/>
      <c r="AK98" s="17"/>
      <c r="AL98" s="17"/>
      <c r="AM98" s="17"/>
      <c r="AN98" s="17"/>
      <c r="AO98" s="23"/>
      <c r="AP98" s="4"/>
      <c r="AQ98" s="30"/>
      <c r="AR98" s="17">
        <v>26</v>
      </c>
      <c r="AS98" s="17">
        <v>26</v>
      </c>
      <c r="AT98" s="31"/>
      <c r="AU98" s="30"/>
      <c r="AV98" s="17">
        <v>66</v>
      </c>
      <c r="AW98" s="17">
        <v>66</v>
      </c>
      <c r="AX98" s="31"/>
      <c r="AY98" s="30"/>
      <c r="AZ98" s="17">
        <v>106</v>
      </c>
      <c r="BA98" s="17">
        <v>106</v>
      </c>
      <c r="BB98" s="31"/>
      <c r="BC98" s="30"/>
      <c r="BD98" s="17">
        <v>146</v>
      </c>
      <c r="BE98" s="17">
        <v>146</v>
      </c>
      <c r="BF98" s="31"/>
      <c r="BG98" s="78">
        <f t="shared" ref="BG98:BG106" si="45">BG38</f>
        <v>232855760</v>
      </c>
      <c r="BH98" s="76"/>
      <c r="BI98" s="77"/>
      <c r="BJ98" s="75" t="str">
        <f t="shared" ref="BJ98:BJ106" si="46">BJ38</f>
        <v>DAGUZAN</v>
      </c>
      <c r="BK98" s="76"/>
      <c r="BL98" s="76"/>
      <c r="BM98" s="77"/>
      <c r="BN98" s="75" t="str">
        <f t="shared" ref="BN98:BN106" si="47">BN38</f>
        <v>CHLOE</v>
      </c>
      <c r="BO98" s="76"/>
      <c r="BP98" s="76"/>
      <c r="BQ98" s="77"/>
      <c r="BR98" s="75"/>
      <c r="BS98" s="77"/>
      <c r="BT98" s="17"/>
      <c r="BU98" s="17"/>
      <c r="BV98" s="17"/>
      <c r="BW98" s="17"/>
      <c r="BX98" s="23"/>
      <c r="BY98" s="4"/>
      <c r="BZ98" s="30"/>
      <c r="CA98" s="17">
        <v>26</v>
      </c>
      <c r="CB98" s="17">
        <v>26</v>
      </c>
      <c r="CC98" s="31"/>
      <c r="CD98" s="30"/>
      <c r="CE98" s="17">
        <v>66</v>
      </c>
      <c r="CF98" s="17">
        <v>66</v>
      </c>
      <c r="CG98" s="31"/>
      <c r="CH98" s="30"/>
      <c r="CI98" s="17">
        <v>106</v>
      </c>
      <c r="CJ98" s="17">
        <v>106</v>
      </c>
      <c r="CK98" s="31"/>
      <c r="CL98" s="30"/>
      <c r="CM98" s="17">
        <v>146</v>
      </c>
      <c r="CN98" s="17">
        <v>146</v>
      </c>
      <c r="CO98" s="31"/>
    </row>
    <row r="99" spans="1:93" ht="12.6" customHeight="1">
      <c r="A99">
        <v>195</v>
      </c>
      <c r="B99" t="e">
        <f t="shared" si="29"/>
        <v>#N/A</v>
      </c>
      <c r="C99" t="e">
        <f t="shared" si="30"/>
        <v>#N/A</v>
      </c>
      <c r="D99" t="e">
        <f>VLOOKUP($A99,BASE!$B$2:$N$519,2,)</f>
        <v>#N/A</v>
      </c>
      <c r="E99" t="e">
        <f>VLOOKUP($A99,BASE!$B$2:$N$519,3,)</f>
        <v>#N/A</v>
      </c>
      <c r="F99" t="e">
        <f>VLOOKUP($A99,BASE!$B$2:$N$519,4,)</f>
        <v>#N/A</v>
      </c>
      <c r="G99" t="e">
        <f>VLOOKUP($A99,BASE!$B$2:$N$519,5,)</f>
        <v>#N/A</v>
      </c>
      <c r="H99" t="e">
        <f>VLOOKUP($A99,BASE!$B$2:$N$519,6,)</f>
        <v>#N/A</v>
      </c>
      <c r="I99" t="e">
        <f>VLOOKUP($A99,BASE!$B$2:$N$519,7,)</f>
        <v>#N/A</v>
      </c>
      <c r="J99" t="e">
        <f>VLOOKUP($A99,BASE!$B$2:$N$519,8,)</f>
        <v>#N/A</v>
      </c>
      <c r="K99" t="e">
        <f>VLOOKUP($A99,BASE!$B$2:$N$519,9,)</f>
        <v>#N/A</v>
      </c>
      <c r="L99" t="e">
        <f>VLOOKUP($A99,BASE!$B$2:$N$519,10,)</f>
        <v>#N/A</v>
      </c>
      <c r="M99" t="e">
        <f>VLOOKUP($A99,BASE!$B$2:$N$519,11,)</f>
        <v>#N/A</v>
      </c>
      <c r="N99" t="e">
        <f>VLOOKUP($A99,BASE!$B$2:$N$519,12,)</f>
        <v>#N/A</v>
      </c>
      <c r="O99" t="e">
        <f>VLOOKUP($A99,BASE!$B$2:$N$519,13,)</f>
        <v>#N/A</v>
      </c>
      <c r="S99" s="43" t="str">
        <f t="shared" si="37"/>
        <v/>
      </c>
      <c r="T99" s="43" t="str">
        <f t="shared" si="38"/>
        <v/>
      </c>
      <c r="U99" s="44" t="str">
        <f t="shared" si="39"/>
        <v/>
      </c>
      <c r="V99" s="43" t="str">
        <f t="shared" si="40"/>
        <v/>
      </c>
      <c r="W99" s="43" t="str">
        <f t="shared" si="41"/>
        <v/>
      </c>
      <c r="X99" s="78" t="str">
        <f t="shared" si="42"/>
        <v/>
      </c>
      <c r="Y99" s="76"/>
      <c r="Z99" s="77"/>
      <c r="AA99" s="75" t="str">
        <f t="shared" si="43"/>
        <v/>
      </c>
      <c r="AB99" s="76"/>
      <c r="AC99" s="76"/>
      <c r="AD99" s="77"/>
      <c r="AE99" s="75" t="str">
        <f t="shared" si="44"/>
        <v/>
      </c>
      <c r="AF99" s="76"/>
      <c r="AG99" s="76"/>
      <c r="AH99" s="77"/>
      <c r="AI99" s="75"/>
      <c r="AJ99" s="77"/>
      <c r="AK99" s="17"/>
      <c r="AL99" s="17"/>
      <c r="AM99" s="17"/>
      <c r="AN99" s="17"/>
      <c r="AO99" s="23"/>
      <c r="AP99" s="4"/>
      <c r="AQ99" s="30"/>
      <c r="AR99" s="17">
        <v>27</v>
      </c>
      <c r="AS99" s="17">
        <v>27</v>
      </c>
      <c r="AT99" s="31"/>
      <c r="AU99" s="30"/>
      <c r="AV99" s="17">
        <v>67</v>
      </c>
      <c r="AW99" s="17">
        <v>67</v>
      </c>
      <c r="AX99" s="31"/>
      <c r="AY99" s="30"/>
      <c r="AZ99" s="17">
        <v>107</v>
      </c>
      <c r="BA99" s="17">
        <v>107</v>
      </c>
      <c r="BB99" s="31"/>
      <c r="BC99" s="30"/>
      <c r="BD99" s="17">
        <v>147</v>
      </c>
      <c r="BE99" s="17">
        <v>147</v>
      </c>
      <c r="BF99" s="31"/>
      <c r="BG99" s="78">
        <f t="shared" si="45"/>
        <v>232856244</v>
      </c>
      <c r="BH99" s="76"/>
      <c r="BI99" s="77"/>
      <c r="BJ99" s="75" t="str">
        <f t="shared" si="46"/>
        <v>CHAVATTE</v>
      </c>
      <c r="BK99" s="76"/>
      <c r="BL99" s="76"/>
      <c r="BM99" s="77"/>
      <c r="BN99" s="75" t="str">
        <f t="shared" si="47"/>
        <v>AMBRE</v>
      </c>
      <c r="BO99" s="76"/>
      <c r="BP99" s="76"/>
      <c r="BQ99" s="77"/>
      <c r="BR99" s="75"/>
      <c r="BS99" s="77"/>
      <c r="BT99" s="17"/>
      <c r="BU99" s="17"/>
      <c r="BV99" s="17"/>
      <c r="BW99" s="17"/>
      <c r="BX99" s="23"/>
      <c r="BY99" s="4"/>
      <c r="BZ99" s="30"/>
      <c r="CA99" s="17">
        <v>27</v>
      </c>
      <c r="CB99" s="17">
        <v>27</v>
      </c>
      <c r="CC99" s="31"/>
      <c r="CD99" s="30"/>
      <c r="CE99" s="17">
        <v>67</v>
      </c>
      <c r="CF99" s="17">
        <v>67</v>
      </c>
      <c r="CG99" s="31"/>
      <c r="CH99" s="30"/>
      <c r="CI99" s="17">
        <v>107</v>
      </c>
      <c r="CJ99" s="17">
        <v>107</v>
      </c>
      <c r="CK99" s="31"/>
      <c r="CL99" s="30"/>
      <c r="CM99" s="17">
        <v>147</v>
      </c>
      <c r="CN99" s="17">
        <v>147</v>
      </c>
      <c r="CO99" s="31"/>
    </row>
    <row r="100" spans="1:93" ht="12.6" customHeight="1">
      <c r="A100">
        <v>196</v>
      </c>
      <c r="B100" t="e">
        <f t="shared" si="29"/>
        <v>#N/A</v>
      </c>
      <c r="C100" t="e">
        <f t="shared" si="30"/>
        <v>#N/A</v>
      </c>
      <c r="D100" t="e">
        <f>VLOOKUP($A100,BASE!$B$2:$N$519,2,)</f>
        <v>#N/A</v>
      </c>
      <c r="E100" t="e">
        <f>VLOOKUP($A100,BASE!$B$2:$N$519,3,)</f>
        <v>#N/A</v>
      </c>
      <c r="F100" t="e">
        <f>VLOOKUP($A100,BASE!$B$2:$N$519,4,)</f>
        <v>#N/A</v>
      </c>
      <c r="G100" t="e">
        <f>VLOOKUP($A100,BASE!$B$2:$N$519,5,)</f>
        <v>#N/A</v>
      </c>
      <c r="H100" t="e">
        <f>VLOOKUP($A100,BASE!$B$2:$N$519,6,)</f>
        <v>#N/A</v>
      </c>
      <c r="I100" t="e">
        <f>VLOOKUP($A100,BASE!$B$2:$N$519,7,)</f>
        <v>#N/A</v>
      </c>
      <c r="J100" t="e">
        <f>VLOOKUP($A100,BASE!$B$2:$N$519,8,)</f>
        <v>#N/A</v>
      </c>
      <c r="K100" t="e">
        <f>VLOOKUP($A100,BASE!$B$2:$N$519,9,)</f>
        <v>#N/A</v>
      </c>
      <c r="L100" t="e">
        <f>VLOOKUP($A100,BASE!$B$2:$N$519,10,)</f>
        <v>#N/A</v>
      </c>
      <c r="M100" t="e">
        <f>VLOOKUP($A100,BASE!$B$2:$N$519,11,)</f>
        <v>#N/A</v>
      </c>
      <c r="N100" t="e">
        <f>VLOOKUP($A100,BASE!$B$2:$N$519,12,)</f>
        <v>#N/A</v>
      </c>
      <c r="O100" t="e">
        <f>VLOOKUP($A100,BASE!$B$2:$N$519,13,)</f>
        <v>#N/A</v>
      </c>
      <c r="S100" s="43" t="str">
        <f t="shared" si="37"/>
        <v/>
      </c>
      <c r="T100" s="43" t="str">
        <f t="shared" si="38"/>
        <v/>
      </c>
      <c r="U100" s="44" t="str">
        <f t="shared" si="39"/>
        <v/>
      </c>
      <c r="V100" s="43" t="str">
        <f t="shared" si="40"/>
        <v/>
      </c>
      <c r="W100" s="43" t="str">
        <f t="shared" si="41"/>
        <v/>
      </c>
      <c r="X100" s="78" t="str">
        <f t="shared" si="42"/>
        <v/>
      </c>
      <c r="Y100" s="76"/>
      <c r="Z100" s="77"/>
      <c r="AA100" s="75" t="str">
        <f t="shared" si="43"/>
        <v/>
      </c>
      <c r="AB100" s="76"/>
      <c r="AC100" s="76"/>
      <c r="AD100" s="77"/>
      <c r="AE100" s="75" t="str">
        <f t="shared" si="44"/>
        <v/>
      </c>
      <c r="AF100" s="76"/>
      <c r="AG100" s="76"/>
      <c r="AH100" s="77"/>
      <c r="AI100" s="75"/>
      <c r="AJ100" s="77"/>
      <c r="AK100" s="17"/>
      <c r="AL100" s="17"/>
      <c r="AM100" s="17"/>
      <c r="AN100" s="17"/>
      <c r="AO100" s="23"/>
      <c r="AP100" s="4"/>
      <c r="AQ100" s="30"/>
      <c r="AR100" s="17">
        <v>28</v>
      </c>
      <c r="AS100" s="17">
        <v>28</v>
      </c>
      <c r="AT100" s="31"/>
      <c r="AU100" s="30"/>
      <c r="AV100" s="17">
        <v>68</v>
      </c>
      <c r="AW100" s="17">
        <v>68</v>
      </c>
      <c r="AX100" s="31"/>
      <c r="AY100" s="30"/>
      <c r="AZ100" s="17">
        <v>108</v>
      </c>
      <c r="BA100" s="17">
        <v>108</v>
      </c>
      <c r="BB100" s="31"/>
      <c r="BC100" s="30"/>
      <c r="BD100" s="17">
        <v>148</v>
      </c>
      <c r="BE100" s="17">
        <v>148</v>
      </c>
      <c r="BF100" s="31"/>
      <c r="BG100" s="78">
        <f t="shared" si="45"/>
        <v>232857336</v>
      </c>
      <c r="BH100" s="76"/>
      <c r="BI100" s="77"/>
      <c r="BJ100" s="75" t="str">
        <f t="shared" si="46"/>
        <v>CODEN</v>
      </c>
      <c r="BK100" s="76"/>
      <c r="BL100" s="76"/>
      <c r="BM100" s="77"/>
      <c r="BN100" s="75" t="str">
        <f t="shared" si="47"/>
        <v>MARINE</v>
      </c>
      <c r="BO100" s="76"/>
      <c r="BP100" s="76"/>
      <c r="BQ100" s="77"/>
      <c r="BR100" s="75"/>
      <c r="BS100" s="77"/>
      <c r="BT100" s="17"/>
      <c r="BU100" s="17"/>
      <c r="BV100" s="17"/>
      <c r="BW100" s="17"/>
      <c r="BX100" s="23"/>
      <c r="BY100" s="4"/>
      <c r="BZ100" s="30"/>
      <c r="CA100" s="17">
        <v>28</v>
      </c>
      <c r="CB100" s="17">
        <v>28</v>
      </c>
      <c r="CC100" s="31"/>
      <c r="CD100" s="30"/>
      <c r="CE100" s="17">
        <v>68</v>
      </c>
      <c r="CF100" s="17">
        <v>68</v>
      </c>
      <c r="CG100" s="31"/>
      <c r="CH100" s="30"/>
      <c r="CI100" s="17">
        <v>108</v>
      </c>
      <c r="CJ100" s="17">
        <v>108</v>
      </c>
      <c r="CK100" s="31"/>
      <c r="CL100" s="30"/>
      <c r="CM100" s="17">
        <v>148</v>
      </c>
      <c r="CN100" s="17">
        <v>148</v>
      </c>
      <c r="CO100" s="31"/>
    </row>
    <row r="101" spans="1:93" ht="12.6" customHeight="1">
      <c r="A101">
        <v>197</v>
      </c>
      <c r="B101" t="e">
        <f t="shared" si="29"/>
        <v>#N/A</v>
      </c>
      <c r="C101" t="e">
        <f t="shared" si="30"/>
        <v>#N/A</v>
      </c>
      <c r="D101" t="e">
        <f>VLOOKUP($A101,BASE!$B$2:$N$519,2,)</f>
        <v>#N/A</v>
      </c>
      <c r="E101" t="e">
        <f>VLOOKUP($A101,BASE!$B$2:$N$519,3,)</f>
        <v>#N/A</v>
      </c>
      <c r="F101" t="e">
        <f>VLOOKUP($A101,BASE!$B$2:$N$519,4,)</f>
        <v>#N/A</v>
      </c>
      <c r="G101" t="e">
        <f>VLOOKUP($A101,BASE!$B$2:$N$519,5,)</f>
        <v>#N/A</v>
      </c>
      <c r="H101" t="e">
        <f>VLOOKUP($A101,BASE!$B$2:$N$519,6,)</f>
        <v>#N/A</v>
      </c>
      <c r="I101" t="e">
        <f>VLOOKUP($A101,BASE!$B$2:$N$519,7,)</f>
        <v>#N/A</v>
      </c>
      <c r="J101" t="e">
        <f>VLOOKUP($A101,BASE!$B$2:$N$519,8,)</f>
        <v>#N/A</v>
      </c>
      <c r="K101" t="e">
        <f>VLOOKUP($A101,BASE!$B$2:$N$519,9,)</f>
        <v>#N/A</v>
      </c>
      <c r="L101" t="e">
        <f>VLOOKUP($A101,BASE!$B$2:$N$519,10,)</f>
        <v>#N/A</v>
      </c>
      <c r="M101" t="e">
        <f>VLOOKUP($A101,BASE!$B$2:$N$519,11,)</f>
        <v>#N/A</v>
      </c>
      <c r="N101" t="e">
        <f>VLOOKUP($A101,BASE!$B$2:$N$519,12,)</f>
        <v>#N/A</v>
      </c>
      <c r="O101" t="e">
        <f>VLOOKUP($A101,BASE!$B$2:$N$519,13,)</f>
        <v>#N/A</v>
      </c>
      <c r="R101" s="2"/>
      <c r="S101" s="43" t="str">
        <f t="shared" si="37"/>
        <v/>
      </c>
      <c r="T101" s="43" t="str">
        <f t="shared" si="38"/>
        <v/>
      </c>
      <c r="U101" s="44" t="str">
        <f t="shared" si="39"/>
        <v/>
      </c>
      <c r="V101" s="43" t="str">
        <f t="shared" si="40"/>
        <v/>
      </c>
      <c r="W101" s="43" t="str">
        <f t="shared" si="41"/>
        <v/>
      </c>
      <c r="X101" s="78" t="str">
        <f t="shared" si="42"/>
        <v/>
      </c>
      <c r="Y101" s="76"/>
      <c r="Z101" s="77"/>
      <c r="AA101" s="75" t="str">
        <f t="shared" si="43"/>
        <v/>
      </c>
      <c r="AB101" s="76"/>
      <c r="AC101" s="76"/>
      <c r="AD101" s="77"/>
      <c r="AE101" s="75" t="str">
        <f t="shared" si="44"/>
        <v/>
      </c>
      <c r="AF101" s="76"/>
      <c r="AG101" s="76"/>
      <c r="AH101" s="77"/>
      <c r="AI101" s="75"/>
      <c r="AJ101" s="77"/>
      <c r="AK101" s="17"/>
      <c r="AL101" s="17"/>
      <c r="AM101" s="17"/>
      <c r="AN101" s="17"/>
      <c r="AO101" s="23"/>
      <c r="AP101" s="4"/>
      <c r="AQ101" s="30"/>
      <c r="AR101" s="17">
        <v>29</v>
      </c>
      <c r="AS101" s="17">
        <v>29</v>
      </c>
      <c r="AT101" s="31"/>
      <c r="AU101" s="30"/>
      <c r="AV101" s="17">
        <v>69</v>
      </c>
      <c r="AW101" s="17">
        <v>69</v>
      </c>
      <c r="AX101" s="31"/>
      <c r="AY101" s="30"/>
      <c r="AZ101" s="17">
        <v>109</v>
      </c>
      <c r="BA101" s="17">
        <v>109</v>
      </c>
      <c r="BB101" s="31"/>
      <c r="BC101" s="30"/>
      <c r="BD101" s="17">
        <v>149</v>
      </c>
      <c r="BE101" s="17">
        <v>149</v>
      </c>
      <c r="BF101" s="31"/>
      <c r="BG101" s="78">
        <f t="shared" si="45"/>
        <v>232853683</v>
      </c>
      <c r="BH101" s="76"/>
      <c r="BI101" s="77"/>
      <c r="BJ101" s="75" t="str">
        <f t="shared" si="46"/>
        <v>CHIVOT</v>
      </c>
      <c r="BK101" s="76"/>
      <c r="BL101" s="76"/>
      <c r="BM101" s="77"/>
      <c r="BN101" s="75" t="str">
        <f t="shared" si="47"/>
        <v>MARYNE</v>
      </c>
      <c r="BO101" s="76"/>
      <c r="BP101" s="76"/>
      <c r="BQ101" s="77"/>
      <c r="BR101" s="75"/>
      <c r="BS101" s="77"/>
      <c r="BT101" s="17"/>
      <c r="BU101" s="17"/>
      <c r="BV101" s="17"/>
      <c r="BW101" s="17"/>
      <c r="BX101" s="23"/>
      <c r="BY101" s="4"/>
      <c r="BZ101" s="30"/>
      <c r="CA101" s="17">
        <v>29</v>
      </c>
      <c r="CB101" s="17">
        <v>29</v>
      </c>
      <c r="CC101" s="31"/>
      <c r="CD101" s="30"/>
      <c r="CE101" s="17">
        <v>69</v>
      </c>
      <c r="CF101" s="17">
        <v>69</v>
      </c>
      <c r="CG101" s="31"/>
      <c r="CH101" s="30"/>
      <c r="CI101" s="17">
        <v>109</v>
      </c>
      <c r="CJ101" s="17">
        <v>109</v>
      </c>
      <c r="CK101" s="31"/>
      <c r="CL101" s="30"/>
      <c r="CM101" s="17">
        <v>149</v>
      </c>
      <c r="CN101" s="17">
        <v>149</v>
      </c>
      <c r="CO101" s="31"/>
    </row>
    <row r="102" spans="1:93" ht="12.6" customHeight="1">
      <c r="A102">
        <v>198</v>
      </c>
      <c r="B102" t="e">
        <f t="shared" si="29"/>
        <v>#N/A</v>
      </c>
      <c r="C102" t="e">
        <f t="shared" si="30"/>
        <v>#N/A</v>
      </c>
      <c r="D102" t="e">
        <f>VLOOKUP($A102,BASE!$B$2:$N$519,2,)</f>
        <v>#N/A</v>
      </c>
      <c r="E102" t="e">
        <f>VLOOKUP($A102,BASE!$B$2:$N$519,3,)</f>
        <v>#N/A</v>
      </c>
      <c r="F102" t="e">
        <f>VLOOKUP($A102,BASE!$B$2:$N$519,4,)</f>
        <v>#N/A</v>
      </c>
      <c r="G102" t="e">
        <f>VLOOKUP($A102,BASE!$B$2:$N$519,5,)</f>
        <v>#N/A</v>
      </c>
      <c r="H102" t="e">
        <f>VLOOKUP($A102,BASE!$B$2:$N$519,6,)</f>
        <v>#N/A</v>
      </c>
      <c r="I102" t="e">
        <f>VLOOKUP($A102,BASE!$B$2:$N$519,7,)</f>
        <v>#N/A</v>
      </c>
      <c r="J102" t="e">
        <f>VLOOKUP($A102,BASE!$B$2:$N$519,8,)</f>
        <v>#N/A</v>
      </c>
      <c r="K102" t="e">
        <f>VLOOKUP($A102,BASE!$B$2:$N$519,9,)</f>
        <v>#N/A</v>
      </c>
      <c r="L102" t="e">
        <f>VLOOKUP($A102,BASE!$B$2:$N$519,10,)</f>
        <v>#N/A</v>
      </c>
      <c r="M102" t="e">
        <f>VLOOKUP($A102,BASE!$B$2:$N$519,11,)</f>
        <v>#N/A</v>
      </c>
      <c r="N102" t="e">
        <f>VLOOKUP($A102,BASE!$B$2:$N$519,12,)</f>
        <v>#N/A</v>
      </c>
      <c r="O102" t="e">
        <f>VLOOKUP($A102,BASE!$B$2:$N$519,13,)</f>
        <v>#N/A</v>
      </c>
      <c r="R102" s="2"/>
      <c r="S102" s="43" t="str">
        <f t="shared" si="37"/>
        <v/>
      </c>
      <c r="T102" s="43" t="str">
        <f t="shared" si="38"/>
        <v/>
      </c>
      <c r="U102" s="44" t="str">
        <f t="shared" si="39"/>
        <v/>
      </c>
      <c r="V102" s="43" t="str">
        <f t="shared" si="40"/>
        <v/>
      </c>
      <c r="W102" s="43" t="str">
        <f t="shared" si="41"/>
        <v/>
      </c>
      <c r="X102" s="78" t="str">
        <f t="shared" si="42"/>
        <v/>
      </c>
      <c r="Y102" s="76"/>
      <c r="Z102" s="77"/>
      <c r="AA102" s="75" t="str">
        <f t="shared" si="43"/>
        <v/>
      </c>
      <c r="AB102" s="76"/>
      <c r="AC102" s="76"/>
      <c r="AD102" s="77"/>
      <c r="AE102" s="75" t="str">
        <f t="shared" si="44"/>
        <v/>
      </c>
      <c r="AF102" s="76"/>
      <c r="AG102" s="76"/>
      <c r="AH102" s="77"/>
      <c r="AI102" s="75"/>
      <c r="AJ102" s="77"/>
      <c r="AK102" s="17"/>
      <c r="AL102" s="17"/>
      <c r="AM102" s="17"/>
      <c r="AN102" s="17"/>
      <c r="AO102" s="23"/>
      <c r="AP102" s="4"/>
      <c r="AQ102" s="30"/>
      <c r="AR102" s="17">
        <v>30</v>
      </c>
      <c r="AS102" s="17">
        <v>30</v>
      </c>
      <c r="AT102" s="31"/>
      <c r="AU102" s="30"/>
      <c r="AV102" s="17">
        <v>70</v>
      </c>
      <c r="AW102" s="17">
        <v>70</v>
      </c>
      <c r="AX102" s="31"/>
      <c r="AY102" s="30"/>
      <c r="AZ102" s="17">
        <v>110</v>
      </c>
      <c r="BA102" s="17">
        <v>110</v>
      </c>
      <c r="BB102" s="31"/>
      <c r="BC102" s="30"/>
      <c r="BD102" s="17">
        <v>150</v>
      </c>
      <c r="BE102" s="17">
        <v>150</v>
      </c>
      <c r="BF102" s="31"/>
      <c r="BG102" s="78">
        <f t="shared" si="45"/>
        <v>232854033</v>
      </c>
      <c r="BH102" s="76"/>
      <c r="BI102" s="77"/>
      <c r="BJ102" s="75" t="str">
        <f t="shared" si="46"/>
        <v>CHEVALIER</v>
      </c>
      <c r="BK102" s="76"/>
      <c r="BL102" s="76"/>
      <c r="BM102" s="77"/>
      <c r="BN102" s="75" t="str">
        <f t="shared" si="47"/>
        <v>CAMILLE</v>
      </c>
      <c r="BO102" s="76"/>
      <c r="BP102" s="76"/>
      <c r="BQ102" s="77"/>
      <c r="BR102" s="75"/>
      <c r="BS102" s="77"/>
      <c r="BT102" s="17"/>
      <c r="BU102" s="17"/>
      <c r="BV102" s="17"/>
      <c r="BW102" s="17"/>
      <c r="BX102" s="23"/>
      <c r="BY102" s="4"/>
      <c r="BZ102" s="30"/>
      <c r="CA102" s="17">
        <v>30</v>
      </c>
      <c r="CB102" s="17">
        <v>30</v>
      </c>
      <c r="CC102" s="31"/>
      <c r="CD102" s="30"/>
      <c r="CE102" s="17">
        <v>70</v>
      </c>
      <c r="CF102" s="17">
        <v>70</v>
      </c>
      <c r="CG102" s="31"/>
      <c r="CH102" s="30"/>
      <c r="CI102" s="17">
        <v>110</v>
      </c>
      <c r="CJ102" s="17">
        <v>110</v>
      </c>
      <c r="CK102" s="31"/>
      <c r="CL102" s="30"/>
      <c r="CM102" s="17">
        <v>150</v>
      </c>
      <c r="CN102" s="17">
        <v>150</v>
      </c>
      <c r="CO102" s="31"/>
    </row>
    <row r="103" spans="1:93" ht="12.6" customHeight="1">
      <c r="A103">
        <v>199</v>
      </c>
      <c r="B103" t="e">
        <f t="shared" si="29"/>
        <v>#N/A</v>
      </c>
      <c r="C103" t="e">
        <f t="shared" si="30"/>
        <v>#N/A</v>
      </c>
      <c r="D103" t="e">
        <f>VLOOKUP($A103,BASE!$B$2:$N$519,2,)</f>
        <v>#N/A</v>
      </c>
      <c r="E103" t="e">
        <f>VLOOKUP($A103,BASE!$B$2:$N$519,3,)</f>
        <v>#N/A</v>
      </c>
      <c r="F103" t="e">
        <f>VLOOKUP($A103,BASE!$B$2:$N$519,4,)</f>
        <v>#N/A</v>
      </c>
      <c r="G103" t="e">
        <f>VLOOKUP($A103,BASE!$B$2:$N$519,5,)</f>
        <v>#N/A</v>
      </c>
      <c r="H103" t="e">
        <f>VLOOKUP($A103,BASE!$B$2:$N$519,6,)</f>
        <v>#N/A</v>
      </c>
      <c r="I103" t="e">
        <f>VLOOKUP($A103,BASE!$B$2:$N$519,7,)</f>
        <v>#N/A</v>
      </c>
      <c r="J103" t="e">
        <f>VLOOKUP($A103,BASE!$B$2:$N$519,8,)</f>
        <v>#N/A</v>
      </c>
      <c r="K103" t="e">
        <f>VLOOKUP($A103,BASE!$B$2:$N$519,9,)</f>
        <v>#N/A</v>
      </c>
      <c r="L103" t="e">
        <f>VLOOKUP($A103,BASE!$B$2:$N$519,10,)</f>
        <v>#N/A</v>
      </c>
      <c r="M103" t="e">
        <f>VLOOKUP($A103,BASE!$B$2:$N$519,11,)</f>
        <v>#N/A</v>
      </c>
      <c r="N103" t="e">
        <f>VLOOKUP($A103,BASE!$B$2:$N$519,12,)</f>
        <v>#N/A</v>
      </c>
      <c r="O103" t="e">
        <f>VLOOKUP($A103,BASE!$B$2:$N$519,13,)</f>
        <v>#N/A</v>
      </c>
      <c r="R103" s="2"/>
      <c r="S103" s="43" t="str">
        <f t="shared" si="37"/>
        <v/>
      </c>
      <c r="T103" s="43" t="str">
        <f t="shared" si="38"/>
        <v/>
      </c>
      <c r="U103" s="44" t="str">
        <f t="shared" si="39"/>
        <v/>
      </c>
      <c r="V103" s="43" t="str">
        <f t="shared" si="40"/>
        <v/>
      </c>
      <c r="W103" s="43" t="str">
        <f t="shared" si="41"/>
        <v/>
      </c>
      <c r="X103" s="78" t="str">
        <f t="shared" si="42"/>
        <v/>
      </c>
      <c r="Y103" s="76"/>
      <c r="Z103" s="77"/>
      <c r="AA103" s="75" t="str">
        <f t="shared" si="43"/>
        <v/>
      </c>
      <c r="AB103" s="76"/>
      <c r="AC103" s="76"/>
      <c r="AD103" s="77"/>
      <c r="AE103" s="75" t="str">
        <f t="shared" si="44"/>
        <v/>
      </c>
      <c r="AF103" s="76"/>
      <c r="AG103" s="76"/>
      <c r="AH103" s="77"/>
      <c r="AI103" s="75"/>
      <c r="AJ103" s="77"/>
      <c r="AK103" s="17"/>
      <c r="AL103" s="17"/>
      <c r="AM103" s="17"/>
      <c r="AN103" s="17"/>
      <c r="AO103" s="23"/>
      <c r="AP103" s="4"/>
      <c r="AQ103" s="30"/>
      <c r="AR103" s="17">
        <v>31</v>
      </c>
      <c r="AS103" s="17">
        <v>31</v>
      </c>
      <c r="AT103" s="31"/>
      <c r="AU103" s="30"/>
      <c r="AV103" s="17">
        <v>71</v>
      </c>
      <c r="AW103" s="17">
        <v>71</v>
      </c>
      <c r="AX103" s="31"/>
      <c r="AY103" s="30"/>
      <c r="AZ103" s="17">
        <v>111</v>
      </c>
      <c r="BA103" s="17">
        <v>111</v>
      </c>
      <c r="BB103" s="31"/>
      <c r="BC103" s="30"/>
      <c r="BD103" s="17">
        <v>151</v>
      </c>
      <c r="BE103" s="17">
        <v>151</v>
      </c>
      <c r="BF103" s="31"/>
      <c r="BG103" s="78">
        <f t="shared" si="45"/>
        <v>232859769</v>
      </c>
      <c r="BH103" s="76"/>
      <c r="BI103" s="77"/>
      <c r="BJ103" s="75" t="str">
        <f t="shared" si="46"/>
        <v>CAVE</v>
      </c>
      <c r="BK103" s="76"/>
      <c r="BL103" s="76"/>
      <c r="BM103" s="77"/>
      <c r="BN103" s="75" t="str">
        <f t="shared" si="47"/>
        <v>ELISE</v>
      </c>
      <c r="BO103" s="76"/>
      <c r="BP103" s="76"/>
      <c r="BQ103" s="77"/>
      <c r="BR103" s="75"/>
      <c r="BS103" s="77"/>
      <c r="BT103" s="17"/>
      <c r="BU103" s="17"/>
      <c r="BV103" s="17"/>
      <c r="BW103" s="17"/>
      <c r="BX103" s="23"/>
      <c r="BY103" s="4"/>
      <c r="BZ103" s="30"/>
      <c r="CA103" s="17">
        <v>31</v>
      </c>
      <c r="CB103" s="17">
        <v>31</v>
      </c>
      <c r="CC103" s="31"/>
      <c r="CD103" s="30"/>
      <c r="CE103" s="17">
        <v>71</v>
      </c>
      <c r="CF103" s="17">
        <v>71</v>
      </c>
      <c r="CG103" s="31"/>
      <c r="CH103" s="30"/>
      <c r="CI103" s="17">
        <v>111</v>
      </c>
      <c r="CJ103" s="17">
        <v>111</v>
      </c>
      <c r="CK103" s="31"/>
      <c r="CL103" s="30"/>
      <c r="CM103" s="17">
        <v>151</v>
      </c>
      <c r="CN103" s="17">
        <v>151</v>
      </c>
      <c r="CO103" s="31"/>
    </row>
    <row r="104" spans="1:93" ht="12.6" customHeight="1">
      <c r="R104" s="2"/>
      <c r="S104" s="43" t="str">
        <f t="shared" si="37"/>
        <v/>
      </c>
      <c r="T104" s="43" t="str">
        <f t="shared" si="38"/>
        <v/>
      </c>
      <c r="U104" s="44" t="str">
        <f t="shared" si="39"/>
        <v/>
      </c>
      <c r="V104" s="43" t="str">
        <f t="shared" si="40"/>
        <v/>
      </c>
      <c r="W104" s="43" t="str">
        <f t="shared" si="41"/>
        <v/>
      </c>
      <c r="X104" s="78" t="str">
        <f t="shared" si="42"/>
        <v/>
      </c>
      <c r="Y104" s="76"/>
      <c r="Z104" s="77"/>
      <c r="AA104" s="75" t="str">
        <f t="shared" si="43"/>
        <v/>
      </c>
      <c r="AB104" s="76"/>
      <c r="AC104" s="76"/>
      <c r="AD104" s="77"/>
      <c r="AE104" s="75" t="str">
        <f t="shared" si="44"/>
        <v/>
      </c>
      <c r="AF104" s="76"/>
      <c r="AG104" s="76"/>
      <c r="AH104" s="77"/>
      <c r="AI104" s="75"/>
      <c r="AJ104" s="77"/>
      <c r="AK104" s="17"/>
      <c r="AL104" s="17"/>
      <c r="AM104" s="17"/>
      <c r="AN104" s="17"/>
      <c r="AO104" s="23"/>
      <c r="AP104" s="4"/>
      <c r="AQ104" s="30"/>
      <c r="AR104" s="17">
        <v>32</v>
      </c>
      <c r="AS104" s="17">
        <v>32</v>
      </c>
      <c r="AT104" s="31"/>
      <c r="AU104" s="30"/>
      <c r="AV104" s="17">
        <v>72</v>
      </c>
      <c r="AW104" s="17">
        <v>72</v>
      </c>
      <c r="AX104" s="31"/>
      <c r="AY104" s="30"/>
      <c r="AZ104" s="17">
        <v>112</v>
      </c>
      <c r="BA104" s="17">
        <v>112</v>
      </c>
      <c r="BB104" s="31"/>
      <c r="BC104" s="30"/>
      <c r="BD104" s="17">
        <v>152</v>
      </c>
      <c r="BE104" s="17">
        <v>152</v>
      </c>
      <c r="BF104" s="31"/>
      <c r="BG104" s="78">
        <f t="shared" si="45"/>
        <v>232853761</v>
      </c>
      <c r="BH104" s="76"/>
      <c r="BI104" s="77"/>
      <c r="BJ104" s="75" t="str">
        <f t="shared" si="46"/>
        <v>BOUDIAKA</v>
      </c>
      <c r="BK104" s="76"/>
      <c r="BL104" s="76"/>
      <c r="BM104" s="77"/>
      <c r="BN104" s="75" t="str">
        <f t="shared" si="47"/>
        <v>ANDREA</v>
      </c>
      <c r="BO104" s="76"/>
      <c r="BP104" s="76"/>
      <c r="BQ104" s="77"/>
      <c r="BR104" s="75"/>
      <c r="BS104" s="77"/>
      <c r="BT104" s="17"/>
      <c r="BU104" s="17"/>
      <c r="BV104" s="17"/>
      <c r="BW104" s="17"/>
      <c r="BX104" s="23"/>
      <c r="BY104" s="4"/>
      <c r="BZ104" s="30"/>
      <c r="CA104" s="17">
        <v>32</v>
      </c>
      <c r="CB104" s="17">
        <v>32</v>
      </c>
      <c r="CC104" s="31"/>
      <c r="CD104" s="30"/>
      <c r="CE104" s="17">
        <v>72</v>
      </c>
      <c r="CF104" s="17">
        <v>72</v>
      </c>
      <c r="CG104" s="31"/>
      <c r="CH104" s="30"/>
      <c r="CI104" s="17">
        <v>112</v>
      </c>
      <c r="CJ104" s="17">
        <v>112</v>
      </c>
      <c r="CK104" s="31"/>
      <c r="CL104" s="30"/>
      <c r="CM104" s="17">
        <v>152</v>
      </c>
      <c r="CN104" s="17">
        <v>152</v>
      </c>
      <c r="CO104" s="31"/>
    </row>
    <row r="105" spans="1:93" ht="12.6" customHeight="1">
      <c r="R105" s="2"/>
      <c r="S105" s="43" t="str">
        <f t="shared" si="37"/>
        <v/>
      </c>
      <c r="T105" s="43" t="str">
        <f t="shared" si="38"/>
        <v/>
      </c>
      <c r="U105" s="44" t="str">
        <f t="shared" si="39"/>
        <v/>
      </c>
      <c r="V105" s="43" t="str">
        <f t="shared" si="40"/>
        <v/>
      </c>
      <c r="W105" s="43" t="str">
        <f t="shared" si="41"/>
        <v/>
      </c>
      <c r="X105" s="78" t="str">
        <f t="shared" si="42"/>
        <v/>
      </c>
      <c r="Y105" s="76"/>
      <c r="Z105" s="77"/>
      <c r="AA105" s="75" t="str">
        <f t="shared" si="43"/>
        <v/>
      </c>
      <c r="AB105" s="76"/>
      <c r="AC105" s="76"/>
      <c r="AD105" s="77"/>
      <c r="AE105" s="75" t="str">
        <f t="shared" si="44"/>
        <v/>
      </c>
      <c r="AF105" s="76"/>
      <c r="AG105" s="76"/>
      <c r="AH105" s="77"/>
      <c r="AI105" s="75"/>
      <c r="AJ105" s="77"/>
      <c r="AK105" s="17"/>
      <c r="AL105" s="17"/>
      <c r="AM105" s="17"/>
      <c r="AN105" s="17"/>
      <c r="AO105" s="23"/>
      <c r="AP105" s="4"/>
      <c r="AQ105" s="30"/>
      <c r="AR105" s="17">
        <v>33</v>
      </c>
      <c r="AS105" s="17">
        <v>33</v>
      </c>
      <c r="AT105" s="31"/>
      <c r="AU105" s="30"/>
      <c r="AV105" s="17">
        <v>73</v>
      </c>
      <c r="AW105" s="17">
        <v>73</v>
      </c>
      <c r="AX105" s="31"/>
      <c r="AY105" s="30"/>
      <c r="AZ105" s="17">
        <v>113</v>
      </c>
      <c r="BA105" s="17">
        <v>113</v>
      </c>
      <c r="BB105" s="31"/>
      <c r="BC105" s="30"/>
      <c r="BD105" s="17">
        <v>153</v>
      </c>
      <c r="BE105" s="17">
        <v>153</v>
      </c>
      <c r="BF105" s="31"/>
      <c r="BG105" s="78">
        <f t="shared" si="45"/>
        <v>232856279</v>
      </c>
      <c r="BH105" s="76"/>
      <c r="BI105" s="77"/>
      <c r="BJ105" s="75" t="str">
        <f t="shared" si="46"/>
        <v>BEURION</v>
      </c>
      <c r="BK105" s="76"/>
      <c r="BL105" s="76"/>
      <c r="BM105" s="77"/>
      <c r="BN105" s="75" t="str">
        <f t="shared" si="47"/>
        <v>OCEANE</v>
      </c>
      <c r="BO105" s="76"/>
      <c r="BP105" s="76"/>
      <c r="BQ105" s="77"/>
      <c r="BR105" s="75"/>
      <c r="BS105" s="77"/>
      <c r="BT105" s="17"/>
      <c r="BU105" s="17"/>
      <c r="BV105" s="17"/>
      <c r="BW105" s="17"/>
      <c r="BX105" s="23"/>
      <c r="BY105" s="4"/>
      <c r="BZ105" s="30"/>
      <c r="CA105" s="17">
        <v>33</v>
      </c>
      <c r="CB105" s="17">
        <v>33</v>
      </c>
      <c r="CC105" s="31"/>
      <c r="CD105" s="30"/>
      <c r="CE105" s="17">
        <v>73</v>
      </c>
      <c r="CF105" s="17">
        <v>73</v>
      </c>
      <c r="CG105" s="31"/>
      <c r="CH105" s="30"/>
      <c r="CI105" s="17">
        <v>113</v>
      </c>
      <c r="CJ105" s="17">
        <v>113</v>
      </c>
      <c r="CK105" s="31"/>
      <c r="CL105" s="30"/>
      <c r="CM105" s="17">
        <v>153</v>
      </c>
      <c r="CN105" s="17">
        <v>153</v>
      </c>
      <c r="CO105" s="31"/>
    </row>
    <row r="106" spans="1:93" ht="12.6" customHeight="1">
      <c r="R106" s="2">
        <v>200</v>
      </c>
      <c r="S106" s="43" t="str">
        <f t="shared" si="37"/>
        <v/>
      </c>
      <c r="T106" s="43" t="str">
        <f t="shared" si="38"/>
        <v/>
      </c>
      <c r="U106" s="44" t="str">
        <f t="shared" si="39"/>
        <v/>
      </c>
      <c r="V106" s="43" t="str">
        <f t="shared" si="40"/>
        <v/>
      </c>
      <c r="W106" s="43" t="str">
        <f t="shared" si="41"/>
        <v/>
      </c>
      <c r="X106" s="78" t="str">
        <f t="shared" si="42"/>
        <v/>
      </c>
      <c r="Y106" s="76"/>
      <c r="Z106" s="77"/>
      <c r="AA106" s="75" t="str">
        <f t="shared" si="43"/>
        <v/>
      </c>
      <c r="AB106" s="76"/>
      <c r="AC106" s="76"/>
      <c r="AD106" s="77"/>
      <c r="AE106" s="75" t="str">
        <f t="shared" si="44"/>
        <v/>
      </c>
      <c r="AF106" s="76"/>
      <c r="AG106" s="76"/>
      <c r="AH106" s="77"/>
      <c r="AI106" s="47"/>
      <c r="AJ106" s="47"/>
      <c r="AK106" s="17"/>
      <c r="AL106" s="17"/>
      <c r="AM106" s="17"/>
      <c r="AN106" s="17"/>
      <c r="AO106" s="23"/>
      <c r="AP106" s="4"/>
      <c r="AQ106" s="30"/>
      <c r="AR106" s="17">
        <v>34</v>
      </c>
      <c r="AS106" s="17">
        <v>34</v>
      </c>
      <c r="AT106" s="31"/>
      <c r="AU106" s="30"/>
      <c r="AV106" s="17">
        <v>74</v>
      </c>
      <c r="AW106" s="17">
        <v>74</v>
      </c>
      <c r="AX106" s="31"/>
      <c r="AY106" s="30"/>
      <c r="AZ106" s="17">
        <v>114</v>
      </c>
      <c r="BA106" s="17">
        <v>114</v>
      </c>
      <c r="BB106" s="31"/>
      <c r="BC106" s="30"/>
      <c r="BD106" s="17">
        <v>154</v>
      </c>
      <c r="BE106" s="17">
        <v>154</v>
      </c>
      <c r="BF106" s="31"/>
      <c r="BG106" s="78">
        <f t="shared" si="45"/>
        <v>232857739</v>
      </c>
      <c r="BH106" s="76"/>
      <c r="BI106" s="77"/>
      <c r="BJ106" s="75" t="str">
        <f t="shared" si="46"/>
        <v>BENCHINA</v>
      </c>
      <c r="BK106" s="76"/>
      <c r="BL106" s="76"/>
      <c r="BM106" s="77"/>
      <c r="BN106" s="75" t="str">
        <f t="shared" si="47"/>
        <v>ANISSA</v>
      </c>
      <c r="BO106" s="76"/>
      <c r="BP106" s="76"/>
      <c r="BQ106" s="77"/>
      <c r="BR106" s="47"/>
      <c r="BS106" s="47"/>
      <c r="BT106" s="17"/>
      <c r="BU106" s="17"/>
      <c r="BV106" s="17"/>
      <c r="BW106" s="17"/>
      <c r="BX106" s="23"/>
      <c r="BY106" s="4"/>
      <c r="BZ106" s="30"/>
      <c r="CA106" s="17">
        <v>34</v>
      </c>
      <c r="CB106" s="17">
        <v>34</v>
      </c>
      <c r="CC106" s="31"/>
      <c r="CD106" s="30"/>
      <c r="CE106" s="17">
        <v>74</v>
      </c>
      <c r="CF106" s="17">
        <v>74</v>
      </c>
      <c r="CG106" s="31"/>
      <c r="CH106" s="30"/>
      <c r="CI106" s="17">
        <v>114</v>
      </c>
      <c r="CJ106" s="17">
        <v>114</v>
      </c>
      <c r="CK106" s="31"/>
      <c r="CL106" s="30"/>
      <c r="CM106" s="17">
        <v>154</v>
      </c>
      <c r="CN106" s="17">
        <v>154</v>
      </c>
      <c r="CO106" s="31"/>
    </row>
    <row r="107" spans="1:93" ht="12.6" customHeight="1" thickBot="1">
      <c r="R107" s="2">
        <v>201</v>
      </c>
      <c r="S107" s="43" t="str">
        <f t="shared" si="37"/>
        <v/>
      </c>
      <c r="T107" s="43" t="str">
        <f t="shared" si="38"/>
        <v/>
      </c>
      <c r="U107" s="44" t="str">
        <f t="shared" si="39"/>
        <v/>
      </c>
      <c r="V107" s="43" t="str">
        <f t="shared" si="40"/>
        <v/>
      </c>
      <c r="W107" s="43" t="str">
        <f t="shared" si="41"/>
        <v/>
      </c>
      <c r="X107" s="70" t="s">
        <v>166</v>
      </c>
      <c r="Y107" s="71"/>
      <c r="Z107" s="71"/>
      <c r="AA107" s="71"/>
      <c r="AB107" s="71"/>
      <c r="AC107" s="71" t="str">
        <f>U90</f>
        <v/>
      </c>
      <c r="AD107" s="71"/>
      <c r="AE107" s="71"/>
      <c r="AF107" s="71"/>
      <c r="AG107" s="71"/>
      <c r="AH107" s="71"/>
      <c r="AI107" s="71"/>
      <c r="AJ107" s="71"/>
      <c r="AK107" s="71"/>
      <c r="AL107" s="71"/>
      <c r="AM107" s="24"/>
      <c r="AN107" s="24"/>
      <c r="AO107" s="5"/>
      <c r="AP107" s="4"/>
      <c r="AQ107" s="30"/>
      <c r="AR107" s="17">
        <v>35</v>
      </c>
      <c r="AS107" s="17">
        <v>35</v>
      </c>
      <c r="AT107" s="31"/>
      <c r="AU107" s="30"/>
      <c r="AV107" s="17">
        <v>75</v>
      </c>
      <c r="AW107" s="17">
        <v>75</v>
      </c>
      <c r="AX107" s="31"/>
      <c r="AY107" s="30"/>
      <c r="AZ107" s="17">
        <v>115</v>
      </c>
      <c r="BA107" s="17">
        <v>115</v>
      </c>
      <c r="BB107" s="31"/>
      <c r="BC107" s="30"/>
      <c r="BD107" s="17">
        <v>155</v>
      </c>
      <c r="BE107" s="17">
        <v>155</v>
      </c>
      <c r="BF107" s="31"/>
      <c r="BG107" s="70" t="s">
        <v>166</v>
      </c>
      <c r="BH107" s="71"/>
      <c r="BI107" s="71"/>
      <c r="BJ107" s="71"/>
      <c r="BK107" s="71"/>
      <c r="BL107" s="71" t="str">
        <f>BL47</f>
        <v>dudu</v>
      </c>
      <c r="BM107" s="71"/>
      <c r="BN107" s="71"/>
      <c r="BO107" s="71"/>
      <c r="BP107" s="71"/>
      <c r="BQ107" s="71"/>
      <c r="BR107" s="71"/>
      <c r="BS107" s="71"/>
      <c r="BT107" s="71"/>
      <c r="BU107" s="71"/>
      <c r="BV107" s="24"/>
      <c r="BW107" s="24"/>
      <c r="BX107" s="5"/>
      <c r="BY107" s="4"/>
      <c r="BZ107" s="30"/>
      <c r="CA107" s="17">
        <v>35</v>
      </c>
      <c r="CB107" s="17">
        <v>35</v>
      </c>
      <c r="CC107" s="31"/>
      <c r="CD107" s="30"/>
      <c r="CE107" s="17">
        <v>75</v>
      </c>
      <c r="CF107" s="17">
        <v>75</v>
      </c>
      <c r="CG107" s="31"/>
      <c r="CH107" s="30"/>
      <c r="CI107" s="17">
        <v>115</v>
      </c>
      <c r="CJ107" s="17">
        <v>115</v>
      </c>
      <c r="CK107" s="31"/>
      <c r="CL107" s="30"/>
      <c r="CM107" s="17">
        <v>155</v>
      </c>
      <c r="CN107" s="17">
        <v>155</v>
      </c>
      <c r="CO107" s="31"/>
    </row>
    <row r="108" spans="1:93" ht="12.6" customHeight="1" thickBot="1">
      <c r="R108" s="2">
        <v>202</v>
      </c>
      <c r="S108" s="43" t="str">
        <f t="shared" si="37"/>
        <v/>
      </c>
      <c r="T108" s="43" t="str">
        <f t="shared" si="38"/>
        <v/>
      </c>
      <c r="U108" s="44" t="str">
        <f t="shared" si="39"/>
        <v/>
      </c>
      <c r="V108" s="43" t="str">
        <f t="shared" si="40"/>
        <v/>
      </c>
      <c r="W108" s="43" t="str">
        <f t="shared" si="41"/>
        <v/>
      </c>
      <c r="X108" s="72" t="s">
        <v>167</v>
      </c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4"/>
      <c r="AP108" s="4"/>
      <c r="AQ108" s="30"/>
      <c r="AR108" s="17">
        <v>36</v>
      </c>
      <c r="AS108" s="17">
        <v>36</v>
      </c>
      <c r="AT108" s="31"/>
      <c r="AU108" s="30"/>
      <c r="AV108" s="17">
        <v>76</v>
      </c>
      <c r="AW108" s="17">
        <v>76</v>
      </c>
      <c r="AX108" s="31"/>
      <c r="AY108" s="30"/>
      <c r="AZ108" s="17">
        <v>116</v>
      </c>
      <c r="BA108" s="17">
        <v>116</v>
      </c>
      <c r="BB108" s="31"/>
      <c r="BC108" s="30"/>
      <c r="BD108" s="17">
        <v>156</v>
      </c>
      <c r="BE108" s="17">
        <v>156</v>
      </c>
      <c r="BF108" s="31"/>
      <c r="BG108" s="72" t="s">
        <v>167</v>
      </c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4"/>
      <c r="BY108" s="4"/>
      <c r="BZ108" s="30"/>
      <c r="CA108" s="17">
        <v>36</v>
      </c>
      <c r="CB108" s="17">
        <v>36</v>
      </c>
      <c r="CC108" s="31"/>
      <c r="CD108" s="30"/>
      <c r="CE108" s="17">
        <v>76</v>
      </c>
      <c r="CF108" s="17">
        <v>76</v>
      </c>
      <c r="CG108" s="31"/>
      <c r="CH108" s="30"/>
      <c r="CI108" s="17">
        <v>116</v>
      </c>
      <c r="CJ108" s="17">
        <v>116</v>
      </c>
      <c r="CK108" s="31"/>
      <c r="CL108" s="30"/>
      <c r="CM108" s="17">
        <v>156</v>
      </c>
      <c r="CN108" s="17">
        <v>156</v>
      </c>
      <c r="CO108" s="31"/>
    </row>
    <row r="109" spans="1:93" ht="12.6" customHeight="1">
      <c r="R109" s="2">
        <v>203</v>
      </c>
      <c r="S109" s="43" t="str">
        <f t="shared" si="37"/>
        <v/>
      </c>
      <c r="T109" s="43" t="str">
        <f t="shared" si="38"/>
        <v/>
      </c>
      <c r="U109" s="44" t="str">
        <f t="shared" si="39"/>
        <v/>
      </c>
      <c r="V109" s="43" t="str">
        <f t="shared" si="40"/>
        <v/>
      </c>
      <c r="W109" s="43" t="str">
        <f t="shared" si="41"/>
        <v/>
      </c>
      <c r="X109" s="69" t="s">
        <v>168</v>
      </c>
      <c r="Y109" s="67"/>
      <c r="Z109" s="25" t="s">
        <v>161</v>
      </c>
      <c r="AA109" s="67"/>
      <c r="AB109" s="67"/>
      <c r="AC109" s="25" t="s">
        <v>147</v>
      </c>
      <c r="AD109" s="67"/>
      <c r="AE109" s="68"/>
      <c r="AF109" s="69" t="s">
        <v>169</v>
      </c>
      <c r="AG109" s="67"/>
      <c r="AH109" s="67"/>
      <c r="AI109" s="67"/>
      <c r="AJ109" s="25" t="s">
        <v>161</v>
      </c>
      <c r="AK109" s="67"/>
      <c r="AL109" s="67"/>
      <c r="AM109" s="25" t="s">
        <v>147</v>
      </c>
      <c r="AN109" s="67"/>
      <c r="AO109" s="68"/>
      <c r="AP109" s="4"/>
      <c r="AQ109" s="30"/>
      <c r="AR109" s="17">
        <v>37</v>
      </c>
      <c r="AS109" s="17">
        <v>37</v>
      </c>
      <c r="AT109" s="31"/>
      <c r="AU109" s="30"/>
      <c r="AV109" s="17">
        <v>77</v>
      </c>
      <c r="AW109" s="17">
        <v>77</v>
      </c>
      <c r="AX109" s="31"/>
      <c r="AY109" s="30"/>
      <c r="AZ109" s="17">
        <v>117</v>
      </c>
      <c r="BA109" s="17">
        <v>117</v>
      </c>
      <c r="BB109" s="31"/>
      <c r="BC109" s="30"/>
      <c r="BD109" s="17">
        <v>157</v>
      </c>
      <c r="BE109" s="17">
        <v>157</v>
      </c>
      <c r="BF109" s="31"/>
      <c r="BG109" s="69" t="s">
        <v>168</v>
      </c>
      <c r="BH109" s="67"/>
      <c r="BI109" s="25" t="s">
        <v>161</v>
      </c>
      <c r="BJ109" s="67"/>
      <c r="BK109" s="67"/>
      <c r="BL109" s="25" t="s">
        <v>147</v>
      </c>
      <c r="BM109" s="67"/>
      <c r="BN109" s="68"/>
      <c r="BO109" s="69" t="s">
        <v>169</v>
      </c>
      <c r="BP109" s="67"/>
      <c r="BQ109" s="67"/>
      <c r="BR109" s="67"/>
      <c r="BS109" s="25" t="s">
        <v>161</v>
      </c>
      <c r="BT109" s="67"/>
      <c r="BU109" s="67"/>
      <c r="BV109" s="25" t="s">
        <v>147</v>
      </c>
      <c r="BW109" s="67"/>
      <c r="BX109" s="68"/>
      <c r="BY109" s="4"/>
      <c r="BZ109" s="30"/>
      <c r="CA109" s="17">
        <v>37</v>
      </c>
      <c r="CB109" s="17">
        <v>37</v>
      </c>
      <c r="CC109" s="31"/>
      <c r="CD109" s="30"/>
      <c r="CE109" s="17">
        <v>77</v>
      </c>
      <c r="CF109" s="17">
        <v>77</v>
      </c>
      <c r="CG109" s="31"/>
      <c r="CH109" s="30"/>
      <c r="CI109" s="17">
        <v>117</v>
      </c>
      <c r="CJ109" s="17">
        <v>117</v>
      </c>
      <c r="CK109" s="31"/>
      <c r="CL109" s="30"/>
      <c r="CM109" s="17">
        <v>157</v>
      </c>
      <c r="CN109" s="17">
        <v>157</v>
      </c>
      <c r="CO109" s="31"/>
    </row>
    <row r="110" spans="1:93" ht="12.6" customHeight="1" thickBot="1">
      <c r="R110" s="2">
        <v>204</v>
      </c>
      <c r="S110" s="43" t="str">
        <f t="shared" si="37"/>
        <v/>
      </c>
      <c r="T110" s="43" t="str">
        <f t="shared" si="38"/>
        <v/>
      </c>
      <c r="U110" s="44" t="str">
        <f t="shared" si="39"/>
        <v/>
      </c>
      <c r="V110" s="43" t="str">
        <f t="shared" si="40"/>
        <v/>
      </c>
      <c r="W110" s="43" t="str">
        <f t="shared" si="41"/>
        <v/>
      </c>
      <c r="X110" s="48" t="s">
        <v>170</v>
      </c>
      <c r="Y110" s="49"/>
      <c r="Z110" s="8" t="s">
        <v>161</v>
      </c>
      <c r="AA110" s="49"/>
      <c r="AB110" s="49"/>
      <c r="AC110" s="8" t="s">
        <v>147</v>
      </c>
      <c r="AD110" s="49"/>
      <c r="AE110" s="51"/>
      <c r="AF110" s="48" t="s">
        <v>171</v>
      </c>
      <c r="AG110" s="49"/>
      <c r="AH110" s="49"/>
      <c r="AI110" s="49"/>
      <c r="AJ110" s="8" t="s">
        <v>161</v>
      </c>
      <c r="AK110" s="49"/>
      <c r="AL110" s="49"/>
      <c r="AM110" s="8" t="s">
        <v>147</v>
      </c>
      <c r="AN110" s="49"/>
      <c r="AO110" s="51"/>
      <c r="AP110" s="4"/>
      <c r="AQ110" s="30"/>
      <c r="AR110" s="17">
        <v>38</v>
      </c>
      <c r="AS110" s="17">
        <v>38</v>
      </c>
      <c r="AT110" s="31"/>
      <c r="AU110" s="30"/>
      <c r="AV110" s="17">
        <v>78</v>
      </c>
      <c r="AW110" s="17">
        <v>78</v>
      </c>
      <c r="AX110" s="31"/>
      <c r="AY110" s="30"/>
      <c r="AZ110" s="17">
        <v>118</v>
      </c>
      <c r="BA110" s="17">
        <v>118</v>
      </c>
      <c r="BB110" s="31"/>
      <c r="BC110" s="30"/>
      <c r="BD110" s="17">
        <v>158</v>
      </c>
      <c r="BE110" s="17">
        <v>158</v>
      </c>
      <c r="BF110" s="31"/>
      <c r="BG110" s="48" t="s">
        <v>170</v>
      </c>
      <c r="BH110" s="49"/>
      <c r="BI110" s="8" t="s">
        <v>161</v>
      </c>
      <c r="BJ110" s="49"/>
      <c r="BK110" s="49"/>
      <c r="BL110" s="8" t="s">
        <v>147</v>
      </c>
      <c r="BM110" s="49"/>
      <c r="BN110" s="51"/>
      <c r="BO110" s="48" t="s">
        <v>171</v>
      </c>
      <c r="BP110" s="49"/>
      <c r="BQ110" s="49"/>
      <c r="BR110" s="49"/>
      <c r="BS110" s="8" t="s">
        <v>161</v>
      </c>
      <c r="BT110" s="49"/>
      <c r="BU110" s="49"/>
      <c r="BV110" s="8" t="s">
        <v>147</v>
      </c>
      <c r="BW110" s="49"/>
      <c r="BX110" s="51"/>
      <c r="BY110" s="4"/>
      <c r="BZ110" s="30"/>
      <c r="CA110" s="17">
        <v>38</v>
      </c>
      <c r="CB110" s="17">
        <v>38</v>
      </c>
      <c r="CC110" s="31"/>
      <c r="CD110" s="30"/>
      <c r="CE110" s="17">
        <v>78</v>
      </c>
      <c r="CF110" s="17">
        <v>78</v>
      </c>
      <c r="CG110" s="31"/>
      <c r="CH110" s="30"/>
      <c r="CI110" s="17">
        <v>118</v>
      </c>
      <c r="CJ110" s="17">
        <v>118</v>
      </c>
      <c r="CK110" s="31"/>
      <c r="CL110" s="30"/>
      <c r="CM110" s="17">
        <v>158</v>
      </c>
      <c r="CN110" s="17">
        <v>158</v>
      </c>
      <c r="CO110" s="31"/>
    </row>
    <row r="111" spans="1:93" ht="12.6" customHeight="1" thickBot="1">
      <c r="R111" s="2">
        <v>205</v>
      </c>
      <c r="S111" s="43" t="str">
        <f>IF(ISERROR(VLOOKUP($R28,$C$5:$P$103,3,)),"",(VLOOKUP($R28,$C$5:$P$103,3,)))</f>
        <v/>
      </c>
      <c r="T111" s="43" t="str">
        <f t="shared" si="38"/>
        <v/>
      </c>
      <c r="U111" s="44" t="str">
        <f t="shared" si="39"/>
        <v/>
      </c>
      <c r="V111" s="43" t="str">
        <f t="shared" si="40"/>
        <v/>
      </c>
      <c r="W111" s="43" t="str">
        <f t="shared" si="41"/>
        <v/>
      </c>
      <c r="X111" s="4"/>
      <c r="Y111" s="4"/>
      <c r="Z111" s="4"/>
      <c r="AA111" s="26"/>
      <c r="AB111" s="26"/>
      <c r="AC111" s="26"/>
      <c r="AD111" s="26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30"/>
      <c r="AR111" s="17">
        <v>39</v>
      </c>
      <c r="AS111" s="17">
        <v>39</v>
      </c>
      <c r="AT111" s="31"/>
      <c r="AU111" s="30"/>
      <c r="AV111" s="17">
        <v>79</v>
      </c>
      <c r="AW111" s="17">
        <v>79</v>
      </c>
      <c r="AX111" s="31"/>
      <c r="AY111" s="30"/>
      <c r="AZ111" s="17">
        <v>119</v>
      </c>
      <c r="BA111" s="17">
        <v>119</v>
      </c>
      <c r="BB111" s="31"/>
      <c r="BC111" s="30"/>
      <c r="BD111" s="17">
        <v>159</v>
      </c>
      <c r="BE111" s="17">
        <v>159</v>
      </c>
      <c r="BF111" s="31"/>
      <c r="BG111" s="4"/>
      <c r="BH111" s="4"/>
      <c r="BI111" s="4"/>
      <c r="BJ111" s="26"/>
      <c r="BK111" s="26"/>
      <c r="BL111" s="26"/>
      <c r="BM111" s="26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30"/>
      <c r="CA111" s="17">
        <v>39</v>
      </c>
      <c r="CB111" s="17">
        <v>39</v>
      </c>
      <c r="CC111" s="31"/>
      <c r="CD111" s="30"/>
      <c r="CE111" s="17">
        <v>79</v>
      </c>
      <c r="CF111" s="17">
        <v>79</v>
      </c>
      <c r="CG111" s="31"/>
      <c r="CH111" s="30"/>
      <c r="CI111" s="17">
        <v>119</v>
      </c>
      <c r="CJ111" s="17">
        <v>119</v>
      </c>
      <c r="CK111" s="31"/>
      <c r="CL111" s="30"/>
      <c r="CM111" s="17">
        <v>159</v>
      </c>
      <c r="CN111" s="17">
        <v>159</v>
      </c>
      <c r="CO111" s="31"/>
    </row>
    <row r="112" spans="1:93" ht="12.6" customHeight="1" thickBot="1">
      <c r="R112" s="2">
        <v>206</v>
      </c>
      <c r="X112" s="69"/>
      <c r="Y112" s="67"/>
      <c r="Z112" s="67"/>
      <c r="AA112" s="67" t="s">
        <v>163</v>
      </c>
      <c r="AB112" s="67"/>
      <c r="AC112" s="67"/>
      <c r="AD112" s="67"/>
      <c r="AE112" s="67"/>
      <c r="AF112" s="67" t="s">
        <v>2</v>
      </c>
      <c r="AG112" s="67"/>
      <c r="AH112" s="67"/>
      <c r="AI112" s="67"/>
      <c r="AJ112" s="67"/>
      <c r="AK112" s="67" t="s">
        <v>0</v>
      </c>
      <c r="AL112" s="67"/>
      <c r="AM112" s="67"/>
      <c r="AN112" s="67"/>
      <c r="AO112" s="68"/>
      <c r="AP112" s="4"/>
      <c r="AQ112" s="27"/>
      <c r="AR112" s="28">
        <v>40</v>
      </c>
      <c r="AS112" s="28">
        <v>40</v>
      </c>
      <c r="AT112" s="29"/>
      <c r="AU112" s="27"/>
      <c r="AV112" s="28">
        <v>80</v>
      </c>
      <c r="AW112" s="28">
        <v>80</v>
      </c>
      <c r="AX112" s="29"/>
      <c r="AY112" s="27"/>
      <c r="AZ112" s="28">
        <v>120</v>
      </c>
      <c r="BA112" s="28">
        <v>120</v>
      </c>
      <c r="BB112" s="29"/>
      <c r="BC112" s="27"/>
      <c r="BD112" s="28">
        <v>160</v>
      </c>
      <c r="BE112" s="28">
        <v>160</v>
      </c>
      <c r="BF112" s="29"/>
      <c r="BG112" s="69"/>
      <c r="BH112" s="67"/>
      <c r="BI112" s="67"/>
      <c r="BJ112" s="67" t="s">
        <v>163</v>
      </c>
      <c r="BK112" s="67"/>
      <c r="BL112" s="67"/>
      <c r="BM112" s="67"/>
      <c r="BN112" s="67"/>
      <c r="BO112" s="67" t="s">
        <v>2</v>
      </c>
      <c r="BP112" s="67"/>
      <c r="BQ112" s="67"/>
      <c r="BR112" s="67"/>
      <c r="BS112" s="67"/>
      <c r="BT112" s="67" t="s">
        <v>0</v>
      </c>
      <c r="BU112" s="67"/>
      <c r="BV112" s="67"/>
      <c r="BW112" s="67"/>
      <c r="BX112" s="68"/>
      <c r="BY112" s="4"/>
      <c r="BZ112" s="27"/>
      <c r="CA112" s="28">
        <v>40</v>
      </c>
      <c r="CB112" s="28">
        <v>40</v>
      </c>
      <c r="CC112" s="29"/>
      <c r="CD112" s="27"/>
      <c r="CE112" s="28">
        <v>80</v>
      </c>
      <c r="CF112" s="28">
        <v>80</v>
      </c>
      <c r="CG112" s="29"/>
      <c r="CH112" s="27"/>
      <c r="CI112" s="28">
        <v>120</v>
      </c>
      <c r="CJ112" s="28">
        <v>120</v>
      </c>
      <c r="CK112" s="29"/>
      <c r="CL112" s="27"/>
      <c r="CM112" s="28">
        <v>160</v>
      </c>
      <c r="CN112" s="28">
        <v>160</v>
      </c>
      <c r="CO112" s="29"/>
    </row>
    <row r="113" spans="18:93" ht="12.6" customHeight="1" thickTop="1" thickBot="1">
      <c r="R113" s="2">
        <v>207</v>
      </c>
      <c r="X113" s="46" t="s">
        <v>172</v>
      </c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50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6" t="s">
        <v>172</v>
      </c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50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</row>
    <row r="114" spans="18:93" ht="12.6" customHeight="1" thickTop="1">
      <c r="R114" s="2">
        <v>208</v>
      </c>
      <c r="X114" s="46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50"/>
      <c r="AP114" s="4"/>
      <c r="AQ114" s="61" t="s">
        <v>173</v>
      </c>
      <c r="AR114" s="62"/>
      <c r="AS114" s="62"/>
      <c r="AT114" s="62"/>
      <c r="AU114" s="62"/>
      <c r="AV114" s="63" t="s">
        <v>152</v>
      </c>
      <c r="AW114" s="63"/>
      <c r="AX114" s="63"/>
      <c r="AY114" s="63"/>
      <c r="AZ114" s="63"/>
      <c r="BA114" s="63" t="s">
        <v>153</v>
      </c>
      <c r="BB114" s="63"/>
      <c r="BC114" s="63"/>
      <c r="BD114" s="63"/>
      <c r="BE114" s="65"/>
      <c r="BF114" s="4"/>
      <c r="BG114" s="46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50"/>
      <c r="BY114" s="4"/>
      <c r="BZ114" s="61" t="s">
        <v>173</v>
      </c>
      <c r="CA114" s="62"/>
      <c r="CB114" s="62"/>
      <c r="CC114" s="62"/>
      <c r="CD114" s="62"/>
      <c r="CE114" s="63" t="s">
        <v>152</v>
      </c>
      <c r="CF114" s="63"/>
      <c r="CG114" s="63"/>
      <c r="CH114" s="63"/>
      <c r="CI114" s="63"/>
      <c r="CJ114" s="63" t="s">
        <v>153</v>
      </c>
      <c r="CK114" s="63"/>
      <c r="CL114" s="63"/>
      <c r="CM114" s="63"/>
      <c r="CN114" s="65"/>
      <c r="CO114" s="4"/>
    </row>
    <row r="115" spans="18:93" ht="12.6" customHeight="1">
      <c r="R115" s="2">
        <v>209</v>
      </c>
      <c r="X115" s="46" t="s">
        <v>174</v>
      </c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50"/>
      <c r="AP115" s="4"/>
      <c r="AQ115" s="60"/>
      <c r="AR115" s="47"/>
      <c r="AS115" s="47"/>
      <c r="AT115" s="47"/>
      <c r="AU115" s="47"/>
      <c r="AV115" s="64"/>
      <c r="AW115" s="64"/>
      <c r="AX115" s="64"/>
      <c r="AY115" s="64"/>
      <c r="AZ115" s="64"/>
      <c r="BA115" s="64"/>
      <c r="BB115" s="64"/>
      <c r="BC115" s="64"/>
      <c r="BD115" s="64"/>
      <c r="BE115" s="66"/>
      <c r="BF115" s="4"/>
      <c r="BG115" s="46" t="s">
        <v>174</v>
      </c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50"/>
      <c r="BY115" s="4"/>
      <c r="BZ115" s="60"/>
      <c r="CA115" s="47"/>
      <c r="CB115" s="47"/>
      <c r="CC115" s="47"/>
      <c r="CD115" s="47"/>
      <c r="CE115" s="64"/>
      <c r="CF115" s="64"/>
      <c r="CG115" s="64"/>
      <c r="CH115" s="64"/>
      <c r="CI115" s="64"/>
      <c r="CJ115" s="64"/>
      <c r="CK115" s="64"/>
      <c r="CL115" s="64"/>
      <c r="CM115" s="64"/>
      <c r="CN115" s="66"/>
      <c r="CO115" s="4"/>
    </row>
    <row r="116" spans="18:93" ht="12.6" customHeight="1">
      <c r="R116" s="2">
        <v>210</v>
      </c>
      <c r="X116" s="46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50"/>
      <c r="AP116" s="4"/>
      <c r="AQ116" s="60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59"/>
      <c r="BF116" s="4"/>
      <c r="BG116" s="46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50"/>
      <c r="BY116" s="4"/>
      <c r="BZ116" s="60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59"/>
      <c r="CO116" s="4"/>
    </row>
    <row r="117" spans="18:93" ht="12.6" customHeight="1">
      <c r="R117" s="2">
        <v>211</v>
      </c>
      <c r="X117" s="46" t="s">
        <v>175</v>
      </c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50"/>
      <c r="AP117" s="4"/>
      <c r="AQ117" s="60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59"/>
      <c r="BF117" s="4"/>
      <c r="BG117" s="46" t="s">
        <v>175</v>
      </c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50"/>
      <c r="BY117" s="4"/>
      <c r="BZ117" s="60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59"/>
      <c r="CO117" s="4"/>
    </row>
    <row r="118" spans="18:93" ht="12.6" customHeight="1">
      <c r="R118" s="2">
        <v>212</v>
      </c>
      <c r="X118" s="46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50"/>
      <c r="AP118" s="4"/>
      <c r="AQ118" s="60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59"/>
      <c r="BF118" s="4"/>
      <c r="BG118" s="46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50"/>
      <c r="BY118" s="4"/>
      <c r="BZ118" s="60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59"/>
      <c r="CO118" s="4"/>
    </row>
    <row r="119" spans="18:93" ht="12.6" customHeight="1">
      <c r="R119" s="2">
        <v>213</v>
      </c>
      <c r="X119" s="46" t="s">
        <v>176</v>
      </c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50"/>
      <c r="AP119" s="4"/>
      <c r="AQ119" s="52" t="s">
        <v>177</v>
      </c>
      <c r="AR119" s="53"/>
      <c r="AS119" s="53"/>
      <c r="AT119" s="53"/>
      <c r="AU119" s="53"/>
      <c r="AV119" s="53"/>
      <c r="AW119" s="53"/>
      <c r="AX119" s="56"/>
      <c r="AY119" s="56"/>
      <c r="AZ119" s="56"/>
      <c r="BA119" s="56"/>
      <c r="BB119" s="56"/>
      <c r="BC119" s="56"/>
      <c r="BD119" s="56"/>
      <c r="BE119" s="57"/>
      <c r="BF119" s="4"/>
      <c r="BG119" s="46" t="s">
        <v>176</v>
      </c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50"/>
      <c r="BY119" s="4"/>
      <c r="BZ119" s="52" t="s">
        <v>177</v>
      </c>
      <c r="CA119" s="53"/>
      <c r="CB119" s="53"/>
      <c r="CC119" s="53"/>
      <c r="CD119" s="53"/>
      <c r="CE119" s="53"/>
      <c r="CF119" s="53"/>
      <c r="CG119" s="56"/>
      <c r="CH119" s="56"/>
      <c r="CI119" s="56"/>
      <c r="CJ119" s="56"/>
      <c r="CK119" s="56"/>
      <c r="CL119" s="56"/>
      <c r="CM119" s="56"/>
      <c r="CN119" s="57"/>
      <c r="CO119" s="4"/>
    </row>
    <row r="120" spans="18:93" ht="12.6" customHeight="1" thickBot="1">
      <c r="R120" s="2">
        <v>214</v>
      </c>
      <c r="X120" s="48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51"/>
      <c r="AP120" s="4"/>
      <c r="AQ120" s="54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8"/>
      <c r="BF120" s="4"/>
      <c r="BG120" s="48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51"/>
      <c r="BY120" s="4"/>
      <c r="BZ120" s="54"/>
      <c r="CA120" s="55"/>
      <c r="CB120" s="55"/>
      <c r="CC120" s="55"/>
      <c r="CD120" s="55"/>
      <c r="CE120" s="55"/>
      <c r="CF120" s="55"/>
      <c r="CG120" s="55"/>
      <c r="CH120" s="55"/>
      <c r="CI120" s="55"/>
      <c r="CJ120" s="55"/>
      <c r="CK120" s="55"/>
      <c r="CL120" s="55"/>
      <c r="CM120" s="55"/>
      <c r="CN120" s="58"/>
      <c r="CO120" s="4"/>
    </row>
    <row r="121" spans="18:93" ht="12.6" customHeight="1">
      <c r="R121" s="2">
        <v>215</v>
      </c>
      <c r="X121" s="4"/>
      <c r="Y121" s="4"/>
      <c r="Z121" s="4"/>
      <c r="AA121" s="4"/>
      <c r="AB121" s="4"/>
      <c r="AC121" s="4"/>
      <c r="AD121" s="101" t="s">
        <v>141</v>
      </c>
      <c r="AE121" s="102"/>
      <c r="AF121" s="102"/>
      <c r="AG121" s="102"/>
      <c r="AH121" s="102"/>
      <c r="AI121" s="102"/>
      <c r="AJ121" s="102"/>
      <c r="AK121" s="102"/>
      <c r="AL121" s="102"/>
      <c r="AM121" s="102"/>
      <c r="AN121" s="102"/>
      <c r="AO121" s="102"/>
      <c r="AP121" s="102"/>
      <c r="AQ121" s="102"/>
      <c r="AR121" s="102"/>
      <c r="AS121" s="108"/>
      <c r="AT121" s="4"/>
      <c r="AU121" s="88" t="s">
        <v>142</v>
      </c>
      <c r="AV121" s="81"/>
      <c r="AW121" s="111" t="str">
        <f>CF1</f>
        <v>Now</v>
      </c>
      <c r="AX121" s="112"/>
      <c r="AY121" s="112"/>
      <c r="AZ121" s="113"/>
      <c r="BA121" s="4"/>
      <c r="BB121" s="4"/>
      <c r="BC121" s="4"/>
      <c r="BD121" s="117" t="s">
        <v>143</v>
      </c>
      <c r="BE121" s="110"/>
      <c r="BF121" s="6"/>
      <c r="BG121" s="4"/>
      <c r="BH121" s="4"/>
      <c r="BI121" s="4"/>
      <c r="BJ121" s="4"/>
      <c r="BK121" s="4"/>
      <c r="BL121" s="4"/>
      <c r="BM121" s="101" t="s">
        <v>141</v>
      </c>
      <c r="BN121" s="102"/>
      <c r="BO121" s="102"/>
      <c r="BP121" s="102"/>
      <c r="BQ121" s="102"/>
      <c r="BR121" s="102"/>
      <c r="BS121" s="102"/>
      <c r="BT121" s="102"/>
      <c r="BU121" s="102"/>
      <c r="BV121" s="102"/>
      <c r="BW121" s="102"/>
      <c r="BX121" s="102"/>
      <c r="BY121" s="102"/>
      <c r="BZ121" s="102"/>
      <c r="CA121" s="102"/>
      <c r="CB121" s="108"/>
      <c r="CC121" s="4"/>
      <c r="CD121" s="88" t="s">
        <v>142</v>
      </c>
      <c r="CE121" s="81"/>
      <c r="CF121" s="111" t="str">
        <f>CF1</f>
        <v>Now</v>
      </c>
      <c r="CG121" s="112"/>
      <c r="CH121" s="112"/>
      <c r="CI121" s="113"/>
      <c r="CJ121" s="4"/>
      <c r="CK121" s="4"/>
      <c r="CL121" s="4"/>
      <c r="CM121" s="117" t="s">
        <v>143</v>
      </c>
      <c r="CN121" s="110"/>
      <c r="CO121" s="6"/>
    </row>
    <row r="122" spans="18:93" ht="12.6" customHeight="1" thickBot="1">
      <c r="R122" s="2">
        <v>216</v>
      </c>
      <c r="X122" s="4"/>
      <c r="Y122" s="4"/>
      <c r="Z122" s="4"/>
      <c r="AA122" s="4"/>
      <c r="AB122" s="4"/>
      <c r="AC122" s="4"/>
      <c r="AD122" s="121"/>
      <c r="AE122" s="122"/>
      <c r="AF122" s="122"/>
      <c r="AG122" s="122"/>
      <c r="AH122" s="122"/>
      <c r="AI122" s="122"/>
      <c r="AJ122" s="122"/>
      <c r="AK122" s="122"/>
      <c r="AL122" s="122"/>
      <c r="AM122" s="122"/>
      <c r="AN122" s="122"/>
      <c r="AO122" s="122"/>
      <c r="AP122" s="122"/>
      <c r="AQ122" s="122"/>
      <c r="AR122" s="122"/>
      <c r="AS122" s="123"/>
      <c r="AT122" s="4"/>
      <c r="AU122" s="89"/>
      <c r="AV122" s="84"/>
      <c r="AW122" s="114"/>
      <c r="AX122" s="115"/>
      <c r="AY122" s="115"/>
      <c r="AZ122" s="116"/>
      <c r="BA122" s="4"/>
      <c r="BB122" s="4"/>
      <c r="BC122" s="4"/>
      <c r="BD122" s="96" t="s">
        <v>144</v>
      </c>
      <c r="BE122" s="92"/>
      <c r="BF122" s="5"/>
      <c r="BG122" s="4"/>
      <c r="BH122" s="4"/>
      <c r="BI122" s="4"/>
      <c r="BJ122" s="4"/>
      <c r="BK122" s="4"/>
      <c r="BL122" s="4"/>
      <c r="BM122" s="121"/>
      <c r="BN122" s="122"/>
      <c r="BO122" s="122"/>
      <c r="BP122" s="122"/>
      <c r="BQ122" s="122"/>
      <c r="BR122" s="122"/>
      <c r="BS122" s="122"/>
      <c r="BT122" s="122"/>
      <c r="BU122" s="122"/>
      <c r="BV122" s="122"/>
      <c r="BW122" s="122"/>
      <c r="BX122" s="122"/>
      <c r="BY122" s="122"/>
      <c r="BZ122" s="122"/>
      <c r="CA122" s="122"/>
      <c r="CB122" s="123"/>
      <c r="CC122" s="4"/>
      <c r="CD122" s="89"/>
      <c r="CE122" s="84"/>
      <c r="CF122" s="114"/>
      <c r="CG122" s="115"/>
      <c r="CH122" s="115"/>
      <c r="CI122" s="116"/>
      <c r="CJ122" s="4"/>
      <c r="CK122" s="4"/>
      <c r="CL122" s="4"/>
      <c r="CM122" s="96" t="s">
        <v>144</v>
      </c>
      <c r="CN122" s="92"/>
      <c r="CO122" s="5"/>
    </row>
    <row r="123" spans="18:93" ht="12.6" customHeight="1" thickBot="1">
      <c r="R123" s="2">
        <v>217</v>
      </c>
      <c r="X123" s="4"/>
      <c r="Y123" s="4"/>
      <c r="Z123" s="4"/>
      <c r="AA123" s="4"/>
      <c r="AB123" s="4"/>
      <c r="AC123" s="4"/>
      <c r="AD123" s="103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9"/>
      <c r="AT123" s="4"/>
      <c r="AU123" s="118" t="s">
        <v>145</v>
      </c>
      <c r="AV123" s="119"/>
      <c r="AW123" s="111" t="str">
        <f>CF3</f>
        <v>There</v>
      </c>
      <c r="AX123" s="112"/>
      <c r="AY123" s="112"/>
      <c r="AZ123" s="113"/>
      <c r="BA123" s="4"/>
      <c r="BB123" s="117" t="s">
        <v>146</v>
      </c>
      <c r="BC123" s="86"/>
      <c r="BD123" s="86"/>
      <c r="BE123" s="86"/>
      <c r="BF123" s="87"/>
      <c r="BG123" s="4"/>
      <c r="BH123" s="4"/>
      <c r="BI123" s="4"/>
      <c r="BJ123" s="4"/>
      <c r="BK123" s="4"/>
      <c r="BL123" s="4"/>
      <c r="BM123" s="103"/>
      <c r="BN123" s="104"/>
      <c r="BO123" s="104"/>
      <c r="BP123" s="104"/>
      <c r="BQ123" s="104"/>
      <c r="BR123" s="104"/>
      <c r="BS123" s="104"/>
      <c r="BT123" s="104"/>
      <c r="BU123" s="104"/>
      <c r="BV123" s="104"/>
      <c r="BW123" s="104"/>
      <c r="BX123" s="104"/>
      <c r="BY123" s="104"/>
      <c r="BZ123" s="104"/>
      <c r="CA123" s="104"/>
      <c r="CB123" s="109"/>
      <c r="CC123" s="4"/>
      <c r="CD123" s="118" t="s">
        <v>145</v>
      </c>
      <c r="CE123" s="119"/>
      <c r="CF123" s="111" t="str">
        <f>CF3</f>
        <v>There</v>
      </c>
      <c r="CG123" s="112"/>
      <c r="CH123" s="112"/>
      <c r="CI123" s="113"/>
      <c r="CJ123" s="4"/>
      <c r="CK123" s="117" t="s">
        <v>146</v>
      </c>
      <c r="CL123" s="86"/>
      <c r="CM123" s="86"/>
      <c r="CN123" s="86"/>
      <c r="CO123" s="87"/>
    </row>
    <row r="124" spans="18:93" ht="12.6" customHeight="1" thickBot="1">
      <c r="R124" s="2">
        <v>218</v>
      </c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105"/>
      <c r="AV124" s="120"/>
      <c r="AW124" s="114"/>
      <c r="AX124" s="115"/>
      <c r="AY124" s="115"/>
      <c r="AZ124" s="116"/>
      <c r="BA124" s="4"/>
      <c r="BB124" s="10" t="s">
        <v>147</v>
      </c>
      <c r="BC124" s="8" t="s">
        <v>148</v>
      </c>
      <c r="BD124" s="8" t="s">
        <v>149</v>
      </c>
      <c r="BE124" s="8" t="s">
        <v>150</v>
      </c>
      <c r="BF124" s="9" t="s">
        <v>151</v>
      </c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105"/>
      <c r="CE124" s="120"/>
      <c r="CF124" s="114"/>
      <c r="CG124" s="115"/>
      <c r="CH124" s="115"/>
      <c r="CI124" s="116"/>
      <c r="CJ124" s="4"/>
      <c r="CK124" s="10" t="s">
        <v>147</v>
      </c>
      <c r="CL124" s="8" t="s">
        <v>148</v>
      </c>
      <c r="CM124" s="8" t="s">
        <v>149</v>
      </c>
      <c r="CN124" s="8" t="s">
        <v>150</v>
      </c>
      <c r="CO124" s="9" t="s">
        <v>151</v>
      </c>
    </row>
    <row r="125" spans="18:93" ht="12.6" customHeight="1" thickBot="1">
      <c r="R125" s="2">
        <v>219</v>
      </c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</row>
    <row r="126" spans="18:93" ht="12.6" customHeight="1">
      <c r="X126" s="101" t="s">
        <v>152</v>
      </c>
      <c r="Y126" s="102"/>
      <c r="Z126" s="102"/>
      <c r="AA126" s="102"/>
      <c r="AB126" s="102"/>
      <c r="AC126" s="102"/>
      <c r="AD126" s="108"/>
      <c r="AE126" s="110" t="e">
        <f>AA89</f>
        <v>#N/A</v>
      </c>
      <c r="AF126" s="67"/>
      <c r="AG126" s="67"/>
      <c r="AH126" s="67"/>
      <c r="AI126" s="67"/>
      <c r="AJ126" s="67"/>
      <c r="AK126" s="67"/>
      <c r="AL126" s="67"/>
      <c r="AM126" s="67"/>
      <c r="AN126" s="67"/>
      <c r="AO126" s="68"/>
      <c r="AP126" s="7"/>
      <c r="AQ126" s="101" t="s">
        <v>153</v>
      </c>
      <c r="AR126" s="102"/>
      <c r="AS126" s="102"/>
      <c r="AT126" s="102"/>
      <c r="AU126" s="102"/>
      <c r="AV126" s="102"/>
      <c r="AW126" s="88" t="str">
        <f>AE6</f>
        <v>ISNEAUVILLE</v>
      </c>
      <c r="AX126" s="80"/>
      <c r="AY126" s="80"/>
      <c r="AZ126" s="80"/>
      <c r="BA126" s="80"/>
      <c r="BB126" s="80"/>
      <c r="BC126" s="80"/>
      <c r="BD126" s="80"/>
      <c r="BE126" s="80"/>
      <c r="BF126" s="95"/>
      <c r="BG126" s="101" t="s">
        <v>152</v>
      </c>
      <c r="BH126" s="102"/>
      <c r="BI126" s="102"/>
      <c r="BJ126" s="102"/>
      <c r="BK126" s="102"/>
      <c r="BL126" s="102"/>
      <c r="BM126" s="108"/>
      <c r="BN126" s="110" t="e">
        <f>AE126</f>
        <v>#N/A</v>
      </c>
      <c r="BO126" s="67"/>
      <c r="BP126" s="67"/>
      <c r="BQ126" s="67"/>
      <c r="BR126" s="67"/>
      <c r="BS126" s="67"/>
      <c r="BT126" s="67"/>
      <c r="BU126" s="67"/>
      <c r="BV126" s="67"/>
      <c r="BW126" s="67"/>
      <c r="BX126" s="68"/>
      <c r="BY126" s="7"/>
      <c r="BZ126" s="101" t="s">
        <v>153</v>
      </c>
      <c r="CA126" s="102"/>
      <c r="CB126" s="102"/>
      <c r="CC126" s="102"/>
      <c r="CD126" s="102"/>
      <c r="CE126" s="102"/>
      <c r="CF126" s="88" t="str">
        <f>BJ89</f>
        <v>P. PICASSO</v>
      </c>
      <c r="CG126" s="80"/>
      <c r="CH126" s="80"/>
      <c r="CI126" s="80"/>
      <c r="CJ126" s="80"/>
      <c r="CK126" s="80"/>
      <c r="CL126" s="80"/>
      <c r="CM126" s="80"/>
      <c r="CN126" s="80"/>
      <c r="CO126" s="95"/>
    </row>
    <row r="127" spans="18:93" ht="12.6" customHeight="1" thickBot="1">
      <c r="X127" s="103"/>
      <c r="Y127" s="104"/>
      <c r="Z127" s="104"/>
      <c r="AA127" s="104"/>
      <c r="AB127" s="104"/>
      <c r="AC127" s="104"/>
      <c r="AD127" s="109"/>
      <c r="AE127" s="92"/>
      <c r="AF127" s="49"/>
      <c r="AG127" s="49"/>
      <c r="AH127" s="49"/>
      <c r="AI127" s="49"/>
      <c r="AJ127" s="49"/>
      <c r="AK127" s="49"/>
      <c r="AL127" s="49"/>
      <c r="AM127" s="49"/>
      <c r="AN127" s="49"/>
      <c r="AO127" s="51"/>
      <c r="AP127" s="7"/>
      <c r="AQ127" s="103"/>
      <c r="AR127" s="104"/>
      <c r="AS127" s="104"/>
      <c r="AT127" s="104"/>
      <c r="AU127" s="104"/>
      <c r="AV127" s="104"/>
      <c r="AW127" s="105"/>
      <c r="AX127" s="106"/>
      <c r="AY127" s="106"/>
      <c r="AZ127" s="106"/>
      <c r="BA127" s="106"/>
      <c r="BB127" s="106"/>
      <c r="BC127" s="106"/>
      <c r="BD127" s="106"/>
      <c r="BE127" s="106"/>
      <c r="BF127" s="107"/>
      <c r="BG127" s="103"/>
      <c r="BH127" s="104"/>
      <c r="BI127" s="104"/>
      <c r="BJ127" s="104"/>
      <c r="BK127" s="104"/>
      <c r="BL127" s="104"/>
      <c r="BM127" s="109"/>
      <c r="BN127" s="92"/>
      <c r="BO127" s="49"/>
      <c r="BP127" s="49"/>
      <c r="BQ127" s="49"/>
      <c r="BR127" s="49"/>
      <c r="BS127" s="49"/>
      <c r="BT127" s="49"/>
      <c r="BU127" s="49"/>
      <c r="BV127" s="49"/>
      <c r="BW127" s="49"/>
      <c r="BX127" s="51"/>
      <c r="BY127" s="7"/>
      <c r="BZ127" s="103"/>
      <c r="CA127" s="104"/>
      <c r="CB127" s="104"/>
      <c r="CC127" s="104"/>
      <c r="CD127" s="104"/>
      <c r="CE127" s="104"/>
      <c r="CF127" s="105"/>
      <c r="CG127" s="106"/>
      <c r="CH127" s="106"/>
      <c r="CI127" s="106"/>
      <c r="CJ127" s="106"/>
      <c r="CK127" s="106"/>
      <c r="CL127" s="106"/>
      <c r="CM127" s="106"/>
      <c r="CN127" s="106"/>
      <c r="CO127" s="107"/>
    </row>
    <row r="128" spans="18:93" ht="12.6" customHeight="1" thickBot="1"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</row>
    <row r="129" spans="24:93" ht="12.6" customHeight="1" thickBot="1">
      <c r="X129" s="97" t="s">
        <v>152</v>
      </c>
      <c r="Y129" s="98"/>
      <c r="Z129" s="99"/>
      <c r="AA129" s="47" t="e">
        <f>AE126</f>
        <v>#N/A</v>
      </c>
      <c r="AB129" s="47"/>
      <c r="AC129" s="47"/>
      <c r="AD129" s="47"/>
      <c r="AE129" s="47"/>
      <c r="AF129" s="47"/>
      <c r="AG129" s="47"/>
      <c r="AH129" s="90" t="s">
        <v>154</v>
      </c>
      <c r="AI129" s="91"/>
      <c r="AJ129" s="92"/>
      <c r="AK129" s="90"/>
      <c r="AL129" s="91"/>
      <c r="AM129" s="91"/>
      <c r="AN129" s="91"/>
      <c r="AO129" s="92"/>
      <c r="AP129" s="4"/>
      <c r="AQ129" s="69" t="s">
        <v>155</v>
      </c>
      <c r="AR129" s="67"/>
      <c r="AS129" s="67"/>
      <c r="AT129" s="67"/>
      <c r="AU129" s="67"/>
      <c r="AV129" s="67"/>
      <c r="AW129" s="68"/>
      <c r="AX129" s="4"/>
      <c r="AY129" s="46" t="s">
        <v>156</v>
      </c>
      <c r="AZ129" s="47"/>
      <c r="BA129" s="47"/>
      <c r="BB129" s="47"/>
      <c r="BC129" s="47"/>
      <c r="BD129" s="47"/>
      <c r="BE129" s="50"/>
      <c r="BF129" s="4"/>
      <c r="BG129" s="97" t="s">
        <v>152</v>
      </c>
      <c r="BH129" s="98"/>
      <c r="BI129" s="99"/>
      <c r="BJ129" s="47" t="e">
        <f>AA129</f>
        <v>#N/A</v>
      </c>
      <c r="BK129" s="47"/>
      <c r="BL129" s="47"/>
      <c r="BM129" s="47"/>
      <c r="BN129" s="47"/>
      <c r="BO129" s="47"/>
      <c r="BP129" s="47"/>
      <c r="BQ129" s="90" t="s">
        <v>154</v>
      </c>
      <c r="BR129" s="91"/>
      <c r="BS129" s="92"/>
      <c r="BT129" s="90"/>
      <c r="BU129" s="91"/>
      <c r="BV129" s="91"/>
      <c r="BW129" s="91"/>
      <c r="BX129" s="92"/>
      <c r="BY129" s="4"/>
      <c r="BZ129" s="69" t="s">
        <v>155</v>
      </c>
      <c r="CA129" s="67"/>
      <c r="CB129" s="67"/>
      <c r="CC129" s="67"/>
      <c r="CD129" s="67"/>
      <c r="CE129" s="67"/>
      <c r="CF129" s="68"/>
      <c r="CG129" s="4"/>
      <c r="CH129" s="46" t="s">
        <v>156</v>
      </c>
      <c r="CI129" s="47"/>
      <c r="CJ129" s="47"/>
      <c r="CK129" s="47"/>
      <c r="CL129" s="47"/>
      <c r="CM129" s="47"/>
      <c r="CN129" s="50"/>
      <c r="CO129" s="4"/>
    </row>
    <row r="130" spans="24:93" ht="12.6" customHeight="1" thickBot="1">
      <c r="X130" s="47" t="s">
        <v>157</v>
      </c>
      <c r="Y130" s="47"/>
      <c r="Z130" s="47"/>
      <c r="AA130" s="93"/>
      <c r="AB130" s="93"/>
      <c r="AC130" s="93"/>
      <c r="AD130" s="4"/>
      <c r="AE130" s="4"/>
      <c r="AF130" s="94" t="s">
        <v>158</v>
      </c>
      <c r="AG130" s="53"/>
      <c r="AH130" s="80"/>
      <c r="AI130" s="80"/>
      <c r="AJ130" s="80"/>
      <c r="AK130" s="80"/>
      <c r="AL130" s="80"/>
      <c r="AM130" s="80"/>
      <c r="AN130" s="80"/>
      <c r="AO130" s="95"/>
      <c r="AP130" s="4"/>
      <c r="AQ130" s="46"/>
      <c r="AR130" s="47"/>
      <c r="AS130" s="47"/>
      <c r="AT130" s="47"/>
      <c r="AU130" s="47"/>
      <c r="AV130" s="47"/>
      <c r="AW130" s="50"/>
      <c r="AX130" s="4"/>
      <c r="AY130" s="48"/>
      <c r="AZ130" s="49"/>
      <c r="BA130" s="49"/>
      <c r="BB130" s="49"/>
      <c r="BC130" s="49"/>
      <c r="BD130" s="49"/>
      <c r="BE130" s="51"/>
      <c r="BF130" s="4"/>
      <c r="BG130" s="47" t="s">
        <v>157</v>
      </c>
      <c r="BH130" s="47"/>
      <c r="BI130" s="47"/>
      <c r="BJ130" s="93"/>
      <c r="BK130" s="93"/>
      <c r="BL130" s="93"/>
      <c r="BM130" s="4"/>
      <c r="BN130" s="4"/>
      <c r="BO130" s="94" t="s">
        <v>158</v>
      </c>
      <c r="BP130" s="53"/>
      <c r="BQ130" s="80"/>
      <c r="BR130" s="80"/>
      <c r="BS130" s="80"/>
      <c r="BT130" s="80"/>
      <c r="BU130" s="80"/>
      <c r="BV130" s="80"/>
      <c r="BW130" s="80"/>
      <c r="BX130" s="95"/>
      <c r="BY130" s="4"/>
      <c r="BZ130" s="46"/>
      <c r="CA130" s="47"/>
      <c r="CB130" s="47"/>
      <c r="CC130" s="47"/>
      <c r="CD130" s="47"/>
      <c r="CE130" s="47"/>
      <c r="CF130" s="50"/>
      <c r="CG130" s="4"/>
      <c r="CH130" s="48"/>
      <c r="CI130" s="49"/>
      <c r="CJ130" s="49"/>
      <c r="CK130" s="49"/>
      <c r="CL130" s="49"/>
      <c r="CM130" s="49"/>
      <c r="CN130" s="51"/>
      <c r="CO130" s="4"/>
    </row>
    <row r="131" spans="24:93" ht="12.6" customHeight="1" thickBot="1">
      <c r="X131" s="82" t="s">
        <v>159</v>
      </c>
      <c r="Y131" s="84"/>
      <c r="Z131" s="11"/>
      <c r="AA131" s="11"/>
      <c r="AB131" s="4"/>
      <c r="AC131" s="4"/>
      <c r="AD131" s="4"/>
      <c r="AE131" s="4"/>
      <c r="AF131" s="12">
        <v>1</v>
      </c>
      <c r="AG131" s="13">
        <v>1</v>
      </c>
      <c r="AH131" s="14">
        <v>2</v>
      </c>
      <c r="AI131" s="14">
        <v>3</v>
      </c>
      <c r="AJ131" s="15">
        <v>4</v>
      </c>
      <c r="AK131" s="16">
        <v>2</v>
      </c>
      <c r="AL131" s="13">
        <v>1</v>
      </c>
      <c r="AM131" s="14">
        <v>2</v>
      </c>
      <c r="AN131" s="14">
        <v>3</v>
      </c>
      <c r="AO131" s="15">
        <v>4</v>
      </c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82" t="s">
        <v>159</v>
      </c>
      <c r="BH131" s="84"/>
      <c r="BI131" s="11"/>
      <c r="BJ131" s="11"/>
      <c r="BK131" s="4"/>
      <c r="BL131" s="4"/>
      <c r="BM131" s="4"/>
      <c r="BN131" s="4"/>
      <c r="BO131" s="12">
        <v>1</v>
      </c>
      <c r="BP131" s="13">
        <v>1</v>
      </c>
      <c r="BQ131" s="14">
        <v>2</v>
      </c>
      <c r="BR131" s="14">
        <v>3</v>
      </c>
      <c r="BS131" s="15">
        <v>4</v>
      </c>
      <c r="BT131" s="16">
        <v>2</v>
      </c>
      <c r="BU131" s="13">
        <v>1</v>
      </c>
      <c r="BV131" s="14">
        <v>2</v>
      </c>
      <c r="BW131" s="14">
        <v>3</v>
      </c>
      <c r="BX131" s="15">
        <v>4</v>
      </c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</row>
    <row r="132" spans="24:93" ht="12.6" customHeight="1" thickTop="1" thickBot="1">
      <c r="X132" s="75" t="s">
        <v>160</v>
      </c>
      <c r="Y132" s="77"/>
      <c r="Z132" s="17"/>
      <c r="AA132" s="17"/>
      <c r="AB132" s="17"/>
      <c r="AC132" s="4"/>
      <c r="AD132" s="4"/>
      <c r="AE132" s="4"/>
      <c r="AF132" s="18"/>
      <c r="AG132" s="19"/>
      <c r="AH132" s="19"/>
      <c r="AI132" s="19"/>
      <c r="AJ132" s="19"/>
      <c r="AK132" s="19"/>
      <c r="AL132" s="19"/>
      <c r="AM132" s="19"/>
      <c r="AN132" s="19"/>
      <c r="AO132" s="20"/>
      <c r="AP132" s="4"/>
      <c r="AQ132" s="61" t="s">
        <v>161</v>
      </c>
      <c r="AR132" s="62"/>
      <c r="AS132" s="62" t="s">
        <v>147</v>
      </c>
      <c r="AT132" s="100"/>
      <c r="AU132" s="61" t="s">
        <v>161</v>
      </c>
      <c r="AV132" s="62"/>
      <c r="AW132" s="62" t="s">
        <v>147</v>
      </c>
      <c r="AX132" s="100"/>
      <c r="AY132" s="61" t="s">
        <v>161</v>
      </c>
      <c r="AZ132" s="62"/>
      <c r="BA132" s="62" t="s">
        <v>147</v>
      </c>
      <c r="BB132" s="100"/>
      <c r="BC132" s="61" t="s">
        <v>161</v>
      </c>
      <c r="BD132" s="62"/>
      <c r="BE132" s="62" t="s">
        <v>147</v>
      </c>
      <c r="BF132" s="100"/>
      <c r="BG132" s="75" t="s">
        <v>160</v>
      </c>
      <c r="BH132" s="77"/>
      <c r="BI132" s="17"/>
      <c r="BJ132" s="17"/>
      <c r="BK132" s="17"/>
      <c r="BL132" s="4"/>
      <c r="BM132" s="4"/>
      <c r="BN132" s="4"/>
      <c r="BO132" s="18"/>
      <c r="BP132" s="19"/>
      <c r="BQ132" s="19"/>
      <c r="BR132" s="19"/>
      <c r="BS132" s="19"/>
      <c r="BT132" s="19"/>
      <c r="BU132" s="19"/>
      <c r="BV132" s="19"/>
      <c r="BW132" s="19"/>
      <c r="BX132" s="20"/>
      <c r="BY132" s="4"/>
      <c r="BZ132" s="61" t="s">
        <v>161</v>
      </c>
      <c r="CA132" s="62"/>
      <c r="CB132" s="62" t="s">
        <v>147</v>
      </c>
      <c r="CC132" s="100"/>
      <c r="CD132" s="61" t="s">
        <v>161</v>
      </c>
      <c r="CE132" s="62"/>
      <c r="CF132" s="62" t="s">
        <v>147</v>
      </c>
      <c r="CG132" s="100"/>
      <c r="CH132" s="61" t="s">
        <v>161</v>
      </c>
      <c r="CI132" s="62"/>
      <c r="CJ132" s="62" t="s">
        <v>147</v>
      </c>
      <c r="CK132" s="100"/>
      <c r="CL132" s="61" t="s">
        <v>161</v>
      </c>
      <c r="CM132" s="62"/>
      <c r="CN132" s="62" t="s">
        <v>147</v>
      </c>
      <c r="CO132" s="100"/>
    </row>
    <row r="133" spans="24:93" ht="12.6" customHeight="1" thickBot="1">
      <c r="X133" s="75" t="s">
        <v>162</v>
      </c>
      <c r="Y133" s="77"/>
      <c r="Z133" s="17"/>
      <c r="AA133" s="17"/>
      <c r="AB133" s="17"/>
      <c r="AC133" s="4"/>
      <c r="AD133" s="4"/>
      <c r="AE133" s="4"/>
      <c r="AF133" s="21">
        <v>3</v>
      </c>
      <c r="AG133" s="13">
        <v>1</v>
      </c>
      <c r="AH133" s="14">
        <v>2</v>
      </c>
      <c r="AI133" s="14">
        <v>3</v>
      </c>
      <c r="AJ133" s="15">
        <v>4</v>
      </c>
      <c r="AK133" s="22">
        <v>4</v>
      </c>
      <c r="AL133" s="13">
        <v>1</v>
      </c>
      <c r="AM133" s="14">
        <v>2</v>
      </c>
      <c r="AN133" s="14">
        <v>3</v>
      </c>
      <c r="AO133" s="15">
        <v>4</v>
      </c>
      <c r="AP133" s="4"/>
      <c r="AQ133" s="30"/>
      <c r="AR133" s="17">
        <v>1</v>
      </c>
      <c r="AS133" s="17">
        <v>1</v>
      </c>
      <c r="AT133" s="31"/>
      <c r="AU133" s="30"/>
      <c r="AV133" s="17">
        <v>41</v>
      </c>
      <c r="AW133" s="17">
        <v>41</v>
      </c>
      <c r="AX133" s="31"/>
      <c r="AY133" s="30"/>
      <c r="AZ133" s="17">
        <v>81</v>
      </c>
      <c r="BA133" s="17">
        <v>81</v>
      </c>
      <c r="BB133" s="31"/>
      <c r="BC133" s="30"/>
      <c r="BD133" s="17">
        <v>121</v>
      </c>
      <c r="BE133" s="17">
        <v>121</v>
      </c>
      <c r="BF133" s="31"/>
      <c r="BG133" s="75" t="s">
        <v>162</v>
      </c>
      <c r="BH133" s="77"/>
      <c r="BI133" s="17"/>
      <c r="BJ133" s="17"/>
      <c r="BK133" s="17"/>
      <c r="BL133" s="4"/>
      <c r="BM133" s="4"/>
      <c r="BN133" s="4"/>
      <c r="BO133" s="21">
        <v>3</v>
      </c>
      <c r="BP133" s="13">
        <v>1</v>
      </c>
      <c r="BQ133" s="14">
        <v>2</v>
      </c>
      <c r="BR133" s="14">
        <v>3</v>
      </c>
      <c r="BS133" s="15">
        <v>4</v>
      </c>
      <c r="BT133" s="22">
        <v>4</v>
      </c>
      <c r="BU133" s="13">
        <v>1</v>
      </c>
      <c r="BV133" s="14">
        <v>2</v>
      </c>
      <c r="BW133" s="14">
        <v>3</v>
      </c>
      <c r="BX133" s="15">
        <v>4</v>
      </c>
      <c r="BY133" s="4"/>
      <c r="BZ133" s="30"/>
      <c r="CA133" s="17">
        <v>1</v>
      </c>
      <c r="CB133" s="17">
        <v>1</v>
      </c>
      <c r="CC133" s="31"/>
      <c r="CD133" s="30"/>
      <c r="CE133" s="17">
        <v>41</v>
      </c>
      <c r="CF133" s="17">
        <v>41</v>
      </c>
      <c r="CG133" s="31"/>
      <c r="CH133" s="30"/>
      <c r="CI133" s="17">
        <v>81</v>
      </c>
      <c r="CJ133" s="17">
        <v>81</v>
      </c>
      <c r="CK133" s="31"/>
      <c r="CL133" s="30"/>
      <c r="CM133" s="17">
        <v>121</v>
      </c>
      <c r="CN133" s="17">
        <v>121</v>
      </c>
      <c r="CO133" s="31"/>
    </row>
    <row r="134" spans="24:93" ht="12.6" customHeight="1" thickBot="1"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30"/>
      <c r="AR134" s="17">
        <v>2</v>
      </c>
      <c r="AS134" s="17">
        <v>2</v>
      </c>
      <c r="AT134" s="31"/>
      <c r="AU134" s="30"/>
      <c r="AV134" s="17">
        <v>42</v>
      </c>
      <c r="AW134" s="17">
        <v>42</v>
      </c>
      <c r="AX134" s="31"/>
      <c r="AY134" s="30"/>
      <c r="AZ134" s="17">
        <v>82</v>
      </c>
      <c r="BA134" s="17">
        <v>82</v>
      </c>
      <c r="BB134" s="31"/>
      <c r="BC134" s="30"/>
      <c r="BD134" s="17">
        <v>122</v>
      </c>
      <c r="BE134" s="17">
        <v>122</v>
      </c>
      <c r="BF134" s="31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30"/>
      <c r="CA134" s="17">
        <v>2</v>
      </c>
      <c r="CB134" s="17">
        <v>2</v>
      </c>
      <c r="CC134" s="31"/>
      <c r="CD134" s="30"/>
      <c r="CE134" s="17">
        <v>42</v>
      </c>
      <c r="CF134" s="17">
        <v>42</v>
      </c>
      <c r="CG134" s="31"/>
      <c r="CH134" s="30"/>
      <c r="CI134" s="17">
        <v>82</v>
      </c>
      <c r="CJ134" s="17">
        <v>82</v>
      </c>
      <c r="CK134" s="31"/>
      <c r="CL134" s="30"/>
      <c r="CM134" s="17">
        <v>122</v>
      </c>
      <c r="CN134" s="17">
        <v>122</v>
      </c>
      <c r="CO134" s="31"/>
    </row>
    <row r="135" spans="24:93" ht="12.6" customHeight="1">
      <c r="X135" s="88" t="s">
        <v>0</v>
      </c>
      <c r="Y135" s="80"/>
      <c r="Z135" s="81"/>
      <c r="AA135" s="79" t="s">
        <v>163</v>
      </c>
      <c r="AB135" s="80"/>
      <c r="AC135" s="80"/>
      <c r="AD135" s="81"/>
      <c r="AE135" s="79" t="s">
        <v>2</v>
      </c>
      <c r="AF135" s="80"/>
      <c r="AG135" s="80"/>
      <c r="AH135" s="81"/>
      <c r="AI135" s="79" t="s">
        <v>164</v>
      </c>
      <c r="AJ135" s="81"/>
      <c r="AK135" s="85" t="s">
        <v>165</v>
      </c>
      <c r="AL135" s="86"/>
      <c r="AM135" s="86"/>
      <c r="AN135" s="86"/>
      <c r="AO135" s="87"/>
      <c r="AP135" s="4"/>
      <c r="AQ135" s="30"/>
      <c r="AR135" s="17">
        <v>3</v>
      </c>
      <c r="AS135" s="17">
        <v>3</v>
      </c>
      <c r="AT135" s="31"/>
      <c r="AU135" s="30"/>
      <c r="AV135" s="17">
        <v>43</v>
      </c>
      <c r="AW135" s="17">
        <v>43</v>
      </c>
      <c r="AX135" s="31"/>
      <c r="AY135" s="30"/>
      <c r="AZ135" s="17">
        <v>83</v>
      </c>
      <c r="BA135" s="17">
        <v>83</v>
      </c>
      <c r="BB135" s="31"/>
      <c r="BC135" s="30"/>
      <c r="BD135" s="17">
        <v>123</v>
      </c>
      <c r="BE135" s="17">
        <v>123</v>
      </c>
      <c r="BF135" s="31"/>
      <c r="BG135" s="88" t="s">
        <v>0</v>
      </c>
      <c r="BH135" s="80"/>
      <c r="BI135" s="81"/>
      <c r="BJ135" s="79" t="s">
        <v>163</v>
      </c>
      <c r="BK135" s="80"/>
      <c r="BL135" s="80"/>
      <c r="BM135" s="81"/>
      <c r="BN135" s="79" t="s">
        <v>2</v>
      </c>
      <c r="BO135" s="80"/>
      <c r="BP135" s="80"/>
      <c r="BQ135" s="81"/>
      <c r="BR135" s="79" t="s">
        <v>164</v>
      </c>
      <c r="BS135" s="81"/>
      <c r="BT135" s="85" t="s">
        <v>165</v>
      </c>
      <c r="BU135" s="86"/>
      <c r="BV135" s="86"/>
      <c r="BW135" s="86"/>
      <c r="BX135" s="87"/>
      <c r="BY135" s="4"/>
      <c r="BZ135" s="30"/>
      <c r="CA135" s="17">
        <v>3</v>
      </c>
      <c r="CB135" s="17">
        <v>3</v>
      </c>
      <c r="CC135" s="31"/>
      <c r="CD135" s="30"/>
      <c r="CE135" s="17">
        <v>43</v>
      </c>
      <c r="CF135" s="17">
        <v>43</v>
      </c>
      <c r="CG135" s="31"/>
      <c r="CH135" s="30"/>
      <c r="CI135" s="17">
        <v>83</v>
      </c>
      <c r="CJ135" s="17">
        <v>83</v>
      </c>
      <c r="CK135" s="31"/>
      <c r="CL135" s="30"/>
      <c r="CM135" s="17">
        <v>123</v>
      </c>
      <c r="CN135" s="17">
        <v>123</v>
      </c>
      <c r="CO135" s="31"/>
    </row>
    <row r="136" spans="24:93" ht="12.6" customHeight="1">
      <c r="X136" s="89"/>
      <c r="Y136" s="83"/>
      <c r="Z136" s="84"/>
      <c r="AA136" s="82"/>
      <c r="AB136" s="83"/>
      <c r="AC136" s="83"/>
      <c r="AD136" s="84"/>
      <c r="AE136" s="82"/>
      <c r="AF136" s="83"/>
      <c r="AG136" s="83"/>
      <c r="AH136" s="84"/>
      <c r="AI136" s="82"/>
      <c r="AJ136" s="84"/>
      <c r="AK136" s="17">
        <v>1</v>
      </c>
      <c r="AL136" s="17">
        <v>2</v>
      </c>
      <c r="AM136" s="17">
        <v>3</v>
      </c>
      <c r="AN136" s="17">
        <v>4</v>
      </c>
      <c r="AO136" s="23">
        <v>5</v>
      </c>
      <c r="AP136" s="4"/>
      <c r="AQ136" s="30"/>
      <c r="AR136" s="17">
        <v>4</v>
      </c>
      <c r="AS136" s="17">
        <v>4</v>
      </c>
      <c r="AT136" s="31"/>
      <c r="AU136" s="30"/>
      <c r="AV136" s="17">
        <v>44</v>
      </c>
      <c r="AW136" s="17">
        <v>44</v>
      </c>
      <c r="AX136" s="31"/>
      <c r="AY136" s="30"/>
      <c r="AZ136" s="17">
        <v>84</v>
      </c>
      <c r="BA136" s="17">
        <v>84</v>
      </c>
      <c r="BB136" s="31"/>
      <c r="BC136" s="30"/>
      <c r="BD136" s="17">
        <v>124</v>
      </c>
      <c r="BE136" s="17">
        <v>124</v>
      </c>
      <c r="BF136" s="31"/>
      <c r="BG136" s="89"/>
      <c r="BH136" s="83"/>
      <c r="BI136" s="84"/>
      <c r="BJ136" s="82"/>
      <c r="BK136" s="83"/>
      <c r="BL136" s="83"/>
      <c r="BM136" s="84"/>
      <c r="BN136" s="82"/>
      <c r="BO136" s="83"/>
      <c r="BP136" s="83"/>
      <c r="BQ136" s="84"/>
      <c r="BR136" s="82"/>
      <c r="BS136" s="84"/>
      <c r="BT136" s="17">
        <v>1</v>
      </c>
      <c r="BU136" s="17">
        <v>2</v>
      </c>
      <c r="BV136" s="17">
        <v>3</v>
      </c>
      <c r="BW136" s="17">
        <v>4</v>
      </c>
      <c r="BX136" s="23">
        <v>5</v>
      </c>
      <c r="BY136" s="4"/>
      <c r="BZ136" s="30"/>
      <c r="CA136" s="17">
        <v>4</v>
      </c>
      <c r="CB136" s="17">
        <v>4</v>
      </c>
      <c r="CC136" s="31"/>
      <c r="CD136" s="30"/>
      <c r="CE136" s="17">
        <v>44</v>
      </c>
      <c r="CF136" s="17">
        <v>44</v>
      </c>
      <c r="CG136" s="31"/>
      <c r="CH136" s="30"/>
      <c r="CI136" s="17">
        <v>84</v>
      </c>
      <c r="CJ136" s="17">
        <v>84</v>
      </c>
      <c r="CK136" s="31"/>
      <c r="CL136" s="30"/>
      <c r="CM136" s="17">
        <v>124</v>
      </c>
      <c r="CN136" s="17">
        <v>124</v>
      </c>
      <c r="CO136" s="31"/>
    </row>
    <row r="137" spans="24:93" ht="12.6" customHeight="1">
      <c r="X137" s="78" t="str">
        <f>V92</f>
        <v/>
      </c>
      <c r="Y137" s="76"/>
      <c r="Z137" s="77"/>
      <c r="AA137" s="75" t="str">
        <f>S92</f>
        <v/>
      </c>
      <c r="AB137" s="76"/>
      <c r="AC137" s="76"/>
      <c r="AD137" s="77"/>
      <c r="AE137" s="75" t="str">
        <f>T92</f>
        <v/>
      </c>
      <c r="AF137" s="76"/>
      <c r="AG137" s="76"/>
      <c r="AH137" s="77"/>
      <c r="AI137" s="75"/>
      <c r="AJ137" s="77"/>
      <c r="AK137" s="17"/>
      <c r="AL137" s="17"/>
      <c r="AM137" s="17"/>
      <c r="AN137" s="17"/>
      <c r="AO137" s="23"/>
      <c r="AP137" s="4"/>
      <c r="AQ137" s="30"/>
      <c r="AR137" s="17">
        <v>5</v>
      </c>
      <c r="AS137" s="17">
        <v>5</v>
      </c>
      <c r="AT137" s="31"/>
      <c r="AU137" s="30"/>
      <c r="AV137" s="17">
        <v>45</v>
      </c>
      <c r="AW137" s="17">
        <v>45</v>
      </c>
      <c r="AX137" s="31"/>
      <c r="AY137" s="30"/>
      <c r="AZ137" s="17">
        <v>85</v>
      </c>
      <c r="BA137" s="17">
        <v>85</v>
      </c>
      <c r="BB137" s="31"/>
      <c r="BC137" s="30"/>
      <c r="BD137" s="17">
        <v>125</v>
      </c>
      <c r="BE137" s="17">
        <v>125</v>
      </c>
      <c r="BF137" s="31"/>
      <c r="BG137" s="78" t="str">
        <f>X137</f>
        <v/>
      </c>
      <c r="BH137" s="76"/>
      <c r="BI137" s="77"/>
      <c r="BJ137" s="75" t="str">
        <f>AA137</f>
        <v/>
      </c>
      <c r="BK137" s="76"/>
      <c r="BL137" s="76"/>
      <c r="BM137" s="77"/>
      <c r="BN137" s="75" t="str">
        <f>AE137</f>
        <v/>
      </c>
      <c r="BO137" s="76"/>
      <c r="BP137" s="76"/>
      <c r="BQ137" s="77"/>
      <c r="BR137" s="75"/>
      <c r="BS137" s="77"/>
      <c r="BT137" s="17"/>
      <c r="BU137" s="17"/>
      <c r="BV137" s="17"/>
      <c r="BW137" s="17"/>
      <c r="BX137" s="23"/>
      <c r="BY137" s="4"/>
      <c r="BZ137" s="30"/>
      <c r="CA137" s="17">
        <v>5</v>
      </c>
      <c r="CB137" s="17">
        <v>5</v>
      </c>
      <c r="CC137" s="31"/>
      <c r="CD137" s="30"/>
      <c r="CE137" s="17">
        <v>45</v>
      </c>
      <c r="CF137" s="17">
        <v>45</v>
      </c>
      <c r="CG137" s="31"/>
      <c r="CH137" s="30"/>
      <c r="CI137" s="17">
        <v>85</v>
      </c>
      <c r="CJ137" s="17">
        <v>85</v>
      </c>
      <c r="CK137" s="31"/>
      <c r="CL137" s="30"/>
      <c r="CM137" s="17">
        <v>125</v>
      </c>
      <c r="CN137" s="17">
        <v>125</v>
      </c>
      <c r="CO137" s="31"/>
    </row>
    <row r="138" spans="24:93" ht="12.6" customHeight="1">
      <c r="X138" s="78" t="str">
        <f t="shared" ref="X138:X146" si="48">V93</f>
        <v/>
      </c>
      <c r="Y138" s="76"/>
      <c r="Z138" s="77"/>
      <c r="AA138" s="75" t="str">
        <f t="shared" ref="AA138:AA146" si="49">S93</f>
        <v/>
      </c>
      <c r="AB138" s="76"/>
      <c r="AC138" s="76"/>
      <c r="AD138" s="77"/>
      <c r="AE138" s="75" t="str">
        <f t="shared" ref="AE138:AE146" si="50">T93</f>
        <v/>
      </c>
      <c r="AF138" s="76"/>
      <c r="AG138" s="76"/>
      <c r="AH138" s="77"/>
      <c r="AI138" s="75"/>
      <c r="AJ138" s="77"/>
      <c r="AK138" s="17"/>
      <c r="AL138" s="17"/>
      <c r="AM138" s="17"/>
      <c r="AN138" s="17"/>
      <c r="AO138" s="23"/>
      <c r="AP138" s="4"/>
      <c r="AQ138" s="30"/>
      <c r="AR138" s="17">
        <v>6</v>
      </c>
      <c r="AS138" s="17">
        <v>6</v>
      </c>
      <c r="AT138" s="31"/>
      <c r="AU138" s="30"/>
      <c r="AV138" s="17">
        <v>46</v>
      </c>
      <c r="AW138" s="17">
        <v>46</v>
      </c>
      <c r="AX138" s="31"/>
      <c r="AY138" s="30"/>
      <c r="AZ138" s="17">
        <v>86</v>
      </c>
      <c r="BA138" s="17">
        <v>86</v>
      </c>
      <c r="BB138" s="31"/>
      <c r="BC138" s="30"/>
      <c r="BD138" s="17">
        <v>126</v>
      </c>
      <c r="BE138" s="17">
        <v>126</v>
      </c>
      <c r="BF138" s="31"/>
      <c r="BG138" s="78" t="str">
        <f t="shared" ref="BG138:BG146" si="51">X138</f>
        <v/>
      </c>
      <c r="BH138" s="76"/>
      <c r="BI138" s="77"/>
      <c r="BJ138" s="75" t="str">
        <f t="shared" ref="BJ138:BJ145" si="52">AA138</f>
        <v/>
      </c>
      <c r="BK138" s="76"/>
      <c r="BL138" s="76"/>
      <c r="BM138" s="77"/>
      <c r="BN138" s="75" t="str">
        <f t="shared" ref="BN138:BN146" si="53">AE138</f>
        <v/>
      </c>
      <c r="BO138" s="76"/>
      <c r="BP138" s="76"/>
      <c r="BQ138" s="77"/>
      <c r="BR138" s="75"/>
      <c r="BS138" s="77"/>
      <c r="BT138" s="17"/>
      <c r="BU138" s="17"/>
      <c r="BV138" s="17"/>
      <c r="BW138" s="17"/>
      <c r="BX138" s="23"/>
      <c r="BY138" s="4"/>
      <c r="BZ138" s="30"/>
      <c r="CA138" s="17">
        <v>6</v>
      </c>
      <c r="CB138" s="17">
        <v>6</v>
      </c>
      <c r="CC138" s="31"/>
      <c r="CD138" s="30"/>
      <c r="CE138" s="17">
        <v>46</v>
      </c>
      <c r="CF138" s="17">
        <v>46</v>
      </c>
      <c r="CG138" s="31"/>
      <c r="CH138" s="30"/>
      <c r="CI138" s="17">
        <v>86</v>
      </c>
      <c r="CJ138" s="17">
        <v>86</v>
      </c>
      <c r="CK138" s="31"/>
      <c r="CL138" s="30"/>
      <c r="CM138" s="17">
        <v>126</v>
      </c>
      <c r="CN138" s="17">
        <v>126</v>
      </c>
      <c r="CO138" s="31"/>
    </row>
    <row r="139" spans="24:93" ht="12.6" customHeight="1">
      <c r="X139" s="78" t="str">
        <f t="shared" si="48"/>
        <v/>
      </c>
      <c r="Y139" s="76"/>
      <c r="Z139" s="77"/>
      <c r="AA139" s="75" t="str">
        <f t="shared" si="49"/>
        <v/>
      </c>
      <c r="AB139" s="76"/>
      <c r="AC139" s="76"/>
      <c r="AD139" s="77"/>
      <c r="AE139" s="75" t="str">
        <f t="shared" si="50"/>
        <v/>
      </c>
      <c r="AF139" s="76"/>
      <c r="AG139" s="76"/>
      <c r="AH139" s="77"/>
      <c r="AI139" s="75"/>
      <c r="AJ139" s="77"/>
      <c r="AK139" s="17"/>
      <c r="AL139" s="17"/>
      <c r="AM139" s="17"/>
      <c r="AN139" s="17"/>
      <c r="AO139" s="23"/>
      <c r="AP139" s="4"/>
      <c r="AQ139" s="30"/>
      <c r="AR139" s="17">
        <v>7</v>
      </c>
      <c r="AS139" s="17">
        <v>7</v>
      </c>
      <c r="AT139" s="31"/>
      <c r="AU139" s="30"/>
      <c r="AV139" s="17">
        <v>47</v>
      </c>
      <c r="AW139" s="17">
        <v>47</v>
      </c>
      <c r="AX139" s="31"/>
      <c r="AY139" s="30"/>
      <c r="AZ139" s="17">
        <v>87</v>
      </c>
      <c r="BA139" s="17">
        <v>87</v>
      </c>
      <c r="BB139" s="31"/>
      <c r="BC139" s="30"/>
      <c r="BD139" s="17">
        <v>127</v>
      </c>
      <c r="BE139" s="17">
        <v>127</v>
      </c>
      <c r="BF139" s="31"/>
      <c r="BG139" s="78" t="str">
        <f t="shared" si="51"/>
        <v/>
      </c>
      <c r="BH139" s="76"/>
      <c r="BI139" s="77"/>
      <c r="BJ139" s="75" t="str">
        <f t="shared" si="52"/>
        <v/>
      </c>
      <c r="BK139" s="76"/>
      <c r="BL139" s="76"/>
      <c r="BM139" s="77"/>
      <c r="BN139" s="75" t="str">
        <f t="shared" si="53"/>
        <v/>
      </c>
      <c r="BO139" s="76"/>
      <c r="BP139" s="76"/>
      <c r="BQ139" s="77"/>
      <c r="BR139" s="75"/>
      <c r="BS139" s="77"/>
      <c r="BT139" s="17"/>
      <c r="BU139" s="17"/>
      <c r="BV139" s="17"/>
      <c r="BW139" s="17"/>
      <c r="BX139" s="23"/>
      <c r="BY139" s="4"/>
      <c r="BZ139" s="30"/>
      <c r="CA139" s="17">
        <v>7</v>
      </c>
      <c r="CB139" s="17">
        <v>7</v>
      </c>
      <c r="CC139" s="31"/>
      <c r="CD139" s="30"/>
      <c r="CE139" s="17">
        <v>47</v>
      </c>
      <c r="CF139" s="17">
        <v>47</v>
      </c>
      <c r="CG139" s="31"/>
      <c r="CH139" s="30"/>
      <c r="CI139" s="17">
        <v>87</v>
      </c>
      <c r="CJ139" s="17">
        <v>87</v>
      </c>
      <c r="CK139" s="31"/>
      <c r="CL139" s="30"/>
      <c r="CM139" s="17">
        <v>127</v>
      </c>
      <c r="CN139" s="17">
        <v>127</v>
      </c>
      <c r="CO139" s="31"/>
    </row>
    <row r="140" spans="24:93" ht="12.6" customHeight="1">
      <c r="X140" s="78" t="str">
        <f t="shared" si="48"/>
        <v/>
      </c>
      <c r="Y140" s="76"/>
      <c r="Z140" s="77"/>
      <c r="AA140" s="75" t="str">
        <f t="shared" si="49"/>
        <v/>
      </c>
      <c r="AB140" s="76"/>
      <c r="AC140" s="76"/>
      <c r="AD140" s="77"/>
      <c r="AE140" s="75" t="str">
        <f t="shared" si="50"/>
        <v/>
      </c>
      <c r="AF140" s="76"/>
      <c r="AG140" s="76"/>
      <c r="AH140" s="77"/>
      <c r="AI140" s="75"/>
      <c r="AJ140" s="77"/>
      <c r="AK140" s="17"/>
      <c r="AL140" s="17"/>
      <c r="AM140" s="17"/>
      <c r="AN140" s="17"/>
      <c r="AO140" s="23"/>
      <c r="AP140" s="4"/>
      <c r="AQ140" s="30"/>
      <c r="AR140" s="17">
        <v>8</v>
      </c>
      <c r="AS140" s="17">
        <v>8</v>
      </c>
      <c r="AT140" s="31"/>
      <c r="AU140" s="30"/>
      <c r="AV140" s="17">
        <v>48</v>
      </c>
      <c r="AW140" s="17">
        <v>48</v>
      </c>
      <c r="AX140" s="31"/>
      <c r="AY140" s="30"/>
      <c r="AZ140" s="17">
        <v>88</v>
      </c>
      <c r="BA140" s="17">
        <v>88</v>
      </c>
      <c r="BB140" s="31"/>
      <c r="BC140" s="30"/>
      <c r="BD140" s="17">
        <v>128</v>
      </c>
      <c r="BE140" s="17">
        <v>128</v>
      </c>
      <c r="BF140" s="31"/>
      <c r="BG140" s="78" t="str">
        <f t="shared" si="51"/>
        <v/>
      </c>
      <c r="BH140" s="76"/>
      <c r="BI140" s="77"/>
      <c r="BJ140" s="75" t="str">
        <f t="shared" si="52"/>
        <v/>
      </c>
      <c r="BK140" s="76"/>
      <c r="BL140" s="76"/>
      <c r="BM140" s="77"/>
      <c r="BN140" s="75" t="str">
        <f t="shared" si="53"/>
        <v/>
      </c>
      <c r="BO140" s="76"/>
      <c r="BP140" s="76"/>
      <c r="BQ140" s="77"/>
      <c r="BR140" s="75"/>
      <c r="BS140" s="77"/>
      <c r="BT140" s="17"/>
      <c r="BU140" s="17"/>
      <c r="BV140" s="17"/>
      <c r="BW140" s="17"/>
      <c r="BX140" s="23"/>
      <c r="BY140" s="4"/>
      <c r="BZ140" s="30"/>
      <c r="CA140" s="17">
        <v>8</v>
      </c>
      <c r="CB140" s="17">
        <v>8</v>
      </c>
      <c r="CC140" s="31"/>
      <c r="CD140" s="30"/>
      <c r="CE140" s="17">
        <v>48</v>
      </c>
      <c r="CF140" s="17">
        <v>48</v>
      </c>
      <c r="CG140" s="31"/>
      <c r="CH140" s="30"/>
      <c r="CI140" s="17">
        <v>88</v>
      </c>
      <c r="CJ140" s="17">
        <v>88</v>
      </c>
      <c r="CK140" s="31"/>
      <c r="CL140" s="30"/>
      <c r="CM140" s="17">
        <v>128</v>
      </c>
      <c r="CN140" s="17">
        <v>128</v>
      </c>
      <c r="CO140" s="31"/>
    </row>
    <row r="141" spans="24:93" ht="12.6" customHeight="1">
      <c r="X141" s="78" t="str">
        <f t="shared" si="48"/>
        <v/>
      </c>
      <c r="Y141" s="76"/>
      <c r="Z141" s="77"/>
      <c r="AA141" s="75" t="str">
        <f t="shared" si="49"/>
        <v/>
      </c>
      <c r="AB141" s="76"/>
      <c r="AC141" s="76"/>
      <c r="AD141" s="77"/>
      <c r="AE141" s="75" t="str">
        <f t="shared" si="50"/>
        <v/>
      </c>
      <c r="AF141" s="76"/>
      <c r="AG141" s="76"/>
      <c r="AH141" s="77"/>
      <c r="AI141" s="75"/>
      <c r="AJ141" s="77"/>
      <c r="AK141" s="17"/>
      <c r="AL141" s="17"/>
      <c r="AM141" s="17"/>
      <c r="AN141" s="17"/>
      <c r="AO141" s="23"/>
      <c r="AP141" s="4"/>
      <c r="AQ141" s="30"/>
      <c r="AR141" s="17">
        <v>9</v>
      </c>
      <c r="AS141" s="17">
        <v>9</v>
      </c>
      <c r="AT141" s="31"/>
      <c r="AU141" s="30"/>
      <c r="AV141" s="17">
        <v>49</v>
      </c>
      <c r="AW141" s="17">
        <v>49</v>
      </c>
      <c r="AX141" s="31"/>
      <c r="AY141" s="30"/>
      <c r="AZ141" s="17">
        <v>89</v>
      </c>
      <c r="BA141" s="17">
        <v>89</v>
      </c>
      <c r="BB141" s="31"/>
      <c r="BC141" s="30"/>
      <c r="BD141" s="17">
        <v>129</v>
      </c>
      <c r="BE141" s="17">
        <v>129</v>
      </c>
      <c r="BF141" s="31"/>
      <c r="BG141" s="78" t="str">
        <f t="shared" si="51"/>
        <v/>
      </c>
      <c r="BH141" s="76"/>
      <c r="BI141" s="77"/>
      <c r="BJ141" s="75" t="str">
        <f t="shared" si="52"/>
        <v/>
      </c>
      <c r="BK141" s="76"/>
      <c r="BL141" s="76"/>
      <c r="BM141" s="77"/>
      <c r="BN141" s="75" t="str">
        <f t="shared" si="53"/>
        <v/>
      </c>
      <c r="BO141" s="76"/>
      <c r="BP141" s="76"/>
      <c r="BQ141" s="77"/>
      <c r="BR141" s="75"/>
      <c r="BS141" s="77"/>
      <c r="BT141" s="17"/>
      <c r="BU141" s="17"/>
      <c r="BV141" s="17"/>
      <c r="BW141" s="17"/>
      <c r="BX141" s="23"/>
      <c r="BY141" s="4"/>
      <c r="BZ141" s="30"/>
      <c r="CA141" s="17">
        <v>9</v>
      </c>
      <c r="CB141" s="17">
        <v>9</v>
      </c>
      <c r="CC141" s="31"/>
      <c r="CD141" s="30"/>
      <c r="CE141" s="17">
        <v>49</v>
      </c>
      <c r="CF141" s="17">
        <v>49</v>
      </c>
      <c r="CG141" s="31"/>
      <c r="CH141" s="30"/>
      <c r="CI141" s="17">
        <v>89</v>
      </c>
      <c r="CJ141" s="17">
        <v>89</v>
      </c>
      <c r="CK141" s="31"/>
      <c r="CL141" s="30"/>
      <c r="CM141" s="17">
        <v>129</v>
      </c>
      <c r="CN141" s="17">
        <v>129</v>
      </c>
      <c r="CO141" s="31"/>
    </row>
    <row r="142" spans="24:93" ht="12.6" customHeight="1">
      <c r="X142" s="78" t="str">
        <f t="shared" si="48"/>
        <v/>
      </c>
      <c r="Y142" s="76"/>
      <c r="Z142" s="77"/>
      <c r="AA142" s="75" t="str">
        <f t="shared" si="49"/>
        <v/>
      </c>
      <c r="AB142" s="76"/>
      <c r="AC142" s="76"/>
      <c r="AD142" s="77"/>
      <c r="AE142" s="75" t="str">
        <f t="shared" si="50"/>
        <v/>
      </c>
      <c r="AF142" s="76"/>
      <c r="AG142" s="76"/>
      <c r="AH142" s="77"/>
      <c r="AI142" s="75"/>
      <c r="AJ142" s="77"/>
      <c r="AK142" s="17"/>
      <c r="AL142" s="17"/>
      <c r="AM142" s="17"/>
      <c r="AN142" s="17"/>
      <c r="AO142" s="23"/>
      <c r="AP142" s="4"/>
      <c r="AQ142" s="30"/>
      <c r="AR142" s="17">
        <v>10</v>
      </c>
      <c r="AS142" s="17">
        <v>10</v>
      </c>
      <c r="AT142" s="31"/>
      <c r="AU142" s="30"/>
      <c r="AV142" s="17">
        <v>50</v>
      </c>
      <c r="AW142" s="17">
        <v>50</v>
      </c>
      <c r="AX142" s="31"/>
      <c r="AY142" s="30"/>
      <c r="AZ142" s="17">
        <v>90</v>
      </c>
      <c r="BA142" s="17">
        <v>90</v>
      </c>
      <c r="BB142" s="31"/>
      <c r="BC142" s="30"/>
      <c r="BD142" s="17">
        <v>130</v>
      </c>
      <c r="BE142" s="17">
        <v>130</v>
      </c>
      <c r="BF142" s="31"/>
      <c r="BG142" s="78" t="str">
        <f t="shared" si="51"/>
        <v/>
      </c>
      <c r="BH142" s="76"/>
      <c r="BI142" s="77"/>
      <c r="BJ142" s="75" t="str">
        <f t="shared" si="52"/>
        <v/>
      </c>
      <c r="BK142" s="76"/>
      <c r="BL142" s="76"/>
      <c r="BM142" s="77"/>
      <c r="BN142" s="75" t="str">
        <f t="shared" si="53"/>
        <v/>
      </c>
      <c r="BO142" s="76"/>
      <c r="BP142" s="76"/>
      <c r="BQ142" s="77"/>
      <c r="BR142" s="75"/>
      <c r="BS142" s="77"/>
      <c r="BT142" s="17"/>
      <c r="BU142" s="17"/>
      <c r="BV142" s="17"/>
      <c r="BW142" s="17"/>
      <c r="BX142" s="23"/>
      <c r="BY142" s="4"/>
      <c r="BZ142" s="30"/>
      <c r="CA142" s="17">
        <v>10</v>
      </c>
      <c r="CB142" s="17">
        <v>10</v>
      </c>
      <c r="CC142" s="31"/>
      <c r="CD142" s="30"/>
      <c r="CE142" s="17">
        <v>50</v>
      </c>
      <c r="CF142" s="17">
        <v>50</v>
      </c>
      <c r="CG142" s="31"/>
      <c r="CH142" s="30"/>
      <c r="CI142" s="17">
        <v>90</v>
      </c>
      <c r="CJ142" s="17">
        <v>90</v>
      </c>
      <c r="CK142" s="31"/>
      <c r="CL142" s="30"/>
      <c r="CM142" s="17">
        <v>130</v>
      </c>
      <c r="CN142" s="17">
        <v>130</v>
      </c>
      <c r="CO142" s="31"/>
    </row>
    <row r="143" spans="24:93" ht="12.6" customHeight="1">
      <c r="X143" s="78" t="str">
        <f t="shared" si="48"/>
        <v/>
      </c>
      <c r="Y143" s="76"/>
      <c r="Z143" s="77"/>
      <c r="AA143" s="75" t="str">
        <f t="shared" si="49"/>
        <v/>
      </c>
      <c r="AB143" s="76"/>
      <c r="AC143" s="76"/>
      <c r="AD143" s="77"/>
      <c r="AE143" s="75" t="str">
        <f t="shared" si="50"/>
        <v/>
      </c>
      <c r="AF143" s="76"/>
      <c r="AG143" s="76"/>
      <c r="AH143" s="77"/>
      <c r="AI143" s="75"/>
      <c r="AJ143" s="77"/>
      <c r="AK143" s="17"/>
      <c r="AL143" s="17"/>
      <c r="AM143" s="17"/>
      <c r="AN143" s="17"/>
      <c r="AO143" s="23"/>
      <c r="AP143" s="4"/>
      <c r="AQ143" s="30"/>
      <c r="AR143" s="17">
        <v>11</v>
      </c>
      <c r="AS143" s="17">
        <v>11</v>
      </c>
      <c r="AT143" s="31"/>
      <c r="AU143" s="30"/>
      <c r="AV143" s="17">
        <v>51</v>
      </c>
      <c r="AW143" s="17">
        <v>51</v>
      </c>
      <c r="AX143" s="31"/>
      <c r="AY143" s="30"/>
      <c r="AZ143" s="17">
        <v>91</v>
      </c>
      <c r="BA143" s="17">
        <v>91</v>
      </c>
      <c r="BB143" s="31"/>
      <c r="BC143" s="30"/>
      <c r="BD143" s="17">
        <v>131</v>
      </c>
      <c r="BE143" s="17">
        <v>131</v>
      </c>
      <c r="BF143" s="31"/>
      <c r="BG143" s="78" t="str">
        <f t="shared" si="51"/>
        <v/>
      </c>
      <c r="BH143" s="76"/>
      <c r="BI143" s="77"/>
      <c r="BJ143" s="75" t="str">
        <f t="shared" si="52"/>
        <v/>
      </c>
      <c r="BK143" s="76"/>
      <c r="BL143" s="76"/>
      <c r="BM143" s="77"/>
      <c r="BN143" s="75" t="str">
        <f t="shared" si="53"/>
        <v/>
      </c>
      <c r="BO143" s="76"/>
      <c r="BP143" s="76"/>
      <c r="BQ143" s="77"/>
      <c r="BR143" s="75"/>
      <c r="BS143" s="77"/>
      <c r="BT143" s="17"/>
      <c r="BU143" s="17"/>
      <c r="BV143" s="17"/>
      <c r="BW143" s="17"/>
      <c r="BX143" s="23"/>
      <c r="BY143" s="4"/>
      <c r="BZ143" s="30"/>
      <c r="CA143" s="17">
        <v>11</v>
      </c>
      <c r="CB143" s="17">
        <v>11</v>
      </c>
      <c r="CC143" s="31"/>
      <c r="CD143" s="30"/>
      <c r="CE143" s="17">
        <v>51</v>
      </c>
      <c r="CF143" s="17">
        <v>51</v>
      </c>
      <c r="CG143" s="31"/>
      <c r="CH143" s="30"/>
      <c r="CI143" s="17">
        <v>91</v>
      </c>
      <c r="CJ143" s="17">
        <v>91</v>
      </c>
      <c r="CK143" s="31"/>
      <c r="CL143" s="30"/>
      <c r="CM143" s="17">
        <v>131</v>
      </c>
      <c r="CN143" s="17">
        <v>131</v>
      </c>
      <c r="CO143" s="31"/>
    </row>
    <row r="144" spans="24:93" ht="12.6" customHeight="1">
      <c r="X144" s="78" t="str">
        <f t="shared" si="48"/>
        <v/>
      </c>
      <c r="Y144" s="76"/>
      <c r="Z144" s="77"/>
      <c r="AA144" s="75" t="str">
        <f t="shared" si="49"/>
        <v/>
      </c>
      <c r="AB144" s="76"/>
      <c r="AC144" s="76"/>
      <c r="AD144" s="77"/>
      <c r="AE144" s="75" t="str">
        <f t="shared" si="50"/>
        <v/>
      </c>
      <c r="AF144" s="76"/>
      <c r="AG144" s="76"/>
      <c r="AH144" s="77"/>
      <c r="AI144" s="75"/>
      <c r="AJ144" s="77"/>
      <c r="AK144" s="17"/>
      <c r="AL144" s="17"/>
      <c r="AM144" s="17"/>
      <c r="AN144" s="17"/>
      <c r="AO144" s="23"/>
      <c r="AP144" s="4"/>
      <c r="AQ144" s="30"/>
      <c r="AR144" s="17">
        <v>12</v>
      </c>
      <c r="AS144" s="17">
        <v>12</v>
      </c>
      <c r="AT144" s="31"/>
      <c r="AU144" s="30"/>
      <c r="AV144" s="17">
        <v>52</v>
      </c>
      <c r="AW144" s="17">
        <v>52</v>
      </c>
      <c r="AX144" s="31"/>
      <c r="AY144" s="30"/>
      <c r="AZ144" s="17">
        <v>92</v>
      </c>
      <c r="BA144" s="17">
        <v>92</v>
      </c>
      <c r="BB144" s="31"/>
      <c r="BC144" s="30"/>
      <c r="BD144" s="17">
        <v>132</v>
      </c>
      <c r="BE144" s="17">
        <v>132</v>
      </c>
      <c r="BF144" s="31"/>
      <c r="BG144" s="78" t="str">
        <f t="shared" si="51"/>
        <v/>
      </c>
      <c r="BH144" s="76"/>
      <c r="BI144" s="77"/>
      <c r="BJ144" s="75" t="str">
        <f t="shared" si="52"/>
        <v/>
      </c>
      <c r="BK144" s="76"/>
      <c r="BL144" s="76"/>
      <c r="BM144" s="77"/>
      <c r="BN144" s="75" t="str">
        <f t="shared" si="53"/>
        <v/>
      </c>
      <c r="BO144" s="76"/>
      <c r="BP144" s="76"/>
      <c r="BQ144" s="77"/>
      <c r="BR144" s="75"/>
      <c r="BS144" s="77"/>
      <c r="BT144" s="17"/>
      <c r="BU144" s="17"/>
      <c r="BV144" s="17"/>
      <c r="BW144" s="17"/>
      <c r="BX144" s="23"/>
      <c r="BY144" s="4"/>
      <c r="BZ144" s="30"/>
      <c r="CA144" s="17">
        <v>12</v>
      </c>
      <c r="CB144" s="17">
        <v>12</v>
      </c>
      <c r="CC144" s="31"/>
      <c r="CD144" s="30"/>
      <c r="CE144" s="17">
        <v>52</v>
      </c>
      <c r="CF144" s="17">
        <v>52</v>
      </c>
      <c r="CG144" s="31"/>
      <c r="CH144" s="30"/>
      <c r="CI144" s="17">
        <v>92</v>
      </c>
      <c r="CJ144" s="17">
        <v>92</v>
      </c>
      <c r="CK144" s="31"/>
      <c r="CL144" s="30"/>
      <c r="CM144" s="17">
        <v>132</v>
      </c>
      <c r="CN144" s="17">
        <v>132</v>
      </c>
      <c r="CO144" s="31"/>
    </row>
    <row r="145" spans="18:93" ht="12.6" customHeight="1">
      <c r="X145" s="78" t="str">
        <f t="shared" si="48"/>
        <v/>
      </c>
      <c r="Y145" s="76"/>
      <c r="Z145" s="77"/>
      <c r="AA145" s="75" t="str">
        <f t="shared" si="49"/>
        <v/>
      </c>
      <c r="AB145" s="76"/>
      <c r="AC145" s="76"/>
      <c r="AD145" s="77"/>
      <c r="AE145" s="75" t="str">
        <f t="shared" si="50"/>
        <v/>
      </c>
      <c r="AF145" s="76"/>
      <c r="AG145" s="76"/>
      <c r="AH145" s="77"/>
      <c r="AI145" s="75"/>
      <c r="AJ145" s="77"/>
      <c r="AK145" s="17"/>
      <c r="AL145" s="17"/>
      <c r="AM145" s="17"/>
      <c r="AN145" s="17"/>
      <c r="AO145" s="23"/>
      <c r="AP145" s="4"/>
      <c r="AQ145" s="30"/>
      <c r="AR145" s="17">
        <v>13</v>
      </c>
      <c r="AS145" s="17">
        <v>13</v>
      </c>
      <c r="AT145" s="31"/>
      <c r="AU145" s="30"/>
      <c r="AV145" s="17">
        <v>53</v>
      </c>
      <c r="AW145" s="17">
        <v>53</v>
      </c>
      <c r="AX145" s="31"/>
      <c r="AY145" s="30"/>
      <c r="AZ145" s="17">
        <v>93</v>
      </c>
      <c r="BA145" s="17">
        <v>93</v>
      </c>
      <c r="BB145" s="31"/>
      <c r="BC145" s="30"/>
      <c r="BD145" s="17">
        <v>133</v>
      </c>
      <c r="BE145" s="17">
        <v>133</v>
      </c>
      <c r="BF145" s="31"/>
      <c r="BG145" s="78" t="str">
        <f t="shared" si="51"/>
        <v/>
      </c>
      <c r="BH145" s="76"/>
      <c r="BI145" s="77"/>
      <c r="BJ145" s="75" t="str">
        <f t="shared" si="52"/>
        <v/>
      </c>
      <c r="BK145" s="76"/>
      <c r="BL145" s="76"/>
      <c r="BM145" s="77"/>
      <c r="BN145" s="75" t="str">
        <f t="shared" si="53"/>
        <v/>
      </c>
      <c r="BO145" s="76"/>
      <c r="BP145" s="76"/>
      <c r="BQ145" s="77"/>
      <c r="BR145" s="75"/>
      <c r="BS145" s="77"/>
      <c r="BT145" s="17"/>
      <c r="BU145" s="17"/>
      <c r="BV145" s="17"/>
      <c r="BW145" s="17"/>
      <c r="BX145" s="23"/>
      <c r="BY145" s="4"/>
      <c r="BZ145" s="30"/>
      <c r="CA145" s="17">
        <v>13</v>
      </c>
      <c r="CB145" s="17">
        <v>13</v>
      </c>
      <c r="CC145" s="31"/>
      <c r="CD145" s="30"/>
      <c r="CE145" s="17">
        <v>53</v>
      </c>
      <c r="CF145" s="17">
        <v>53</v>
      </c>
      <c r="CG145" s="31"/>
      <c r="CH145" s="30"/>
      <c r="CI145" s="17">
        <v>93</v>
      </c>
      <c r="CJ145" s="17">
        <v>93</v>
      </c>
      <c r="CK145" s="31"/>
      <c r="CL145" s="30"/>
      <c r="CM145" s="17">
        <v>133</v>
      </c>
      <c r="CN145" s="17">
        <v>133</v>
      </c>
      <c r="CO145" s="31"/>
    </row>
    <row r="146" spans="18:93" ht="12.6" customHeight="1">
      <c r="X146" s="78" t="str">
        <f t="shared" si="48"/>
        <v/>
      </c>
      <c r="Y146" s="76"/>
      <c r="Z146" s="77"/>
      <c r="AA146" s="75" t="str">
        <f t="shared" si="49"/>
        <v/>
      </c>
      <c r="AB146" s="76"/>
      <c r="AC146" s="76"/>
      <c r="AD146" s="77"/>
      <c r="AE146" s="75" t="str">
        <f t="shared" si="50"/>
        <v/>
      </c>
      <c r="AF146" s="76"/>
      <c r="AG146" s="76"/>
      <c r="AH146" s="77"/>
      <c r="AI146" s="75"/>
      <c r="AJ146" s="77"/>
      <c r="AK146" s="17"/>
      <c r="AL146" s="17"/>
      <c r="AM146" s="17"/>
      <c r="AN146" s="17"/>
      <c r="AO146" s="23"/>
      <c r="AP146" s="4"/>
      <c r="AQ146" s="30"/>
      <c r="AR146" s="17">
        <v>14</v>
      </c>
      <c r="AS146" s="17">
        <v>14</v>
      </c>
      <c r="AT146" s="31"/>
      <c r="AU146" s="30"/>
      <c r="AV146" s="17">
        <v>54</v>
      </c>
      <c r="AW146" s="17">
        <v>54</v>
      </c>
      <c r="AX146" s="31"/>
      <c r="AY146" s="30"/>
      <c r="AZ146" s="17">
        <v>94</v>
      </c>
      <c r="BA146" s="17">
        <v>94</v>
      </c>
      <c r="BB146" s="31"/>
      <c r="BC146" s="30"/>
      <c r="BD146" s="17">
        <v>134</v>
      </c>
      <c r="BE146" s="17">
        <v>134</v>
      </c>
      <c r="BF146" s="31"/>
      <c r="BG146" s="78" t="str">
        <f t="shared" si="51"/>
        <v/>
      </c>
      <c r="BH146" s="76"/>
      <c r="BI146" s="77"/>
      <c r="BJ146" s="75"/>
      <c r="BK146" s="76"/>
      <c r="BL146" s="76"/>
      <c r="BM146" s="77"/>
      <c r="BN146" s="75" t="str">
        <f t="shared" si="53"/>
        <v/>
      </c>
      <c r="BO146" s="76"/>
      <c r="BP146" s="76"/>
      <c r="BQ146" s="77"/>
      <c r="BR146" s="75"/>
      <c r="BS146" s="77"/>
      <c r="BT146" s="17"/>
      <c r="BU146" s="17"/>
      <c r="BV146" s="17"/>
      <c r="BW146" s="17"/>
      <c r="BX146" s="23"/>
      <c r="BY146" s="4"/>
      <c r="BZ146" s="30"/>
      <c r="CA146" s="17">
        <v>14</v>
      </c>
      <c r="CB146" s="17">
        <v>14</v>
      </c>
      <c r="CC146" s="31"/>
      <c r="CD146" s="30"/>
      <c r="CE146" s="17">
        <v>54</v>
      </c>
      <c r="CF146" s="17">
        <v>54</v>
      </c>
      <c r="CG146" s="31"/>
      <c r="CH146" s="30"/>
      <c r="CI146" s="17">
        <v>94</v>
      </c>
      <c r="CJ146" s="17">
        <v>94</v>
      </c>
      <c r="CK146" s="31"/>
      <c r="CL146" s="30"/>
      <c r="CM146" s="17">
        <v>134</v>
      </c>
      <c r="CN146" s="17">
        <v>134</v>
      </c>
      <c r="CO146" s="31"/>
    </row>
    <row r="147" spans="18:93" ht="12.6" customHeight="1" thickBot="1">
      <c r="X147" s="96" t="s">
        <v>166</v>
      </c>
      <c r="Y147" s="91"/>
      <c r="Z147" s="91"/>
      <c r="AA147" s="91"/>
      <c r="AB147" s="92"/>
      <c r="AC147" s="90" t="str">
        <f>AC107</f>
        <v/>
      </c>
      <c r="AD147" s="91"/>
      <c r="AE147" s="91"/>
      <c r="AF147" s="91"/>
      <c r="AG147" s="91"/>
      <c r="AH147" s="91"/>
      <c r="AI147" s="91"/>
      <c r="AJ147" s="91"/>
      <c r="AK147" s="91"/>
      <c r="AL147" s="92"/>
      <c r="AM147" s="8"/>
      <c r="AN147" s="8"/>
      <c r="AO147" s="9"/>
      <c r="AP147" s="4"/>
      <c r="AQ147" s="30"/>
      <c r="AR147" s="17">
        <v>15</v>
      </c>
      <c r="AS147" s="17">
        <v>15</v>
      </c>
      <c r="AT147" s="31"/>
      <c r="AU147" s="30"/>
      <c r="AV147" s="17">
        <v>55</v>
      </c>
      <c r="AW147" s="17">
        <v>55</v>
      </c>
      <c r="AX147" s="31"/>
      <c r="AY147" s="30"/>
      <c r="AZ147" s="17">
        <v>95</v>
      </c>
      <c r="BA147" s="17">
        <v>95</v>
      </c>
      <c r="BB147" s="31"/>
      <c r="BC147" s="30"/>
      <c r="BD147" s="17">
        <v>135</v>
      </c>
      <c r="BE147" s="17">
        <v>135</v>
      </c>
      <c r="BF147" s="31"/>
      <c r="BG147" s="96" t="s">
        <v>166</v>
      </c>
      <c r="BH147" s="91"/>
      <c r="BI147" s="91"/>
      <c r="BJ147" s="91"/>
      <c r="BK147" s="92"/>
      <c r="BL147" s="90" t="str">
        <f>AC147</f>
        <v/>
      </c>
      <c r="BM147" s="91"/>
      <c r="BN147" s="91"/>
      <c r="BO147" s="91"/>
      <c r="BP147" s="91"/>
      <c r="BQ147" s="91"/>
      <c r="BR147" s="91"/>
      <c r="BS147" s="91"/>
      <c r="BT147" s="91"/>
      <c r="BU147" s="92"/>
      <c r="BV147" s="8"/>
      <c r="BW147" s="8"/>
      <c r="BX147" s="9"/>
      <c r="BY147" s="4"/>
      <c r="BZ147" s="30"/>
      <c r="CA147" s="17">
        <v>15</v>
      </c>
      <c r="CB147" s="17">
        <v>15</v>
      </c>
      <c r="CC147" s="31"/>
      <c r="CD147" s="30"/>
      <c r="CE147" s="17">
        <v>55</v>
      </c>
      <c r="CF147" s="17">
        <v>55</v>
      </c>
      <c r="CG147" s="31"/>
      <c r="CH147" s="30"/>
      <c r="CI147" s="17">
        <v>95</v>
      </c>
      <c r="CJ147" s="17">
        <v>95</v>
      </c>
      <c r="CK147" s="31"/>
      <c r="CL147" s="30"/>
      <c r="CM147" s="17">
        <v>135</v>
      </c>
      <c r="CN147" s="17">
        <v>135</v>
      </c>
      <c r="CO147" s="31"/>
    </row>
    <row r="148" spans="18:93" ht="12.6" customHeight="1"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4"/>
      <c r="AQ148" s="30"/>
      <c r="AR148" s="17">
        <v>16</v>
      </c>
      <c r="AS148" s="17">
        <v>16</v>
      </c>
      <c r="AT148" s="31"/>
      <c r="AU148" s="30"/>
      <c r="AV148" s="17">
        <v>56</v>
      </c>
      <c r="AW148" s="17">
        <v>56</v>
      </c>
      <c r="AX148" s="31"/>
      <c r="AY148" s="30"/>
      <c r="AZ148" s="17">
        <v>96</v>
      </c>
      <c r="BA148" s="17">
        <v>96</v>
      </c>
      <c r="BB148" s="31"/>
      <c r="BC148" s="30"/>
      <c r="BD148" s="17">
        <v>136</v>
      </c>
      <c r="BE148" s="17">
        <v>136</v>
      </c>
      <c r="BF148" s="31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4"/>
      <c r="BZ148" s="30"/>
      <c r="CA148" s="17">
        <v>16</v>
      </c>
      <c r="CB148" s="17">
        <v>16</v>
      </c>
      <c r="CC148" s="31"/>
      <c r="CD148" s="30"/>
      <c r="CE148" s="17">
        <v>56</v>
      </c>
      <c r="CF148" s="17">
        <v>56</v>
      </c>
      <c r="CG148" s="31"/>
      <c r="CH148" s="30"/>
      <c r="CI148" s="17">
        <v>96</v>
      </c>
      <c r="CJ148" s="17">
        <v>96</v>
      </c>
      <c r="CK148" s="31"/>
      <c r="CL148" s="30"/>
      <c r="CM148" s="17">
        <v>136</v>
      </c>
      <c r="CN148" s="17">
        <v>136</v>
      </c>
      <c r="CO148" s="31"/>
    </row>
    <row r="149" spans="18:93" ht="12.6" customHeight="1" thickBot="1">
      <c r="X149" s="97" t="s">
        <v>153</v>
      </c>
      <c r="Y149" s="98"/>
      <c r="Z149" s="99"/>
      <c r="AA149" s="47" t="str">
        <f>AW126</f>
        <v>ISNEAUVILLE</v>
      </c>
      <c r="AB149" s="47"/>
      <c r="AC149" s="47"/>
      <c r="AD149" s="47"/>
      <c r="AE149" s="47"/>
      <c r="AF149" s="47"/>
      <c r="AG149" s="47"/>
      <c r="AH149" s="90" t="s">
        <v>154</v>
      </c>
      <c r="AI149" s="91"/>
      <c r="AJ149" s="92"/>
      <c r="AK149" s="90"/>
      <c r="AL149" s="91"/>
      <c r="AM149" s="91"/>
      <c r="AN149" s="91"/>
      <c r="AO149" s="92"/>
      <c r="AP149" s="4"/>
      <c r="AQ149" s="30"/>
      <c r="AR149" s="17">
        <v>17</v>
      </c>
      <c r="AS149" s="17">
        <v>17</v>
      </c>
      <c r="AT149" s="31"/>
      <c r="AU149" s="30"/>
      <c r="AV149" s="17">
        <v>57</v>
      </c>
      <c r="AW149" s="17">
        <v>57</v>
      </c>
      <c r="AX149" s="31"/>
      <c r="AY149" s="30"/>
      <c r="AZ149" s="17">
        <v>97</v>
      </c>
      <c r="BA149" s="17">
        <v>97</v>
      </c>
      <c r="BB149" s="31"/>
      <c r="BC149" s="30"/>
      <c r="BD149" s="17">
        <v>137</v>
      </c>
      <c r="BE149" s="17">
        <v>137</v>
      </c>
      <c r="BF149" s="31"/>
      <c r="BG149" s="97" t="s">
        <v>153</v>
      </c>
      <c r="BH149" s="98"/>
      <c r="BI149" s="99"/>
      <c r="BJ149" s="47" t="str">
        <f>CF126</f>
        <v>P. PICASSO</v>
      </c>
      <c r="BK149" s="47"/>
      <c r="BL149" s="47"/>
      <c r="BM149" s="47"/>
      <c r="BN149" s="47"/>
      <c r="BO149" s="47"/>
      <c r="BP149" s="47"/>
      <c r="BQ149" s="90" t="s">
        <v>154</v>
      </c>
      <c r="BR149" s="91"/>
      <c r="BS149" s="92"/>
      <c r="BT149" s="90"/>
      <c r="BU149" s="91"/>
      <c r="BV149" s="91"/>
      <c r="BW149" s="91"/>
      <c r="BX149" s="92"/>
      <c r="BY149" s="4"/>
      <c r="BZ149" s="30"/>
      <c r="CA149" s="17">
        <v>17</v>
      </c>
      <c r="CB149" s="17">
        <v>17</v>
      </c>
      <c r="CC149" s="31"/>
      <c r="CD149" s="30"/>
      <c r="CE149" s="17">
        <v>57</v>
      </c>
      <c r="CF149" s="17">
        <v>57</v>
      </c>
      <c r="CG149" s="31"/>
      <c r="CH149" s="30"/>
      <c r="CI149" s="17">
        <v>97</v>
      </c>
      <c r="CJ149" s="17">
        <v>97</v>
      </c>
      <c r="CK149" s="31"/>
      <c r="CL149" s="30"/>
      <c r="CM149" s="17">
        <v>137</v>
      </c>
      <c r="CN149" s="17">
        <v>137</v>
      </c>
      <c r="CO149" s="31"/>
    </row>
    <row r="150" spans="18:93" ht="12.6" customHeight="1" thickBot="1">
      <c r="R150" s="2"/>
      <c r="X150" s="47" t="s">
        <v>157</v>
      </c>
      <c r="Y150" s="47"/>
      <c r="Z150" s="47"/>
      <c r="AA150" s="93"/>
      <c r="AB150" s="93"/>
      <c r="AC150" s="93"/>
      <c r="AD150" s="4"/>
      <c r="AE150" s="4"/>
      <c r="AF150" s="94" t="s">
        <v>158</v>
      </c>
      <c r="AG150" s="53"/>
      <c r="AH150" s="80"/>
      <c r="AI150" s="80"/>
      <c r="AJ150" s="80"/>
      <c r="AK150" s="80"/>
      <c r="AL150" s="80"/>
      <c r="AM150" s="80"/>
      <c r="AN150" s="80"/>
      <c r="AO150" s="95"/>
      <c r="AP150" s="4"/>
      <c r="AQ150" s="30"/>
      <c r="AR150" s="17">
        <v>18</v>
      </c>
      <c r="AS150" s="17">
        <v>18</v>
      </c>
      <c r="AT150" s="31"/>
      <c r="AU150" s="30"/>
      <c r="AV150" s="17">
        <v>58</v>
      </c>
      <c r="AW150" s="17">
        <v>58</v>
      </c>
      <c r="AX150" s="31"/>
      <c r="AY150" s="30"/>
      <c r="AZ150" s="17">
        <v>98</v>
      </c>
      <c r="BA150" s="17">
        <v>98</v>
      </c>
      <c r="BB150" s="31"/>
      <c r="BC150" s="30"/>
      <c r="BD150" s="17">
        <v>138</v>
      </c>
      <c r="BE150" s="17">
        <v>138</v>
      </c>
      <c r="BF150" s="31"/>
      <c r="BG150" s="47" t="s">
        <v>157</v>
      </c>
      <c r="BH150" s="47"/>
      <c r="BI150" s="47"/>
      <c r="BJ150" s="93"/>
      <c r="BK150" s="93"/>
      <c r="BL150" s="93"/>
      <c r="BM150" s="4"/>
      <c r="BN150" s="4"/>
      <c r="BO150" s="94" t="s">
        <v>158</v>
      </c>
      <c r="BP150" s="53"/>
      <c r="BQ150" s="80"/>
      <c r="BR150" s="80"/>
      <c r="BS150" s="80"/>
      <c r="BT150" s="80"/>
      <c r="BU150" s="80"/>
      <c r="BV150" s="80"/>
      <c r="BW150" s="80"/>
      <c r="BX150" s="95"/>
      <c r="BY150" s="4"/>
      <c r="BZ150" s="30"/>
      <c r="CA150" s="17">
        <v>18</v>
      </c>
      <c r="CB150" s="17">
        <v>18</v>
      </c>
      <c r="CC150" s="31"/>
      <c r="CD150" s="30"/>
      <c r="CE150" s="17">
        <v>58</v>
      </c>
      <c r="CF150" s="17">
        <v>58</v>
      </c>
      <c r="CG150" s="31"/>
      <c r="CH150" s="30"/>
      <c r="CI150" s="17">
        <v>98</v>
      </c>
      <c r="CJ150" s="17">
        <v>98</v>
      </c>
      <c r="CK150" s="31"/>
      <c r="CL150" s="30"/>
      <c r="CM150" s="17">
        <v>138</v>
      </c>
      <c r="CN150" s="17">
        <v>138</v>
      </c>
      <c r="CO150" s="31"/>
    </row>
    <row r="151" spans="18:93" ht="12.6" customHeight="1" thickBot="1">
      <c r="R151" s="2"/>
      <c r="X151" s="82" t="s">
        <v>159</v>
      </c>
      <c r="Y151" s="84"/>
      <c r="Z151" s="11"/>
      <c r="AA151" s="11"/>
      <c r="AB151" s="4"/>
      <c r="AC151" s="4"/>
      <c r="AD151" s="4"/>
      <c r="AE151" s="4"/>
      <c r="AF151" s="12">
        <v>1</v>
      </c>
      <c r="AG151" s="13">
        <v>1</v>
      </c>
      <c r="AH151" s="14">
        <v>2</v>
      </c>
      <c r="AI151" s="14">
        <v>3</v>
      </c>
      <c r="AJ151" s="15">
        <v>4</v>
      </c>
      <c r="AK151" s="16">
        <v>2</v>
      </c>
      <c r="AL151" s="13">
        <v>1</v>
      </c>
      <c r="AM151" s="14">
        <v>2</v>
      </c>
      <c r="AN151" s="14">
        <v>3</v>
      </c>
      <c r="AO151" s="15">
        <v>4</v>
      </c>
      <c r="AP151" s="4"/>
      <c r="AQ151" s="30"/>
      <c r="AR151" s="17">
        <v>19</v>
      </c>
      <c r="AS151" s="17">
        <v>19</v>
      </c>
      <c r="AT151" s="31"/>
      <c r="AU151" s="30"/>
      <c r="AV151" s="17">
        <v>59</v>
      </c>
      <c r="AW151" s="17">
        <v>59</v>
      </c>
      <c r="AX151" s="31"/>
      <c r="AY151" s="30"/>
      <c r="AZ151" s="17">
        <v>99</v>
      </c>
      <c r="BA151" s="17">
        <v>99</v>
      </c>
      <c r="BB151" s="31"/>
      <c r="BC151" s="30"/>
      <c r="BD151" s="17">
        <v>139</v>
      </c>
      <c r="BE151" s="17">
        <v>139</v>
      </c>
      <c r="BF151" s="31"/>
      <c r="BG151" s="82" t="s">
        <v>159</v>
      </c>
      <c r="BH151" s="84"/>
      <c r="BI151" s="11"/>
      <c r="BJ151" s="11"/>
      <c r="BK151" s="4"/>
      <c r="BL151" s="4"/>
      <c r="BM151" s="4"/>
      <c r="BN151" s="4"/>
      <c r="BO151" s="12">
        <v>1</v>
      </c>
      <c r="BP151" s="13">
        <v>1</v>
      </c>
      <c r="BQ151" s="14">
        <v>2</v>
      </c>
      <c r="BR151" s="14">
        <v>3</v>
      </c>
      <c r="BS151" s="15">
        <v>4</v>
      </c>
      <c r="BT151" s="16">
        <v>2</v>
      </c>
      <c r="BU151" s="13">
        <v>1</v>
      </c>
      <c r="BV151" s="14">
        <v>2</v>
      </c>
      <c r="BW151" s="14">
        <v>3</v>
      </c>
      <c r="BX151" s="15">
        <v>4</v>
      </c>
      <c r="BY151" s="4"/>
      <c r="BZ151" s="30"/>
      <c r="CA151" s="17">
        <v>19</v>
      </c>
      <c r="CB151" s="17">
        <v>19</v>
      </c>
      <c r="CC151" s="31"/>
      <c r="CD151" s="30"/>
      <c r="CE151" s="17">
        <v>59</v>
      </c>
      <c r="CF151" s="17">
        <v>59</v>
      </c>
      <c r="CG151" s="31"/>
      <c r="CH151" s="30"/>
      <c r="CI151" s="17">
        <v>99</v>
      </c>
      <c r="CJ151" s="17">
        <v>99</v>
      </c>
      <c r="CK151" s="31"/>
      <c r="CL151" s="30"/>
      <c r="CM151" s="17">
        <v>139</v>
      </c>
      <c r="CN151" s="17">
        <v>139</v>
      </c>
      <c r="CO151" s="31"/>
    </row>
    <row r="152" spans="18:93" ht="12.6" customHeight="1" thickBot="1">
      <c r="R152" s="2"/>
      <c r="X152" s="75" t="s">
        <v>160</v>
      </c>
      <c r="Y152" s="77"/>
      <c r="Z152" s="17"/>
      <c r="AA152" s="17"/>
      <c r="AB152" s="17"/>
      <c r="AC152" s="4"/>
      <c r="AD152" s="4"/>
      <c r="AE152" s="4"/>
      <c r="AF152" s="18"/>
      <c r="AG152" s="19"/>
      <c r="AH152" s="19"/>
      <c r="AI152" s="19"/>
      <c r="AJ152" s="19"/>
      <c r="AK152" s="19"/>
      <c r="AL152" s="19"/>
      <c r="AM152" s="19"/>
      <c r="AN152" s="19"/>
      <c r="AO152" s="20"/>
      <c r="AP152" s="4"/>
      <c r="AQ152" s="30"/>
      <c r="AR152" s="17">
        <v>20</v>
      </c>
      <c r="AS152" s="17">
        <v>20</v>
      </c>
      <c r="AT152" s="31"/>
      <c r="AU152" s="30"/>
      <c r="AV152" s="17">
        <v>60</v>
      </c>
      <c r="AW152" s="17">
        <v>60</v>
      </c>
      <c r="AX152" s="31"/>
      <c r="AY152" s="30"/>
      <c r="AZ152" s="17">
        <v>100</v>
      </c>
      <c r="BA152" s="17">
        <v>100</v>
      </c>
      <c r="BB152" s="31"/>
      <c r="BC152" s="30"/>
      <c r="BD152" s="17">
        <v>140</v>
      </c>
      <c r="BE152" s="17">
        <v>140</v>
      </c>
      <c r="BF152" s="31"/>
      <c r="BG152" s="75" t="s">
        <v>160</v>
      </c>
      <c r="BH152" s="77"/>
      <c r="BI152" s="17"/>
      <c r="BJ152" s="17"/>
      <c r="BK152" s="17"/>
      <c r="BL152" s="4"/>
      <c r="BM152" s="4"/>
      <c r="BN152" s="4"/>
      <c r="BO152" s="18"/>
      <c r="BP152" s="19"/>
      <c r="BQ152" s="19"/>
      <c r="BR152" s="19"/>
      <c r="BS152" s="19"/>
      <c r="BT152" s="19"/>
      <c r="BU152" s="19"/>
      <c r="BV152" s="19"/>
      <c r="BW152" s="19"/>
      <c r="BX152" s="20"/>
      <c r="BY152" s="4"/>
      <c r="BZ152" s="30"/>
      <c r="CA152" s="17">
        <v>20</v>
      </c>
      <c r="CB152" s="17">
        <v>20</v>
      </c>
      <c r="CC152" s="31"/>
      <c r="CD152" s="30"/>
      <c r="CE152" s="17">
        <v>60</v>
      </c>
      <c r="CF152" s="17">
        <v>60</v>
      </c>
      <c r="CG152" s="31"/>
      <c r="CH152" s="30"/>
      <c r="CI152" s="17">
        <v>100</v>
      </c>
      <c r="CJ152" s="17">
        <v>100</v>
      </c>
      <c r="CK152" s="31"/>
      <c r="CL152" s="30"/>
      <c r="CM152" s="17">
        <v>140</v>
      </c>
      <c r="CN152" s="17">
        <v>140</v>
      </c>
      <c r="CO152" s="31"/>
    </row>
    <row r="153" spans="18:93" ht="12.6" customHeight="1" thickBot="1">
      <c r="R153" s="2"/>
      <c r="X153" s="75" t="s">
        <v>162</v>
      </c>
      <c r="Y153" s="77"/>
      <c r="Z153" s="17"/>
      <c r="AA153" s="17"/>
      <c r="AB153" s="17"/>
      <c r="AC153" s="4"/>
      <c r="AD153" s="4"/>
      <c r="AE153" s="4"/>
      <c r="AF153" s="21">
        <v>3</v>
      </c>
      <c r="AG153" s="13">
        <v>1</v>
      </c>
      <c r="AH153" s="14">
        <v>2</v>
      </c>
      <c r="AI153" s="14">
        <v>3</v>
      </c>
      <c r="AJ153" s="15">
        <v>4</v>
      </c>
      <c r="AK153" s="22">
        <v>4</v>
      </c>
      <c r="AL153" s="13">
        <v>1</v>
      </c>
      <c r="AM153" s="14">
        <v>2</v>
      </c>
      <c r="AN153" s="14">
        <v>3</v>
      </c>
      <c r="AO153" s="15">
        <v>4</v>
      </c>
      <c r="AP153" s="4"/>
      <c r="AQ153" s="30"/>
      <c r="AR153" s="17">
        <v>21</v>
      </c>
      <c r="AS153" s="17">
        <v>21</v>
      </c>
      <c r="AT153" s="31"/>
      <c r="AU153" s="30"/>
      <c r="AV153" s="17">
        <v>61</v>
      </c>
      <c r="AW153" s="17">
        <v>61</v>
      </c>
      <c r="AX153" s="31"/>
      <c r="AY153" s="30"/>
      <c r="AZ153" s="17">
        <v>101</v>
      </c>
      <c r="BA153" s="17">
        <v>101</v>
      </c>
      <c r="BB153" s="31"/>
      <c r="BC153" s="30"/>
      <c r="BD153" s="17">
        <v>141</v>
      </c>
      <c r="BE153" s="17">
        <v>141</v>
      </c>
      <c r="BF153" s="31"/>
      <c r="BG153" s="75" t="s">
        <v>162</v>
      </c>
      <c r="BH153" s="77"/>
      <c r="BI153" s="17"/>
      <c r="BJ153" s="17"/>
      <c r="BK153" s="17"/>
      <c r="BL153" s="4"/>
      <c r="BM153" s="4"/>
      <c r="BN153" s="4"/>
      <c r="BO153" s="21">
        <v>3</v>
      </c>
      <c r="BP153" s="13">
        <v>1</v>
      </c>
      <c r="BQ153" s="14">
        <v>2</v>
      </c>
      <c r="BR153" s="14">
        <v>3</v>
      </c>
      <c r="BS153" s="15">
        <v>4</v>
      </c>
      <c r="BT153" s="22">
        <v>4</v>
      </c>
      <c r="BU153" s="13">
        <v>1</v>
      </c>
      <c r="BV153" s="14">
        <v>2</v>
      </c>
      <c r="BW153" s="14">
        <v>3</v>
      </c>
      <c r="BX153" s="15">
        <v>4</v>
      </c>
      <c r="BY153" s="4"/>
      <c r="BZ153" s="30"/>
      <c r="CA153" s="17">
        <v>21</v>
      </c>
      <c r="CB153" s="17">
        <v>21</v>
      </c>
      <c r="CC153" s="31"/>
      <c r="CD153" s="30"/>
      <c r="CE153" s="17">
        <v>61</v>
      </c>
      <c r="CF153" s="17">
        <v>61</v>
      </c>
      <c r="CG153" s="31"/>
      <c r="CH153" s="30"/>
      <c r="CI153" s="17">
        <v>101</v>
      </c>
      <c r="CJ153" s="17">
        <v>101</v>
      </c>
      <c r="CK153" s="31"/>
      <c r="CL153" s="30"/>
      <c r="CM153" s="17">
        <v>141</v>
      </c>
      <c r="CN153" s="17">
        <v>141</v>
      </c>
      <c r="CO153" s="31"/>
    </row>
    <row r="154" spans="18:93" ht="12.6" customHeight="1" thickBot="1">
      <c r="R154" s="2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30"/>
      <c r="AR154" s="17">
        <v>22</v>
      </c>
      <c r="AS154" s="17">
        <v>22</v>
      </c>
      <c r="AT154" s="31"/>
      <c r="AU154" s="30"/>
      <c r="AV154" s="17">
        <v>62</v>
      </c>
      <c r="AW154" s="17">
        <v>62</v>
      </c>
      <c r="AX154" s="31"/>
      <c r="AY154" s="30"/>
      <c r="AZ154" s="17">
        <v>102</v>
      </c>
      <c r="BA154" s="17">
        <v>102</v>
      </c>
      <c r="BB154" s="31"/>
      <c r="BC154" s="30"/>
      <c r="BD154" s="17">
        <v>142</v>
      </c>
      <c r="BE154" s="17">
        <v>142</v>
      </c>
      <c r="BF154" s="31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30"/>
      <c r="CA154" s="17">
        <v>22</v>
      </c>
      <c r="CB154" s="17">
        <v>22</v>
      </c>
      <c r="CC154" s="31"/>
      <c r="CD154" s="30"/>
      <c r="CE154" s="17">
        <v>62</v>
      </c>
      <c r="CF154" s="17">
        <v>62</v>
      </c>
      <c r="CG154" s="31"/>
      <c r="CH154" s="30"/>
      <c r="CI154" s="17">
        <v>102</v>
      </c>
      <c r="CJ154" s="17">
        <v>102</v>
      </c>
      <c r="CK154" s="31"/>
      <c r="CL154" s="30"/>
      <c r="CM154" s="17">
        <v>142</v>
      </c>
      <c r="CN154" s="17">
        <v>142</v>
      </c>
      <c r="CO154" s="31"/>
    </row>
    <row r="155" spans="18:93" ht="12.6" customHeight="1">
      <c r="R155" s="2">
        <v>300</v>
      </c>
      <c r="X155" s="88" t="s">
        <v>0</v>
      </c>
      <c r="Y155" s="80"/>
      <c r="Z155" s="81"/>
      <c r="AA155" s="79" t="s">
        <v>163</v>
      </c>
      <c r="AB155" s="80"/>
      <c r="AC155" s="80"/>
      <c r="AD155" s="81"/>
      <c r="AE155" s="79" t="s">
        <v>2</v>
      </c>
      <c r="AF155" s="80"/>
      <c r="AG155" s="80"/>
      <c r="AH155" s="81"/>
      <c r="AI155" s="79" t="s">
        <v>164</v>
      </c>
      <c r="AJ155" s="81"/>
      <c r="AK155" s="85" t="s">
        <v>165</v>
      </c>
      <c r="AL155" s="86"/>
      <c r="AM155" s="86"/>
      <c r="AN155" s="86"/>
      <c r="AO155" s="87"/>
      <c r="AP155" s="4"/>
      <c r="AQ155" s="30"/>
      <c r="AR155" s="17">
        <v>23</v>
      </c>
      <c r="AS155" s="17">
        <v>23</v>
      </c>
      <c r="AT155" s="31"/>
      <c r="AU155" s="30"/>
      <c r="AV155" s="17">
        <v>63</v>
      </c>
      <c r="AW155" s="17">
        <v>63</v>
      </c>
      <c r="AX155" s="31"/>
      <c r="AY155" s="30"/>
      <c r="AZ155" s="17">
        <v>103</v>
      </c>
      <c r="BA155" s="17">
        <v>103</v>
      </c>
      <c r="BB155" s="31"/>
      <c r="BC155" s="30"/>
      <c r="BD155" s="17">
        <v>143</v>
      </c>
      <c r="BE155" s="17">
        <v>143</v>
      </c>
      <c r="BF155" s="31"/>
      <c r="BG155" s="88" t="s">
        <v>0</v>
      </c>
      <c r="BH155" s="80"/>
      <c r="BI155" s="81"/>
      <c r="BJ155" s="79" t="s">
        <v>163</v>
      </c>
      <c r="BK155" s="80"/>
      <c r="BL155" s="80"/>
      <c r="BM155" s="81"/>
      <c r="BN155" s="79" t="s">
        <v>2</v>
      </c>
      <c r="BO155" s="80"/>
      <c r="BP155" s="80"/>
      <c r="BQ155" s="81"/>
      <c r="BR155" s="79" t="s">
        <v>164</v>
      </c>
      <c r="BS155" s="81"/>
      <c r="BT155" s="85" t="s">
        <v>165</v>
      </c>
      <c r="BU155" s="86"/>
      <c r="BV155" s="86"/>
      <c r="BW155" s="86"/>
      <c r="BX155" s="87"/>
      <c r="BY155" s="4"/>
      <c r="BZ155" s="30"/>
      <c r="CA155" s="17">
        <v>23</v>
      </c>
      <c r="CB155" s="17">
        <v>23</v>
      </c>
      <c r="CC155" s="31"/>
      <c r="CD155" s="30"/>
      <c r="CE155" s="17">
        <v>63</v>
      </c>
      <c r="CF155" s="17">
        <v>63</v>
      </c>
      <c r="CG155" s="31"/>
      <c r="CH155" s="30"/>
      <c r="CI155" s="17">
        <v>103</v>
      </c>
      <c r="CJ155" s="17">
        <v>103</v>
      </c>
      <c r="CK155" s="31"/>
      <c r="CL155" s="30"/>
      <c r="CM155" s="17">
        <v>143</v>
      </c>
      <c r="CN155" s="17">
        <v>143</v>
      </c>
      <c r="CO155" s="31"/>
    </row>
    <row r="156" spans="18:93" ht="12.6" customHeight="1">
      <c r="R156" s="2">
        <v>301</v>
      </c>
      <c r="X156" s="89"/>
      <c r="Y156" s="83"/>
      <c r="Z156" s="84"/>
      <c r="AA156" s="82"/>
      <c r="AB156" s="83"/>
      <c r="AC156" s="83"/>
      <c r="AD156" s="84"/>
      <c r="AE156" s="82"/>
      <c r="AF156" s="83"/>
      <c r="AG156" s="83"/>
      <c r="AH156" s="84"/>
      <c r="AI156" s="82"/>
      <c r="AJ156" s="84"/>
      <c r="AK156" s="17">
        <v>1</v>
      </c>
      <c r="AL156" s="17">
        <v>2</v>
      </c>
      <c r="AM156" s="17">
        <v>3</v>
      </c>
      <c r="AN156" s="17">
        <v>4</v>
      </c>
      <c r="AO156" s="23">
        <v>5</v>
      </c>
      <c r="AP156" s="4"/>
      <c r="AQ156" s="30"/>
      <c r="AR156" s="17">
        <v>24</v>
      </c>
      <c r="AS156" s="17">
        <v>24</v>
      </c>
      <c r="AT156" s="31"/>
      <c r="AU156" s="30"/>
      <c r="AV156" s="17">
        <v>64</v>
      </c>
      <c r="AW156" s="17">
        <v>64</v>
      </c>
      <c r="AX156" s="31"/>
      <c r="AY156" s="30"/>
      <c r="AZ156" s="17">
        <v>104</v>
      </c>
      <c r="BA156" s="17">
        <v>104</v>
      </c>
      <c r="BB156" s="31"/>
      <c r="BC156" s="30"/>
      <c r="BD156" s="17">
        <v>144</v>
      </c>
      <c r="BE156" s="17">
        <v>144</v>
      </c>
      <c r="BF156" s="31"/>
      <c r="BG156" s="89"/>
      <c r="BH156" s="83"/>
      <c r="BI156" s="84"/>
      <c r="BJ156" s="82"/>
      <c r="BK156" s="83"/>
      <c r="BL156" s="83"/>
      <c r="BM156" s="84"/>
      <c r="BN156" s="82"/>
      <c r="BO156" s="83"/>
      <c r="BP156" s="83"/>
      <c r="BQ156" s="84"/>
      <c r="BR156" s="82"/>
      <c r="BS156" s="84"/>
      <c r="BT156" s="17">
        <v>1</v>
      </c>
      <c r="BU156" s="17">
        <v>2</v>
      </c>
      <c r="BV156" s="17">
        <v>3</v>
      </c>
      <c r="BW156" s="17">
        <v>4</v>
      </c>
      <c r="BX156" s="23">
        <v>5</v>
      </c>
      <c r="BY156" s="4"/>
      <c r="BZ156" s="30"/>
      <c r="CA156" s="17">
        <v>24</v>
      </c>
      <c r="CB156" s="17">
        <v>24</v>
      </c>
      <c r="CC156" s="31"/>
      <c r="CD156" s="30"/>
      <c r="CE156" s="17">
        <v>64</v>
      </c>
      <c r="CF156" s="17">
        <v>64</v>
      </c>
      <c r="CG156" s="31"/>
      <c r="CH156" s="30"/>
      <c r="CI156" s="17">
        <v>104</v>
      </c>
      <c r="CJ156" s="17">
        <v>104</v>
      </c>
      <c r="CK156" s="31"/>
      <c r="CL156" s="30"/>
      <c r="CM156" s="17">
        <v>144</v>
      </c>
      <c r="CN156" s="17">
        <v>144</v>
      </c>
      <c r="CO156" s="31"/>
    </row>
    <row r="157" spans="18:93" ht="12.6" customHeight="1">
      <c r="R157" s="2">
        <v>302</v>
      </c>
      <c r="X157" s="78">
        <f>X17</f>
        <v>233650149</v>
      </c>
      <c r="Y157" s="76"/>
      <c r="Z157" s="77"/>
      <c r="AA157" s="75" t="str">
        <f>AA17</f>
        <v>DEFFAINS</v>
      </c>
      <c r="AB157" s="76"/>
      <c r="AC157" s="76"/>
      <c r="AD157" s="77"/>
      <c r="AE157" s="75" t="str">
        <f>AE17</f>
        <v>MYRIAM</v>
      </c>
      <c r="AF157" s="76"/>
      <c r="AG157" s="76"/>
      <c r="AH157" s="77"/>
      <c r="AI157" s="75"/>
      <c r="AJ157" s="77"/>
      <c r="AK157" s="17"/>
      <c r="AL157" s="17"/>
      <c r="AM157" s="17"/>
      <c r="AN157" s="17"/>
      <c r="AO157" s="23"/>
      <c r="AP157" s="4"/>
      <c r="AQ157" s="30"/>
      <c r="AR157" s="17">
        <v>25</v>
      </c>
      <c r="AS157" s="17">
        <v>25</v>
      </c>
      <c r="AT157" s="31"/>
      <c r="AU157" s="30"/>
      <c r="AV157" s="17">
        <v>65</v>
      </c>
      <c r="AW157" s="17">
        <v>65</v>
      </c>
      <c r="AX157" s="31"/>
      <c r="AY157" s="30"/>
      <c r="AZ157" s="17">
        <v>105</v>
      </c>
      <c r="BA157" s="17">
        <v>105</v>
      </c>
      <c r="BB157" s="31"/>
      <c r="BC157" s="30"/>
      <c r="BD157" s="17">
        <v>145</v>
      </c>
      <c r="BE157" s="17">
        <v>145</v>
      </c>
      <c r="BF157" s="31"/>
      <c r="BG157" s="78">
        <f>BG97</f>
        <v>232859329</v>
      </c>
      <c r="BH157" s="76"/>
      <c r="BI157" s="77"/>
      <c r="BJ157" s="75" t="str">
        <f>BJ97</f>
        <v>ABED</v>
      </c>
      <c r="BK157" s="76"/>
      <c r="BL157" s="76"/>
      <c r="BM157" s="77"/>
      <c r="BN157" s="75" t="str">
        <f>BN97</f>
        <v>HOUDA</v>
      </c>
      <c r="BO157" s="76"/>
      <c r="BP157" s="76"/>
      <c r="BQ157" s="77"/>
      <c r="BR157" s="75"/>
      <c r="BS157" s="77"/>
      <c r="BT157" s="17"/>
      <c r="BU157" s="17"/>
      <c r="BV157" s="17"/>
      <c r="BW157" s="17"/>
      <c r="BX157" s="23"/>
      <c r="BY157" s="4"/>
      <c r="BZ157" s="30"/>
      <c r="CA157" s="17">
        <v>25</v>
      </c>
      <c r="CB157" s="17">
        <v>25</v>
      </c>
      <c r="CC157" s="31"/>
      <c r="CD157" s="30"/>
      <c r="CE157" s="17">
        <v>65</v>
      </c>
      <c r="CF157" s="17">
        <v>65</v>
      </c>
      <c r="CG157" s="31"/>
      <c r="CH157" s="30"/>
      <c r="CI157" s="17">
        <v>105</v>
      </c>
      <c r="CJ157" s="17">
        <v>105</v>
      </c>
      <c r="CK157" s="31"/>
      <c r="CL157" s="30"/>
      <c r="CM157" s="17">
        <v>145</v>
      </c>
      <c r="CN157" s="17">
        <v>145</v>
      </c>
      <c r="CO157" s="31"/>
    </row>
    <row r="158" spans="18:93" ht="12.6" customHeight="1">
      <c r="R158" s="2">
        <v>303</v>
      </c>
      <c r="X158" s="78">
        <f t="shared" ref="X158:X166" si="54">X18</f>
        <v>233655289</v>
      </c>
      <c r="Y158" s="76"/>
      <c r="Z158" s="77"/>
      <c r="AA158" s="75" t="str">
        <f t="shared" ref="AA158:AA166" si="55">AA18</f>
        <v>CHALUMEAU</v>
      </c>
      <c r="AB158" s="76"/>
      <c r="AC158" s="76"/>
      <c r="AD158" s="77"/>
      <c r="AE158" s="75" t="str">
        <f t="shared" ref="AE158:AE166" si="56">AE18</f>
        <v>LEONIE</v>
      </c>
      <c r="AF158" s="76"/>
      <c r="AG158" s="76"/>
      <c r="AH158" s="77"/>
      <c r="AI158" s="75"/>
      <c r="AJ158" s="77"/>
      <c r="AK158" s="17"/>
      <c r="AL158" s="17"/>
      <c r="AM158" s="17"/>
      <c r="AN158" s="17"/>
      <c r="AO158" s="23"/>
      <c r="AP158" s="4"/>
      <c r="AQ158" s="30"/>
      <c r="AR158" s="17">
        <v>26</v>
      </c>
      <c r="AS158" s="17">
        <v>26</v>
      </c>
      <c r="AT158" s="31"/>
      <c r="AU158" s="30"/>
      <c r="AV158" s="17">
        <v>66</v>
      </c>
      <c r="AW158" s="17">
        <v>66</v>
      </c>
      <c r="AX158" s="31"/>
      <c r="AY158" s="30"/>
      <c r="AZ158" s="17">
        <v>106</v>
      </c>
      <c r="BA158" s="17">
        <v>106</v>
      </c>
      <c r="BB158" s="31"/>
      <c r="BC158" s="30"/>
      <c r="BD158" s="17">
        <v>146</v>
      </c>
      <c r="BE158" s="17">
        <v>146</v>
      </c>
      <c r="BF158" s="31"/>
      <c r="BG158" s="78">
        <f t="shared" ref="BG158:BG166" si="57">BG98</f>
        <v>232855760</v>
      </c>
      <c r="BH158" s="76"/>
      <c r="BI158" s="77"/>
      <c r="BJ158" s="75" t="str">
        <f t="shared" ref="BJ158:BJ166" si="58">BJ98</f>
        <v>DAGUZAN</v>
      </c>
      <c r="BK158" s="76"/>
      <c r="BL158" s="76"/>
      <c r="BM158" s="77"/>
      <c r="BN158" s="75" t="str">
        <f t="shared" ref="BN158:BN166" si="59">BN98</f>
        <v>CHLOE</v>
      </c>
      <c r="BO158" s="76"/>
      <c r="BP158" s="76"/>
      <c r="BQ158" s="77"/>
      <c r="BR158" s="75"/>
      <c r="BS158" s="77"/>
      <c r="BT158" s="17"/>
      <c r="BU158" s="17"/>
      <c r="BV158" s="17"/>
      <c r="BW158" s="17"/>
      <c r="BX158" s="23"/>
      <c r="BY158" s="4"/>
      <c r="BZ158" s="30"/>
      <c r="CA158" s="17">
        <v>26</v>
      </c>
      <c r="CB158" s="17">
        <v>26</v>
      </c>
      <c r="CC158" s="31"/>
      <c r="CD158" s="30"/>
      <c r="CE158" s="17">
        <v>66</v>
      </c>
      <c r="CF158" s="17">
        <v>66</v>
      </c>
      <c r="CG158" s="31"/>
      <c r="CH158" s="30"/>
      <c r="CI158" s="17">
        <v>106</v>
      </c>
      <c r="CJ158" s="17">
        <v>106</v>
      </c>
      <c r="CK158" s="31"/>
      <c r="CL158" s="30"/>
      <c r="CM158" s="17">
        <v>146</v>
      </c>
      <c r="CN158" s="17">
        <v>146</v>
      </c>
      <c r="CO158" s="31"/>
    </row>
    <row r="159" spans="18:93" ht="12.6" customHeight="1">
      <c r="R159" s="2">
        <v>304</v>
      </c>
      <c r="X159" s="78">
        <f t="shared" si="54"/>
        <v>233657701</v>
      </c>
      <c r="Y159" s="76"/>
      <c r="Z159" s="77"/>
      <c r="AA159" s="75" t="str">
        <f t="shared" si="55"/>
        <v>BURE</v>
      </c>
      <c r="AB159" s="76"/>
      <c r="AC159" s="76"/>
      <c r="AD159" s="77"/>
      <c r="AE159" s="75" t="str">
        <f t="shared" si="56"/>
        <v>LEA</v>
      </c>
      <c r="AF159" s="76"/>
      <c r="AG159" s="76"/>
      <c r="AH159" s="77"/>
      <c r="AI159" s="75"/>
      <c r="AJ159" s="77"/>
      <c r="AK159" s="17"/>
      <c r="AL159" s="17"/>
      <c r="AM159" s="17"/>
      <c r="AN159" s="17"/>
      <c r="AO159" s="23"/>
      <c r="AP159" s="4"/>
      <c r="AQ159" s="30"/>
      <c r="AR159" s="17">
        <v>27</v>
      </c>
      <c r="AS159" s="17">
        <v>27</v>
      </c>
      <c r="AT159" s="31"/>
      <c r="AU159" s="30"/>
      <c r="AV159" s="17">
        <v>67</v>
      </c>
      <c r="AW159" s="17">
        <v>67</v>
      </c>
      <c r="AX159" s="31"/>
      <c r="AY159" s="30"/>
      <c r="AZ159" s="17">
        <v>107</v>
      </c>
      <c r="BA159" s="17">
        <v>107</v>
      </c>
      <c r="BB159" s="31"/>
      <c r="BC159" s="30"/>
      <c r="BD159" s="17">
        <v>147</v>
      </c>
      <c r="BE159" s="17">
        <v>147</v>
      </c>
      <c r="BF159" s="31"/>
      <c r="BG159" s="78">
        <f t="shared" si="57"/>
        <v>232856244</v>
      </c>
      <c r="BH159" s="76"/>
      <c r="BI159" s="77"/>
      <c r="BJ159" s="75" t="str">
        <f t="shared" si="58"/>
        <v>CHAVATTE</v>
      </c>
      <c r="BK159" s="76"/>
      <c r="BL159" s="76"/>
      <c r="BM159" s="77"/>
      <c r="BN159" s="75" t="str">
        <f t="shared" si="59"/>
        <v>AMBRE</v>
      </c>
      <c r="BO159" s="76"/>
      <c r="BP159" s="76"/>
      <c r="BQ159" s="77"/>
      <c r="BR159" s="75"/>
      <c r="BS159" s="77"/>
      <c r="BT159" s="17"/>
      <c r="BU159" s="17"/>
      <c r="BV159" s="17"/>
      <c r="BW159" s="17"/>
      <c r="BX159" s="23"/>
      <c r="BY159" s="4"/>
      <c r="BZ159" s="30"/>
      <c r="CA159" s="17">
        <v>27</v>
      </c>
      <c r="CB159" s="17">
        <v>27</v>
      </c>
      <c r="CC159" s="31"/>
      <c r="CD159" s="30"/>
      <c r="CE159" s="17">
        <v>67</v>
      </c>
      <c r="CF159" s="17">
        <v>67</v>
      </c>
      <c r="CG159" s="31"/>
      <c r="CH159" s="30"/>
      <c r="CI159" s="17">
        <v>107</v>
      </c>
      <c r="CJ159" s="17">
        <v>107</v>
      </c>
      <c r="CK159" s="31"/>
      <c r="CL159" s="30"/>
      <c r="CM159" s="17">
        <v>147</v>
      </c>
      <c r="CN159" s="17">
        <v>147</v>
      </c>
      <c r="CO159" s="31"/>
    </row>
    <row r="160" spans="18:93" ht="12.6" customHeight="1">
      <c r="R160" s="2">
        <v>305</v>
      </c>
      <c r="X160" s="78">
        <f t="shared" si="54"/>
        <v>233651840</v>
      </c>
      <c r="Y160" s="76"/>
      <c r="Z160" s="77"/>
      <c r="AA160" s="75" t="str">
        <f t="shared" si="55"/>
        <v>BRUMARD</v>
      </c>
      <c r="AB160" s="76"/>
      <c r="AC160" s="76"/>
      <c r="AD160" s="77"/>
      <c r="AE160" s="75" t="str">
        <f t="shared" si="56"/>
        <v>MATHILDE</v>
      </c>
      <c r="AF160" s="76"/>
      <c r="AG160" s="76"/>
      <c r="AH160" s="77"/>
      <c r="AI160" s="75"/>
      <c r="AJ160" s="77"/>
      <c r="AK160" s="17"/>
      <c r="AL160" s="17"/>
      <c r="AM160" s="17"/>
      <c r="AN160" s="17"/>
      <c r="AO160" s="23"/>
      <c r="AP160" s="4"/>
      <c r="AQ160" s="30"/>
      <c r="AR160" s="17">
        <v>28</v>
      </c>
      <c r="AS160" s="17">
        <v>28</v>
      </c>
      <c r="AT160" s="31"/>
      <c r="AU160" s="30"/>
      <c r="AV160" s="17">
        <v>68</v>
      </c>
      <c r="AW160" s="17">
        <v>68</v>
      </c>
      <c r="AX160" s="31"/>
      <c r="AY160" s="30"/>
      <c r="AZ160" s="17">
        <v>108</v>
      </c>
      <c r="BA160" s="17">
        <v>108</v>
      </c>
      <c r="BB160" s="31"/>
      <c r="BC160" s="30"/>
      <c r="BD160" s="17">
        <v>148</v>
      </c>
      <c r="BE160" s="17">
        <v>148</v>
      </c>
      <c r="BF160" s="31"/>
      <c r="BG160" s="78">
        <f t="shared" si="57"/>
        <v>232857336</v>
      </c>
      <c r="BH160" s="76"/>
      <c r="BI160" s="77"/>
      <c r="BJ160" s="75" t="str">
        <f t="shared" si="58"/>
        <v>CODEN</v>
      </c>
      <c r="BK160" s="76"/>
      <c r="BL160" s="76"/>
      <c r="BM160" s="77"/>
      <c r="BN160" s="75" t="str">
        <f t="shared" si="59"/>
        <v>MARINE</v>
      </c>
      <c r="BO160" s="76"/>
      <c r="BP160" s="76"/>
      <c r="BQ160" s="77"/>
      <c r="BR160" s="75"/>
      <c r="BS160" s="77"/>
      <c r="BT160" s="17"/>
      <c r="BU160" s="17"/>
      <c r="BV160" s="17"/>
      <c r="BW160" s="17"/>
      <c r="BX160" s="23"/>
      <c r="BY160" s="4"/>
      <c r="BZ160" s="30"/>
      <c r="CA160" s="17">
        <v>28</v>
      </c>
      <c r="CB160" s="17">
        <v>28</v>
      </c>
      <c r="CC160" s="31"/>
      <c r="CD160" s="30"/>
      <c r="CE160" s="17">
        <v>68</v>
      </c>
      <c r="CF160" s="17">
        <v>68</v>
      </c>
      <c r="CG160" s="31"/>
      <c r="CH160" s="30"/>
      <c r="CI160" s="17">
        <v>108</v>
      </c>
      <c r="CJ160" s="17">
        <v>108</v>
      </c>
      <c r="CK160" s="31"/>
      <c r="CL160" s="30"/>
      <c r="CM160" s="17">
        <v>148</v>
      </c>
      <c r="CN160" s="17">
        <v>148</v>
      </c>
      <c r="CO160" s="31"/>
    </row>
    <row r="161" spans="18:93" ht="12.6" customHeight="1">
      <c r="R161" s="2">
        <v>306</v>
      </c>
      <c r="X161" s="78">
        <f t="shared" si="54"/>
        <v>233655863</v>
      </c>
      <c r="Y161" s="76"/>
      <c r="Z161" s="77"/>
      <c r="AA161" s="75" t="str">
        <f t="shared" si="55"/>
        <v>BONDIN DALLERA</v>
      </c>
      <c r="AB161" s="76"/>
      <c r="AC161" s="76"/>
      <c r="AD161" s="77"/>
      <c r="AE161" s="75" t="str">
        <f t="shared" si="56"/>
        <v>JULIE</v>
      </c>
      <c r="AF161" s="76"/>
      <c r="AG161" s="76"/>
      <c r="AH161" s="77"/>
      <c r="AI161" s="75"/>
      <c r="AJ161" s="77"/>
      <c r="AK161" s="17"/>
      <c r="AL161" s="17"/>
      <c r="AM161" s="17"/>
      <c r="AN161" s="17"/>
      <c r="AO161" s="23"/>
      <c r="AP161" s="4"/>
      <c r="AQ161" s="30"/>
      <c r="AR161" s="17">
        <v>29</v>
      </c>
      <c r="AS161" s="17">
        <v>29</v>
      </c>
      <c r="AT161" s="31"/>
      <c r="AU161" s="30"/>
      <c r="AV161" s="17">
        <v>69</v>
      </c>
      <c r="AW161" s="17">
        <v>69</v>
      </c>
      <c r="AX161" s="31"/>
      <c r="AY161" s="30"/>
      <c r="AZ161" s="17">
        <v>109</v>
      </c>
      <c r="BA161" s="17">
        <v>109</v>
      </c>
      <c r="BB161" s="31"/>
      <c r="BC161" s="30"/>
      <c r="BD161" s="17">
        <v>149</v>
      </c>
      <c r="BE161" s="17">
        <v>149</v>
      </c>
      <c r="BF161" s="31"/>
      <c r="BG161" s="78">
        <f t="shared" si="57"/>
        <v>232853683</v>
      </c>
      <c r="BH161" s="76"/>
      <c r="BI161" s="77"/>
      <c r="BJ161" s="75" t="str">
        <f t="shared" si="58"/>
        <v>CHIVOT</v>
      </c>
      <c r="BK161" s="76"/>
      <c r="BL161" s="76"/>
      <c r="BM161" s="77"/>
      <c r="BN161" s="75" t="str">
        <f t="shared" si="59"/>
        <v>MARYNE</v>
      </c>
      <c r="BO161" s="76"/>
      <c r="BP161" s="76"/>
      <c r="BQ161" s="77"/>
      <c r="BR161" s="75"/>
      <c r="BS161" s="77"/>
      <c r="BT161" s="17"/>
      <c r="BU161" s="17"/>
      <c r="BV161" s="17"/>
      <c r="BW161" s="17"/>
      <c r="BX161" s="23"/>
      <c r="BY161" s="4"/>
      <c r="BZ161" s="30"/>
      <c r="CA161" s="17">
        <v>29</v>
      </c>
      <c r="CB161" s="17">
        <v>29</v>
      </c>
      <c r="CC161" s="31"/>
      <c r="CD161" s="30"/>
      <c r="CE161" s="17">
        <v>69</v>
      </c>
      <c r="CF161" s="17">
        <v>69</v>
      </c>
      <c r="CG161" s="31"/>
      <c r="CH161" s="30"/>
      <c r="CI161" s="17">
        <v>109</v>
      </c>
      <c r="CJ161" s="17">
        <v>109</v>
      </c>
      <c r="CK161" s="31"/>
      <c r="CL161" s="30"/>
      <c r="CM161" s="17">
        <v>149</v>
      </c>
      <c r="CN161" s="17">
        <v>149</v>
      </c>
      <c r="CO161" s="31"/>
    </row>
    <row r="162" spans="18:93" ht="12.6" customHeight="1">
      <c r="R162" s="2">
        <v>307</v>
      </c>
      <c r="X162" s="78">
        <f t="shared" si="54"/>
        <v>233658638</v>
      </c>
      <c r="Y162" s="76"/>
      <c r="Z162" s="77"/>
      <c r="AA162" s="75" t="str">
        <f t="shared" si="55"/>
        <v>AUTIN</v>
      </c>
      <c r="AB162" s="76"/>
      <c r="AC162" s="76"/>
      <c r="AD162" s="77"/>
      <c r="AE162" s="75" t="str">
        <f t="shared" si="56"/>
        <v>JULIETTE</v>
      </c>
      <c r="AF162" s="76"/>
      <c r="AG162" s="76"/>
      <c r="AH162" s="77"/>
      <c r="AI162" s="75"/>
      <c r="AJ162" s="77"/>
      <c r="AK162" s="17"/>
      <c r="AL162" s="17"/>
      <c r="AM162" s="17"/>
      <c r="AN162" s="17"/>
      <c r="AO162" s="23"/>
      <c r="AP162" s="4"/>
      <c r="AQ162" s="30"/>
      <c r="AR162" s="17">
        <v>30</v>
      </c>
      <c r="AS162" s="17">
        <v>30</v>
      </c>
      <c r="AT162" s="31"/>
      <c r="AU162" s="30"/>
      <c r="AV162" s="17">
        <v>70</v>
      </c>
      <c r="AW162" s="17">
        <v>70</v>
      </c>
      <c r="AX162" s="31"/>
      <c r="AY162" s="30"/>
      <c r="AZ162" s="17">
        <v>110</v>
      </c>
      <c r="BA162" s="17">
        <v>110</v>
      </c>
      <c r="BB162" s="31"/>
      <c r="BC162" s="30"/>
      <c r="BD162" s="17">
        <v>150</v>
      </c>
      <c r="BE162" s="17">
        <v>150</v>
      </c>
      <c r="BF162" s="31"/>
      <c r="BG162" s="78">
        <f t="shared" si="57"/>
        <v>232854033</v>
      </c>
      <c r="BH162" s="76"/>
      <c r="BI162" s="77"/>
      <c r="BJ162" s="75" t="str">
        <f t="shared" si="58"/>
        <v>CHEVALIER</v>
      </c>
      <c r="BK162" s="76"/>
      <c r="BL162" s="76"/>
      <c r="BM162" s="77"/>
      <c r="BN162" s="75" t="str">
        <f t="shared" si="59"/>
        <v>CAMILLE</v>
      </c>
      <c r="BO162" s="76"/>
      <c r="BP162" s="76"/>
      <c r="BQ162" s="77"/>
      <c r="BR162" s="75"/>
      <c r="BS162" s="77"/>
      <c r="BT162" s="17"/>
      <c r="BU162" s="17"/>
      <c r="BV162" s="17"/>
      <c r="BW162" s="17"/>
      <c r="BX162" s="23"/>
      <c r="BY162" s="4"/>
      <c r="BZ162" s="30"/>
      <c r="CA162" s="17">
        <v>30</v>
      </c>
      <c r="CB162" s="17">
        <v>30</v>
      </c>
      <c r="CC162" s="31"/>
      <c r="CD162" s="30"/>
      <c r="CE162" s="17">
        <v>70</v>
      </c>
      <c r="CF162" s="17">
        <v>70</v>
      </c>
      <c r="CG162" s="31"/>
      <c r="CH162" s="30"/>
      <c r="CI162" s="17">
        <v>110</v>
      </c>
      <c r="CJ162" s="17">
        <v>110</v>
      </c>
      <c r="CK162" s="31"/>
      <c r="CL162" s="30"/>
      <c r="CM162" s="17">
        <v>150</v>
      </c>
      <c r="CN162" s="17">
        <v>150</v>
      </c>
      <c r="CO162" s="31"/>
    </row>
    <row r="163" spans="18:93" ht="12.6" customHeight="1">
      <c r="R163" s="2">
        <v>308</v>
      </c>
      <c r="X163" s="78" t="str">
        <f t="shared" si="54"/>
        <v/>
      </c>
      <c r="Y163" s="76"/>
      <c r="Z163" s="77"/>
      <c r="AA163" s="75" t="str">
        <f t="shared" si="55"/>
        <v/>
      </c>
      <c r="AB163" s="76"/>
      <c r="AC163" s="76"/>
      <c r="AD163" s="77"/>
      <c r="AE163" s="75" t="str">
        <f t="shared" si="56"/>
        <v/>
      </c>
      <c r="AF163" s="76"/>
      <c r="AG163" s="76"/>
      <c r="AH163" s="77"/>
      <c r="AI163" s="75"/>
      <c r="AJ163" s="77"/>
      <c r="AK163" s="17"/>
      <c r="AL163" s="17"/>
      <c r="AM163" s="17"/>
      <c r="AN163" s="17"/>
      <c r="AO163" s="23"/>
      <c r="AP163" s="4"/>
      <c r="AQ163" s="30"/>
      <c r="AR163" s="17">
        <v>31</v>
      </c>
      <c r="AS163" s="17">
        <v>31</v>
      </c>
      <c r="AT163" s="31"/>
      <c r="AU163" s="30"/>
      <c r="AV163" s="17">
        <v>71</v>
      </c>
      <c r="AW163" s="17">
        <v>71</v>
      </c>
      <c r="AX163" s="31"/>
      <c r="AY163" s="30"/>
      <c r="AZ163" s="17">
        <v>111</v>
      </c>
      <c r="BA163" s="17">
        <v>111</v>
      </c>
      <c r="BB163" s="31"/>
      <c r="BC163" s="30"/>
      <c r="BD163" s="17">
        <v>151</v>
      </c>
      <c r="BE163" s="17">
        <v>151</v>
      </c>
      <c r="BF163" s="31"/>
      <c r="BG163" s="78">
        <f t="shared" si="57"/>
        <v>232859769</v>
      </c>
      <c r="BH163" s="76"/>
      <c r="BI163" s="77"/>
      <c r="BJ163" s="75" t="str">
        <f t="shared" si="58"/>
        <v>CAVE</v>
      </c>
      <c r="BK163" s="76"/>
      <c r="BL163" s="76"/>
      <c r="BM163" s="77"/>
      <c r="BN163" s="75" t="str">
        <f t="shared" si="59"/>
        <v>ELISE</v>
      </c>
      <c r="BO163" s="76"/>
      <c r="BP163" s="76"/>
      <c r="BQ163" s="77"/>
      <c r="BR163" s="75"/>
      <c r="BS163" s="77"/>
      <c r="BT163" s="17"/>
      <c r="BU163" s="17"/>
      <c r="BV163" s="17"/>
      <c r="BW163" s="17"/>
      <c r="BX163" s="23"/>
      <c r="BY163" s="4"/>
      <c r="BZ163" s="30"/>
      <c r="CA163" s="17">
        <v>31</v>
      </c>
      <c r="CB163" s="17">
        <v>31</v>
      </c>
      <c r="CC163" s="31"/>
      <c r="CD163" s="30"/>
      <c r="CE163" s="17">
        <v>71</v>
      </c>
      <c r="CF163" s="17">
        <v>71</v>
      </c>
      <c r="CG163" s="31"/>
      <c r="CH163" s="30"/>
      <c r="CI163" s="17">
        <v>111</v>
      </c>
      <c r="CJ163" s="17">
        <v>111</v>
      </c>
      <c r="CK163" s="31"/>
      <c r="CL163" s="30"/>
      <c r="CM163" s="17">
        <v>151</v>
      </c>
      <c r="CN163" s="17">
        <v>151</v>
      </c>
      <c r="CO163" s="31"/>
    </row>
    <row r="164" spans="18:93" ht="12.6" customHeight="1">
      <c r="R164" s="2">
        <v>309</v>
      </c>
      <c r="X164" s="78" t="str">
        <f t="shared" si="54"/>
        <v/>
      </c>
      <c r="Y164" s="76"/>
      <c r="Z164" s="77"/>
      <c r="AA164" s="75" t="str">
        <f t="shared" si="55"/>
        <v/>
      </c>
      <c r="AB164" s="76"/>
      <c r="AC164" s="76"/>
      <c r="AD164" s="77"/>
      <c r="AE164" s="75" t="str">
        <f t="shared" si="56"/>
        <v/>
      </c>
      <c r="AF164" s="76"/>
      <c r="AG164" s="76"/>
      <c r="AH164" s="77"/>
      <c r="AI164" s="75"/>
      <c r="AJ164" s="77"/>
      <c r="AK164" s="17"/>
      <c r="AL164" s="17"/>
      <c r="AM164" s="17"/>
      <c r="AN164" s="17"/>
      <c r="AO164" s="23"/>
      <c r="AP164" s="4"/>
      <c r="AQ164" s="30"/>
      <c r="AR164" s="17">
        <v>32</v>
      </c>
      <c r="AS164" s="17">
        <v>32</v>
      </c>
      <c r="AT164" s="31"/>
      <c r="AU164" s="30"/>
      <c r="AV164" s="17">
        <v>72</v>
      </c>
      <c r="AW164" s="17">
        <v>72</v>
      </c>
      <c r="AX164" s="31"/>
      <c r="AY164" s="30"/>
      <c r="AZ164" s="17">
        <v>112</v>
      </c>
      <c r="BA164" s="17">
        <v>112</v>
      </c>
      <c r="BB164" s="31"/>
      <c r="BC164" s="30"/>
      <c r="BD164" s="17">
        <v>152</v>
      </c>
      <c r="BE164" s="17">
        <v>152</v>
      </c>
      <c r="BF164" s="31"/>
      <c r="BG164" s="78">
        <f t="shared" si="57"/>
        <v>232853761</v>
      </c>
      <c r="BH164" s="76"/>
      <c r="BI164" s="77"/>
      <c r="BJ164" s="75" t="str">
        <f t="shared" si="58"/>
        <v>BOUDIAKA</v>
      </c>
      <c r="BK164" s="76"/>
      <c r="BL164" s="76"/>
      <c r="BM164" s="77"/>
      <c r="BN164" s="75" t="str">
        <f t="shared" si="59"/>
        <v>ANDREA</v>
      </c>
      <c r="BO164" s="76"/>
      <c r="BP164" s="76"/>
      <c r="BQ164" s="77"/>
      <c r="BR164" s="75"/>
      <c r="BS164" s="77"/>
      <c r="BT164" s="17"/>
      <c r="BU164" s="17"/>
      <c r="BV164" s="17"/>
      <c r="BW164" s="17"/>
      <c r="BX164" s="23"/>
      <c r="BY164" s="4"/>
      <c r="BZ164" s="30"/>
      <c r="CA164" s="17">
        <v>32</v>
      </c>
      <c r="CB164" s="17">
        <v>32</v>
      </c>
      <c r="CC164" s="31"/>
      <c r="CD164" s="30"/>
      <c r="CE164" s="17">
        <v>72</v>
      </c>
      <c r="CF164" s="17">
        <v>72</v>
      </c>
      <c r="CG164" s="31"/>
      <c r="CH164" s="30"/>
      <c r="CI164" s="17">
        <v>112</v>
      </c>
      <c r="CJ164" s="17">
        <v>112</v>
      </c>
      <c r="CK164" s="31"/>
      <c r="CL164" s="30"/>
      <c r="CM164" s="17">
        <v>152</v>
      </c>
      <c r="CN164" s="17">
        <v>152</v>
      </c>
      <c r="CO164" s="31"/>
    </row>
    <row r="165" spans="18:93" ht="12.6" customHeight="1">
      <c r="R165" s="2">
        <v>310</v>
      </c>
      <c r="X165" s="78" t="str">
        <f t="shared" si="54"/>
        <v/>
      </c>
      <c r="Y165" s="76"/>
      <c r="Z165" s="77"/>
      <c r="AA165" s="75" t="str">
        <f t="shared" si="55"/>
        <v/>
      </c>
      <c r="AB165" s="76"/>
      <c r="AC165" s="76"/>
      <c r="AD165" s="77"/>
      <c r="AE165" s="75" t="str">
        <f t="shared" si="56"/>
        <v/>
      </c>
      <c r="AF165" s="76"/>
      <c r="AG165" s="76"/>
      <c r="AH165" s="77"/>
      <c r="AI165" s="75"/>
      <c r="AJ165" s="77"/>
      <c r="AK165" s="17"/>
      <c r="AL165" s="17"/>
      <c r="AM165" s="17"/>
      <c r="AN165" s="17"/>
      <c r="AO165" s="23"/>
      <c r="AP165" s="4"/>
      <c r="AQ165" s="30"/>
      <c r="AR165" s="17">
        <v>33</v>
      </c>
      <c r="AS165" s="17">
        <v>33</v>
      </c>
      <c r="AT165" s="31"/>
      <c r="AU165" s="30"/>
      <c r="AV165" s="17">
        <v>73</v>
      </c>
      <c r="AW165" s="17">
        <v>73</v>
      </c>
      <c r="AX165" s="31"/>
      <c r="AY165" s="30"/>
      <c r="AZ165" s="17">
        <v>113</v>
      </c>
      <c r="BA165" s="17">
        <v>113</v>
      </c>
      <c r="BB165" s="31"/>
      <c r="BC165" s="30"/>
      <c r="BD165" s="17">
        <v>153</v>
      </c>
      <c r="BE165" s="17">
        <v>153</v>
      </c>
      <c r="BF165" s="31"/>
      <c r="BG165" s="78">
        <f t="shared" si="57"/>
        <v>232856279</v>
      </c>
      <c r="BH165" s="76"/>
      <c r="BI165" s="77"/>
      <c r="BJ165" s="75" t="str">
        <f t="shared" si="58"/>
        <v>BEURION</v>
      </c>
      <c r="BK165" s="76"/>
      <c r="BL165" s="76"/>
      <c r="BM165" s="77"/>
      <c r="BN165" s="75" t="str">
        <f t="shared" si="59"/>
        <v>OCEANE</v>
      </c>
      <c r="BO165" s="76"/>
      <c r="BP165" s="76"/>
      <c r="BQ165" s="77"/>
      <c r="BR165" s="75"/>
      <c r="BS165" s="77"/>
      <c r="BT165" s="17"/>
      <c r="BU165" s="17"/>
      <c r="BV165" s="17"/>
      <c r="BW165" s="17"/>
      <c r="BX165" s="23"/>
      <c r="BY165" s="4"/>
      <c r="BZ165" s="30"/>
      <c r="CA165" s="17">
        <v>33</v>
      </c>
      <c r="CB165" s="17">
        <v>33</v>
      </c>
      <c r="CC165" s="31"/>
      <c r="CD165" s="30"/>
      <c r="CE165" s="17">
        <v>73</v>
      </c>
      <c r="CF165" s="17">
        <v>73</v>
      </c>
      <c r="CG165" s="31"/>
      <c r="CH165" s="30"/>
      <c r="CI165" s="17">
        <v>113</v>
      </c>
      <c r="CJ165" s="17">
        <v>113</v>
      </c>
      <c r="CK165" s="31"/>
      <c r="CL165" s="30"/>
      <c r="CM165" s="17">
        <v>153</v>
      </c>
      <c r="CN165" s="17">
        <v>153</v>
      </c>
      <c r="CO165" s="31"/>
    </row>
    <row r="166" spans="18:93" ht="12.6" customHeight="1">
      <c r="R166" s="2">
        <v>311</v>
      </c>
      <c r="X166" s="78" t="str">
        <f t="shared" si="54"/>
        <v/>
      </c>
      <c r="Y166" s="76"/>
      <c r="Z166" s="77"/>
      <c r="AA166" s="75" t="str">
        <f t="shared" si="55"/>
        <v/>
      </c>
      <c r="AB166" s="76"/>
      <c r="AC166" s="76"/>
      <c r="AD166" s="77"/>
      <c r="AE166" s="75" t="str">
        <f t="shared" si="56"/>
        <v/>
      </c>
      <c r="AF166" s="76"/>
      <c r="AG166" s="76"/>
      <c r="AH166" s="77"/>
      <c r="AI166" s="47"/>
      <c r="AJ166" s="47"/>
      <c r="AK166" s="17"/>
      <c r="AL166" s="17"/>
      <c r="AM166" s="17"/>
      <c r="AN166" s="17"/>
      <c r="AO166" s="23"/>
      <c r="AP166" s="4"/>
      <c r="AQ166" s="30"/>
      <c r="AR166" s="17">
        <v>34</v>
      </c>
      <c r="AS166" s="17">
        <v>34</v>
      </c>
      <c r="AT166" s="31"/>
      <c r="AU166" s="30"/>
      <c r="AV166" s="17">
        <v>74</v>
      </c>
      <c r="AW166" s="17">
        <v>74</v>
      </c>
      <c r="AX166" s="31"/>
      <c r="AY166" s="30"/>
      <c r="AZ166" s="17">
        <v>114</v>
      </c>
      <c r="BA166" s="17">
        <v>114</v>
      </c>
      <c r="BB166" s="31"/>
      <c r="BC166" s="30"/>
      <c r="BD166" s="17">
        <v>154</v>
      </c>
      <c r="BE166" s="17">
        <v>154</v>
      </c>
      <c r="BF166" s="31"/>
      <c r="BG166" s="78">
        <f t="shared" si="57"/>
        <v>232857739</v>
      </c>
      <c r="BH166" s="76"/>
      <c r="BI166" s="77"/>
      <c r="BJ166" s="75" t="str">
        <f t="shared" si="58"/>
        <v>BENCHINA</v>
      </c>
      <c r="BK166" s="76"/>
      <c r="BL166" s="76"/>
      <c r="BM166" s="77"/>
      <c r="BN166" s="75" t="str">
        <f t="shared" si="59"/>
        <v>ANISSA</v>
      </c>
      <c r="BO166" s="76"/>
      <c r="BP166" s="76"/>
      <c r="BQ166" s="77"/>
      <c r="BR166" s="47"/>
      <c r="BS166" s="47"/>
      <c r="BT166" s="17"/>
      <c r="BU166" s="17"/>
      <c r="BV166" s="17"/>
      <c r="BW166" s="17"/>
      <c r="BX166" s="23"/>
      <c r="BY166" s="4"/>
      <c r="BZ166" s="30"/>
      <c r="CA166" s="17">
        <v>34</v>
      </c>
      <c r="CB166" s="17">
        <v>34</v>
      </c>
      <c r="CC166" s="31"/>
      <c r="CD166" s="30"/>
      <c r="CE166" s="17">
        <v>74</v>
      </c>
      <c r="CF166" s="17">
        <v>74</v>
      </c>
      <c r="CG166" s="31"/>
      <c r="CH166" s="30"/>
      <c r="CI166" s="17">
        <v>114</v>
      </c>
      <c r="CJ166" s="17">
        <v>114</v>
      </c>
      <c r="CK166" s="31"/>
      <c r="CL166" s="30"/>
      <c r="CM166" s="17">
        <v>154</v>
      </c>
      <c r="CN166" s="17">
        <v>154</v>
      </c>
      <c r="CO166" s="31"/>
    </row>
    <row r="167" spans="18:93" ht="12.6" customHeight="1" thickBot="1">
      <c r="R167" s="2">
        <v>312</v>
      </c>
      <c r="X167" s="70" t="s">
        <v>166</v>
      </c>
      <c r="Y167" s="71"/>
      <c r="Z167" s="71"/>
      <c r="AA167" s="71"/>
      <c r="AB167" s="71"/>
      <c r="AC167" s="71">
        <f>AC27</f>
        <v>0</v>
      </c>
      <c r="AD167" s="71"/>
      <c r="AE167" s="71"/>
      <c r="AF167" s="71"/>
      <c r="AG167" s="71"/>
      <c r="AH167" s="71"/>
      <c r="AI167" s="71"/>
      <c r="AJ167" s="71"/>
      <c r="AK167" s="71"/>
      <c r="AL167" s="71"/>
      <c r="AM167" s="24"/>
      <c r="AN167" s="24"/>
      <c r="AO167" s="5"/>
      <c r="AP167" s="4"/>
      <c r="AQ167" s="30"/>
      <c r="AR167" s="17">
        <v>35</v>
      </c>
      <c r="AS167" s="17">
        <v>35</v>
      </c>
      <c r="AT167" s="31"/>
      <c r="AU167" s="30"/>
      <c r="AV167" s="17">
        <v>75</v>
      </c>
      <c r="AW167" s="17">
        <v>75</v>
      </c>
      <c r="AX167" s="31"/>
      <c r="AY167" s="30"/>
      <c r="AZ167" s="17">
        <v>115</v>
      </c>
      <c r="BA167" s="17">
        <v>115</v>
      </c>
      <c r="BB167" s="31"/>
      <c r="BC167" s="30"/>
      <c r="BD167" s="17">
        <v>155</v>
      </c>
      <c r="BE167" s="17">
        <v>155</v>
      </c>
      <c r="BF167" s="31"/>
      <c r="BG167" s="70" t="s">
        <v>166</v>
      </c>
      <c r="BH167" s="71"/>
      <c r="BI167" s="71"/>
      <c r="BJ167" s="71"/>
      <c r="BK167" s="71"/>
      <c r="BL167" s="71" t="str">
        <f>BL107</f>
        <v>dudu</v>
      </c>
      <c r="BM167" s="71"/>
      <c r="BN167" s="71"/>
      <c r="BO167" s="71"/>
      <c r="BP167" s="71"/>
      <c r="BQ167" s="71"/>
      <c r="BR167" s="71"/>
      <c r="BS167" s="71"/>
      <c r="BT167" s="71"/>
      <c r="BU167" s="71"/>
      <c r="BV167" s="24"/>
      <c r="BW167" s="24"/>
      <c r="BX167" s="5"/>
      <c r="BY167" s="4"/>
      <c r="BZ167" s="30"/>
      <c r="CA167" s="17">
        <v>35</v>
      </c>
      <c r="CB167" s="17">
        <v>35</v>
      </c>
      <c r="CC167" s="31"/>
      <c r="CD167" s="30"/>
      <c r="CE167" s="17">
        <v>75</v>
      </c>
      <c r="CF167" s="17">
        <v>75</v>
      </c>
      <c r="CG167" s="31"/>
      <c r="CH167" s="30"/>
      <c r="CI167" s="17">
        <v>115</v>
      </c>
      <c r="CJ167" s="17">
        <v>115</v>
      </c>
      <c r="CK167" s="31"/>
      <c r="CL167" s="30"/>
      <c r="CM167" s="17">
        <v>155</v>
      </c>
      <c r="CN167" s="17">
        <v>155</v>
      </c>
      <c r="CO167" s="31"/>
    </row>
    <row r="168" spans="18:93" ht="12.6" customHeight="1" thickBot="1">
      <c r="R168" s="2">
        <v>313</v>
      </c>
      <c r="X168" s="72" t="s">
        <v>167</v>
      </c>
      <c r="Y168" s="73"/>
      <c r="Z168" s="73"/>
      <c r="AA168" s="73"/>
      <c r="AB168" s="73"/>
      <c r="AC168" s="73"/>
      <c r="AD168" s="73"/>
      <c r="AE168" s="73"/>
      <c r="AF168" s="73"/>
      <c r="AG168" s="73"/>
      <c r="AH168" s="73"/>
      <c r="AI168" s="73"/>
      <c r="AJ168" s="73"/>
      <c r="AK168" s="73"/>
      <c r="AL168" s="73"/>
      <c r="AM168" s="73"/>
      <c r="AN168" s="73"/>
      <c r="AO168" s="74"/>
      <c r="AP168" s="4"/>
      <c r="AQ168" s="30"/>
      <c r="AR168" s="17">
        <v>36</v>
      </c>
      <c r="AS168" s="17">
        <v>36</v>
      </c>
      <c r="AT168" s="31"/>
      <c r="AU168" s="30"/>
      <c r="AV168" s="17">
        <v>76</v>
      </c>
      <c r="AW168" s="17">
        <v>76</v>
      </c>
      <c r="AX168" s="31"/>
      <c r="AY168" s="30"/>
      <c r="AZ168" s="17">
        <v>116</v>
      </c>
      <c r="BA168" s="17">
        <v>116</v>
      </c>
      <c r="BB168" s="31"/>
      <c r="BC168" s="30"/>
      <c r="BD168" s="17">
        <v>156</v>
      </c>
      <c r="BE168" s="17">
        <v>156</v>
      </c>
      <c r="BF168" s="31"/>
      <c r="BG168" s="72" t="s">
        <v>167</v>
      </c>
      <c r="BH168" s="73"/>
      <c r="BI168" s="73"/>
      <c r="BJ168" s="73"/>
      <c r="BK168" s="73"/>
      <c r="BL168" s="73"/>
      <c r="BM168" s="73"/>
      <c r="BN168" s="73"/>
      <c r="BO168" s="73"/>
      <c r="BP168" s="73"/>
      <c r="BQ168" s="73"/>
      <c r="BR168" s="73"/>
      <c r="BS168" s="73"/>
      <c r="BT168" s="73"/>
      <c r="BU168" s="73"/>
      <c r="BV168" s="73"/>
      <c r="BW168" s="73"/>
      <c r="BX168" s="74"/>
      <c r="BY168" s="4"/>
      <c r="BZ168" s="30"/>
      <c r="CA168" s="17">
        <v>36</v>
      </c>
      <c r="CB168" s="17">
        <v>36</v>
      </c>
      <c r="CC168" s="31"/>
      <c r="CD168" s="30"/>
      <c r="CE168" s="17">
        <v>76</v>
      </c>
      <c r="CF168" s="17">
        <v>76</v>
      </c>
      <c r="CG168" s="31"/>
      <c r="CH168" s="30"/>
      <c r="CI168" s="17">
        <v>116</v>
      </c>
      <c r="CJ168" s="17">
        <v>116</v>
      </c>
      <c r="CK168" s="31"/>
      <c r="CL168" s="30"/>
      <c r="CM168" s="17">
        <v>156</v>
      </c>
      <c r="CN168" s="17">
        <v>156</v>
      </c>
      <c r="CO168" s="31"/>
    </row>
    <row r="169" spans="18:93" ht="12.6" customHeight="1">
      <c r="R169" s="2">
        <v>314</v>
      </c>
      <c r="X169" s="69" t="s">
        <v>168</v>
      </c>
      <c r="Y169" s="67"/>
      <c r="Z169" s="25" t="s">
        <v>161</v>
      </c>
      <c r="AA169" s="67"/>
      <c r="AB169" s="67"/>
      <c r="AC169" s="25" t="s">
        <v>147</v>
      </c>
      <c r="AD169" s="67"/>
      <c r="AE169" s="68"/>
      <c r="AF169" s="69" t="s">
        <v>169</v>
      </c>
      <c r="AG169" s="67"/>
      <c r="AH169" s="67"/>
      <c r="AI169" s="67"/>
      <c r="AJ169" s="25" t="s">
        <v>161</v>
      </c>
      <c r="AK169" s="67"/>
      <c r="AL169" s="67"/>
      <c r="AM169" s="25" t="s">
        <v>147</v>
      </c>
      <c r="AN169" s="67"/>
      <c r="AO169" s="68"/>
      <c r="AP169" s="4"/>
      <c r="AQ169" s="30"/>
      <c r="AR169" s="17">
        <v>37</v>
      </c>
      <c r="AS169" s="17">
        <v>37</v>
      </c>
      <c r="AT169" s="31"/>
      <c r="AU169" s="30"/>
      <c r="AV169" s="17">
        <v>77</v>
      </c>
      <c r="AW169" s="17">
        <v>77</v>
      </c>
      <c r="AX169" s="31"/>
      <c r="AY169" s="30"/>
      <c r="AZ169" s="17">
        <v>117</v>
      </c>
      <c r="BA169" s="17">
        <v>117</v>
      </c>
      <c r="BB169" s="31"/>
      <c r="BC169" s="30"/>
      <c r="BD169" s="17">
        <v>157</v>
      </c>
      <c r="BE169" s="17">
        <v>157</v>
      </c>
      <c r="BF169" s="31"/>
      <c r="BG169" s="69" t="s">
        <v>168</v>
      </c>
      <c r="BH169" s="67"/>
      <c r="BI169" s="25" t="s">
        <v>161</v>
      </c>
      <c r="BJ169" s="67"/>
      <c r="BK169" s="67"/>
      <c r="BL169" s="25" t="s">
        <v>147</v>
      </c>
      <c r="BM169" s="67"/>
      <c r="BN169" s="68"/>
      <c r="BO169" s="69" t="s">
        <v>169</v>
      </c>
      <c r="BP169" s="67"/>
      <c r="BQ169" s="67"/>
      <c r="BR169" s="67"/>
      <c r="BS169" s="25" t="s">
        <v>161</v>
      </c>
      <c r="BT169" s="67"/>
      <c r="BU169" s="67"/>
      <c r="BV169" s="25" t="s">
        <v>147</v>
      </c>
      <c r="BW169" s="67"/>
      <c r="BX169" s="68"/>
      <c r="BY169" s="4"/>
      <c r="BZ169" s="30"/>
      <c r="CA169" s="17">
        <v>37</v>
      </c>
      <c r="CB169" s="17">
        <v>37</v>
      </c>
      <c r="CC169" s="31"/>
      <c r="CD169" s="30"/>
      <c r="CE169" s="17">
        <v>77</v>
      </c>
      <c r="CF169" s="17">
        <v>77</v>
      </c>
      <c r="CG169" s="31"/>
      <c r="CH169" s="30"/>
      <c r="CI169" s="17">
        <v>117</v>
      </c>
      <c r="CJ169" s="17">
        <v>117</v>
      </c>
      <c r="CK169" s="31"/>
      <c r="CL169" s="30"/>
      <c r="CM169" s="17">
        <v>157</v>
      </c>
      <c r="CN169" s="17">
        <v>157</v>
      </c>
      <c r="CO169" s="31"/>
    </row>
    <row r="170" spans="18:93" ht="12.6" customHeight="1" thickBot="1">
      <c r="R170" s="2">
        <v>315</v>
      </c>
      <c r="X170" s="48" t="s">
        <v>170</v>
      </c>
      <c r="Y170" s="49"/>
      <c r="Z170" s="8" t="s">
        <v>161</v>
      </c>
      <c r="AA170" s="49"/>
      <c r="AB170" s="49"/>
      <c r="AC170" s="8" t="s">
        <v>147</v>
      </c>
      <c r="AD170" s="49"/>
      <c r="AE170" s="51"/>
      <c r="AF170" s="48" t="s">
        <v>171</v>
      </c>
      <c r="AG170" s="49"/>
      <c r="AH170" s="49"/>
      <c r="AI170" s="49"/>
      <c r="AJ170" s="8" t="s">
        <v>161</v>
      </c>
      <c r="AK170" s="49"/>
      <c r="AL170" s="49"/>
      <c r="AM170" s="8" t="s">
        <v>147</v>
      </c>
      <c r="AN170" s="49"/>
      <c r="AO170" s="51"/>
      <c r="AP170" s="4"/>
      <c r="AQ170" s="30"/>
      <c r="AR170" s="17">
        <v>38</v>
      </c>
      <c r="AS170" s="17">
        <v>38</v>
      </c>
      <c r="AT170" s="31"/>
      <c r="AU170" s="30"/>
      <c r="AV170" s="17">
        <v>78</v>
      </c>
      <c r="AW170" s="17">
        <v>78</v>
      </c>
      <c r="AX170" s="31"/>
      <c r="AY170" s="30"/>
      <c r="AZ170" s="17">
        <v>118</v>
      </c>
      <c r="BA170" s="17">
        <v>118</v>
      </c>
      <c r="BB170" s="31"/>
      <c r="BC170" s="30"/>
      <c r="BD170" s="17">
        <v>158</v>
      </c>
      <c r="BE170" s="17">
        <v>158</v>
      </c>
      <c r="BF170" s="31"/>
      <c r="BG170" s="48" t="s">
        <v>170</v>
      </c>
      <c r="BH170" s="49"/>
      <c r="BI170" s="8" t="s">
        <v>161</v>
      </c>
      <c r="BJ170" s="49"/>
      <c r="BK170" s="49"/>
      <c r="BL170" s="8" t="s">
        <v>147</v>
      </c>
      <c r="BM170" s="49"/>
      <c r="BN170" s="51"/>
      <c r="BO170" s="48" t="s">
        <v>171</v>
      </c>
      <c r="BP170" s="49"/>
      <c r="BQ170" s="49"/>
      <c r="BR170" s="49"/>
      <c r="BS170" s="8" t="s">
        <v>161</v>
      </c>
      <c r="BT170" s="49"/>
      <c r="BU170" s="49"/>
      <c r="BV170" s="8" t="s">
        <v>147</v>
      </c>
      <c r="BW170" s="49"/>
      <c r="BX170" s="51"/>
      <c r="BY170" s="4"/>
      <c r="BZ170" s="30"/>
      <c r="CA170" s="17">
        <v>38</v>
      </c>
      <c r="CB170" s="17">
        <v>38</v>
      </c>
      <c r="CC170" s="31"/>
      <c r="CD170" s="30"/>
      <c r="CE170" s="17">
        <v>78</v>
      </c>
      <c r="CF170" s="17">
        <v>78</v>
      </c>
      <c r="CG170" s="31"/>
      <c r="CH170" s="30"/>
      <c r="CI170" s="17">
        <v>118</v>
      </c>
      <c r="CJ170" s="17">
        <v>118</v>
      </c>
      <c r="CK170" s="31"/>
      <c r="CL170" s="30"/>
      <c r="CM170" s="17">
        <v>158</v>
      </c>
      <c r="CN170" s="17">
        <v>158</v>
      </c>
      <c r="CO170" s="31"/>
    </row>
    <row r="171" spans="18:93" ht="12.6" customHeight="1" thickBot="1">
      <c r="R171" s="2">
        <v>316</v>
      </c>
      <c r="X171" s="4"/>
      <c r="Y171" s="4"/>
      <c r="Z171" s="4"/>
      <c r="AA171" s="26"/>
      <c r="AB171" s="26"/>
      <c r="AC171" s="26"/>
      <c r="AD171" s="26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30"/>
      <c r="AR171" s="17">
        <v>39</v>
      </c>
      <c r="AS171" s="17">
        <v>39</v>
      </c>
      <c r="AT171" s="31"/>
      <c r="AU171" s="30"/>
      <c r="AV171" s="17">
        <v>79</v>
      </c>
      <c r="AW171" s="17">
        <v>79</v>
      </c>
      <c r="AX171" s="31"/>
      <c r="AY171" s="30"/>
      <c r="AZ171" s="17">
        <v>119</v>
      </c>
      <c r="BA171" s="17">
        <v>119</v>
      </c>
      <c r="BB171" s="31"/>
      <c r="BC171" s="30"/>
      <c r="BD171" s="17">
        <v>159</v>
      </c>
      <c r="BE171" s="17">
        <v>159</v>
      </c>
      <c r="BF171" s="31"/>
      <c r="BG171" s="4"/>
      <c r="BH171" s="4"/>
      <c r="BI171" s="4"/>
      <c r="BJ171" s="26"/>
      <c r="BK171" s="26"/>
      <c r="BL171" s="26"/>
      <c r="BM171" s="26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30"/>
      <c r="CA171" s="17">
        <v>39</v>
      </c>
      <c r="CB171" s="17">
        <v>39</v>
      </c>
      <c r="CC171" s="31"/>
      <c r="CD171" s="30"/>
      <c r="CE171" s="17">
        <v>79</v>
      </c>
      <c r="CF171" s="17">
        <v>79</v>
      </c>
      <c r="CG171" s="31"/>
      <c r="CH171" s="30"/>
      <c r="CI171" s="17">
        <v>119</v>
      </c>
      <c r="CJ171" s="17">
        <v>119</v>
      </c>
      <c r="CK171" s="31"/>
      <c r="CL171" s="30"/>
      <c r="CM171" s="17">
        <v>159</v>
      </c>
      <c r="CN171" s="17">
        <v>159</v>
      </c>
      <c r="CO171" s="31"/>
    </row>
    <row r="172" spans="18:93" ht="12.6" customHeight="1" thickBot="1">
      <c r="R172" s="2">
        <v>317</v>
      </c>
      <c r="X172" s="69"/>
      <c r="Y172" s="67"/>
      <c r="Z172" s="67"/>
      <c r="AA172" s="67" t="s">
        <v>163</v>
      </c>
      <c r="AB172" s="67"/>
      <c r="AC172" s="67"/>
      <c r="AD172" s="67"/>
      <c r="AE172" s="67"/>
      <c r="AF172" s="67" t="s">
        <v>2</v>
      </c>
      <c r="AG172" s="67"/>
      <c r="AH172" s="67"/>
      <c r="AI172" s="67"/>
      <c r="AJ172" s="67"/>
      <c r="AK172" s="67" t="s">
        <v>0</v>
      </c>
      <c r="AL172" s="67"/>
      <c r="AM172" s="67"/>
      <c r="AN172" s="67"/>
      <c r="AO172" s="68"/>
      <c r="AP172" s="4"/>
      <c r="AQ172" s="27"/>
      <c r="AR172" s="28">
        <v>40</v>
      </c>
      <c r="AS172" s="28">
        <v>40</v>
      </c>
      <c r="AT172" s="29"/>
      <c r="AU172" s="27"/>
      <c r="AV172" s="28">
        <v>80</v>
      </c>
      <c r="AW172" s="28">
        <v>80</v>
      </c>
      <c r="AX172" s="29"/>
      <c r="AY172" s="27"/>
      <c r="AZ172" s="28">
        <v>120</v>
      </c>
      <c r="BA172" s="28">
        <v>120</v>
      </c>
      <c r="BB172" s="29"/>
      <c r="BC172" s="27"/>
      <c r="BD172" s="28">
        <v>160</v>
      </c>
      <c r="BE172" s="28">
        <v>160</v>
      </c>
      <c r="BF172" s="29"/>
      <c r="BG172" s="69"/>
      <c r="BH172" s="67"/>
      <c r="BI172" s="67"/>
      <c r="BJ172" s="67" t="s">
        <v>163</v>
      </c>
      <c r="BK172" s="67"/>
      <c r="BL172" s="67"/>
      <c r="BM172" s="67"/>
      <c r="BN172" s="67"/>
      <c r="BO172" s="67" t="s">
        <v>2</v>
      </c>
      <c r="BP172" s="67"/>
      <c r="BQ172" s="67"/>
      <c r="BR172" s="67"/>
      <c r="BS172" s="67"/>
      <c r="BT172" s="67" t="s">
        <v>0</v>
      </c>
      <c r="BU172" s="67"/>
      <c r="BV172" s="67"/>
      <c r="BW172" s="67"/>
      <c r="BX172" s="68"/>
      <c r="BY172" s="4"/>
      <c r="BZ172" s="27"/>
      <c r="CA172" s="28">
        <v>40</v>
      </c>
      <c r="CB172" s="28">
        <v>40</v>
      </c>
      <c r="CC172" s="29"/>
      <c r="CD172" s="27"/>
      <c r="CE172" s="28">
        <v>80</v>
      </c>
      <c r="CF172" s="28">
        <v>80</v>
      </c>
      <c r="CG172" s="29"/>
      <c r="CH172" s="27"/>
      <c r="CI172" s="28">
        <v>120</v>
      </c>
      <c r="CJ172" s="28">
        <v>120</v>
      </c>
      <c r="CK172" s="29"/>
      <c r="CL172" s="27"/>
      <c r="CM172" s="28">
        <v>160</v>
      </c>
      <c r="CN172" s="28">
        <v>160</v>
      </c>
      <c r="CO172" s="29"/>
    </row>
    <row r="173" spans="18:93" ht="12.6" customHeight="1" thickTop="1" thickBot="1">
      <c r="R173" s="2">
        <v>318</v>
      </c>
      <c r="X173" s="46" t="s">
        <v>172</v>
      </c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50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6" t="s">
        <v>172</v>
      </c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  <c r="BX173" s="50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</row>
    <row r="174" spans="18:93" ht="12.6" customHeight="1" thickTop="1">
      <c r="R174" s="2">
        <v>319</v>
      </c>
      <c r="X174" s="46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50"/>
      <c r="AP174" s="4"/>
      <c r="AQ174" s="61" t="s">
        <v>173</v>
      </c>
      <c r="AR174" s="62"/>
      <c r="AS174" s="62"/>
      <c r="AT174" s="62"/>
      <c r="AU174" s="62"/>
      <c r="AV174" s="63" t="s">
        <v>152</v>
      </c>
      <c r="AW174" s="63"/>
      <c r="AX174" s="63"/>
      <c r="AY174" s="63"/>
      <c r="AZ174" s="63"/>
      <c r="BA174" s="63" t="s">
        <v>153</v>
      </c>
      <c r="BB174" s="63"/>
      <c r="BC174" s="63"/>
      <c r="BD174" s="63"/>
      <c r="BE174" s="65"/>
      <c r="BF174" s="4"/>
      <c r="BG174" s="46"/>
      <c r="BH174" s="47"/>
      <c r="BI174" s="47"/>
      <c r="BJ174" s="47"/>
      <c r="BK174" s="47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7"/>
      <c r="BX174" s="50"/>
      <c r="BY174" s="4"/>
      <c r="BZ174" s="61" t="s">
        <v>173</v>
      </c>
      <c r="CA174" s="62"/>
      <c r="CB174" s="62"/>
      <c r="CC174" s="62"/>
      <c r="CD174" s="62"/>
      <c r="CE174" s="63" t="s">
        <v>152</v>
      </c>
      <c r="CF174" s="63"/>
      <c r="CG174" s="63"/>
      <c r="CH174" s="63"/>
      <c r="CI174" s="63"/>
      <c r="CJ174" s="63" t="s">
        <v>153</v>
      </c>
      <c r="CK174" s="63"/>
      <c r="CL174" s="63"/>
      <c r="CM174" s="63"/>
      <c r="CN174" s="65"/>
      <c r="CO174" s="4"/>
    </row>
    <row r="175" spans="18:93" ht="12.6" customHeight="1">
      <c r="X175" s="46" t="s">
        <v>174</v>
      </c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50"/>
      <c r="AP175" s="4"/>
      <c r="AQ175" s="60"/>
      <c r="AR175" s="47"/>
      <c r="AS175" s="47"/>
      <c r="AT175" s="47"/>
      <c r="AU175" s="47"/>
      <c r="AV175" s="64"/>
      <c r="AW175" s="64"/>
      <c r="AX175" s="64"/>
      <c r="AY175" s="64"/>
      <c r="AZ175" s="64"/>
      <c r="BA175" s="64"/>
      <c r="BB175" s="64"/>
      <c r="BC175" s="64"/>
      <c r="BD175" s="64"/>
      <c r="BE175" s="66"/>
      <c r="BF175" s="4"/>
      <c r="BG175" s="46" t="s">
        <v>174</v>
      </c>
      <c r="BH175" s="47"/>
      <c r="BI175" s="47"/>
      <c r="BJ175" s="47"/>
      <c r="BK175" s="47"/>
      <c r="BL175" s="47"/>
      <c r="BM175" s="47"/>
      <c r="BN175" s="47"/>
      <c r="BO175" s="47"/>
      <c r="BP175" s="47"/>
      <c r="BQ175" s="47"/>
      <c r="BR175" s="47"/>
      <c r="BS175" s="47"/>
      <c r="BT175" s="47"/>
      <c r="BU175" s="47"/>
      <c r="BV175" s="47"/>
      <c r="BW175" s="47"/>
      <c r="BX175" s="50"/>
      <c r="BY175" s="4"/>
      <c r="BZ175" s="60"/>
      <c r="CA175" s="47"/>
      <c r="CB175" s="47"/>
      <c r="CC175" s="47"/>
      <c r="CD175" s="47"/>
      <c r="CE175" s="64"/>
      <c r="CF175" s="64"/>
      <c r="CG175" s="64"/>
      <c r="CH175" s="64"/>
      <c r="CI175" s="64"/>
      <c r="CJ175" s="64"/>
      <c r="CK175" s="64"/>
      <c r="CL175" s="64"/>
      <c r="CM175" s="64"/>
      <c r="CN175" s="66"/>
      <c r="CO175" s="4"/>
    </row>
    <row r="176" spans="18:93" ht="12.6" customHeight="1">
      <c r="X176" s="46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50"/>
      <c r="AP176" s="4"/>
      <c r="AQ176" s="60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  <c r="BE176" s="59"/>
      <c r="BF176" s="4"/>
      <c r="BG176" s="46"/>
      <c r="BH176" s="47"/>
      <c r="BI176" s="47"/>
      <c r="BJ176" s="47"/>
      <c r="BK176" s="47"/>
      <c r="BL176" s="47"/>
      <c r="BM176" s="47"/>
      <c r="BN176" s="47"/>
      <c r="BO176" s="47"/>
      <c r="BP176" s="47"/>
      <c r="BQ176" s="47"/>
      <c r="BR176" s="47"/>
      <c r="BS176" s="47"/>
      <c r="BT176" s="47"/>
      <c r="BU176" s="47"/>
      <c r="BV176" s="47"/>
      <c r="BW176" s="47"/>
      <c r="BX176" s="50"/>
      <c r="BY176" s="4"/>
      <c r="BZ176" s="60"/>
      <c r="CA176" s="47"/>
      <c r="CB176" s="47"/>
      <c r="CC176" s="47"/>
      <c r="CD176" s="47"/>
      <c r="CE176" s="47"/>
      <c r="CF176" s="47"/>
      <c r="CG176" s="47"/>
      <c r="CH176" s="47"/>
      <c r="CI176" s="47"/>
      <c r="CJ176" s="47"/>
      <c r="CK176" s="47"/>
      <c r="CL176" s="47"/>
      <c r="CM176" s="47"/>
      <c r="CN176" s="59"/>
      <c r="CO176" s="4"/>
    </row>
    <row r="177" spans="24:93" ht="12.6" customHeight="1">
      <c r="X177" s="46" t="s">
        <v>175</v>
      </c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50"/>
      <c r="AP177" s="4"/>
      <c r="AQ177" s="60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59"/>
      <c r="BF177" s="4"/>
      <c r="BG177" s="46" t="s">
        <v>175</v>
      </c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50"/>
      <c r="BY177" s="4"/>
      <c r="BZ177" s="60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59"/>
      <c r="CO177" s="4"/>
    </row>
    <row r="178" spans="24:93" ht="12.6" customHeight="1">
      <c r="X178" s="46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50"/>
      <c r="AP178" s="4"/>
      <c r="AQ178" s="60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  <c r="BE178" s="59"/>
      <c r="BF178" s="4"/>
      <c r="BG178" s="46"/>
      <c r="BH178" s="47"/>
      <c r="BI178" s="47"/>
      <c r="BJ178" s="47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7"/>
      <c r="BX178" s="50"/>
      <c r="BY178" s="4"/>
      <c r="BZ178" s="60"/>
      <c r="CA178" s="47"/>
      <c r="CB178" s="47"/>
      <c r="CC178" s="47"/>
      <c r="CD178" s="47"/>
      <c r="CE178" s="47"/>
      <c r="CF178" s="47"/>
      <c r="CG178" s="47"/>
      <c r="CH178" s="47"/>
      <c r="CI178" s="47"/>
      <c r="CJ178" s="47"/>
      <c r="CK178" s="47"/>
      <c r="CL178" s="47"/>
      <c r="CM178" s="47"/>
      <c r="CN178" s="59"/>
      <c r="CO178" s="4"/>
    </row>
    <row r="179" spans="24:93" ht="12.6" customHeight="1">
      <c r="X179" s="46" t="s">
        <v>176</v>
      </c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50"/>
      <c r="AP179" s="4"/>
      <c r="AQ179" s="52" t="s">
        <v>177</v>
      </c>
      <c r="AR179" s="53"/>
      <c r="AS179" s="53"/>
      <c r="AT179" s="53"/>
      <c r="AU179" s="53"/>
      <c r="AV179" s="53"/>
      <c r="AW179" s="53"/>
      <c r="AX179" s="56"/>
      <c r="AY179" s="56"/>
      <c r="AZ179" s="56"/>
      <c r="BA179" s="56"/>
      <c r="BB179" s="56"/>
      <c r="BC179" s="56"/>
      <c r="BD179" s="56"/>
      <c r="BE179" s="57"/>
      <c r="BF179" s="4"/>
      <c r="BG179" s="46" t="s">
        <v>176</v>
      </c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50"/>
      <c r="BY179" s="4"/>
      <c r="BZ179" s="52" t="s">
        <v>177</v>
      </c>
      <c r="CA179" s="53"/>
      <c r="CB179" s="53"/>
      <c r="CC179" s="53"/>
      <c r="CD179" s="53"/>
      <c r="CE179" s="53"/>
      <c r="CF179" s="53"/>
      <c r="CG179" s="56"/>
      <c r="CH179" s="56"/>
      <c r="CI179" s="56"/>
      <c r="CJ179" s="56"/>
      <c r="CK179" s="56"/>
      <c r="CL179" s="56"/>
      <c r="CM179" s="56"/>
      <c r="CN179" s="57"/>
      <c r="CO179" s="4"/>
    </row>
    <row r="180" spans="24:93" ht="12.6" customHeight="1" thickBot="1">
      <c r="X180" s="48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51"/>
      <c r="AP180" s="4"/>
      <c r="AQ180" s="54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8"/>
      <c r="BF180" s="4"/>
      <c r="BG180" s="48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49"/>
      <c r="BW180" s="49"/>
      <c r="BX180" s="51"/>
      <c r="BY180" s="4"/>
      <c r="BZ180" s="54"/>
      <c r="CA180" s="55"/>
      <c r="CB180" s="55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5"/>
      <c r="CN180" s="58"/>
      <c r="CO180" s="4"/>
    </row>
    <row r="181" spans="24:93" ht="12.6" customHeight="1"/>
    <row r="182" spans="24:93" ht="12.6" customHeight="1"/>
    <row r="183" spans="24:93" ht="12.6" customHeight="1"/>
    <row r="184" spans="24:93" ht="12.6" customHeight="1"/>
    <row r="185" spans="24:93" ht="12.6" customHeight="1"/>
    <row r="186" spans="24:93" ht="12.6" customHeight="1"/>
    <row r="187" spans="24:93" ht="12.6" customHeight="1"/>
    <row r="188" spans="24:93" ht="12.6" customHeight="1"/>
    <row r="189" spans="24:93" ht="12.6" customHeight="1"/>
    <row r="190" spans="24:93" ht="12.6" customHeight="1"/>
    <row r="191" spans="24:93" ht="12.6" customHeight="1"/>
    <row r="192" spans="24:93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  <row r="238" ht="12.6" customHeight="1"/>
    <row r="239" ht="12.6" customHeight="1"/>
    <row r="240" ht="12.6" customHeight="1"/>
    <row r="241" ht="12.6" customHeight="1"/>
    <row r="242" ht="12.6" customHeight="1"/>
    <row r="243" ht="12.6" customHeight="1"/>
    <row r="244" ht="12.6" customHeight="1"/>
    <row r="245" ht="12.6" customHeight="1"/>
    <row r="246" ht="12.6" customHeight="1"/>
    <row r="247" ht="12.6" customHeight="1"/>
    <row r="248" ht="12.6" customHeight="1"/>
    <row r="249" ht="12.6" customHeight="1"/>
    <row r="250" ht="12.6" customHeight="1"/>
    <row r="251" ht="12.6" customHeight="1"/>
    <row r="252" ht="12.6" customHeight="1"/>
    <row r="253" ht="12.6" customHeight="1"/>
    <row r="254" ht="12.6" customHeight="1"/>
    <row r="255" ht="12.6" customHeight="1"/>
    <row r="256" ht="12.6" customHeight="1"/>
    <row r="257" ht="12.6" customHeight="1"/>
    <row r="258" ht="12.6" customHeight="1"/>
    <row r="259" ht="12.6" customHeight="1"/>
    <row r="260" ht="12.6" customHeight="1"/>
    <row r="261" ht="12.6" customHeight="1"/>
    <row r="262" ht="12.6" customHeight="1"/>
    <row r="263" ht="12.6" customHeight="1"/>
    <row r="264" ht="12.6" customHeight="1"/>
    <row r="265" ht="12.6" customHeight="1"/>
    <row r="266" ht="12.6" customHeight="1"/>
    <row r="267" ht="12.6" customHeight="1"/>
    <row r="268" ht="12.6" customHeight="1"/>
    <row r="269" ht="12.6" customHeight="1"/>
    <row r="270" ht="12.6" customHeight="1"/>
    <row r="271" ht="12.6" customHeight="1"/>
    <row r="272" ht="12.6" customHeight="1"/>
    <row r="273" ht="12.6" customHeight="1"/>
    <row r="274" ht="12.6" customHeight="1"/>
    <row r="275" ht="12.6" customHeight="1"/>
    <row r="276" ht="12.6" customHeight="1"/>
    <row r="277" ht="12.6" customHeight="1"/>
    <row r="278" ht="12.6" customHeight="1"/>
    <row r="279" ht="12.6" customHeight="1"/>
    <row r="280" ht="12.6" customHeight="1"/>
    <row r="281" ht="12.6" customHeight="1"/>
    <row r="282" ht="12.6" customHeight="1"/>
    <row r="283" ht="12.6" customHeight="1"/>
    <row r="284" ht="12.6" customHeight="1"/>
    <row r="285" ht="12.6" customHeight="1"/>
    <row r="286" ht="12.6" customHeight="1"/>
    <row r="287" ht="12.6" customHeight="1"/>
    <row r="288" ht="12.6" customHeight="1"/>
    <row r="289" ht="12.6" customHeight="1"/>
    <row r="290" ht="12.6" customHeight="1"/>
    <row r="291" ht="12.6" customHeight="1"/>
    <row r="292" ht="12.6" customHeight="1"/>
    <row r="293" ht="12.6" customHeight="1"/>
    <row r="294" ht="12.6" customHeight="1"/>
    <row r="295" ht="12.6" customHeight="1"/>
    <row r="296" ht="12.6" customHeight="1"/>
    <row r="297" ht="12.6" customHeight="1"/>
    <row r="298" ht="12.6" customHeight="1"/>
    <row r="299" ht="12.6" customHeight="1"/>
    <row r="300" ht="12.6" customHeight="1"/>
    <row r="301" ht="12.6" customHeight="1"/>
    <row r="302" ht="12.6" customHeight="1"/>
    <row r="303" ht="12.6" customHeight="1"/>
    <row r="304" ht="12.6" customHeight="1"/>
    <row r="305" ht="12.6" customHeight="1"/>
    <row r="306" ht="12.6" customHeight="1"/>
    <row r="307" ht="12.6" customHeight="1"/>
    <row r="308" ht="12.6" customHeight="1"/>
    <row r="309" ht="12.6" customHeight="1"/>
    <row r="310" ht="12.6" customHeight="1"/>
    <row r="311" ht="12.6" customHeight="1"/>
    <row r="312" ht="12.6" customHeight="1"/>
    <row r="313" ht="12.6" customHeight="1"/>
    <row r="314" ht="12.6" customHeight="1"/>
    <row r="315" ht="12.6" customHeight="1"/>
    <row r="316" ht="12.6" customHeight="1"/>
    <row r="317" ht="12.6" customHeight="1"/>
    <row r="318" ht="12.6" customHeight="1"/>
    <row r="319" ht="12.6" customHeight="1"/>
    <row r="320" ht="12.6" customHeight="1"/>
    <row r="321" ht="12.6" customHeight="1"/>
    <row r="322" ht="12.6" customHeight="1"/>
    <row r="323" ht="12.6" customHeight="1"/>
    <row r="324" ht="12.6" customHeight="1"/>
    <row r="325" ht="12.6" customHeight="1"/>
    <row r="326" ht="12.6" customHeight="1"/>
    <row r="327" ht="12.6" customHeight="1"/>
    <row r="328" ht="12.6" customHeight="1"/>
    <row r="329" ht="12.6" customHeight="1"/>
    <row r="330" ht="12.6" customHeight="1"/>
    <row r="331" ht="12.6" customHeight="1"/>
    <row r="332" ht="12.6" customHeight="1"/>
    <row r="333" ht="12.6" customHeight="1"/>
    <row r="334" ht="12.6" customHeight="1"/>
    <row r="335" ht="12.6" customHeight="1"/>
    <row r="336" ht="12.6" customHeight="1"/>
    <row r="337" ht="12.6" customHeight="1"/>
    <row r="338" ht="12.6" customHeight="1"/>
    <row r="339" ht="12.6" customHeight="1"/>
    <row r="340" ht="12.6" customHeight="1"/>
    <row r="341" ht="12.6" customHeight="1"/>
    <row r="342" ht="12.6" customHeight="1"/>
    <row r="343" ht="12.6" customHeight="1"/>
    <row r="344" ht="12.6" customHeight="1"/>
    <row r="345" ht="12.6" customHeight="1"/>
    <row r="346" ht="12.6" customHeight="1"/>
    <row r="347" ht="12.6" customHeight="1"/>
    <row r="348" ht="12.6" customHeight="1"/>
    <row r="349" ht="12.6" customHeight="1"/>
    <row r="350" ht="12.6" customHeight="1"/>
    <row r="351" ht="12.6" customHeight="1"/>
    <row r="352" ht="12.6" customHeight="1"/>
    <row r="353" ht="12.6" customHeight="1"/>
    <row r="354" ht="12.6" customHeight="1"/>
    <row r="355" ht="12.6" customHeight="1"/>
    <row r="356" ht="12.6" customHeight="1"/>
    <row r="357" ht="12.6" customHeight="1"/>
    <row r="358" ht="12.6" customHeight="1"/>
    <row r="359" ht="12.6" customHeight="1"/>
    <row r="360" ht="12.6" customHeight="1"/>
    <row r="361" ht="12.6" customHeight="1"/>
    <row r="362" ht="12.6" customHeight="1"/>
    <row r="363" ht="12.6" customHeight="1"/>
    <row r="364" ht="12.6" customHeight="1"/>
    <row r="365" ht="12.6" customHeight="1"/>
    <row r="366" ht="12.6" customHeight="1"/>
    <row r="367" ht="12.6" customHeight="1"/>
    <row r="368" ht="12.6" customHeight="1"/>
    <row r="369" ht="12.6" customHeight="1"/>
    <row r="370" ht="12.6" customHeight="1"/>
    <row r="371" ht="12.6" customHeight="1"/>
    <row r="372" ht="12.6" customHeight="1"/>
    <row r="373" ht="12.6" customHeight="1"/>
    <row r="374" ht="12.6" customHeight="1"/>
    <row r="375" ht="12.6" customHeight="1"/>
    <row r="376" ht="12.6" customHeight="1"/>
    <row r="377" ht="12.6" customHeight="1"/>
    <row r="378" ht="12.6" customHeight="1"/>
    <row r="379" ht="12.6" customHeight="1"/>
    <row r="380" ht="12.6" customHeight="1"/>
    <row r="381" ht="12.6" customHeight="1"/>
    <row r="382" ht="12.6" customHeight="1"/>
    <row r="383" ht="12.6" customHeight="1"/>
    <row r="384" ht="12.6" customHeight="1"/>
    <row r="385" ht="12.6" customHeight="1"/>
    <row r="386" ht="12.6" customHeight="1"/>
    <row r="387" ht="12.6" customHeight="1"/>
    <row r="388" ht="12.6" customHeight="1"/>
    <row r="389" ht="12.6" customHeight="1"/>
    <row r="390" ht="12.6" customHeight="1"/>
    <row r="391" ht="12.6" customHeight="1"/>
    <row r="392" ht="12.6" customHeight="1"/>
    <row r="393" ht="12.6" customHeight="1"/>
    <row r="394" ht="12.6" customHeight="1"/>
    <row r="395" ht="12.6" customHeight="1"/>
    <row r="396" ht="12.6" customHeight="1"/>
    <row r="397" ht="12.6" customHeight="1"/>
    <row r="398" ht="12.6" customHeight="1"/>
  </sheetData>
  <mergeCells count="1074">
    <mergeCell ref="CD3:CE4"/>
    <mergeCell ref="CF3:CI4"/>
    <mergeCell ref="CK3:CO3"/>
    <mergeCell ref="S4:W4"/>
    <mergeCell ref="X6:AD7"/>
    <mergeCell ref="AE6:AO7"/>
    <mergeCell ref="AQ6:AV7"/>
    <mergeCell ref="AW6:BF7"/>
    <mergeCell ref="BG6:BM7"/>
    <mergeCell ref="BN6:BX7"/>
    <mergeCell ref="BM1:CB3"/>
    <mergeCell ref="CD1:CE2"/>
    <mergeCell ref="CF1:CI2"/>
    <mergeCell ref="CM1:CN1"/>
    <mergeCell ref="S2:T2"/>
    <mergeCell ref="U2:W2"/>
    <mergeCell ref="BD2:BE2"/>
    <mergeCell ref="CM2:CN2"/>
    <mergeCell ref="AU3:AV4"/>
    <mergeCell ref="AW3:AZ4"/>
    <mergeCell ref="S1:T1"/>
    <mergeCell ref="U1:W1"/>
    <mergeCell ref="AD1:AS3"/>
    <mergeCell ref="AU1:AV2"/>
    <mergeCell ref="AW1:AZ2"/>
    <mergeCell ref="BD1:BE1"/>
    <mergeCell ref="BB3:BF3"/>
    <mergeCell ref="CC9:CF10"/>
    <mergeCell ref="CH9:CJ10"/>
    <mergeCell ref="CK9:CN10"/>
    <mergeCell ref="X10:AC10"/>
    <mergeCell ref="AF10:AO10"/>
    <mergeCell ref="BG10:BL10"/>
    <mergeCell ref="BO10:BX10"/>
    <mergeCell ref="BB9:BE10"/>
    <mergeCell ref="BG9:BI9"/>
    <mergeCell ref="BJ9:BP9"/>
    <mergeCell ref="BQ9:BS9"/>
    <mergeCell ref="BT9:BX9"/>
    <mergeCell ref="BZ9:CB10"/>
    <mergeCell ref="BZ6:CE7"/>
    <mergeCell ref="CF6:CO7"/>
    <mergeCell ref="U7:V7"/>
    <mergeCell ref="X9:Z9"/>
    <mergeCell ref="AA9:AG9"/>
    <mergeCell ref="AH9:AJ9"/>
    <mergeCell ref="AK9:AO9"/>
    <mergeCell ref="AQ9:AS10"/>
    <mergeCell ref="AT9:AW10"/>
    <mergeCell ref="AY9:BA10"/>
    <mergeCell ref="CH12:CI12"/>
    <mergeCell ref="CJ12:CK12"/>
    <mergeCell ref="CL12:CM12"/>
    <mergeCell ref="CN12:CO12"/>
    <mergeCell ref="X13:Y13"/>
    <mergeCell ref="BG13:BH13"/>
    <mergeCell ref="BE12:BF12"/>
    <mergeCell ref="BG12:BH12"/>
    <mergeCell ref="BZ12:CA12"/>
    <mergeCell ref="CB12:CC12"/>
    <mergeCell ref="CD12:CE12"/>
    <mergeCell ref="CF12:CG12"/>
    <mergeCell ref="X11:Y11"/>
    <mergeCell ref="BG11:BH11"/>
    <mergeCell ref="X12:Y12"/>
    <mergeCell ref="AQ12:AR12"/>
    <mergeCell ref="AS12:AT12"/>
    <mergeCell ref="AU12:AV12"/>
    <mergeCell ref="AW12:AX12"/>
    <mergeCell ref="AY12:AZ12"/>
    <mergeCell ref="BA12:BB12"/>
    <mergeCell ref="BC12:BD12"/>
    <mergeCell ref="BN17:BQ17"/>
    <mergeCell ref="BR17:BS17"/>
    <mergeCell ref="X18:Z18"/>
    <mergeCell ref="AA18:AD18"/>
    <mergeCell ref="AE18:AH18"/>
    <mergeCell ref="AI18:AJ18"/>
    <mergeCell ref="BG18:BI18"/>
    <mergeCell ref="BJ18:BM18"/>
    <mergeCell ref="BN18:BQ18"/>
    <mergeCell ref="BR18:BS18"/>
    <mergeCell ref="BJ15:BM16"/>
    <mergeCell ref="BN15:BQ16"/>
    <mergeCell ref="BR15:BS16"/>
    <mergeCell ref="BT15:BX15"/>
    <mergeCell ref="X17:Z17"/>
    <mergeCell ref="AA17:AD17"/>
    <mergeCell ref="AE17:AH17"/>
    <mergeCell ref="AI17:AJ17"/>
    <mergeCell ref="BG17:BI17"/>
    <mergeCell ref="BJ17:BM17"/>
    <mergeCell ref="X15:Z16"/>
    <mergeCell ref="AA15:AD16"/>
    <mergeCell ref="AE15:AH16"/>
    <mergeCell ref="AI15:AJ16"/>
    <mergeCell ref="AK15:AO15"/>
    <mergeCell ref="BG15:BI16"/>
    <mergeCell ref="BN21:BQ21"/>
    <mergeCell ref="BR21:BS21"/>
    <mergeCell ref="X22:Z22"/>
    <mergeCell ref="AA22:AD22"/>
    <mergeCell ref="AE22:AH22"/>
    <mergeCell ref="AI22:AJ22"/>
    <mergeCell ref="BG22:BI22"/>
    <mergeCell ref="BJ22:BM22"/>
    <mergeCell ref="BN22:BQ22"/>
    <mergeCell ref="BR22:BS22"/>
    <mergeCell ref="X21:Z21"/>
    <mergeCell ref="AA21:AD21"/>
    <mergeCell ref="AE21:AH21"/>
    <mergeCell ref="AI21:AJ21"/>
    <mergeCell ref="BG21:BI21"/>
    <mergeCell ref="BJ21:BM21"/>
    <mergeCell ref="BN19:BQ19"/>
    <mergeCell ref="BR19:BS19"/>
    <mergeCell ref="X20:Z20"/>
    <mergeCell ref="AA20:AD20"/>
    <mergeCell ref="AE20:AH20"/>
    <mergeCell ref="AI20:AJ20"/>
    <mergeCell ref="BG20:BI20"/>
    <mergeCell ref="BJ20:BM20"/>
    <mergeCell ref="BN20:BQ20"/>
    <mergeCell ref="BR20:BS20"/>
    <mergeCell ref="X19:Z19"/>
    <mergeCell ref="AA19:AD19"/>
    <mergeCell ref="AE19:AH19"/>
    <mergeCell ref="AI19:AJ19"/>
    <mergeCell ref="BG19:BI19"/>
    <mergeCell ref="BJ19:BM19"/>
    <mergeCell ref="BN25:BQ25"/>
    <mergeCell ref="BR25:BS25"/>
    <mergeCell ref="X26:Z26"/>
    <mergeCell ref="AA26:AD26"/>
    <mergeCell ref="AE26:AH26"/>
    <mergeCell ref="AI26:AJ26"/>
    <mergeCell ref="BG26:BI26"/>
    <mergeCell ref="BJ26:BM26"/>
    <mergeCell ref="BN26:BQ26"/>
    <mergeCell ref="BR26:BS26"/>
    <mergeCell ref="X25:Z25"/>
    <mergeCell ref="AA25:AD25"/>
    <mergeCell ref="AE25:AH25"/>
    <mergeCell ref="AI25:AJ25"/>
    <mergeCell ref="BG25:BI25"/>
    <mergeCell ref="BJ25:BM25"/>
    <mergeCell ref="BN23:BQ23"/>
    <mergeCell ref="BR23:BS23"/>
    <mergeCell ref="X24:Z24"/>
    <mergeCell ref="AA24:AD24"/>
    <mergeCell ref="AE24:AH24"/>
    <mergeCell ref="AI24:AJ24"/>
    <mergeCell ref="BG24:BI24"/>
    <mergeCell ref="BJ24:BM24"/>
    <mergeCell ref="BN24:BQ24"/>
    <mergeCell ref="BR24:BS24"/>
    <mergeCell ref="X23:Z23"/>
    <mergeCell ref="AA23:AD23"/>
    <mergeCell ref="AE23:AH23"/>
    <mergeCell ref="AI23:AJ23"/>
    <mergeCell ref="BG23:BI23"/>
    <mergeCell ref="BJ23:BM23"/>
    <mergeCell ref="U33:V33"/>
    <mergeCell ref="X33:Y33"/>
    <mergeCell ref="BG33:BH33"/>
    <mergeCell ref="BQ29:BS29"/>
    <mergeCell ref="BT29:BX29"/>
    <mergeCell ref="S30:W30"/>
    <mergeCell ref="X30:AC30"/>
    <mergeCell ref="AF30:AO30"/>
    <mergeCell ref="BG30:BL30"/>
    <mergeCell ref="BO30:BX30"/>
    <mergeCell ref="X27:AB27"/>
    <mergeCell ref="AC27:AL27"/>
    <mergeCell ref="BG27:BK27"/>
    <mergeCell ref="BL27:BU27"/>
    <mergeCell ref="X29:Z29"/>
    <mergeCell ref="AA29:AG29"/>
    <mergeCell ref="AH29:AJ29"/>
    <mergeCell ref="AK29:AO29"/>
    <mergeCell ref="BG29:BI29"/>
    <mergeCell ref="BJ29:BP29"/>
    <mergeCell ref="BJ35:BM36"/>
    <mergeCell ref="BN35:BQ36"/>
    <mergeCell ref="BR35:BS36"/>
    <mergeCell ref="BT35:BX35"/>
    <mergeCell ref="X37:Z37"/>
    <mergeCell ref="AA37:AD37"/>
    <mergeCell ref="AE37:AH37"/>
    <mergeCell ref="AI37:AJ37"/>
    <mergeCell ref="BG37:BI37"/>
    <mergeCell ref="BJ37:BM37"/>
    <mergeCell ref="X35:Z36"/>
    <mergeCell ref="AA35:AD36"/>
    <mergeCell ref="AE35:AH36"/>
    <mergeCell ref="AI35:AJ36"/>
    <mergeCell ref="AK35:AO35"/>
    <mergeCell ref="BG35:BI36"/>
    <mergeCell ref="X31:Y31"/>
    <mergeCell ref="BG31:BH31"/>
    <mergeCell ref="X32:Y32"/>
    <mergeCell ref="BG32:BH32"/>
    <mergeCell ref="BN39:BQ39"/>
    <mergeCell ref="BR39:BS39"/>
    <mergeCell ref="X40:Z40"/>
    <mergeCell ref="AA40:AD40"/>
    <mergeCell ref="AE40:AH40"/>
    <mergeCell ref="AI40:AJ40"/>
    <mergeCell ref="BG40:BI40"/>
    <mergeCell ref="BJ40:BM40"/>
    <mergeCell ref="BN40:BQ40"/>
    <mergeCell ref="BR40:BS40"/>
    <mergeCell ref="X39:Z39"/>
    <mergeCell ref="AA39:AD39"/>
    <mergeCell ref="AE39:AH39"/>
    <mergeCell ref="AI39:AJ39"/>
    <mergeCell ref="BG39:BI39"/>
    <mergeCell ref="BJ39:BM39"/>
    <mergeCell ref="BN37:BQ37"/>
    <mergeCell ref="BR37:BS37"/>
    <mergeCell ref="X38:Z38"/>
    <mergeCell ref="AA38:AD38"/>
    <mergeCell ref="AE38:AH38"/>
    <mergeCell ref="AI38:AJ38"/>
    <mergeCell ref="BG38:BI38"/>
    <mergeCell ref="BJ38:BM38"/>
    <mergeCell ref="BN38:BQ38"/>
    <mergeCell ref="BR38:BS38"/>
    <mergeCell ref="BN43:BQ43"/>
    <mergeCell ref="BR43:BS43"/>
    <mergeCell ref="X44:Z44"/>
    <mergeCell ref="AA44:AD44"/>
    <mergeCell ref="AE44:AH44"/>
    <mergeCell ref="AI44:AJ44"/>
    <mergeCell ref="BG44:BI44"/>
    <mergeCell ref="BJ44:BM44"/>
    <mergeCell ref="BN44:BQ44"/>
    <mergeCell ref="BR44:BS44"/>
    <mergeCell ref="X43:Z43"/>
    <mergeCell ref="AA43:AD43"/>
    <mergeCell ref="AE43:AH43"/>
    <mergeCell ref="AI43:AJ43"/>
    <mergeCell ref="BG43:BI43"/>
    <mergeCell ref="BJ43:BM43"/>
    <mergeCell ref="BN41:BQ41"/>
    <mergeCell ref="BR41:BS41"/>
    <mergeCell ref="X42:Z42"/>
    <mergeCell ref="AA42:AD42"/>
    <mergeCell ref="AE42:AH42"/>
    <mergeCell ref="AI42:AJ42"/>
    <mergeCell ref="BG42:BI42"/>
    <mergeCell ref="BJ42:BM42"/>
    <mergeCell ref="BN42:BQ42"/>
    <mergeCell ref="BR42:BS42"/>
    <mergeCell ref="X41:Z41"/>
    <mergeCell ref="AA41:AD41"/>
    <mergeCell ref="AE41:AH41"/>
    <mergeCell ref="AI41:AJ41"/>
    <mergeCell ref="BG41:BI41"/>
    <mergeCell ref="BJ41:BM41"/>
    <mergeCell ref="X47:AB47"/>
    <mergeCell ref="AC47:AL47"/>
    <mergeCell ref="BG47:BK47"/>
    <mergeCell ref="BL47:BU47"/>
    <mergeCell ref="X48:AO48"/>
    <mergeCell ref="BG48:BX48"/>
    <mergeCell ref="BN45:BQ45"/>
    <mergeCell ref="BR45:BS45"/>
    <mergeCell ref="X46:Z46"/>
    <mergeCell ref="AA46:AD46"/>
    <mergeCell ref="AE46:AH46"/>
    <mergeCell ref="AI46:AJ46"/>
    <mergeCell ref="BG46:BI46"/>
    <mergeCell ref="BJ46:BM46"/>
    <mergeCell ref="BN46:BQ46"/>
    <mergeCell ref="BR46:BS46"/>
    <mergeCell ref="X45:Z45"/>
    <mergeCell ref="AA45:AD45"/>
    <mergeCell ref="AE45:AH45"/>
    <mergeCell ref="AI45:AJ45"/>
    <mergeCell ref="BG45:BI45"/>
    <mergeCell ref="BJ45:BM45"/>
    <mergeCell ref="BG50:BH50"/>
    <mergeCell ref="BJ50:BK50"/>
    <mergeCell ref="BM50:BN50"/>
    <mergeCell ref="BO50:BR50"/>
    <mergeCell ref="BT50:BU50"/>
    <mergeCell ref="BW50:BX50"/>
    <mergeCell ref="X50:Y50"/>
    <mergeCell ref="AA50:AB50"/>
    <mergeCell ref="AD50:AE50"/>
    <mergeCell ref="AF50:AI50"/>
    <mergeCell ref="AK50:AL50"/>
    <mergeCell ref="AN50:AO50"/>
    <mergeCell ref="BG49:BH49"/>
    <mergeCell ref="BJ49:BK49"/>
    <mergeCell ref="BM49:BN49"/>
    <mergeCell ref="BO49:BR49"/>
    <mergeCell ref="BT49:BU49"/>
    <mergeCell ref="BW49:BX49"/>
    <mergeCell ref="X49:Y49"/>
    <mergeCell ref="AA49:AB49"/>
    <mergeCell ref="AD49:AE49"/>
    <mergeCell ref="AF49:AI49"/>
    <mergeCell ref="AK49:AL49"/>
    <mergeCell ref="AN49:AO49"/>
    <mergeCell ref="BA54:BE55"/>
    <mergeCell ref="BZ54:CD55"/>
    <mergeCell ref="CE54:CI55"/>
    <mergeCell ref="CJ54:CN55"/>
    <mergeCell ref="BO55:BS56"/>
    <mergeCell ref="BT55:BX56"/>
    <mergeCell ref="BZ56:CD58"/>
    <mergeCell ref="CE56:CI58"/>
    <mergeCell ref="BO52:BS52"/>
    <mergeCell ref="BT52:BX52"/>
    <mergeCell ref="X53:Z54"/>
    <mergeCell ref="AA53:AE54"/>
    <mergeCell ref="AF53:AJ54"/>
    <mergeCell ref="AK53:AO54"/>
    <mergeCell ref="BG53:BI54"/>
    <mergeCell ref="BJ53:BN54"/>
    <mergeCell ref="BO53:BS54"/>
    <mergeCell ref="BT53:BX54"/>
    <mergeCell ref="X52:Z52"/>
    <mergeCell ref="AA52:AE52"/>
    <mergeCell ref="AF52:AJ52"/>
    <mergeCell ref="AK52:AO52"/>
    <mergeCell ref="BG52:BI52"/>
    <mergeCell ref="BJ52:BN52"/>
    <mergeCell ref="BG59:BI60"/>
    <mergeCell ref="BJ59:BN60"/>
    <mergeCell ref="BO59:BS60"/>
    <mergeCell ref="BT59:BX60"/>
    <mergeCell ref="BZ59:CF60"/>
    <mergeCell ref="CG59:CN60"/>
    <mergeCell ref="X59:Z60"/>
    <mergeCell ref="AA59:AE60"/>
    <mergeCell ref="AF59:AJ60"/>
    <mergeCell ref="AK59:AO60"/>
    <mergeCell ref="AQ59:AW60"/>
    <mergeCell ref="AX59:BE60"/>
    <mergeCell ref="CJ56:CN58"/>
    <mergeCell ref="X57:Z58"/>
    <mergeCell ref="AA57:AE58"/>
    <mergeCell ref="AF57:AJ58"/>
    <mergeCell ref="AK57:AO58"/>
    <mergeCell ref="BG57:BI58"/>
    <mergeCell ref="BJ57:BN58"/>
    <mergeCell ref="BO57:BS58"/>
    <mergeCell ref="BT57:BX58"/>
    <mergeCell ref="X55:Z56"/>
    <mergeCell ref="AA55:AE56"/>
    <mergeCell ref="AF55:AJ56"/>
    <mergeCell ref="AK55:AO56"/>
    <mergeCell ref="BG55:BI56"/>
    <mergeCell ref="BJ55:BN56"/>
    <mergeCell ref="AQ56:AU58"/>
    <mergeCell ref="AV56:AZ58"/>
    <mergeCell ref="BA56:BE58"/>
    <mergeCell ref="AQ54:AU55"/>
    <mergeCell ref="AV54:AZ55"/>
    <mergeCell ref="CK63:CO63"/>
    <mergeCell ref="U64:V64"/>
    <mergeCell ref="X66:AD67"/>
    <mergeCell ref="AE66:AO67"/>
    <mergeCell ref="AQ66:AV67"/>
    <mergeCell ref="AW66:BF67"/>
    <mergeCell ref="BG66:BM67"/>
    <mergeCell ref="BN66:BX67"/>
    <mergeCell ref="BZ66:CE67"/>
    <mergeCell ref="CF66:CO67"/>
    <mergeCell ref="CD61:CE62"/>
    <mergeCell ref="CF61:CI62"/>
    <mergeCell ref="CM61:CN61"/>
    <mergeCell ref="BD62:BE62"/>
    <mergeCell ref="CM62:CN62"/>
    <mergeCell ref="AU63:AV64"/>
    <mergeCell ref="AW63:AZ64"/>
    <mergeCell ref="BB63:BF63"/>
    <mergeCell ref="CD63:CE64"/>
    <mergeCell ref="CF63:CI64"/>
    <mergeCell ref="S61:W61"/>
    <mergeCell ref="AD61:AS63"/>
    <mergeCell ref="AU61:AV62"/>
    <mergeCell ref="AW61:AZ62"/>
    <mergeCell ref="BD61:BE61"/>
    <mergeCell ref="BM61:CB63"/>
    <mergeCell ref="BZ69:CB70"/>
    <mergeCell ref="CC69:CF70"/>
    <mergeCell ref="CH69:CJ70"/>
    <mergeCell ref="CK69:CN70"/>
    <mergeCell ref="X70:AC70"/>
    <mergeCell ref="AF70:AO70"/>
    <mergeCell ref="BG70:BL70"/>
    <mergeCell ref="BO70:BX70"/>
    <mergeCell ref="AY69:BA70"/>
    <mergeCell ref="BB69:BE70"/>
    <mergeCell ref="BG69:BI69"/>
    <mergeCell ref="BJ69:BP69"/>
    <mergeCell ref="BQ69:BS69"/>
    <mergeCell ref="BT69:BX69"/>
    <mergeCell ref="X69:Z69"/>
    <mergeCell ref="AA69:AG69"/>
    <mergeCell ref="AH69:AJ69"/>
    <mergeCell ref="AK69:AO69"/>
    <mergeCell ref="AQ69:AS70"/>
    <mergeCell ref="AT69:AW70"/>
    <mergeCell ref="CH72:CI72"/>
    <mergeCell ref="CJ72:CK72"/>
    <mergeCell ref="CL72:CM72"/>
    <mergeCell ref="CN72:CO72"/>
    <mergeCell ref="X73:Y73"/>
    <mergeCell ref="BG73:BH73"/>
    <mergeCell ref="BE72:BF72"/>
    <mergeCell ref="BG72:BH72"/>
    <mergeCell ref="BZ72:CA72"/>
    <mergeCell ref="CB72:CC72"/>
    <mergeCell ref="CD72:CE72"/>
    <mergeCell ref="CF72:CG72"/>
    <mergeCell ref="X71:Y71"/>
    <mergeCell ref="BG71:BH71"/>
    <mergeCell ref="X72:Y72"/>
    <mergeCell ref="AQ72:AR72"/>
    <mergeCell ref="AS72:AT72"/>
    <mergeCell ref="AU72:AV72"/>
    <mergeCell ref="AW72:AX72"/>
    <mergeCell ref="AY72:AZ72"/>
    <mergeCell ref="BA72:BB72"/>
    <mergeCell ref="BC72:BD72"/>
    <mergeCell ref="BN77:BQ77"/>
    <mergeCell ref="BR77:BS77"/>
    <mergeCell ref="X78:Z78"/>
    <mergeCell ref="AA78:AD78"/>
    <mergeCell ref="AE78:AH78"/>
    <mergeCell ref="AI78:AJ78"/>
    <mergeCell ref="BG78:BI78"/>
    <mergeCell ref="BJ78:BM78"/>
    <mergeCell ref="BN78:BQ78"/>
    <mergeCell ref="BR78:BS78"/>
    <mergeCell ref="BJ75:BM76"/>
    <mergeCell ref="BN75:BQ76"/>
    <mergeCell ref="BR75:BS76"/>
    <mergeCell ref="BT75:BX75"/>
    <mergeCell ref="X77:Z77"/>
    <mergeCell ref="AA77:AD77"/>
    <mergeCell ref="AE77:AH77"/>
    <mergeCell ref="AI77:AJ77"/>
    <mergeCell ref="BG77:BI77"/>
    <mergeCell ref="BJ77:BM77"/>
    <mergeCell ref="X75:Z76"/>
    <mergeCell ref="AA75:AD76"/>
    <mergeCell ref="AE75:AH76"/>
    <mergeCell ref="AI75:AJ76"/>
    <mergeCell ref="AK75:AO75"/>
    <mergeCell ref="BG75:BI76"/>
    <mergeCell ref="BN81:BQ81"/>
    <mergeCell ref="BR81:BS81"/>
    <mergeCell ref="X82:Z82"/>
    <mergeCell ref="AA82:AD82"/>
    <mergeCell ref="AE82:AH82"/>
    <mergeCell ref="AI82:AJ82"/>
    <mergeCell ref="BG82:BI82"/>
    <mergeCell ref="BJ82:BM82"/>
    <mergeCell ref="BN82:BQ82"/>
    <mergeCell ref="BR82:BS82"/>
    <mergeCell ref="X81:Z81"/>
    <mergeCell ref="AA81:AD81"/>
    <mergeCell ref="AE81:AH81"/>
    <mergeCell ref="AI81:AJ81"/>
    <mergeCell ref="BG81:BI81"/>
    <mergeCell ref="BJ81:BM81"/>
    <mergeCell ref="BN79:BQ79"/>
    <mergeCell ref="BR79:BS79"/>
    <mergeCell ref="X80:Z80"/>
    <mergeCell ref="AA80:AD80"/>
    <mergeCell ref="AE80:AH80"/>
    <mergeCell ref="AI80:AJ80"/>
    <mergeCell ref="BG80:BI80"/>
    <mergeCell ref="BJ80:BM80"/>
    <mergeCell ref="BN80:BQ80"/>
    <mergeCell ref="BR80:BS80"/>
    <mergeCell ref="X79:Z79"/>
    <mergeCell ref="AA79:AD79"/>
    <mergeCell ref="AE79:AH79"/>
    <mergeCell ref="AI79:AJ79"/>
    <mergeCell ref="BG79:BI79"/>
    <mergeCell ref="BJ79:BM79"/>
    <mergeCell ref="BN85:BQ85"/>
    <mergeCell ref="BR85:BS85"/>
    <mergeCell ref="X86:Z86"/>
    <mergeCell ref="AA86:AD86"/>
    <mergeCell ref="AE86:AH86"/>
    <mergeCell ref="AI86:AJ86"/>
    <mergeCell ref="BG86:BI86"/>
    <mergeCell ref="BJ86:BM86"/>
    <mergeCell ref="BN86:BQ86"/>
    <mergeCell ref="BR86:BS86"/>
    <mergeCell ref="X85:Z85"/>
    <mergeCell ref="AA85:AD85"/>
    <mergeCell ref="AE85:AH85"/>
    <mergeCell ref="AI85:AJ85"/>
    <mergeCell ref="BG85:BI85"/>
    <mergeCell ref="BJ85:BM85"/>
    <mergeCell ref="BN83:BQ83"/>
    <mergeCell ref="BR83:BS83"/>
    <mergeCell ref="X84:Z84"/>
    <mergeCell ref="AA84:AD84"/>
    <mergeCell ref="AE84:AH84"/>
    <mergeCell ref="AI84:AJ84"/>
    <mergeCell ref="BG84:BI84"/>
    <mergeCell ref="BJ84:BM84"/>
    <mergeCell ref="BN84:BQ84"/>
    <mergeCell ref="BR84:BS84"/>
    <mergeCell ref="X83:Z83"/>
    <mergeCell ref="AA83:AD83"/>
    <mergeCell ref="AE83:AH83"/>
    <mergeCell ref="AI83:AJ83"/>
    <mergeCell ref="BG83:BI83"/>
    <mergeCell ref="BJ83:BM83"/>
    <mergeCell ref="BJ89:BP89"/>
    <mergeCell ref="BQ89:BS89"/>
    <mergeCell ref="BT89:BX89"/>
    <mergeCell ref="U90:V90"/>
    <mergeCell ref="X90:AC90"/>
    <mergeCell ref="AF90:AO90"/>
    <mergeCell ref="BG90:BL90"/>
    <mergeCell ref="BO90:BX90"/>
    <mergeCell ref="S87:W87"/>
    <mergeCell ref="X87:AB87"/>
    <mergeCell ref="AC87:AL87"/>
    <mergeCell ref="BG87:BK87"/>
    <mergeCell ref="BL87:BU87"/>
    <mergeCell ref="X89:Z89"/>
    <mergeCell ref="AA89:AG89"/>
    <mergeCell ref="AH89:AJ89"/>
    <mergeCell ref="AK89:AO89"/>
    <mergeCell ref="BG89:BI89"/>
    <mergeCell ref="BJ95:BM96"/>
    <mergeCell ref="BN95:BQ96"/>
    <mergeCell ref="BR95:BS96"/>
    <mergeCell ref="BT95:BX95"/>
    <mergeCell ref="X97:Z97"/>
    <mergeCell ref="AA97:AD97"/>
    <mergeCell ref="AE97:AH97"/>
    <mergeCell ref="AI97:AJ97"/>
    <mergeCell ref="BG97:BI97"/>
    <mergeCell ref="BJ97:BM97"/>
    <mergeCell ref="X95:Z96"/>
    <mergeCell ref="AA95:AD96"/>
    <mergeCell ref="AE95:AH96"/>
    <mergeCell ref="AI95:AJ96"/>
    <mergeCell ref="AK95:AO95"/>
    <mergeCell ref="BG95:BI96"/>
    <mergeCell ref="X91:Y91"/>
    <mergeCell ref="BG91:BH91"/>
    <mergeCell ref="X92:Y92"/>
    <mergeCell ref="BG92:BH92"/>
    <mergeCell ref="X93:Y93"/>
    <mergeCell ref="BG93:BH93"/>
    <mergeCell ref="BN99:BQ99"/>
    <mergeCell ref="BR99:BS99"/>
    <mergeCell ref="X100:Z100"/>
    <mergeCell ref="AA100:AD100"/>
    <mergeCell ref="AE100:AH100"/>
    <mergeCell ref="AI100:AJ100"/>
    <mergeCell ref="BG100:BI100"/>
    <mergeCell ref="BJ100:BM100"/>
    <mergeCell ref="BN100:BQ100"/>
    <mergeCell ref="BR100:BS100"/>
    <mergeCell ref="X99:Z99"/>
    <mergeCell ref="AA99:AD99"/>
    <mergeCell ref="AE99:AH99"/>
    <mergeCell ref="AI99:AJ99"/>
    <mergeCell ref="BG99:BI99"/>
    <mergeCell ref="BJ99:BM99"/>
    <mergeCell ref="BN97:BQ97"/>
    <mergeCell ref="BR97:BS97"/>
    <mergeCell ref="X98:Z98"/>
    <mergeCell ref="AA98:AD98"/>
    <mergeCell ref="AE98:AH98"/>
    <mergeCell ref="AI98:AJ98"/>
    <mergeCell ref="BG98:BI98"/>
    <mergeCell ref="BJ98:BM98"/>
    <mergeCell ref="BN98:BQ98"/>
    <mergeCell ref="BR98:BS98"/>
    <mergeCell ref="BN103:BQ103"/>
    <mergeCell ref="BR103:BS103"/>
    <mergeCell ref="X104:Z104"/>
    <mergeCell ref="AA104:AD104"/>
    <mergeCell ref="AE104:AH104"/>
    <mergeCell ref="AI104:AJ104"/>
    <mergeCell ref="BG104:BI104"/>
    <mergeCell ref="BJ104:BM104"/>
    <mergeCell ref="BN104:BQ104"/>
    <mergeCell ref="BR104:BS104"/>
    <mergeCell ref="X103:Z103"/>
    <mergeCell ref="AA103:AD103"/>
    <mergeCell ref="AE103:AH103"/>
    <mergeCell ref="AI103:AJ103"/>
    <mergeCell ref="BG103:BI103"/>
    <mergeCell ref="BJ103:BM103"/>
    <mergeCell ref="BN101:BQ101"/>
    <mergeCell ref="BR101:BS101"/>
    <mergeCell ref="X102:Z102"/>
    <mergeCell ref="AA102:AD102"/>
    <mergeCell ref="AE102:AH102"/>
    <mergeCell ref="AI102:AJ102"/>
    <mergeCell ref="BG102:BI102"/>
    <mergeCell ref="BJ102:BM102"/>
    <mergeCell ref="BN102:BQ102"/>
    <mergeCell ref="BR102:BS102"/>
    <mergeCell ref="X101:Z101"/>
    <mergeCell ref="AA101:AD101"/>
    <mergeCell ref="AE101:AH101"/>
    <mergeCell ref="AI101:AJ101"/>
    <mergeCell ref="BG101:BI101"/>
    <mergeCell ref="BJ101:BM101"/>
    <mergeCell ref="X107:AB107"/>
    <mergeCell ref="AC107:AL107"/>
    <mergeCell ref="BG107:BK107"/>
    <mergeCell ref="BL107:BU107"/>
    <mergeCell ref="X108:AO108"/>
    <mergeCell ref="BG108:BX108"/>
    <mergeCell ref="BN105:BQ105"/>
    <mergeCell ref="BR105:BS105"/>
    <mergeCell ref="X106:Z106"/>
    <mergeCell ref="AA106:AD106"/>
    <mergeCell ref="AE106:AH106"/>
    <mergeCell ref="AI106:AJ106"/>
    <mergeCell ref="BG106:BI106"/>
    <mergeCell ref="BJ106:BM106"/>
    <mergeCell ref="BN106:BQ106"/>
    <mergeCell ref="BR106:BS106"/>
    <mergeCell ref="X105:Z105"/>
    <mergeCell ref="AA105:AD105"/>
    <mergeCell ref="AE105:AH105"/>
    <mergeCell ref="AI105:AJ105"/>
    <mergeCell ref="BG105:BI105"/>
    <mergeCell ref="BJ105:BM105"/>
    <mergeCell ref="BG110:BH110"/>
    <mergeCell ref="BJ110:BK110"/>
    <mergeCell ref="BM110:BN110"/>
    <mergeCell ref="BO110:BR110"/>
    <mergeCell ref="BT110:BU110"/>
    <mergeCell ref="BW110:BX110"/>
    <mergeCell ref="X110:Y110"/>
    <mergeCell ref="AA110:AB110"/>
    <mergeCell ref="AD110:AE110"/>
    <mergeCell ref="AF110:AI110"/>
    <mergeCell ref="AK110:AL110"/>
    <mergeCell ref="AN110:AO110"/>
    <mergeCell ref="BG109:BH109"/>
    <mergeCell ref="BJ109:BK109"/>
    <mergeCell ref="BM109:BN109"/>
    <mergeCell ref="BO109:BR109"/>
    <mergeCell ref="BT109:BU109"/>
    <mergeCell ref="BW109:BX109"/>
    <mergeCell ref="X109:Y109"/>
    <mergeCell ref="AA109:AB109"/>
    <mergeCell ref="AD109:AE109"/>
    <mergeCell ref="AF109:AI109"/>
    <mergeCell ref="AK109:AL109"/>
    <mergeCell ref="AN109:AO109"/>
    <mergeCell ref="BZ116:CD118"/>
    <mergeCell ref="CE116:CI118"/>
    <mergeCell ref="BO112:BS112"/>
    <mergeCell ref="BT112:BX112"/>
    <mergeCell ref="X113:Z114"/>
    <mergeCell ref="AA113:AE114"/>
    <mergeCell ref="AF113:AJ114"/>
    <mergeCell ref="AK113:AO114"/>
    <mergeCell ref="BG113:BI114"/>
    <mergeCell ref="BJ113:BN114"/>
    <mergeCell ref="BO113:BS114"/>
    <mergeCell ref="BT113:BX114"/>
    <mergeCell ref="X112:Z112"/>
    <mergeCell ref="AA112:AE112"/>
    <mergeCell ref="AF112:AJ112"/>
    <mergeCell ref="AK112:AO112"/>
    <mergeCell ref="BG112:BI112"/>
    <mergeCell ref="BJ112:BN112"/>
    <mergeCell ref="X119:Z120"/>
    <mergeCell ref="AA119:AE120"/>
    <mergeCell ref="AF119:AJ120"/>
    <mergeCell ref="AK119:AO120"/>
    <mergeCell ref="AQ119:AW120"/>
    <mergeCell ref="AX119:BE120"/>
    <mergeCell ref="CJ116:CN118"/>
    <mergeCell ref="X117:Z118"/>
    <mergeCell ref="AA117:AE118"/>
    <mergeCell ref="AF117:AJ118"/>
    <mergeCell ref="AK117:AO118"/>
    <mergeCell ref="BG117:BI118"/>
    <mergeCell ref="BJ117:BN118"/>
    <mergeCell ref="BO117:BS118"/>
    <mergeCell ref="BT117:BX118"/>
    <mergeCell ref="X115:Z116"/>
    <mergeCell ref="AA115:AE116"/>
    <mergeCell ref="AF115:AJ116"/>
    <mergeCell ref="AK115:AO116"/>
    <mergeCell ref="BG115:BI116"/>
    <mergeCell ref="BJ115:BN116"/>
    <mergeCell ref="AQ116:AU118"/>
    <mergeCell ref="AV116:AZ118"/>
    <mergeCell ref="BA116:BE118"/>
    <mergeCell ref="AQ114:AU115"/>
    <mergeCell ref="AV114:AZ115"/>
    <mergeCell ref="BA114:BE115"/>
    <mergeCell ref="BZ114:CD115"/>
    <mergeCell ref="CE114:CI115"/>
    <mergeCell ref="CJ114:CN115"/>
    <mergeCell ref="BO115:BS116"/>
    <mergeCell ref="BT115:BX116"/>
    <mergeCell ref="CF121:CI122"/>
    <mergeCell ref="CM121:CN121"/>
    <mergeCell ref="BD122:BE122"/>
    <mergeCell ref="CM122:CN122"/>
    <mergeCell ref="AU123:AV124"/>
    <mergeCell ref="AW123:AZ124"/>
    <mergeCell ref="BB123:BF123"/>
    <mergeCell ref="CD123:CE124"/>
    <mergeCell ref="CF123:CI124"/>
    <mergeCell ref="CK123:CO123"/>
    <mergeCell ref="AD121:AS123"/>
    <mergeCell ref="AU121:AV122"/>
    <mergeCell ref="AW121:AZ122"/>
    <mergeCell ref="BD121:BE121"/>
    <mergeCell ref="BM121:CB123"/>
    <mergeCell ref="CD121:CE122"/>
    <mergeCell ref="BG119:BI120"/>
    <mergeCell ref="BJ119:BN120"/>
    <mergeCell ref="BO119:BS120"/>
    <mergeCell ref="BT119:BX120"/>
    <mergeCell ref="BZ119:CF120"/>
    <mergeCell ref="CG119:CN120"/>
    <mergeCell ref="CH129:CJ130"/>
    <mergeCell ref="CK129:CN130"/>
    <mergeCell ref="X130:AC130"/>
    <mergeCell ref="AF130:AO130"/>
    <mergeCell ref="BG130:BL130"/>
    <mergeCell ref="BO130:BX130"/>
    <mergeCell ref="BG129:BI129"/>
    <mergeCell ref="BJ129:BP129"/>
    <mergeCell ref="BQ129:BS129"/>
    <mergeCell ref="BT129:BX129"/>
    <mergeCell ref="BZ129:CB130"/>
    <mergeCell ref="CC129:CF130"/>
    <mergeCell ref="BZ126:CE127"/>
    <mergeCell ref="CF126:CO127"/>
    <mergeCell ref="X129:Z129"/>
    <mergeCell ref="AA129:AG129"/>
    <mergeCell ref="AH129:AJ129"/>
    <mergeCell ref="AK129:AO129"/>
    <mergeCell ref="AQ129:AS130"/>
    <mergeCell ref="AT129:AW130"/>
    <mergeCell ref="AY129:BA130"/>
    <mergeCell ref="BB129:BE130"/>
    <mergeCell ref="X126:AD127"/>
    <mergeCell ref="AE126:AO127"/>
    <mergeCell ref="AQ126:AV127"/>
    <mergeCell ref="AW126:BF127"/>
    <mergeCell ref="BG126:BM127"/>
    <mergeCell ref="BN126:BX127"/>
    <mergeCell ref="CJ132:CK132"/>
    <mergeCell ref="CL132:CM132"/>
    <mergeCell ref="CN132:CO132"/>
    <mergeCell ref="X133:Y133"/>
    <mergeCell ref="BG133:BH133"/>
    <mergeCell ref="BE132:BF132"/>
    <mergeCell ref="BG132:BH132"/>
    <mergeCell ref="BZ132:CA132"/>
    <mergeCell ref="CB132:CC132"/>
    <mergeCell ref="CD132:CE132"/>
    <mergeCell ref="CF132:CG132"/>
    <mergeCell ref="X131:Y131"/>
    <mergeCell ref="BG131:BH131"/>
    <mergeCell ref="X132:Y132"/>
    <mergeCell ref="AQ132:AR132"/>
    <mergeCell ref="AS132:AT132"/>
    <mergeCell ref="AU132:AV132"/>
    <mergeCell ref="AW132:AX132"/>
    <mergeCell ref="AY132:AZ132"/>
    <mergeCell ref="BA132:BB132"/>
    <mergeCell ref="BC132:BD132"/>
    <mergeCell ref="BJ135:BM136"/>
    <mergeCell ref="BN135:BQ136"/>
    <mergeCell ref="BR135:BS136"/>
    <mergeCell ref="BT135:BX135"/>
    <mergeCell ref="X137:Z137"/>
    <mergeCell ref="AA137:AD137"/>
    <mergeCell ref="AE137:AH137"/>
    <mergeCell ref="AI137:AJ137"/>
    <mergeCell ref="BG137:BI137"/>
    <mergeCell ref="BJ137:BM137"/>
    <mergeCell ref="X135:Z136"/>
    <mergeCell ref="AA135:AD136"/>
    <mergeCell ref="AE135:AH136"/>
    <mergeCell ref="AI135:AJ136"/>
    <mergeCell ref="AK135:AO135"/>
    <mergeCell ref="BG135:BI136"/>
    <mergeCell ref="CH132:CI132"/>
    <mergeCell ref="BN139:BQ139"/>
    <mergeCell ref="BR139:BS139"/>
    <mergeCell ref="X140:Z140"/>
    <mergeCell ref="AA140:AD140"/>
    <mergeCell ref="AE140:AH140"/>
    <mergeCell ref="AI140:AJ140"/>
    <mergeCell ref="BG140:BI140"/>
    <mergeCell ref="BJ140:BM140"/>
    <mergeCell ref="BN140:BQ140"/>
    <mergeCell ref="BR140:BS140"/>
    <mergeCell ref="X139:Z139"/>
    <mergeCell ref="AA139:AD139"/>
    <mergeCell ref="AE139:AH139"/>
    <mergeCell ref="AI139:AJ139"/>
    <mergeCell ref="BG139:BI139"/>
    <mergeCell ref="BJ139:BM139"/>
    <mergeCell ref="BN137:BQ137"/>
    <mergeCell ref="BR137:BS137"/>
    <mergeCell ref="X138:Z138"/>
    <mergeCell ref="AA138:AD138"/>
    <mergeCell ref="AE138:AH138"/>
    <mergeCell ref="AI138:AJ138"/>
    <mergeCell ref="BG138:BI138"/>
    <mergeCell ref="BJ138:BM138"/>
    <mergeCell ref="BN138:BQ138"/>
    <mergeCell ref="BR138:BS138"/>
    <mergeCell ref="BN143:BQ143"/>
    <mergeCell ref="BR143:BS143"/>
    <mergeCell ref="X144:Z144"/>
    <mergeCell ref="AA144:AD144"/>
    <mergeCell ref="AE144:AH144"/>
    <mergeCell ref="AI144:AJ144"/>
    <mergeCell ref="BG144:BI144"/>
    <mergeCell ref="BJ144:BM144"/>
    <mergeCell ref="BN144:BQ144"/>
    <mergeCell ref="BR144:BS144"/>
    <mergeCell ref="X143:Z143"/>
    <mergeCell ref="AA143:AD143"/>
    <mergeCell ref="AE143:AH143"/>
    <mergeCell ref="AI143:AJ143"/>
    <mergeCell ref="BG143:BI143"/>
    <mergeCell ref="BJ143:BM143"/>
    <mergeCell ref="BN141:BQ141"/>
    <mergeCell ref="BR141:BS141"/>
    <mergeCell ref="X142:Z142"/>
    <mergeCell ref="AA142:AD142"/>
    <mergeCell ref="AE142:AH142"/>
    <mergeCell ref="AI142:AJ142"/>
    <mergeCell ref="BG142:BI142"/>
    <mergeCell ref="BJ142:BM142"/>
    <mergeCell ref="BN142:BQ142"/>
    <mergeCell ref="BR142:BS142"/>
    <mergeCell ref="X141:Z141"/>
    <mergeCell ref="AA141:AD141"/>
    <mergeCell ref="AE141:AH141"/>
    <mergeCell ref="AI141:AJ141"/>
    <mergeCell ref="BG141:BI141"/>
    <mergeCell ref="BJ141:BM141"/>
    <mergeCell ref="BQ149:BS149"/>
    <mergeCell ref="BT149:BX149"/>
    <mergeCell ref="X150:AC150"/>
    <mergeCell ref="AF150:AO150"/>
    <mergeCell ref="BG150:BL150"/>
    <mergeCell ref="BO150:BX150"/>
    <mergeCell ref="X147:AB147"/>
    <mergeCell ref="AC147:AL147"/>
    <mergeCell ref="BG147:BK147"/>
    <mergeCell ref="BL147:BU147"/>
    <mergeCell ref="X149:Z149"/>
    <mergeCell ref="AA149:AG149"/>
    <mergeCell ref="AH149:AJ149"/>
    <mergeCell ref="AK149:AO149"/>
    <mergeCell ref="BG149:BI149"/>
    <mergeCell ref="BJ149:BP149"/>
    <mergeCell ref="BN145:BQ145"/>
    <mergeCell ref="BR145:BS145"/>
    <mergeCell ref="X146:Z146"/>
    <mergeCell ref="AA146:AD146"/>
    <mergeCell ref="AE146:AH146"/>
    <mergeCell ref="AI146:AJ146"/>
    <mergeCell ref="BG146:BI146"/>
    <mergeCell ref="BJ146:BM146"/>
    <mergeCell ref="BN146:BQ146"/>
    <mergeCell ref="BR146:BS146"/>
    <mergeCell ref="X145:Z145"/>
    <mergeCell ref="AA145:AD145"/>
    <mergeCell ref="AE145:AH145"/>
    <mergeCell ref="AI145:AJ145"/>
    <mergeCell ref="BG145:BI145"/>
    <mergeCell ref="BJ145:BM145"/>
    <mergeCell ref="BJ155:BM156"/>
    <mergeCell ref="BN155:BQ156"/>
    <mergeCell ref="BR155:BS156"/>
    <mergeCell ref="BT155:BX155"/>
    <mergeCell ref="X157:Z157"/>
    <mergeCell ref="AA157:AD157"/>
    <mergeCell ref="AE157:AH157"/>
    <mergeCell ref="AI157:AJ157"/>
    <mergeCell ref="BG157:BI157"/>
    <mergeCell ref="BJ157:BM157"/>
    <mergeCell ref="X155:Z156"/>
    <mergeCell ref="AA155:AD156"/>
    <mergeCell ref="AE155:AH156"/>
    <mergeCell ref="AI155:AJ156"/>
    <mergeCell ref="AK155:AO155"/>
    <mergeCell ref="BG155:BI156"/>
    <mergeCell ref="X151:Y151"/>
    <mergeCell ref="BG151:BH151"/>
    <mergeCell ref="X152:Y152"/>
    <mergeCell ref="BG152:BH152"/>
    <mergeCell ref="X153:Y153"/>
    <mergeCell ref="BG153:BH153"/>
    <mergeCell ref="BN159:BQ159"/>
    <mergeCell ref="BR159:BS159"/>
    <mergeCell ref="X160:Z160"/>
    <mergeCell ref="AA160:AD160"/>
    <mergeCell ref="AE160:AH160"/>
    <mergeCell ref="AI160:AJ160"/>
    <mergeCell ref="BG160:BI160"/>
    <mergeCell ref="BJ160:BM160"/>
    <mergeCell ref="BN160:BQ160"/>
    <mergeCell ref="BR160:BS160"/>
    <mergeCell ref="X159:Z159"/>
    <mergeCell ref="AA159:AD159"/>
    <mergeCell ref="AE159:AH159"/>
    <mergeCell ref="AI159:AJ159"/>
    <mergeCell ref="BG159:BI159"/>
    <mergeCell ref="BJ159:BM159"/>
    <mergeCell ref="BN157:BQ157"/>
    <mergeCell ref="BR157:BS157"/>
    <mergeCell ref="X158:Z158"/>
    <mergeCell ref="AA158:AD158"/>
    <mergeCell ref="AE158:AH158"/>
    <mergeCell ref="AI158:AJ158"/>
    <mergeCell ref="BG158:BI158"/>
    <mergeCell ref="BJ158:BM158"/>
    <mergeCell ref="BN158:BQ158"/>
    <mergeCell ref="BR158:BS158"/>
    <mergeCell ref="BN163:BQ163"/>
    <mergeCell ref="BR163:BS163"/>
    <mergeCell ref="X164:Z164"/>
    <mergeCell ref="AA164:AD164"/>
    <mergeCell ref="AE164:AH164"/>
    <mergeCell ref="AI164:AJ164"/>
    <mergeCell ref="BG164:BI164"/>
    <mergeCell ref="BJ164:BM164"/>
    <mergeCell ref="BN164:BQ164"/>
    <mergeCell ref="BR164:BS164"/>
    <mergeCell ref="X163:Z163"/>
    <mergeCell ref="AA163:AD163"/>
    <mergeCell ref="AE163:AH163"/>
    <mergeCell ref="AI163:AJ163"/>
    <mergeCell ref="BG163:BI163"/>
    <mergeCell ref="BJ163:BM163"/>
    <mergeCell ref="BN161:BQ161"/>
    <mergeCell ref="BR161:BS161"/>
    <mergeCell ref="X162:Z162"/>
    <mergeCell ref="AA162:AD162"/>
    <mergeCell ref="AE162:AH162"/>
    <mergeCell ref="AI162:AJ162"/>
    <mergeCell ref="BG162:BI162"/>
    <mergeCell ref="BJ162:BM162"/>
    <mergeCell ref="BN162:BQ162"/>
    <mergeCell ref="BR162:BS162"/>
    <mergeCell ref="X161:Z161"/>
    <mergeCell ref="AA161:AD161"/>
    <mergeCell ref="AE161:AH161"/>
    <mergeCell ref="AI161:AJ161"/>
    <mergeCell ref="BG161:BI161"/>
    <mergeCell ref="BJ161:BM161"/>
    <mergeCell ref="X167:AB167"/>
    <mergeCell ref="AC167:AL167"/>
    <mergeCell ref="BG167:BK167"/>
    <mergeCell ref="BL167:BU167"/>
    <mergeCell ref="X168:AO168"/>
    <mergeCell ref="BG168:BX168"/>
    <mergeCell ref="BN165:BQ165"/>
    <mergeCell ref="BR165:BS165"/>
    <mergeCell ref="X166:Z166"/>
    <mergeCell ref="AA166:AD166"/>
    <mergeCell ref="AE166:AH166"/>
    <mergeCell ref="AI166:AJ166"/>
    <mergeCell ref="BG166:BI166"/>
    <mergeCell ref="BJ166:BM166"/>
    <mergeCell ref="BN166:BQ166"/>
    <mergeCell ref="BR166:BS166"/>
    <mergeCell ref="X165:Z165"/>
    <mergeCell ref="AA165:AD165"/>
    <mergeCell ref="AE165:AH165"/>
    <mergeCell ref="AI165:AJ165"/>
    <mergeCell ref="BG165:BI165"/>
    <mergeCell ref="BJ165:BM165"/>
    <mergeCell ref="BG170:BH170"/>
    <mergeCell ref="BJ170:BK170"/>
    <mergeCell ref="BM170:BN170"/>
    <mergeCell ref="BO170:BR170"/>
    <mergeCell ref="BT170:BU170"/>
    <mergeCell ref="BW170:BX170"/>
    <mergeCell ref="X170:Y170"/>
    <mergeCell ref="AA170:AB170"/>
    <mergeCell ref="AD170:AE170"/>
    <mergeCell ref="AF170:AI170"/>
    <mergeCell ref="AK170:AL170"/>
    <mergeCell ref="AN170:AO170"/>
    <mergeCell ref="BG169:BH169"/>
    <mergeCell ref="BJ169:BK169"/>
    <mergeCell ref="BM169:BN169"/>
    <mergeCell ref="BO169:BR169"/>
    <mergeCell ref="BT169:BU169"/>
    <mergeCell ref="BW169:BX169"/>
    <mergeCell ref="X169:Y169"/>
    <mergeCell ref="AA169:AB169"/>
    <mergeCell ref="AD169:AE169"/>
    <mergeCell ref="AF169:AI169"/>
    <mergeCell ref="AK169:AL169"/>
    <mergeCell ref="AN169:AO169"/>
    <mergeCell ref="BA174:BE175"/>
    <mergeCell ref="BZ174:CD175"/>
    <mergeCell ref="CE174:CI175"/>
    <mergeCell ref="CJ174:CN175"/>
    <mergeCell ref="BO175:BS176"/>
    <mergeCell ref="BT175:BX176"/>
    <mergeCell ref="BZ176:CD178"/>
    <mergeCell ref="CE176:CI178"/>
    <mergeCell ref="BO172:BS172"/>
    <mergeCell ref="BT172:BX172"/>
    <mergeCell ref="X173:Z174"/>
    <mergeCell ref="AA173:AE174"/>
    <mergeCell ref="AF173:AJ174"/>
    <mergeCell ref="AK173:AO174"/>
    <mergeCell ref="BG173:BI174"/>
    <mergeCell ref="BJ173:BN174"/>
    <mergeCell ref="BO173:BS174"/>
    <mergeCell ref="BT173:BX174"/>
    <mergeCell ref="X172:Z172"/>
    <mergeCell ref="AA172:AE172"/>
    <mergeCell ref="AF172:AJ172"/>
    <mergeCell ref="AK172:AO172"/>
    <mergeCell ref="BG172:BI172"/>
    <mergeCell ref="BJ172:BN172"/>
    <mergeCell ref="BG179:BI180"/>
    <mergeCell ref="BJ179:BN180"/>
    <mergeCell ref="BO179:BS180"/>
    <mergeCell ref="BT179:BX180"/>
    <mergeCell ref="BZ179:CF180"/>
    <mergeCell ref="CG179:CN180"/>
    <mergeCell ref="X179:Z180"/>
    <mergeCell ref="AA179:AE180"/>
    <mergeCell ref="AF179:AJ180"/>
    <mergeCell ref="AK179:AO180"/>
    <mergeCell ref="AQ179:AW180"/>
    <mergeCell ref="AX179:BE180"/>
    <mergeCell ref="CJ176:CN178"/>
    <mergeCell ref="X177:Z178"/>
    <mergeCell ref="AA177:AE178"/>
    <mergeCell ref="AF177:AJ178"/>
    <mergeCell ref="AK177:AO178"/>
    <mergeCell ref="BG177:BI178"/>
    <mergeCell ref="BJ177:BN178"/>
    <mergeCell ref="BO177:BS178"/>
    <mergeCell ref="BT177:BX178"/>
    <mergeCell ref="X175:Z176"/>
    <mergeCell ref="AA175:AE176"/>
    <mergeCell ref="AF175:AJ176"/>
    <mergeCell ref="AK175:AO176"/>
    <mergeCell ref="BG175:BI176"/>
    <mergeCell ref="BJ175:BN176"/>
    <mergeCell ref="AQ176:AU178"/>
    <mergeCell ref="AV176:AZ178"/>
    <mergeCell ref="BA176:BE178"/>
    <mergeCell ref="AQ174:AU175"/>
    <mergeCell ref="AV174:AZ175"/>
  </mergeCells>
  <conditionalFormatting sqref="S89:W89 S63:W63 S32:W32 S6:W6">
    <cfRule type="notContainsBlanks" dxfId="1" priority="2">
      <formula>LEN(TRIM(S6))&gt;0</formula>
    </cfRule>
  </conditionalFormatting>
  <conditionalFormatting sqref="R9:R28 R57:R76 R106:R125 R155:R174">
    <cfRule type="notContainsBlanks" dxfId="0" priority="1">
      <formula>LEN(TRIM(R9))&gt;0</formula>
    </cfRule>
  </conditionalFormatting>
  <printOptions horizontalCentered="1" verticalCentered="1"/>
  <pageMargins left="0.25" right="0.25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CG27</cp:lastModifiedBy>
  <cp:lastPrinted>2012-01-16T21:51:57Z</cp:lastPrinted>
  <dcterms:created xsi:type="dcterms:W3CDTF">2012-01-07T21:53:53Z</dcterms:created>
  <dcterms:modified xsi:type="dcterms:W3CDTF">2012-01-19T13:12:11Z</dcterms:modified>
</cp:coreProperties>
</file>