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cuments\Mich\GDB\"/>
    </mc:Choice>
  </mc:AlternateContent>
  <xr:revisionPtr revIDLastSave="0" documentId="8_{E55257EE-6773-4400-890E-B2D9AC234251}" xr6:coauthVersionLast="47" xr6:coauthVersionMax="47" xr10:uidLastSave="{00000000-0000-0000-0000-000000000000}"/>
  <bookViews>
    <workbookView xWindow="-120" yWindow="-120" windowWidth="25440" windowHeight="15270" xr2:uid="{02DE2C08-6526-4F90-B3B4-60B15CC83BAE}"/>
  </bookViews>
  <sheets>
    <sheet name="Facture" sheetId="1" r:id="rId1"/>
  </sheets>
  <externalReferences>
    <externalReference r:id="rId2"/>
  </externalReferences>
  <definedNames>
    <definedName name="_xleta.IF" hidden="1" xlm="1">#NAME?</definedName>
    <definedName name="Date_relevé">[1]Bondecommande!$C$9</definedName>
    <definedName name="LigneTitreRégion2..C8">[1]Bondecommande!#REF!</definedName>
    <definedName name="Matrice">[1]Stock!$B$1:$I$107</definedName>
    <definedName name="Nom_Entreprise">Facture!$B$6</definedName>
    <definedName name="Numéro_relevé">[1]Bondecommande!#REF!</definedName>
    <definedName name="Titre1">#REF!</definedName>
    <definedName name="TitreColonne1">[1]!Inventaire[[#Headers],[Articles avec indicateur à réapprovisionner]]</definedName>
    <definedName name="Total_Due">[1]!Facture[[#Totals],[Montant total]]</definedName>
    <definedName name="valHighlight">IFERROR(IF([1]Inventaire!$L$1="oui", TRUE, FALSE),FALSE)</definedName>
    <definedName name="Vente">[1]!Facture[#All]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32" i="1"/>
  <c r="D32" i="1"/>
  <c r="F32" i="1" s="1"/>
  <c r="C32" i="1"/>
  <c r="B32" i="1"/>
  <c r="E31" i="1"/>
  <c r="D31" i="1"/>
  <c r="F31" i="1" s="1"/>
  <c r="C31" i="1"/>
  <c r="B31" i="1"/>
  <c r="E30" i="1"/>
  <c r="F30" i="1" s="1"/>
  <c r="D30" i="1"/>
  <c r="C30" i="1"/>
  <c r="B30" i="1"/>
  <c r="E29" i="1"/>
  <c r="F29" i="1" s="1"/>
  <c r="D29" i="1"/>
  <c r="C29" i="1"/>
  <c r="B29" i="1"/>
  <c r="F28" i="1"/>
  <c r="E28" i="1"/>
  <c r="D28" i="1"/>
  <c r="C28" i="1"/>
  <c r="B28" i="1"/>
  <c r="E27" i="1"/>
  <c r="D27" i="1"/>
  <c r="F27" i="1" s="1"/>
  <c r="C27" i="1"/>
  <c r="B27" i="1"/>
  <c r="E26" i="1"/>
  <c r="D26" i="1"/>
  <c r="F26" i="1" s="1"/>
  <c r="C26" i="1"/>
  <c r="B26" i="1"/>
  <c r="E25" i="1"/>
  <c r="D25" i="1"/>
  <c r="F25" i="1" s="1"/>
  <c r="C25" i="1"/>
  <c r="B25" i="1"/>
  <c r="E24" i="1"/>
  <c r="D24" i="1"/>
  <c r="F24" i="1" s="1"/>
  <c r="C24" i="1"/>
  <c r="B24" i="1"/>
  <c r="E23" i="1"/>
  <c r="D23" i="1"/>
  <c r="F23" i="1" s="1"/>
  <c r="C23" i="1"/>
  <c r="B23" i="1"/>
  <c r="E22" i="1"/>
  <c r="D22" i="1"/>
  <c r="F22" i="1" s="1"/>
  <c r="C22" i="1"/>
  <c r="B22" i="1"/>
  <c r="E21" i="1"/>
  <c r="D21" i="1"/>
  <c r="F21" i="1" s="1"/>
  <c r="C21" i="1"/>
  <c r="B21" i="1"/>
  <c r="E20" i="1"/>
  <c r="D20" i="1"/>
  <c r="F20" i="1" s="1"/>
  <c r="C20" i="1"/>
  <c r="B20" i="1"/>
  <c r="E19" i="1"/>
  <c r="D19" i="1"/>
  <c r="F19" i="1" s="1"/>
  <c r="C19" i="1"/>
  <c r="B19" i="1"/>
  <c r="E18" i="1"/>
  <c r="D18" i="1"/>
  <c r="F18" i="1" s="1"/>
  <c r="C18" i="1"/>
  <c r="B18" i="1"/>
  <c r="F34" i="1" l="1"/>
  <c r="F35" i="1" l="1"/>
  <c r="F36" i="1" s="1"/>
</calcChain>
</file>

<file path=xl/sharedStrings.xml><?xml version="1.0" encoding="utf-8"?>
<sst xmlns="http://schemas.openxmlformats.org/spreadsheetml/2006/main" count="8" uniqueCount="8">
  <si>
    <t xml:space="preserve"> </t>
  </si>
  <si>
    <t>Colonne1</t>
  </si>
  <si>
    <t>4</t>
  </si>
  <si>
    <t>Quantité</t>
  </si>
  <si>
    <t>Colonne2</t>
  </si>
  <si>
    <t>test4</t>
  </si>
  <si>
    <t>Sous-total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</si>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</sst>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€&quot;* #,##0.00_);_(&quot;€&quot;* \(#,##0.00\);_(&quot;€&quot;* &quot;-&quot;??_);_(@_)"/>
  </numFmts>
  <fonts count="18" x14ac:knownFonts="1">
    <font>
      <sz val="11"/>
      <color theme="1"/>
      <name val="Aptos Narrow"/>
      <family val="2"/>
      <scheme val="minor"/>
    </font>
    <font>
      <sz val="11"/>
      <color rgb="FF000000"/>
      <name val="Franklin Gothic Book"/>
      <family val="2"/>
    </font>
    <font>
      <sz val="11"/>
      <color theme="1" tint="0.14999847407452621"/>
      <name val="Franklin Gothic Book"/>
      <family val="2"/>
    </font>
    <font>
      <sz val="11"/>
      <color theme="1" tint="0.1499984740745262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8"/>
      <color rgb="FF0070C0"/>
      <name val="Aptos Narrow"/>
      <family val="2"/>
      <scheme val="minor"/>
    </font>
    <font>
      <b/>
      <u/>
      <sz val="9"/>
      <color rgb="FF0070C0"/>
      <name val="Aptos Narrow"/>
      <family val="2"/>
      <scheme val="minor"/>
    </font>
    <font>
      <sz val="36"/>
      <color rgb="FFE28A14"/>
      <name val="Aptos Display"/>
      <family val="2"/>
      <scheme val="major"/>
    </font>
    <font>
      <sz val="16"/>
      <color rgb="FFE28A14"/>
      <name val="Aptos Display"/>
      <family val="2"/>
      <scheme val="major"/>
    </font>
    <font>
      <sz val="11"/>
      <color theme="1" tint="0.34998626667073579"/>
      <name val="Franklin Gothic Book"/>
      <family val="2"/>
    </font>
    <font>
      <sz val="11"/>
      <color theme="3"/>
      <name val="Franklin Gothic Book"/>
      <family val="2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 tint="0.34998626667073579"/>
      <name val="Aptos Narrow"/>
      <family val="2"/>
      <scheme val="minor"/>
    </font>
    <font>
      <sz val="11"/>
      <color theme="3"/>
      <name val="Aptos Narrow"/>
      <family val="2"/>
      <scheme val="minor"/>
    </font>
    <font>
      <sz val="11"/>
      <color theme="1"/>
      <name val="Aptos Display"/>
      <family val="2"/>
      <scheme val="major"/>
    </font>
    <font>
      <sz val="11"/>
      <color theme="1" tint="0.14999847407452621"/>
      <name val="Aptos Display"/>
      <family val="2"/>
      <scheme val="major"/>
    </font>
    <font>
      <sz val="14"/>
      <color theme="0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1" fillId="0" borderId="0">
      <alignment horizontal="left"/>
    </xf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NumberFormat="1" applyFont="1" applyAlignment="1"/>
    <xf numFmtId="0" fontId="6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14" fontId="10" fillId="0" borderId="0" xfId="0" applyNumberFormat="1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left" vertical="center"/>
    </xf>
    <xf numFmtId="14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indent="1"/>
    </xf>
    <xf numFmtId="164" fontId="3" fillId="2" borderId="2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right" vertical="center" indent="1"/>
    </xf>
    <xf numFmtId="164" fontId="3" fillId="3" borderId="3" xfId="0" applyNumberFormat="1" applyFont="1" applyFill="1" applyBorder="1" applyAlignment="1">
      <alignment horizontal="center" vertical="center"/>
    </xf>
    <xf numFmtId="164" fontId="17" fillId="4" borderId="2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Titre 3 2" xfId="2" xr:uid="{D8EA6F47-D64A-4C3E-8285-53E86C2D13E1}"/>
  </cellStyles>
  <dxfs count="13">
    <dxf>
      <numFmt numFmtId="164" formatCode="_(&quot;€&quot;* #,##0.00_);_(&quot;€&quot;* \(#,##0.00\);_(&quot;€&quot;* &quot;-&quot;??_);_(@_)"/>
    </dxf>
    <dxf>
      <font>
        <color theme="1" tint="0.14999847407452621"/>
      </font>
      <numFmt numFmtId="164" formatCode="_(&quot;€&quot;* #,##0.00_);_(&quot;€&quot;* \(#,##0.00\);_(&quot;€&quot;* &quot;-&quot;??_);_(@_)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ptos Display"/>
        <scheme val="major"/>
      </font>
      <fill>
        <patternFill patternType="none">
          <fgColor indexed="64"/>
          <bgColor auto="1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9" tint="0.79995117038483843"/>
          <bgColor theme="0" tint="-4.9989318521683403E-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color auto="1"/>
      </font>
      <fill>
        <patternFill patternType="none">
          <bgColor auto="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 tint="0.14996795556505021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Modèle de facturation" pivot="0" count="8" xr9:uid="{60622DDC-AE15-45FB-B530-0632B3F0BE81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16</xdr:row>
      <xdr:rowOff>0</xdr:rowOff>
    </xdr:from>
    <xdr:to>
      <xdr:col>1</xdr:col>
      <xdr:colOff>1571625</xdr:colOff>
      <xdr:row>17</xdr:row>
      <xdr:rowOff>0</xdr:rowOff>
    </xdr:to>
    <xdr:sp macro="" textlink="">
      <xdr:nvSpPr>
        <xdr:cNvPr id="3" name="Rectangle avec coin arrondi 12" descr="Quantité" title="En-tête de tableau 1">
          <a:extLst>
            <a:ext uri="{FF2B5EF4-FFF2-40B4-BE49-F238E27FC236}">
              <a16:creationId xmlns:a16="http://schemas.microsoft.com/office/drawing/2014/main" id="{27E820D3-B123-4FDE-850F-60EB0237E3A3}"/>
            </a:ext>
          </a:extLst>
        </xdr:cNvPr>
        <xdr:cNvSpPr/>
      </xdr:nvSpPr>
      <xdr:spPr>
        <a:xfrm flipH="1">
          <a:off x="104775" y="4972050"/>
          <a:ext cx="1581150" cy="457200"/>
        </a:xfrm>
        <a:prstGeom prst="round1Rect">
          <a:avLst>
            <a:gd name="adj" fmla="val 5000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Code</a:t>
          </a:r>
        </a:p>
      </xdr:txBody>
    </xdr:sp>
    <xdr:clientData/>
  </xdr:twoCellAnchor>
  <xdr:twoCellAnchor>
    <xdr:from>
      <xdr:col>2</xdr:col>
      <xdr:colOff>15240</xdr:colOff>
      <xdr:row>16</xdr:row>
      <xdr:rowOff>0</xdr:rowOff>
    </xdr:from>
    <xdr:to>
      <xdr:col>3</xdr:col>
      <xdr:colOff>9525</xdr:colOff>
      <xdr:row>17</xdr:row>
      <xdr:rowOff>0</xdr:rowOff>
    </xdr:to>
    <xdr:sp macro="" textlink="">
      <xdr:nvSpPr>
        <xdr:cNvPr id="4" name="Rectangle avec coin arrondi 27" descr="Description" title="En-tête de tableau 2">
          <a:extLst>
            <a:ext uri="{FF2B5EF4-FFF2-40B4-BE49-F238E27FC236}">
              <a16:creationId xmlns:a16="http://schemas.microsoft.com/office/drawing/2014/main" id="{D9BE38A7-B52F-4F99-815E-5449559BD8BC}"/>
            </a:ext>
          </a:extLst>
        </xdr:cNvPr>
        <xdr:cNvSpPr/>
      </xdr:nvSpPr>
      <xdr:spPr>
        <a:xfrm flipH="1">
          <a:off x="1710690" y="4972050"/>
          <a:ext cx="187071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Description</a:t>
          </a:r>
        </a:p>
      </xdr:txBody>
    </xdr:sp>
    <xdr:clientData/>
  </xdr:twoCellAnchor>
  <xdr:twoCellAnchor>
    <xdr:from>
      <xdr:col>3</xdr:col>
      <xdr:colOff>3028950</xdr:colOff>
      <xdr:row>16</xdr:row>
      <xdr:rowOff>0</xdr:rowOff>
    </xdr:from>
    <xdr:to>
      <xdr:col>4</xdr:col>
      <xdr:colOff>1466850</xdr:colOff>
      <xdr:row>17</xdr:row>
      <xdr:rowOff>0</xdr:rowOff>
    </xdr:to>
    <xdr:sp macro="" textlink="">
      <xdr:nvSpPr>
        <xdr:cNvPr id="5" name="Rectangle avec coin arrondi 28" descr="Prix unitaire" title="En-tête de tableau 3">
          <a:extLst>
            <a:ext uri="{FF2B5EF4-FFF2-40B4-BE49-F238E27FC236}">
              <a16:creationId xmlns:a16="http://schemas.microsoft.com/office/drawing/2014/main" id="{27AD887F-5C9D-4837-B954-49A7047A49CB}"/>
            </a:ext>
          </a:extLst>
        </xdr:cNvPr>
        <xdr:cNvSpPr/>
      </xdr:nvSpPr>
      <xdr:spPr>
        <a:xfrm flipH="1">
          <a:off x="6600825" y="4972050"/>
          <a:ext cx="1476375" cy="457200"/>
        </a:xfrm>
        <a:prstGeom prst="round1Rect">
          <a:avLst>
            <a:gd name="adj" fmla="val 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Prix unitaire</a:t>
          </a:r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6" name="Rectangle avec coin arrondi 29" descr="Total de la ligne" title="En-tête de tableau 4">
          <a:extLst>
            <a:ext uri="{FF2B5EF4-FFF2-40B4-BE49-F238E27FC236}">
              <a16:creationId xmlns:a16="http://schemas.microsoft.com/office/drawing/2014/main" id="{3F97DE62-B21F-4681-8216-C66CE2B12F8E}"/>
            </a:ext>
          </a:extLst>
        </xdr:cNvPr>
        <xdr:cNvSpPr/>
      </xdr:nvSpPr>
      <xdr:spPr>
        <a:xfrm flipH="1">
          <a:off x="8086725" y="4972050"/>
          <a:ext cx="175260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Total de la ligne</a:t>
          </a:r>
        </a:p>
      </xdr:txBody>
    </xdr:sp>
    <xdr:clientData/>
  </xdr:twoCellAnchor>
  <xdr:twoCellAnchor>
    <xdr:from>
      <xdr:col>4</xdr:col>
      <xdr:colOff>0</xdr:colOff>
      <xdr:row>35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" name="Rectangle avec coin arrondi 30">
          <a:extLst>
            <a:ext uri="{FF2B5EF4-FFF2-40B4-BE49-F238E27FC236}">
              <a16:creationId xmlns:a16="http://schemas.microsoft.com/office/drawing/2014/main" id="{397F89FA-941E-4456-83F9-B0291F13B244}"/>
            </a:ext>
          </a:extLst>
        </xdr:cNvPr>
        <xdr:cNvSpPr/>
      </xdr:nvSpPr>
      <xdr:spPr>
        <a:xfrm flipH="1">
          <a:off x="6610350" y="11068050"/>
          <a:ext cx="1476375" cy="304800"/>
        </a:xfrm>
        <a:prstGeom prst="round1Rect">
          <a:avLst>
            <a:gd name="adj" fmla="val 50000"/>
          </a:avLst>
        </a:prstGeom>
        <a:solidFill>
          <a:srgbClr val="FFC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200">
              <a:latin typeface="Verdana" panose="020B0604030504040204" pitchFamily="34" charset="0"/>
            </a:rPr>
            <a:t>TOTAL TVAC</a:t>
          </a:r>
          <a:endParaRPr lang="en-US" sz="1400"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1</xdr:col>
      <xdr:colOff>38100</xdr:colOff>
      <xdr:row>9</xdr:row>
      <xdr:rowOff>152400</xdr:rowOff>
    </xdr:from>
    <xdr:to>
      <xdr:col>1</xdr:col>
      <xdr:colOff>326250</xdr:colOff>
      <xdr:row>10</xdr:row>
      <xdr:rowOff>208133</xdr:rowOff>
    </xdr:to>
    <xdr:pic>
      <xdr:nvPicPr>
        <xdr:cNvPr id="8" name="Image 18" descr="Dessin d’un épingle d’emplacement" title="Icône 3">
          <a:extLst>
            <a:ext uri="{FF2B5EF4-FFF2-40B4-BE49-F238E27FC236}">
              <a16:creationId xmlns:a16="http://schemas.microsoft.com/office/drawing/2014/main" id="{BDAE1DA5-3E8F-406E-BF28-4A94D326D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238500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6</xdr:row>
      <xdr:rowOff>85725</xdr:rowOff>
    </xdr:from>
    <xdr:to>
      <xdr:col>1</xdr:col>
      <xdr:colOff>326250</xdr:colOff>
      <xdr:row>7</xdr:row>
      <xdr:rowOff>141458</xdr:rowOff>
    </xdr:to>
    <xdr:pic>
      <xdr:nvPicPr>
        <xdr:cNvPr id="9" name="Image 8" descr="Dessin d’un téléphone" title="Icône 1">
          <a:extLst>
            <a:ext uri="{FF2B5EF4-FFF2-40B4-BE49-F238E27FC236}">
              <a16:creationId xmlns:a16="http://schemas.microsoft.com/office/drawing/2014/main" id="{BE25D172-6059-4C93-8639-72874E481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486025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8</xdr:row>
      <xdr:rowOff>4762</xdr:rowOff>
    </xdr:from>
    <xdr:to>
      <xdr:col>1</xdr:col>
      <xdr:colOff>326250</xdr:colOff>
      <xdr:row>9</xdr:row>
      <xdr:rowOff>60495</xdr:rowOff>
    </xdr:to>
    <xdr:pic>
      <xdr:nvPicPr>
        <xdr:cNvPr id="10" name="Image 37" descr="Dessin d’une loupe" title="Icône 2">
          <a:extLst>
            <a:ext uri="{FF2B5EF4-FFF2-40B4-BE49-F238E27FC236}">
              <a16:creationId xmlns:a16="http://schemas.microsoft.com/office/drawing/2014/main" id="{A76CDD08-6392-4C47-8665-B3BB71034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862262"/>
          <a:ext cx="288150" cy="284333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0</xdr:rowOff>
    </xdr:from>
    <xdr:to>
      <xdr:col>3</xdr:col>
      <xdr:colOff>3009900</xdr:colOff>
      <xdr:row>17</xdr:row>
      <xdr:rowOff>0</xdr:rowOff>
    </xdr:to>
    <xdr:sp macro="" textlink="">
      <xdr:nvSpPr>
        <xdr:cNvPr id="15" name="Rectangle avec coin arrondi 27" descr="Description" title="En-tête de tableau 2">
          <a:extLst>
            <a:ext uri="{FF2B5EF4-FFF2-40B4-BE49-F238E27FC236}">
              <a16:creationId xmlns:a16="http://schemas.microsoft.com/office/drawing/2014/main" id="{811ACFC2-D60D-40D6-8A17-566D9519AA20}"/>
            </a:ext>
          </a:extLst>
        </xdr:cNvPr>
        <xdr:cNvSpPr/>
      </xdr:nvSpPr>
      <xdr:spPr>
        <a:xfrm flipH="1">
          <a:off x="3590925" y="4972050"/>
          <a:ext cx="299085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Quantité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190500</xdr:rowOff>
        </xdr:from>
        <xdr:to>
          <xdr:col>13</xdr:col>
          <xdr:colOff>114300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72D4C48-BBF3-4D8D-9A7B-25349E190A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3E15D4F-C745-4444-99D5-6D122798CA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5165176-905E-4079-933B-D4063D8CA9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A75B2AD-D631-494C-9CD4-7CB5CFD52E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03A69A9-7BF2-4EC7-B33C-7155BE8623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cuments\Mich\GDB\FactureGDB060120251.xlsm" TargetMode="External"/><Relationship Id="rId1" Type="http://schemas.openxmlformats.org/officeDocument/2006/relationships/externalLinkPath" Target="FactureGDB06012025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ondecommande"/>
      <sheetName val="Listededonnees"/>
      <sheetName val="Facture"/>
      <sheetName val="Inventaire"/>
      <sheetName val="Stock"/>
    </sheetNames>
    <definedNames>
      <definedName name="Bouton1_impression"/>
      <definedName name="TestPDF"/>
    </definedNames>
    <sheetDataSet>
      <sheetData sheetId="0">
        <row r="9">
          <cell r="C9">
            <v>45662</v>
          </cell>
        </row>
        <row r="16">
          <cell r="C16">
            <v>1</v>
          </cell>
          <cell r="D16" t="str">
            <v>WPP16</v>
          </cell>
          <cell r="E16" t="str">
            <v>Wafters Pêche Poivre 16 MM</v>
          </cell>
          <cell r="F16">
            <v>8.5</v>
          </cell>
        </row>
        <row r="17">
          <cell r="C17">
            <v>1</v>
          </cell>
          <cell r="D17" t="str">
            <v>GDBPS</v>
          </cell>
          <cell r="E17" t="str">
            <v>Pull S</v>
          </cell>
          <cell r="F17">
            <v>40</v>
          </cell>
        </row>
        <row r="18">
          <cell r="D18" t="str">
            <v/>
          </cell>
          <cell r="F18" t="str">
            <v/>
          </cell>
        </row>
        <row r="19">
          <cell r="D19" t="str">
            <v/>
          </cell>
          <cell r="F19" t="str">
            <v/>
          </cell>
        </row>
        <row r="20">
          <cell r="D20" t="str">
            <v/>
          </cell>
          <cell r="F20" t="str">
            <v/>
          </cell>
        </row>
        <row r="21">
          <cell r="D21" t="str">
            <v/>
          </cell>
          <cell r="F21" t="str">
            <v/>
          </cell>
        </row>
        <row r="22">
          <cell r="D22" t="str">
            <v/>
          </cell>
          <cell r="F22" t="str">
            <v/>
          </cell>
        </row>
        <row r="23">
          <cell r="D23" t="str">
            <v/>
          </cell>
          <cell r="F23" t="str">
            <v/>
          </cell>
        </row>
        <row r="24">
          <cell r="D24" t="str">
            <v/>
          </cell>
          <cell r="F24" t="str">
            <v/>
          </cell>
        </row>
        <row r="25">
          <cell r="D25" t="str">
            <v/>
          </cell>
          <cell r="F25" t="str">
            <v/>
          </cell>
        </row>
        <row r="26">
          <cell r="D26" t="str">
            <v/>
          </cell>
          <cell r="F26" t="str">
            <v/>
          </cell>
        </row>
        <row r="27">
          <cell r="D27" t="str">
            <v/>
          </cell>
          <cell r="F27" t="str">
            <v/>
          </cell>
        </row>
        <row r="28">
          <cell r="D28" t="str">
            <v/>
          </cell>
          <cell r="F28" t="str">
            <v/>
          </cell>
        </row>
        <row r="29">
          <cell r="D29" t="str">
            <v/>
          </cell>
          <cell r="F29" t="str">
            <v/>
          </cell>
        </row>
        <row r="30">
          <cell r="D30" t="str">
            <v/>
          </cell>
          <cell r="F30" t="str">
            <v/>
          </cell>
        </row>
        <row r="33">
          <cell r="G33">
            <v>0.21</v>
          </cell>
        </row>
      </sheetData>
      <sheetData sheetId="1"/>
      <sheetData sheetId="2"/>
      <sheetData sheetId="3">
        <row r="1">
          <cell r="L1" t="str">
            <v>Oui</v>
          </cell>
        </row>
      </sheetData>
      <sheetData sheetId="4">
        <row r="1">
          <cell r="B1" t="str">
            <v>Description</v>
          </cell>
          <cell r="C1" t="str">
            <v>Code Article</v>
          </cell>
          <cell r="D1" t="str">
            <v>Nom</v>
          </cell>
          <cell r="E1" t="str">
            <v>Description</v>
          </cell>
          <cell r="F1" t="str">
            <v>Dimensions</v>
          </cell>
          <cell r="G1" t="str">
            <v>Quantité</v>
          </cell>
          <cell r="H1" t="str">
            <v>Prix d'achat</v>
          </cell>
          <cell r="I1" t="str">
            <v>Prix de vente</v>
          </cell>
        </row>
        <row r="3">
          <cell r="B3" t="str">
            <v>Wafters Pêche Poivre 6X8</v>
          </cell>
          <cell r="C3" t="str">
            <v>WPP6X8</v>
          </cell>
          <cell r="D3" t="str">
            <v>Wafters</v>
          </cell>
          <cell r="E3" t="str">
            <v>Pêche Poivre</v>
          </cell>
          <cell r="F3" t="str">
            <v>6X8</v>
          </cell>
          <cell r="G3">
            <v>10</v>
          </cell>
          <cell r="H3">
            <v>1.93</v>
          </cell>
          <cell r="I3">
            <v>8.5</v>
          </cell>
        </row>
        <row r="4">
          <cell r="B4" t="str">
            <v>Wafters Pêche Poivre 8X12</v>
          </cell>
          <cell r="C4" t="str">
            <v>WPP8X12</v>
          </cell>
          <cell r="F4" t="str">
            <v>8X12</v>
          </cell>
          <cell r="G4">
            <v>3</v>
          </cell>
          <cell r="H4">
            <v>1.93</v>
          </cell>
          <cell r="I4">
            <v>8.5</v>
          </cell>
        </row>
        <row r="5">
          <cell r="B5" t="str">
            <v>Wafters Pêche Poivre 16 MM</v>
          </cell>
          <cell r="C5" t="str">
            <v>WPP16</v>
          </cell>
          <cell r="F5" t="str">
            <v>16 MM</v>
          </cell>
          <cell r="G5">
            <v>0</v>
          </cell>
          <cell r="H5">
            <v>1.93</v>
          </cell>
          <cell r="I5">
            <v>8.5</v>
          </cell>
        </row>
        <row r="6">
          <cell r="B6" t="str">
            <v>Wafters Pêche Poivre 20 MM</v>
          </cell>
          <cell r="C6" t="str">
            <v>WPP20</v>
          </cell>
          <cell r="F6" t="str">
            <v>20 MM</v>
          </cell>
          <cell r="G6">
            <v>0</v>
          </cell>
          <cell r="H6">
            <v>1.93</v>
          </cell>
          <cell r="I6">
            <v>8.5</v>
          </cell>
        </row>
        <row r="7">
          <cell r="B7" t="str">
            <v>Wafters Krill Chili 6X8</v>
          </cell>
          <cell r="C7" t="str">
            <v>WKC6X8</v>
          </cell>
          <cell r="E7" t="str">
            <v>Krill Chili</v>
          </cell>
          <cell r="F7" t="str">
            <v>6X8</v>
          </cell>
          <cell r="G7">
            <v>2</v>
          </cell>
          <cell r="H7">
            <v>1.93</v>
          </cell>
          <cell r="I7">
            <v>8.5</v>
          </cell>
        </row>
        <row r="8">
          <cell r="B8" t="str">
            <v>Wafters Krill Chili 8X12</v>
          </cell>
          <cell r="C8" t="str">
            <v>WKC8X12</v>
          </cell>
          <cell r="F8" t="str">
            <v>8X12</v>
          </cell>
          <cell r="G8">
            <v>4</v>
          </cell>
          <cell r="H8">
            <v>1.93</v>
          </cell>
          <cell r="I8">
            <v>8.5</v>
          </cell>
        </row>
        <row r="9">
          <cell r="B9" t="str">
            <v>Wafters Krill Chili 16 MM</v>
          </cell>
          <cell r="C9" t="str">
            <v>WKC16</v>
          </cell>
          <cell r="F9" t="str">
            <v>16 MM</v>
          </cell>
          <cell r="G9">
            <v>0</v>
          </cell>
          <cell r="H9">
            <v>1.93</v>
          </cell>
          <cell r="I9">
            <v>8.5</v>
          </cell>
        </row>
        <row r="10">
          <cell r="B10" t="str">
            <v>Wafters Krill Chili 20 MM</v>
          </cell>
          <cell r="C10" t="str">
            <v>WKC20</v>
          </cell>
          <cell r="F10" t="str">
            <v>20 MM</v>
          </cell>
          <cell r="G10">
            <v>0</v>
          </cell>
          <cell r="H10">
            <v>1.93</v>
          </cell>
          <cell r="I10">
            <v>8.5</v>
          </cell>
        </row>
        <row r="11">
          <cell r="B11" t="str">
            <v>Wafters Tiger Scopex 6X8</v>
          </cell>
          <cell r="C11" t="str">
            <v>WTS6X8</v>
          </cell>
          <cell r="E11" t="str">
            <v>Tiger Scopex</v>
          </cell>
          <cell r="F11" t="str">
            <v>6X8</v>
          </cell>
          <cell r="G11">
            <v>6</v>
          </cell>
          <cell r="H11">
            <v>1.93</v>
          </cell>
          <cell r="I11">
            <v>8.5</v>
          </cell>
        </row>
        <row r="12">
          <cell r="B12" t="str">
            <v>Wafters Tiger Scopex 8X12</v>
          </cell>
          <cell r="C12" t="str">
            <v>WTS8X12</v>
          </cell>
          <cell r="F12" t="str">
            <v>8X12</v>
          </cell>
          <cell r="G12">
            <v>5</v>
          </cell>
          <cell r="H12">
            <v>1.93</v>
          </cell>
          <cell r="I12">
            <v>8.5</v>
          </cell>
        </row>
        <row r="13">
          <cell r="B13" t="str">
            <v>Wafters Tiger Scopex 16 MM</v>
          </cell>
          <cell r="C13" t="str">
            <v>WTS16</v>
          </cell>
          <cell r="F13" t="str">
            <v>16 MM</v>
          </cell>
          <cell r="G13">
            <v>0</v>
          </cell>
          <cell r="H13">
            <v>1.93</v>
          </cell>
          <cell r="I13">
            <v>8.5</v>
          </cell>
        </row>
        <row r="14">
          <cell r="B14" t="str">
            <v>Wafters Tiger Scopex 20 MM</v>
          </cell>
          <cell r="C14" t="str">
            <v>WTS20</v>
          </cell>
          <cell r="F14" t="str">
            <v>20 MM</v>
          </cell>
          <cell r="G14">
            <v>0</v>
          </cell>
          <cell r="H14">
            <v>1.93</v>
          </cell>
          <cell r="I14">
            <v>8.5</v>
          </cell>
        </row>
        <row r="15">
          <cell r="B15" t="str">
            <v>Wafters Banane Squid 6X8</v>
          </cell>
          <cell r="C15" t="str">
            <v>WBS6X8</v>
          </cell>
          <cell r="E15" t="str">
            <v>Banane Squid</v>
          </cell>
          <cell r="F15" t="str">
            <v>6X8</v>
          </cell>
          <cell r="G15">
            <v>10</v>
          </cell>
          <cell r="H15">
            <v>1.93</v>
          </cell>
          <cell r="I15">
            <v>8.5</v>
          </cell>
        </row>
        <row r="16">
          <cell r="B16" t="str">
            <v>Wafters Banane Squid 8X12</v>
          </cell>
          <cell r="C16" t="str">
            <v>WBS8X12</v>
          </cell>
          <cell r="F16" t="str">
            <v>8X12</v>
          </cell>
          <cell r="G16">
            <v>0</v>
          </cell>
          <cell r="H16">
            <v>1.93</v>
          </cell>
          <cell r="I16">
            <v>8.5</v>
          </cell>
        </row>
        <row r="17">
          <cell r="B17" t="str">
            <v>Wafters Banane Squid 16 MM</v>
          </cell>
          <cell r="C17" t="str">
            <v>WBS16</v>
          </cell>
          <cell r="F17" t="str">
            <v>16 MM</v>
          </cell>
          <cell r="G17">
            <v>0</v>
          </cell>
          <cell r="H17">
            <v>1.93</v>
          </cell>
          <cell r="I17">
            <v>8.5</v>
          </cell>
        </row>
        <row r="18">
          <cell r="B18" t="str">
            <v>Wafters Banane Squid 20 MM</v>
          </cell>
          <cell r="C18" t="str">
            <v>WBS20</v>
          </cell>
          <cell r="F18" t="str">
            <v>20 MM</v>
          </cell>
          <cell r="G18">
            <v>0</v>
          </cell>
          <cell r="H18">
            <v>1.93</v>
          </cell>
          <cell r="I18">
            <v>8.5</v>
          </cell>
        </row>
        <row r="19">
          <cell r="B19" t="str">
            <v>Wafters Maïs 6X8</v>
          </cell>
          <cell r="C19" t="str">
            <v>WM6X8</v>
          </cell>
          <cell r="E19" t="str">
            <v>Maïs</v>
          </cell>
          <cell r="F19" t="str">
            <v>6X8</v>
          </cell>
          <cell r="G19">
            <v>0</v>
          </cell>
          <cell r="H19">
            <v>1.93</v>
          </cell>
          <cell r="I19">
            <v>8.5</v>
          </cell>
        </row>
        <row r="20">
          <cell r="B20" t="str">
            <v>Wafters Maïs 8X12</v>
          </cell>
          <cell r="C20" t="str">
            <v>WM8X12</v>
          </cell>
          <cell r="F20" t="str">
            <v>8X12</v>
          </cell>
          <cell r="G20">
            <v>13</v>
          </cell>
          <cell r="H20">
            <v>1.93</v>
          </cell>
          <cell r="I20">
            <v>8.5</v>
          </cell>
        </row>
        <row r="21">
          <cell r="B21" t="str">
            <v>Wafters Maïs 16 MM</v>
          </cell>
          <cell r="C21" t="str">
            <v>WM16</v>
          </cell>
          <cell r="F21" t="str">
            <v>16 MM</v>
          </cell>
          <cell r="G21">
            <v>0</v>
          </cell>
          <cell r="H21">
            <v>1.93</v>
          </cell>
          <cell r="I21">
            <v>8.5</v>
          </cell>
        </row>
        <row r="22">
          <cell r="B22" t="str">
            <v>Wafters Maïs 20 MM</v>
          </cell>
          <cell r="C22" t="str">
            <v>WM20</v>
          </cell>
          <cell r="F22" t="str">
            <v>20 MM</v>
          </cell>
          <cell r="G22">
            <v>0</v>
          </cell>
          <cell r="H22">
            <v>1.93</v>
          </cell>
          <cell r="I22">
            <v>8.5</v>
          </cell>
        </row>
        <row r="23">
          <cell r="B23" t="str">
            <v xml:space="preserve">Pellets mous  6MM Krill Chili </v>
          </cell>
          <cell r="C23" t="str">
            <v>PMS6KC</v>
          </cell>
          <cell r="D23" t="str">
            <v>Pellets mous  6MM</v>
          </cell>
          <cell r="E23" t="str">
            <v>Krill Chili</v>
          </cell>
          <cell r="G23">
            <v>50</v>
          </cell>
          <cell r="H23">
            <v>1.1000000000000001</v>
          </cell>
          <cell r="I23">
            <v>4.8</v>
          </cell>
        </row>
        <row r="24">
          <cell r="B24" t="str">
            <v xml:space="preserve">Pellets mous  6MM Naturel </v>
          </cell>
          <cell r="C24" t="str">
            <v>PMS6N</v>
          </cell>
          <cell r="E24" t="str">
            <v>Naturel</v>
          </cell>
          <cell r="G24">
            <v>50</v>
          </cell>
          <cell r="H24">
            <v>1.1000000000000001</v>
          </cell>
          <cell r="I24">
            <v>4.8</v>
          </cell>
        </row>
        <row r="25">
          <cell r="B25" t="str">
            <v xml:space="preserve">Pellets mous  6MM Naturel M </v>
          </cell>
          <cell r="C25" t="str">
            <v>PMS6NM</v>
          </cell>
          <cell r="E25" t="str">
            <v>Naturel M</v>
          </cell>
          <cell r="G25">
            <v>50</v>
          </cell>
          <cell r="H25">
            <v>1.1000000000000001</v>
          </cell>
          <cell r="I25">
            <v>4.8</v>
          </cell>
        </row>
        <row r="26">
          <cell r="B26" t="str">
            <v>Pop-up Pêche Poivre 8 MM</v>
          </cell>
          <cell r="C26" t="str">
            <v>PUPP8</v>
          </cell>
          <cell r="D26" t="str">
            <v>Pop-up</v>
          </cell>
          <cell r="E26" t="str">
            <v>Pêche Poivre</v>
          </cell>
          <cell r="F26" t="str">
            <v>8 MM</v>
          </cell>
          <cell r="G26">
            <v>18</v>
          </cell>
          <cell r="H26">
            <v>1.72</v>
          </cell>
          <cell r="I26">
            <v>7.9</v>
          </cell>
        </row>
        <row r="27">
          <cell r="B27" t="str">
            <v>Pop-up Pêche Poivre 12 MM</v>
          </cell>
          <cell r="C27" t="str">
            <v>PUPP12</v>
          </cell>
          <cell r="F27" t="str">
            <v>12 MM</v>
          </cell>
          <cell r="G27">
            <v>7</v>
          </cell>
          <cell r="H27">
            <v>1.72</v>
          </cell>
          <cell r="I27">
            <v>7.9</v>
          </cell>
        </row>
        <row r="28">
          <cell r="B28" t="str">
            <v>Pop-up Pêche Poivre 16 MM</v>
          </cell>
          <cell r="C28" t="str">
            <v>PUPP16</v>
          </cell>
          <cell r="F28" t="str">
            <v>16 MM</v>
          </cell>
          <cell r="G28">
            <v>6</v>
          </cell>
          <cell r="H28">
            <v>1.72</v>
          </cell>
          <cell r="I28">
            <v>7.9</v>
          </cell>
        </row>
        <row r="29">
          <cell r="B29" t="str">
            <v>Pop-up Krill Chili 8 MM</v>
          </cell>
          <cell r="C29" t="str">
            <v>PUKC8</v>
          </cell>
          <cell r="E29" t="str">
            <v>Krill Chili</v>
          </cell>
          <cell r="F29" t="str">
            <v>8 MM</v>
          </cell>
          <cell r="G29">
            <v>12</v>
          </cell>
          <cell r="H29">
            <v>1.72</v>
          </cell>
          <cell r="I29">
            <v>7.9</v>
          </cell>
        </row>
        <row r="30">
          <cell r="B30" t="str">
            <v>Pop-up Krill Chili 12 MM</v>
          </cell>
          <cell r="C30" t="str">
            <v>PUKC12</v>
          </cell>
          <cell r="F30" t="str">
            <v>12 MM</v>
          </cell>
          <cell r="G30">
            <v>5</v>
          </cell>
          <cell r="H30">
            <v>1.72</v>
          </cell>
          <cell r="I30">
            <v>7.9</v>
          </cell>
        </row>
        <row r="31">
          <cell r="B31" t="str">
            <v>Pop-up Krill Chili 16 MM</v>
          </cell>
          <cell r="C31" t="str">
            <v>PUKC16</v>
          </cell>
          <cell r="F31" t="str">
            <v>16 MM</v>
          </cell>
          <cell r="G31">
            <v>5</v>
          </cell>
          <cell r="H31">
            <v>1.72</v>
          </cell>
          <cell r="I31">
            <v>7.9</v>
          </cell>
        </row>
        <row r="32">
          <cell r="B32" t="str">
            <v>Pop-up Tiger Scopex 8 MM</v>
          </cell>
          <cell r="C32" t="str">
            <v>PUTS8</v>
          </cell>
          <cell r="E32" t="str">
            <v>Tiger Scopex</v>
          </cell>
          <cell r="F32" t="str">
            <v>8 MM</v>
          </cell>
          <cell r="G32">
            <v>10</v>
          </cell>
          <cell r="H32">
            <v>1.72</v>
          </cell>
          <cell r="I32">
            <v>7.9</v>
          </cell>
        </row>
        <row r="33">
          <cell r="B33" t="str">
            <v>Pop-up Tiger Scopex 12 MM</v>
          </cell>
          <cell r="C33" t="str">
            <v>PUTS12</v>
          </cell>
          <cell r="F33" t="str">
            <v>12 MM</v>
          </cell>
          <cell r="G33">
            <v>9</v>
          </cell>
          <cell r="H33">
            <v>1.72</v>
          </cell>
          <cell r="I33">
            <v>7.9</v>
          </cell>
        </row>
        <row r="34">
          <cell r="B34" t="str">
            <v>Pop-up Tiger Scopex 16 MM</v>
          </cell>
          <cell r="C34" t="str">
            <v>PUTS16</v>
          </cell>
          <cell r="F34" t="str">
            <v>16 MM</v>
          </cell>
          <cell r="G34">
            <v>3</v>
          </cell>
          <cell r="H34">
            <v>1.72</v>
          </cell>
          <cell r="I34">
            <v>7.9</v>
          </cell>
        </row>
        <row r="35">
          <cell r="B35" t="str">
            <v>Pop-up Banane Squid 8 MM</v>
          </cell>
          <cell r="C35" t="str">
            <v>PUBS8</v>
          </cell>
          <cell r="E35" t="str">
            <v>Banane Squid</v>
          </cell>
          <cell r="F35" t="str">
            <v>8 MM</v>
          </cell>
          <cell r="G35">
            <v>13</v>
          </cell>
          <cell r="H35">
            <v>1.72</v>
          </cell>
          <cell r="I35">
            <v>7.9</v>
          </cell>
        </row>
        <row r="36">
          <cell r="B36" t="str">
            <v>Pop-up Banane Squid 12 MM</v>
          </cell>
          <cell r="C36" t="str">
            <v>PUBS12</v>
          </cell>
          <cell r="F36" t="str">
            <v>12 MM</v>
          </cell>
          <cell r="G36">
            <v>6</v>
          </cell>
          <cell r="H36">
            <v>1.72</v>
          </cell>
          <cell r="I36">
            <v>7.9</v>
          </cell>
        </row>
        <row r="37">
          <cell r="B37" t="str">
            <v>Pop-up Banane Squid 16 MM</v>
          </cell>
          <cell r="C37" t="str">
            <v>PUBS16</v>
          </cell>
          <cell r="F37" t="str">
            <v>16 MM</v>
          </cell>
          <cell r="H37">
            <v>1.72</v>
          </cell>
          <cell r="I37">
            <v>7.9</v>
          </cell>
        </row>
        <row r="38">
          <cell r="B38" t="str">
            <v>Pop-up Maïs 8 MM</v>
          </cell>
          <cell r="C38" t="str">
            <v>PUM8</v>
          </cell>
          <cell r="E38" t="str">
            <v>Maïs</v>
          </cell>
          <cell r="F38" t="str">
            <v>8 MM</v>
          </cell>
          <cell r="G38">
            <v>7</v>
          </cell>
          <cell r="H38">
            <v>1.72</v>
          </cell>
          <cell r="I38">
            <v>7.9</v>
          </cell>
        </row>
        <row r="39">
          <cell r="B39" t="str">
            <v>Pop-up Maïs 12 MM</v>
          </cell>
          <cell r="C39" t="str">
            <v>PUM12</v>
          </cell>
          <cell r="F39" t="str">
            <v>12 MM</v>
          </cell>
          <cell r="G39">
            <v>7</v>
          </cell>
          <cell r="H39">
            <v>1.72</v>
          </cell>
          <cell r="I39">
            <v>7.9</v>
          </cell>
        </row>
        <row r="40">
          <cell r="B40" t="str">
            <v>Pop-up Maïs 16 MM</v>
          </cell>
          <cell r="C40" t="str">
            <v>PUM16</v>
          </cell>
          <cell r="F40" t="str">
            <v>16 MM</v>
          </cell>
          <cell r="G40">
            <v>7</v>
          </cell>
          <cell r="H40">
            <v>1.72</v>
          </cell>
          <cell r="I40">
            <v>7.9</v>
          </cell>
        </row>
        <row r="41">
          <cell r="B41" t="str">
            <v>Enrobées - 150gr Krill Chili 12 MM</v>
          </cell>
          <cell r="C41" t="str">
            <v>E150KC12</v>
          </cell>
          <cell r="D41" t="str">
            <v>Enrobées - 150gr</v>
          </cell>
          <cell r="E41" t="str">
            <v>Krill Chili</v>
          </cell>
          <cell r="F41" t="str">
            <v>12 MM</v>
          </cell>
          <cell r="G41">
            <v>10</v>
          </cell>
          <cell r="H41">
            <v>1.6</v>
          </cell>
          <cell r="I41">
            <v>8</v>
          </cell>
        </row>
        <row r="42">
          <cell r="B42" t="str">
            <v>Enrobées - 150gr Krill Chili 16 MM</v>
          </cell>
          <cell r="C42" t="str">
            <v>E150KC16</v>
          </cell>
          <cell r="F42" t="str">
            <v>16 MM</v>
          </cell>
          <cell r="G42">
            <v>10</v>
          </cell>
          <cell r="H42">
            <v>1.6</v>
          </cell>
          <cell r="I42">
            <v>8</v>
          </cell>
        </row>
        <row r="43">
          <cell r="B43" t="str">
            <v>Enrobées - 150gr Krill Chili 20 MM</v>
          </cell>
          <cell r="C43" t="str">
            <v>E150KC20</v>
          </cell>
          <cell r="F43" t="str">
            <v>20 MM</v>
          </cell>
          <cell r="G43">
            <v>10</v>
          </cell>
          <cell r="H43">
            <v>1.6</v>
          </cell>
          <cell r="I43">
            <v>8</v>
          </cell>
        </row>
        <row r="44">
          <cell r="B44" t="str">
            <v>Enrobées - 150gr Tiger Scopex 12 MM</v>
          </cell>
          <cell r="C44" t="str">
            <v>E150TS12</v>
          </cell>
          <cell r="E44" t="str">
            <v>Tiger Scopex</v>
          </cell>
          <cell r="F44" t="str">
            <v>12 MM</v>
          </cell>
          <cell r="G44">
            <v>10</v>
          </cell>
          <cell r="H44">
            <v>1.6</v>
          </cell>
          <cell r="I44">
            <v>8</v>
          </cell>
        </row>
        <row r="45">
          <cell r="B45" t="str">
            <v>Enrobées - 150gr Tiger Scopex 16 MM</v>
          </cell>
          <cell r="C45" t="str">
            <v>E150TS16</v>
          </cell>
          <cell r="F45" t="str">
            <v>16 MM</v>
          </cell>
          <cell r="G45">
            <v>10</v>
          </cell>
          <cell r="H45">
            <v>1.6</v>
          </cell>
          <cell r="I45">
            <v>8</v>
          </cell>
        </row>
        <row r="46">
          <cell r="B46" t="str">
            <v>Enrobées - 150gr Tiger Scopex 20 MM</v>
          </cell>
          <cell r="C46" t="str">
            <v>E150TS20</v>
          </cell>
          <cell r="F46" t="str">
            <v>20 MM</v>
          </cell>
          <cell r="G46">
            <v>10</v>
          </cell>
          <cell r="H46">
            <v>1.6</v>
          </cell>
          <cell r="I46">
            <v>8</v>
          </cell>
        </row>
        <row r="47">
          <cell r="B47" t="str">
            <v>Hardhook Krill Chili 16 MM</v>
          </cell>
          <cell r="C47" t="str">
            <v>HKC16</v>
          </cell>
          <cell r="D47" t="str">
            <v>Hardhook</v>
          </cell>
          <cell r="E47" t="str">
            <v>Krill Chili</v>
          </cell>
          <cell r="F47" t="str">
            <v>16 MM</v>
          </cell>
          <cell r="H47">
            <v>1.8</v>
          </cell>
          <cell r="I47">
            <v>8</v>
          </cell>
        </row>
        <row r="48">
          <cell r="B48" t="str">
            <v>Hardhook Krill Chili 20 MM</v>
          </cell>
          <cell r="C48" t="str">
            <v>HKC20</v>
          </cell>
          <cell r="F48" t="str">
            <v>20 MM</v>
          </cell>
          <cell r="H48">
            <v>1.8</v>
          </cell>
          <cell r="I48">
            <v>8</v>
          </cell>
        </row>
        <row r="49">
          <cell r="B49" t="str">
            <v>Hardhook Tiger Scopex 16 MM</v>
          </cell>
          <cell r="C49" t="str">
            <v>HTS16</v>
          </cell>
          <cell r="E49" t="str">
            <v>Tiger Scopex</v>
          </cell>
          <cell r="F49" t="str">
            <v>16 MM</v>
          </cell>
          <cell r="H49">
            <v>1.8</v>
          </cell>
          <cell r="I49">
            <v>8</v>
          </cell>
        </row>
        <row r="50">
          <cell r="B50" t="str">
            <v>Hardhook Tiger Scopex 20 MM</v>
          </cell>
          <cell r="C50" t="str">
            <v>HTS20</v>
          </cell>
          <cell r="F50" t="str">
            <v>20 MM</v>
          </cell>
          <cell r="H50">
            <v>1.8</v>
          </cell>
          <cell r="I50">
            <v>8</v>
          </cell>
        </row>
        <row r="51">
          <cell r="B51" t="str">
            <v>Billes - 2,5KG Tiger Scopex 12 MM</v>
          </cell>
          <cell r="C51" t="str">
            <v>B2.5TS12</v>
          </cell>
          <cell r="D51" t="str">
            <v>Billes - 2,5KG</v>
          </cell>
          <cell r="E51" t="str">
            <v>Tiger Scopex</v>
          </cell>
          <cell r="F51" t="str">
            <v>12 MM</v>
          </cell>
        </row>
        <row r="52">
          <cell r="B52" t="str">
            <v>Billes - 2,5KG Tiger Scopex 16 MM</v>
          </cell>
          <cell r="C52" t="str">
            <v>B2.5TS16</v>
          </cell>
          <cell r="F52" t="str">
            <v>16 MM</v>
          </cell>
          <cell r="H52">
            <v>9.02</v>
          </cell>
          <cell r="I52">
            <v>22.6</v>
          </cell>
        </row>
        <row r="53">
          <cell r="B53" t="str">
            <v>Billes - 2,5KG Tiger Scopex 20 MM</v>
          </cell>
          <cell r="C53" t="str">
            <v>B2.5TS20</v>
          </cell>
          <cell r="F53" t="str">
            <v>20 MM</v>
          </cell>
          <cell r="H53">
            <v>9.02</v>
          </cell>
          <cell r="I53">
            <v>22.6</v>
          </cell>
        </row>
        <row r="54">
          <cell r="B54" t="str">
            <v>Billes - 2,5KG Tiger Scopex 24 MM</v>
          </cell>
          <cell r="C54" t="str">
            <v>B2.5TS24</v>
          </cell>
          <cell r="F54" t="str">
            <v>24 MM</v>
          </cell>
          <cell r="H54">
            <v>9.02</v>
          </cell>
          <cell r="I54">
            <v>22.6</v>
          </cell>
        </row>
        <row r="55">
          <cell r="B55" t="str">
            <v>Billes - 2,5KG Pêche Poivre 12 MM</v>
          </cell>
          <cell r="C55" t="str">
            <v>B2.5PP12</v>
          </cell>
          <cell r="E55" t="str">
            <v>Pêche Poivre</v>
          </cell>
          <cell r="F55" t="str">
            <v>12 MM</v>
          </cell>
          <cell r="G55">
            <v>2</v>
          </cell>
        </row>
        <row r="56">
          <cell r="B56" t="str">
            <v>Billes - 2,5KG Pêche Poivre 16 MM</v>
          </cell>
          <cell r="C56" t="str">
            <v>B2.5PP16</v>
          </cell>
          <cell r="F56" t="str">
            <v>16 MM</v>
          </cell>
          <cell r="H56">
            <v>9.02</v>
          </cell>
          <cell r="I56">
            <v>22.5</v>
          </cell>
        </row>
        <row r="57">
          <cell r="B57" t="str">
            <v>Billes - 2,5KG Pêche Poivre 20 MM</v>
          </cell>
          <cell r="C57" t="str">
            <v>B2.5PP20</v>
          </cell>
          <cell r="F57" t="str">
            <v>20 MM</v>
          </cell>
          <cell r="H57">
            <v>9.02</v>
          </cell>
          <cell r="I57">
            <v>22.5</v>
          </cell>
        </row>
        <row r="58">
          <cell r="B58" t="str">
            <v>Billes - 2,5KG Pêche Poivre 24 MM</v>
          </cell>
          <cell r="C58" t="str">
            <v>B2.5PP24</v>
          </cell>
          <cell r="F58" t="str">
            <v>24 MM</v>
          </cell>
          <cell r="H58">
            <v>9.02</v>
          </cell>
          <cell r="I58">
            <v>22.5</v>
          </cell>
        </row>
        <row r="59">
          <cell r="B59" t="str">
            <v>Billes - 2,5KG Krill Chili 12 MM</v>
          </cell>
          <cell r="C59" t="str">
            <v>B2.5KC12</v>
          </cell>
          <cell r="E59" t="str">
            <v>Krill Chili</v>
          </cell>
          <cell r="F59" t="str">
            <v>12 MM</v>
          </cell>
          <cell r="G59">
            <v>1</v>
          </cell>
          <cell r="I59">
            <v>25.4</v>
          </cell>
        </row>
        <row r="60">
          <cell r="B60" t="str">
            <v>Billes - 2,5KG Krill Chili 16 MM</v>
          </cell>
          <cell r="C60" t="str">
            <v>B2.5KC16</v>
          </cell>
          <cell r="F60" t="str">
            <v>16 MM</v>
          </cell>
          <cell r="H60">
            <v>9.5399999999999991</v>
          </cell>
          <cell r="I60">
            <v>22.7</v>
          </cell>
        </row>
        <row r="61">
          <cell r="B61" t="str">
            <v>Billes - 2,5KG Krill Chili 20 MM</v>
          </cell>
          <cell r="C61" t="str">
            <v>B2.5KC20</v>
          </cell>
          <cell r="F61" t="str">
            <v>20 MM</v>
          </cell>
          <cell r="H61">
            <v>9.5399999999999991</v>
          </cell>
          <cell r="I61">
            <v>22.7</v>
          </cell>
        </row>
        <row r="62">
          <cell r="B62" t="str">
            <v>Billes - 2,5KG Krill Chili 24 MM</v>
          </cell>
          <cell r="C62" t="str">
            <v>B2.5KC24</v>
          </cell>
          <cell r="F62" t="str">
            <v>24 MM</v>
          </cell>
          <cell r="H62">
            <v>9.5399999999999991</v>
          </cell>
          <cell r="I62">
            <v>22.7</v>
          </cell>
        </row>
        <row r="63">
          <cell r="B63" t="str">
            <v>Billes - 2,5KG Banane Squid 12 MM</v>
          </cell>
          <cell r="C63" t="str">
            <v>B2.5BS12</v>
          </cell>
          <cell r="E63" t="str">
            <v>Banane Squid</v>
          </cell>
          <cell r="F63" t="str">
            <v>12 MM</v>
          </cell>
          <cell r="G63">
            <v>1</v>
          </cell>
          <cell r="I63">
            <v>25.4</v>
          </cell>
        </row>
        <row r="64">
          <cell r="B64" t="str">
            <v>Billes - 2,5KG Banane Squid 16 MM</v>
          </cell>
          <cell r="C64" t="str">
            <v>B2.5BS16</v>
          </cell>
          <cell r="F64" t="str">
            <v>16 MM</v>
          </cell>
          <cell r="H64">
            <v>9.5399999999999991</v>
          </cell>
          <cell r="I64">
            <v>22.6</v>
          </cell>
        </row>
        <row r="65">
          <cell r="B65" t="str">
            <v>Billes - 2,5KG Banane Squid 20 MM</v>
          </cell>
          <cell r="C65" t="str">
            <v>B2.5BS20</v>
          </cell>
          <cell r="F65" t="str">
            <v>20 MM</v>
          </cell>
          <cell r="H65">
            <v>9.5399999999999991</v>
          </cell>
          <cell r="I65">
            <v>22.6</v>
          </cell>
        </row>
        <row r="66">
          <cell r="B66" t="str">
            <v>Billes - 2,5KG Banane Squid 24 MM</v>
          </cell>
          <cell r="C66" t="str">
            <v>B2.5BS24</v>
          </cell>
          <cell r="F66" t="str">
            <v>24 MM</v>
          </cell>
          <cell r="H66">
            <v>9.5399999999999991</v>
          </cell>
          <cell r="I66">
            <v>22.6</v>
          </cell>
        </row>
        <row r="67">
          <cell r="B67" t="str">
            <v>Billes - 5KG Tiger Scopex 12 MM</v>
          </cell>
          <cell r="C67" t="str">
            <v>B5TS12</v>
          </cell>
          <cell r="D67" t="str">
            <v>Billes - 5KG</v>
          </cell>
          <cell r="E67" t="str">
            <v>Tiger Scopex</v>
          </cell>
          <cell r="F67" t="str">
            <v>12 MM</v>
          </cell>
        </row>
        <row r="68">
          <cell r="B68" t="str">
            <v>Billes - 5KG Tiger Scopex 16 MM</v>
          </cell>
          <cell r="C68" t="str">
            <v>B5TS16</v>
          </cell>
          <cell r="F68" t="str">
            <v>16 MM</v>
          </cell>
          <cell r="G68">
            <v>13</v>
          </cell>
          <cell r="H68">
            <v>18.04</v>
          </cell>
          <cell r="I68">
            <v>38.9</v>
          </cell>
        </row>
        <row r="69">
          <cell r="B69" t="str">
            <v>Billes - 5KG Tiger Scopex 20 MM</v>
          </cell>
          <cell r="C69" t="str">
            <v>B5TS20</v>
          </cell>
          <cell r="F69" t="str">
            <v>20 MM</v>
          </cell>
          <cell r="G69">
            <v>12</v>
          </cell>
          <cell r="H69">
            <v>18.04</v>
          </cell>
          <cell r="I69">
            <v>38.9</v>
          </cell>
        </row>
        <row r="70">
          <cell r="B70" t="str">
            <v>Billes - 5KG Tiger Scopex 24 MM</v>
          </cell>
          <cell r="C70" t="str">
            <v>B5TS24</v>
          </cell>
          <cell r="F70" t="str">
            <v>24 MM</v>
          </cell>
          <cell r="G70">
            <v>10</v>
          </cell>
          <cell r="H70">
            <v>18.04</v>
          </cell>
          <cell r="I70">
            <v>38.9</v>
          </cell>
        </row>
        <row r="71">
          <cell r="B71" t="str">
            <v>Billes - 5KG Pêche Poivre 12 MM</v>
          </cell>
          <cell r="C71" t="str">
            <v>B5PP12</v>
          </cell>
          <cell r="E71" t="str">
            <v>Pêche Poivre</v>
          </cell>
          <cell r="F71" t="str">
            <v>12 MM</v>
          </cell>
        </row>
        <row r="72">
          <cell r="B72" t="str">
            <v>Billes - 5KG Pêche Poivre 16 MM</v>
          </cell>
          <cell r="C72" t="str">
            <v>B5PP16</v>
          </cell>
          <cell r="F72" t="str">
            <v>16 MM</v>
          </cell>
          <cell r="H72">
            <v>18.04</v>
          </cell>
          <cell r="I72">
            <v>38.799999999999997</v>
          </cell>
        </row>
        <row r="73">
          <cell r="B73" t="str">
            <v>Billes - 5KG Pêche Poivre 20 MM</v>
          </cell>
          <cell r="C73" t="str">
            <v>B5PP20</v>
          </cell>
          <cell r="F73" t="str">
            <v>20 MM</v>
          </cell>
          <cell r="H73">
            <v>18.04</v>
          </cell>
          <cell r="I73">
            <v>38.799999999999997</v>
          </cell>
        </row>
        <row r="74">
          <cell r="B74" t="str">
            <v>Billes - 5KG Pêche Poivre 24 MM</v>
          </cell>
          <cell r="C74" t="str">
            <v>B5PP24</v>
          </cell>
          <cell r="F74" t="str">
            <v>24 MM</v>
          </cell>
          <cell r="H74">
            <v>18.04</v>
          </cell>
          <cell r="I74">
            <v>38.799999999999997</v>
          </cell>
        </row>
        <row r="75">
          <cell r="B75" t="str">
            <v>Billes - 5KG Krill Chili 12 MM</v>
          </cell>
          <cell r="C75" t="str">
            <v>B5KC12</v>
          </cell>
          <cell r="E75" t="str">
            <v>Krill Chili</v>
          </cell>
          <cell r="F75" t="str">
            <v>12 MM</v>
          </cell>
        </row>
        <row r="76">
          <cell r="B76" t="str">
            <v>Billes - 5KG Krill Chili 16 MM</v>
          </cell>
          <cell r="C76" t="str">
            <v>B5KC16</v>
          </cell>
          <cell r="F76" t="str">
            <v>16 MM</v>
          </cell>
          <cell r="G76">
            <v>13</v>
          </cell>
          <cell r="H76">
            <v>19.079999999999998</v>
          </cell>
          <cell r="I76">
            <v>40.200000000000003</v>
          </cell>
        </row>
        <row r="77">
          <cell r="B77" t="str">
            <v>Billes - 5KG Krill Chili 20 MM</v>
          </cell>
          <cell r="C77" t="str">
            <v>B5KC20</v>
          </cell>
          <cell r="F77" t="str">
            <v>20 MM</v>
          </cell>
          <cell r="G77">
            <v>16</v>
          </cell>
          <cell r="H77">
            <v>19.079999999999998</v>
          </cell>
          <cell r="I77">
            <v>40.200000000000003</v>
          </cell>
        </row>
        <row r="78">
          <cell r="B78" t="str">
            <v>Billes - 5KG Krill Chili 24 MM</v>
          </cell>
          <cell r="C78" t="str">
            <v>B5KC24</v>
          </cell>
          <cell r="F78" t="str">
            <v>24 MM</v>
          </cell>
          <cell r="G78">
            <v>8</v>
          </cell>
          <cell r="H78">
            <v>19.079999999999998</v>
          </cell>
          <cell r="I78">
            <v>40.200000000000003</v>
          </cell>
        </row>
        <row r="79">
          <cell r="B79" t="str">
            <v>Billes - 5KG Banane Squid 12MM</v>
          </cell>
          <cell r="C79" t="str">
            <v>B5BS12</v>
          </cell>
          <cell r="E79" t="str">
            <v>Banane Squid</v>
          </cell>
          <cell r="F79" t="str">
            <v>12MM</v>
          </cell>
          <cell r="G79">
            <v>2</v>
          </cell>
        </row>
        <row r="80">
          <cell r="B80" t="str">
            <v>Billes - 5KG Banane Squid 16 MM</v>
          </cell>
          <cell r="C80" t="str">
            <v>B5BS16</v>
          </cell>
          <cell r="F80" t="str">
            <v>16 MM</v>
          </cell>
          <cell r="H80">
            <v>19.079999999999998</v>
          </cell>
          <cell r="I80">
            <v>40.1</v>
          </cell>
        </row>
        <row r="81">
          <cell r="B81" t="str">
            <v>Billes - 5KG Banane Squid 20 MM</v>
          </cell>
          <cell r="C81" t="str">
            <v>B5BS20</v>
          </cell>
          <cell r="F81" t="str">
            <v>20 MM</v>
          </cell>
          <cell r="H81">
            <v>19.079999999999998</v>
          </cell>
          <cell r="I81">
            <v>40.1</v>
          </cell>
        </row>
        <row r="82">
          <cell r="B82" t="str">
            <v>Billes - 5KG Banane Squid 24 MM</v>
          </cell>
          <cell r="C82" t="str">
            <v>B5BS24</v>
          </cell>
          <cell r="F82" t="str">
            <v>24 MM</v>
          </cell>
          <cell r="H82">
            <v>19.079999999999998</v>
          </cell>
          <cell r="I82">
            <v>40.1</v>
          </cell>
        </row>
        <row r="83">
          <cell r="B83" t="str">
            <v>Graines toastées 5 KG</v>
          </cell>
          <cell r="C83" t="str">
            <v>GT5</v>
          </cell>
          <cell r="D83" t="str">
            <v>Graines toastées</v>
          </cell>
          <cell r="E83" t="str">
            <v>5 KG</v>
          </cell>
          <cell r="F83" t="str">
            <v>5 KG</v>
          </cell>
        </row>
        <row r="84">
          <cell r="B84" t="str">
            <v>Graines toastées 10 KG</v>
          </cell>
          <cell r="C84" t="str">
            <v>GT10</v>
          </cell>
          <cell r="E84" t="str">
            <v>10 KG</v>
          </cell>
          <cell r="F84" t="str">
            <v>10 KG</v>
          </cell>
        </row>
        <row r="85">
          <cell r="B85" t="str">
            <v>Chènevis 5 KG</v>
          </cell>
          <cell r="C85" t="str">
            <v>CHEN5</v>
          </cell>
          <cell r="D85" t="str">
            <v>Chènevis</v>
          </cell>
          <cell r="E85" t="str">
            <v>5 KG</v>
          </cell>
          <cell r="F85" t="str">
            <v>5 KG</v>
          </cell>
        </row>
        <row r="86">
          <cell r="B86" t="str">
            <v>Booster Krill Chili 500 ML</v>
          </cell>
          <cell r="C86" t="str">
            <v>BKC.5</v>
          </cell>
          <cell r="D86" t="str">
            <v>Booster</v>
          </cell>
          <cell r="E86" t="str">
            <v>Krill Chili</v>
          </cell>
          <cell r="F86" t="str">
            <v>500 ML</v>
          </cell>
          <cell r="G86">
            <v>3</v>
          </cell>
          <cell r="H86">
            <v>3.09</v>
          </cell>
          <cell r="I86">
            <v>8.5</v>
          </cell>
        </row>
        <row r="87">
          <cell r="B87" t="str">
            <v>Booster Pêche Poivre 500 ML</v>
          </cell>
          <cell r="C87" t="str">
            <v>BPP.5</v>
          </cell>
          <cell r="E87" t="str">
            <v>Pêche Poivre</v>
          </cell>
          <cell r="F87" t="str">
            <v>500 ML</v>
          </cell>
          <cell r="G87">
            <v>2</v>
          </cell>
          <cell r="H87">
            <v>3.09</v>
          </cell>
          <cell r="I87">
            <v>8.5</v>
          </cell>
        </row>
        <row r="88">
          <cell r="B88" t="str">
            <v>Booster Tiger Scopex 500 ML</v>
          </cell>
          <cell r="C88" t="str">
            <v>BTS.5</v>
          </cell>
          <cell r="E88" t="str">
            <v>Tiger Scopex</v>
          </cell>
          <cell r="F88" t="str">
            <v>500 ML</v>
          </cell>
          <cell r="G88">
            <v>2</v>
          </cell>
          <cell r="H88">
            <v>3.09</v>
          </cell>
          <cell r="I88">
            <v>8.5</v>
          </cell>
        </row>
        <row r="89">
          <cell r="B89" t="str">
            <v>Booster Maïs 500 ML</v>
          </cell>
          <cell r="C89" t="str">
            <v>BM.5</v>
          </cell>
          <cell r="E89" t="str">
            <v>Maïs</v>
          </cell>
          <cell r="F89" t="str">
            <v>500 ML</v>
          </cell>
          <cell r="G89">
            <v>3</v>
          </cell>
          <cell r="H89">
            <v>3.09</v>
          </cell>
          <cell r="I89">
            <v>8.5</v>
          </cell>
        </row>
        <row r="90">
          <cell r="B90" t="str">
            <v>Booster Banane Squid 500 ML</v>
          </cell>
          <cell r="C90" t="str">
            <v>BBS.5</v>
          </cell>
          <cell r="E90" t="str">
            <v>Banane Squid</v>
          </cell>
          <cell r="F90" t="str">
            <v>500 ML</v>
          </cell>
          <cell r="H90">
            <v>3.09</v>
          </cell>
          <cell r="I90">
            <v>8.5</v>
          </cell>
        </row>
        <row r="91">
          <cell r="B91" t="str">
            <v>Deep Smoke Krill Chili 125 ML</v>
          </cell>
          <cell r="C91" t="str">
            <v>DSKC.125</v>
          </cell>
          <cell r="D91" t="str">
            <v>Deep Smoke</v>
          </cell>
          <cell r="E91" t="str">
            <v>Krill Chili</v>
          </cell>
          <cell r="F91" t="str">
            <v>125 ML</v>
          </cell>
          <cell r="G91">
            <v>9</v>
          </cell>
          <cell r="H91">
            <v>1.48</v>
          </cell>
          <cell r="I91">
            <v>6.8</v>
          </cell>
        </row>
        <row r="92">
          <cell r="B92" t="str">
            <v>Deep Smoke Pêche Poivre 125 ML</v>
          </cell>
          <cell r="C92" t="str">
            <v>DSPP.125</v>
          </cell>
          <cell r="E92" t="str">
            <v>Pêche Poivre</v>
          </cell>
          <cell r="F92" t="str">
            <v>125 ML</v>
          </cell>
          <cell r="G92">
            <v>4</v>
          </cell>
          <cell r="H92">
            <v>1.48</v>
          </cell>
          <cell r="I92">
            <v>6.8</v>
          </cell>
        </row>
        <row r="93">
          <cell r="B93" t="str">
            <v>Deep Smoke Tiger Scopex 125 ML</v>
          </cell>
          <cell r="C93" t="str">
            <v>DSTS.125</v>
          </cell>
          <cell r="E93" t="str">
            <v>Tiger Scopex</v>
          </cell>
          <cell r="F93" t="str">
            <v>125 ML</v>
          </cell>
          <cell r="G93">
            <v>7</v>
          </cell>
          <cell r="H93">
            <v>1.48</v>
          </cell>
          <cell r="I93">
            <v>6.8</v>
          </cell>
        </row>
        <row r="94">
          <cell r="B94" t="str">
            <v>Deep Smoke Maïs 125 ML</v>
          </cell>
          <cell r="C94" t="str">
            <v>DSM.125</v>
          </cell>
          <cell r="E94" t="str">
            <v>Maïs</v>
          </cell>
          <cell r="F94" t="str">
            <v>125 ML</v>
          </cell>
          <cell r="G94">
            <v>4</v>
          </cell>
          <cell r="H94">
            <v>1.48</v>
          </cell>
          <cell r="I94">
            <v>6.8</v>
          </cell>
        </row>
        <row r="95">
          <cell r="B95" t="str">
            <v>Deep Smoke Banane Squid 125 ML</v>
          </cell>
          <cell r="C95" t="str">
            <v>DSBS.125</v>
          </cell>
          <cell r="E95" t="str">
            <v>Banane Squid</v>
          </cell>
          <cell r="F95" t="str">
            <v>125 ML</v>
          </cell>
          <cell r="H95">
            <v>1.48</v>
          </cell>
          <cell r="I95">
            <v>6.8</v>
          </cell>
        </row>
        <row r="96">
          <cell r="B96" t="str">
            <v>Huile de chènevis 500 ML</v>
          </cell>
          <cell r="C96" t="str">
            <v>HUICHEN.5</v>
          </cell>
          <cell r="D96" t="str">
            <v>Huile de chènevis</v>
          </cell>
          <cell r="F96" t="str">
            <v>500 ML</v>
          </cell>
          <cell r="G96">
            <v>2</v>
          </cell>
          <cell r="H96">
            <v>5.12</v>
          </cell>
          <cell r="I96">
            <v>8</v>
          </cell>
        </row>
        <row r="97">
          <cell r="B97" t="str">
            <v>Casquette</v>
          </cell>
          <cell r="C97" t="str">
            <v>GDBCAS</v>
          </cell>
          <cell r="D97" t="str">
            <v>Casquette</v>
          </cell>
          <cell r="H97">
            <v>5.4</v>
          </cell>
          <cell r="I97">
            <v>13.5</v>
          </cell>
        </row>
        <row r="98">
          <cell r="B98" t="str">
            <v>T-shirt S</v>
          </cell>
          <cell r="C98" t="str">
            <v>GDBTSS</v>
          </cell>
          <cell r="D98" t="str">
            <v>T-shirt</v>
          </cell>
          <cell r="F98" t="str">
            <v>S</v>
          </cell>
          <cell r="H98">
            <v>10.79</v>
          </cell>
          <cell r="I98">
            <v>20</v>
          </cell>
        </row>
        <row r="99">
          <cell r="B99" t="str">
            <v>T-shirt M</v>
          </cell>
          <cell r="C99" t="str">
            <v>GDBTSM</v>
          </cell>
          <cell r="F99" t="str">
            <v>M</v>
          </cell>
          <cell r="H99">
            <v>10.79</v>
          </cell>
          <cell r="I99">
            <v>20</v>
          </cell>
        </row>
        <row r="100">
          <cell r="B100" t="str">
            <v>T-shirt L</v>
          </cell>
          <cell r="C100" t="str">
            <v>GDBTSL</v>
          </cell>
          <cell r="F100" t="str">
            <v>L</v>
          </cell>
          <cell r="H100">
            <v>10.79</v>
          </cell>
          <cell r="I100">
            <v>20</v>
          </cell>
        </row>
        <row r="101">
          <cell r="B101" t="str">
            <v>T-shirt XL</v>
          </cell>
          <cell r="C101" t="str">
            <v>GDBTSXL</v>
          </cell>
          <cell r="F101" t="str">
            <v>XL</v>
          </cell>
          <cell r="H101">
            <v>10.79</v>
          </cell>
          <cell r="I101">
            <v>20</v>
          </cell>
        </row>
        <row r="102">
          <cell r="B102" t="str">
            <v>T-shirt XXL</v>
          </cell>
          <cell r="C102" t="str">
            <v>GDBTSXXL</v>
          </cell>
          <cell r="F102" t="str">
            <v>XXL</v>
          </cell>
          <cell r="H102">
            <v>10.79</v>
          </cell>
          <cell r="I102">
            <v>20</v>
          </cell>
        </row>
        <row r="103">
          <cell r="B103" t="str">
            <v>Pull S</v>
          </cell>
          <cell r="C103" t="str">
            <v>GDBPS</v>
          </cell>
          <cell r="D103" t="str">
            <v>Pull</v>
          </cell>
          <cell r="F103" t="str">
            <v>S</v>
          </cell>
          <cell r="H103">
            <v>29</v>
          </cell>
          <cell r="I103">
            <v>40</v>
          </cell>
        </row>
        <row r="104">
          <cell r="B104" t="str">
            <v>Pull M</v>
          </cell>
          <cell r="C104" t="str">
            <v>GDBPM</v>
          </cell>
          <cell r="F104" t="str">
            <v>M</v>
          </cell>
          <cell r="G104">
            <v>4</v>
          </cell>
          <cell r="H104">
            <v>29</v>
          </cell>
          <cell r="I104">
            <v>40</v>
          </cell>
        </row>
        <row r="105">
          <cell r="B105" t="str">
            <v>Pull L</v>
          </cell>
          <cell r="C105" t="str">
            <v>GDBPL</v>
          </cell>
          <cell r="F105" t="str">
            <v>L</v>
          </cell>
          <cell r="G105">
            <v>5</v>
          </cell>
          <cell r="H105">
            <v>29</v>
          </cell>
          <cell r="I105">
            <v>40</v>
          </cell>
        </row>
        <row r="106">
          <cell r="B106" t="str">
            <v>Pull XL</v>
          </cell>
          <cell r="C106" t="str">
            <v>GDBPXL</v>
          </cell>
          <cell r="F106" t="str">
            <v>XL</v>
          </cell>
          <cell r="G106">
            <v>6</v>
          </cell>
          <cell r="H106">
            <v>29</v>
          </cell>
          <cell r="I106">
            <v>40</v>
          </cell>
        </row>
        <row r="107">
          <cell r="B107" t="str">
            <v>Pull XXL</v>
          </cell>
          <cell r="C107" t="str">
            <v>GDBPXXL</v>
          </cell>
          <cell r="F107" t="str">
            <v>XXL</v>
          </cell>
          <cell r="G107">
            <v>4</v>
          </cell>
          <cell r="H107">
            <v>29</v>
          </cell>
          <cell r="I107">
            <v>40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62021B-6DD0-4EA7-8BB3-77676C638AFA}" name="Table_Items" displayName="Table_Items" ref="B17:F32" totalsRowShown="0" headerRowDxfId="4">
  <tableColumns count="5">
    <tableColumn id="4" xr3:uid="{382B05EB-096A-46F4-BC88-2CF789CDD488}" name="Colonne1" dataDxfId="3">
      <calculatedColumnFormula>IF([1]Bondecommande!D16="","",[1]Bondecommande!D16)</calculatedColumnFormula>
    </tableColumn>
    <tableColumn id="2" xr3:uid="{F42F2315-2020-49CA-B8AC-34EFB0018033}" name="4">
      <calculatedColumnFormula>IF([1]Bondecommande!E16="","",[1]Bondecommande!E16)</calculatedColumnFormula>
    </tableColumn>
    <tableColumn id="7" xr3:uid="{0BB87DF9-23E9-4D3B-8C78-6F93E4F8D74A}" name="Quantité" dataDxfId="2">
      <calculatedColumnFormula>IF([1]Bondecommande!C16="","",[1]Bondecommande!C16)</calculatedColumnFormula>
    </tableColumn>
    <tableColumn id="5" xr3:uid="{6A721FB3-5D93-4567-8D16-085CC65C12FA}" name="Colonne2" dataDxfId="1">
      <calculatedColumnFormula>[1]Bondecommande!F16</calculatedColumnFormula>
    </tableColumn>
    <tableColumn id="6" xr3:uid="{8A6E8C16-7115-48AC-A704-820D47AB93D9}" name="test4" dataDxfId="0">
      <calculatedColumnFormula>IFERROR(Table_Items[[#This Row],[Quantité]]*Table_Items[[#This Row],[Colonne2]],0)</calculatedColumnFormula>
    </tableColumn>
  </tableColumns>
  <tableStyleInfo name="Modèle de facturatio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2B14-632F-4958-997A-0E28BE242A35}">
  <sheetPr codeName="Feuil3">
    <pageSetUpPr fitToPage="1"/>
  </sheetPr>
  <dimension ref="A1:F36"/>
  <sheetViews>
    <sheetView showGridLines="0" tabSelected="1" topLeftCell="A8" workbookViewId="0">
      <selection activeCell="B6" sqref="B6"/>
    </sheetView>
  </sheetViews>
  <sheetFormatPr baseColWidth="10" defaultColWidth="11.28515625" defaultRowHeight="24" customHeight="1" x14ac:dyDescent="0.25"/>
  <cols>
    <col min="1" max="1" width="1.7109375" style="1" customWidth="1"/>
    <col min="2" max="2" width="23.7109375" style="1" customWidth="1"/>
    <col min="3" max="3" width="28.140625" style="1" bestFit="1" customWidth="1"/>
    <col min="4" max="4" width="45.5703125" style="1" customWidth="1"/>
    <col min="5" max="5" width="22.140625" style="1" bestFit="1" customWidth="1"/>
    <col min="6" max="6" width="26.28515625" style="1" customWidth="1"/>
    <col min="7" max="12" width="2.28515625" style="1" customWidth="1"/>
    <col min="13" max="16384" width="11.28515625" style="1"/>
  </cols>
  <sheetData>
    <row r="1" spans="1:6" s="2" customFormat="1" ht="49.9" customHeight="1" x14ac:dyDescent="0.2">
      <c r="A1" s="1"/>
      <c r="D1" s="3"/>
      <c r="E1" s="4"/>
      <c r="F1" s="4"/>
    </row>
    <row r="2" spans="1:6" ht="9" customHeight="1" x14ac:dyDescent="0.25">
      <c r="A2" s="2"/>
    </row>
    <row r="3" spans="1:6" ht="66.75" customHeight="1" x14ac:dyDescent="0.25">
      <c r="E3" s="5"/>
      <c r="F3" s="5"/>
    </row>
    <row r="4" spans="1:6" ht="7.5" customHeight="1" x14ac:dyDescent="0.25">
      <c r="B4" s="6"/>
      <c r="C4" s="6"/>
      <c r="D4" s="6"/>
      <c r="E4" s="6"/>
      <c r="F4" s="6"/>
    </row>
    <row r="5" spans="1:6" ht="25.15" customHeight="1" x14ac:dyDescent="0.25"/>
    <row r="6" spans="1:6" ht="31.5" customHeight="1" x14ac:dyDescent="0.25">
      <c r="B6" s="7"/>
      <c r="C6" s="7"/>
      <c r="D6" s="8"/>
      <c r="E6" s="7"/>
    </row>
    <row r="7" spans="1:6" ht="18" customHeight="1" x14ac:dyDescent="0.25">
      <c r="B7" s="9"/>
      <c r="C7" s="9"/>
      <c r="D7" s="10"/>
      <c r="E7" s="11"/>
    </row>
    <row r="8" spans="1:6" ht="18" customHeight="1" x14ac:dyDescent="0.25">
      <c r="B8" s="9"/>
      <c r="C8" s="9"/>
      <c r="D8" s="10"/>
      <c r="E8" s="11"/>
    </row>
    <row r="9" spans="1:6" s="9" customFormat="1" ht="18" customHeight="1" x14ac:dyDescent="0.25">
      <c r="E9" s="11"/>
      <c r="F9" s="1"/>
    </row>
    <row r="10" spans="1:6" s="9" customFormat="1" ht="18" customHeight="1" x14ac:dyDescent="0.25">
      <c r="E10" s="12"/>
      <c r="F10" s="1"/>
    </row>
    <row r="11" spans="1:6" s="9" customFormat="1" ht="18" customHeight="1" x14ac:dyDescent="0.25">
      <c r="E11" s="11"/>
      <c r="F11" s="1"/>
    </row>
    <row r="12" spans="1:6" ht="25.15" customHeight="1" x14ac:dyDescent="0.25"/>
    <row r="13" spans="1:6" ht="21" customHeight="1" x14ac:dyDescent="0.25">
      <c r="B13" s="13"/>
      <c r="C13" s="13"/>
      <c r="D13" s="14"/>
      <c r="E13" s="13"/>
      <c r="F13" s="15"/>
    </row>
    <row r="14" spans="1:6" ht="21" customHeight="1" x14ac:dyDescent="0.25">
      <c r="B14" s="13"/>
      <c r="C14" s="13"/>
      <c r="D14" s="16"/>
      <c r="E14" s="17"/>
      <c r="F14" s="18"/>
    </row>
    <row r="15" spans="1:6" ht="21" customHeight="1" x14ac:dyDescent="0.25">
      <c r="B15" s="13"/>
      <c r="C15" s="13"/>
      <c r="D15" s="16"/>
    </row>
    <row r="16" spans="1:6" ht="25.15" customHeight="1" x14ac:dyDescent="0.25"/>
    <row r="17" spans="2:6" s="22" customFormat="1" ht="36" customHeight="1" x14ac:dyDescent="0.25">
      <c r="B17" s="19" t="s">
        <v>1</v>
      </c>
      <c r="C17" s="20" t="s">
        <v>2</v>
      </c>
      <c r="D17" s="19" t="s">
        <v>3</v>
      </c>
      <c r="E17" s="21" t="s">
        <v>4</v>
      </c>
      <c r="F17" s="19" t="s">
        <v>5</v>
      </c>
    </row>
    <row r="18" spans="2:6" ht="24" customHeight="1" x14ac:dyDescent="0.25">
      <c r="B18" s="23" t="str">
        <f>IF([1]Bondecommande!D16="","",[1]Bondecommande!D16)</f>
        <v>WPP16</v>
      </c>
      <c r="C18" s="23" t="str">
        <f>IF([1]Bondecommande!E16="","",[1]Bondecommande!E16)</f>
        <v>Wafters Pêche Poivre 16 MM</v>
      </c>
      <c r="D18" s="23">
        <f>IF([1]Bondecommande!C16="","",[1]Bondecommande!C16)</f>
        <v>1</v>
      </c>
      <c r="E18" s="24">
        <f>[1]Bondecommande!F16</f>
        <v>8.5</v>
      </c>
      <c r="F18" s="24">
        <f>IFERROR(Table_Items[[#This Row],[Quantité]]*Table_Items[[#This Row],[Colonne2]],0)</f>
        <v>8.5</v>
      </c>
    </row>
    <row r="19" spans="2:6" ht="24" customHeight="1" x14ac:dyDescent="0.25">
      <c r="B19" s="23" t="str">
        <f>IF([1]Bondecommande!D17="","",[1]Bondecommande!D17)</f>
        <v>GDBPS</v>
      </c>
      <c r="C19" s="23" t="str">
        <f>IF([1]Bondecommande!E17="","",[1]Bondecommande!E17)</f>
        <v>Pull S</v>
      </c>
      <c r="D19" s="23">
        <f>IF([1]Bondecommande!C17="","",[1]Bondecommande!C17)</f>
        <v>1</v>
      </c>
      <c r="E19" s="24">
        <f>[1]Bondecommande!F17</f>
        <v>40</v>
      </c>
      <c r="F19" s="24">
        <f>IFERROR(Table_Items[[#This Row],[Quantité]]*Table_Items[[#This Row],[Colonne2]],0)</f>
        <v>40</v>
      </c>
    </row>
    <row r="20" spans="2:6" ht="24" customHeight="1" x14ac:dyDescent="0.25">
      <c r="B20" s="23" t="str">
        <f>IF([1]Bondecommande!D18="","",[1]Bondecommande!D18)</f>
        <v/>
      </c>
      <c r="C20" s="23" t="str">
        <f>IF([1]Bondecommande!E18="","",[1]Bondecommande!E18)</f>
        <v/>
      </c>
      <c r="D20" s="23" t="str">
        <f>IF([1]Bondecommande!C18="","",[1]Bondecommande!C18)</f>
        <v/>
      </c>
      <c r="E20" s="24" t="str">
        <f>[1]Bondecommande!F18</f>
        <v/>
      </c>
      <c r="F20" s="24">
        <f>IFERROR(Table_Items[[#This Row],[Quantité]]*Table_Items[[#This Row],[Colonne2]],0)</f>
        <v>0</v>
      </c>
    </row>
    <row r="21" spans="2:6" ht="24" customHeight="1" x14ac:dyDescent="0.25">
      <c r="B21" s="23" t="str">
        <f>IF([1]Bondecommande!D19="","",[1]Bondecommande!D19)</f>
        <v/>
      </c>
      <c r="C21" s="23" t="str">
        <f>IF([1]Bondecommande!E19="","",[1]Bondecommande!E19)</f>
        <v/>
      </c>
      <c r="D21" s="23" t="str">
        <f>IF([1]Bondecommande!C19="","",[1]Bondecommande!C19)</f>
        <v/>
      </c>
      <c r="E21" s="24" t="str">
        <f>[1]Bondecommande!F19</f>
        <v/>
      </c>
      <c r="F21" s="24">
        <f>IFERROR(Table_Items[[#This Row],[Quantité]]*Table_Items[[#This Row],[Colonne2]],0)</f>
        <v>0</v>
      </c>
    </row>
    <row r="22" spans="2:6" ht="24" customHeight="1" x14ac:dyDescent="0.25">
      <c r="B22" s="23" t="str">
        <f>IF([1]Bondecommande!D20="","",[1]Bondecommande!D20)</f>
        <v/>
      </c>
      <c r="C22" s="23" t="str">
        <f>IF([1]Bondecommande!E20="","",[1]Bondecommande!E20)</f>
        <v/>
      </c>
      <c r="D22" s="23" t="str">
        <f>IF([1]Bondecommande!C20="","",[1]Bondecommande!C20)</f>
        <v/>
      </c>
      <c r="E22" s="24" t="str">
        <f>[1]Bondecommande!F20</f>
        <v/>
      </c>
      <c r="F22" s="24">
        <f>IFERROR(Table_Items[[#This Row],[Quantité]]*Table_Items[[#This Row],[Colonne2]],0)</f>
        <v>0</v>
      </c>
    </row>
    <row r="23" spans="2:6" ht="24" customHeight="1" x14ac:dyDescent="0.25">
      <c r="B23" s="23" t="str">
        <f>IF([1]Bondecommande!D21="","",[1]Bondecommande!D21)</f>
        <v/>
      </c>
      <c r="C23" s="23" t="str">
        <f>IF([1]Bondecommande!E21="","",[1]Bondecommande!E21)</f>
        <v/>
      </c>
      <c r="D23" s="23" t="str">
        <f>IF([1]Bondecommande!C21="","",[1]Bondecommande!C21)</f>
        <v/>
      </c>
      <c r="E23" s="24" t="str">
        <f>[1]Bondecommande!F21</f>
        <v/>
      </c>
      <c r="F23" s="24">
        <f>IFERROR(Table_Items[[#This Row],[Quantité]]*Table_Items[[#This Row],[Colonne2]],0)</f>
        <v>0</v>
      </c>
    </row>
    <row r="24" spans="2:6" ht="24" customHeight="1" x14ac:dyDescent="0.25">
      <c r="B24" s="23" t="str">
        <f>IF([1]Bondecommande!D22="","",[1]Bondecommande!D22)</f>
        <v/>
      </c>
      <c r="C24" s="23" t="str">
        <f>IF([1]Bondecommande!E22="","",[1]Bondecommande!E22)</f>
        <v/>
      </c>
      <c r="D24" s="23" t="str">
        <f>IF([1]Bondecommande!C22="","",[1]Bondecommande!C22)</f>
        <v/>
      </c>
      <c r="E24" s="24" t="str">
        <f>[1]Bondecommande!F22</f>
        <v/>
      </c>
      <c r="F24" s="24">
        <f>IFERROR(Table_Items[[#This Row],[Quantité]]*Table_Items[[#This Row],[Colonne2]],0)</f>
        <v>0</v>
      </c>
    </row>
    <row r="25" spans="2:6" ht="24" customHeight="1" x14ac:dyDescent="0.25">
      <c r="B25" s="23" t="str">
        <f>IF([1]Bondecommande!D23="","",[1]Bondecommande!D23)</f>
        <v/>
      </c>
      <c r="C25" s="23" t="str">
        <f>IF([1]Bondecommande!E23="","",[1]Bondecommande!E23)</f>
        <v/>
      </c>
      <c r="D25" s="23" t="str">
        <f>IF([1]Bondecommande!C23="","",[1]Bondecommande!C23)</f>
        <v/>
      </c>
      <c r="E25" s="24" t="str">
        <f>[1]Bondecommande!F23</f>
        <v/>
      </c>
      <c r="F25" s="24">
        <f>IFERROR(Table_Items[[#This Row],[Quantité]]*Table_Items[[#This Row],[Colonne2]],0)</f>
        <v>0</v>
      </c>
    </row>
    <row r="26" spans="2:6" ht="24" customHeight="1" x14ac:dyDescent="0.25">
      <c r="B26" s="23" t="str">
        <f>IF([1]Bondecommande!D24="","",[1]Bondecommande!D24)</f>
        <v/>
      </c>
      <c r="C26" s="23" t="str">
        <f>IF([1]Bondecommande!E24="","",[1]Bondecommande!E24)</f>
        <v/>
      </c>
      <c r="D26" s="23" t="str">
        <f>IF([1]Bondecommande!C24="","",[1]Bondecommande!C24)</f>
        <v/>
      </c>
      <c r="E26" s="24" t="str">
        <f>[1]Bondecommande!F24</f>
        <v/>
      </c>
      <c r="F26" s="24">
        <f>IFERROR(Table_Items[[#This Row],[Quantité]]*Table_Items[[#This Row],[Colonne2]],0)</f>
        <v>0</v>
      </c>
    </row>
    <row r="27" spans="2:6" ht="24" customHeight="1" x14ac:dyDescent="0.25">
      <c r="B27" s="23" t="str">
        <f>IF([1]Bondecommande!D25="","",[1]Bondecommande!D25)</f>
        <v/>
      </c>
      <c r="C27" s="23" t="str">
        <f>IF([1]Bondecommande!E25="","",[1]Bondecommande!E25)</f>
        <v/>
      </c>
      <c r="D27" s="23" t="str">
        <f>IF([1]Bondecommande!C25="","",[1]Bondecommande!C25)</f>
        <v/>
      </c>
      <c r="E27" s="24" t="str">
        <f>[1]Bondecommande!F25</f>
        <v/>
      </c>
      <c r="F27" s="24">
        <f>IFERROR(Table_Items[[#This Row],[Quantité]]*Table_Items[[#This Row],[Colonne2]],0)</f>
        <v>0</v>
      </c>
    </row>
    <row r="28" spans="2:6" ht="24" customHeight="1" x14ac:dyDescent="0.25">
      <c r="B28" s="23" t="str">
        <f>IF([1]Bondecommande!D26="","",[1]Bondecommande!D26)</f>
        <v/>
      </c>
      <c r="C28" s="23" t="str">
        <f>IF([1]Bondecommande!E26="","",[1]Bondecommande!E26)</f>
        <v/>
      </c>
      <c r="D28" s="23" t="str">
        <f>IF([1]Bondecommande!C26="","",[1]Bondecommande!C26)</f>
        <v/>
      </c>
      <c r="E28" s="24" t="str">
        <f>[1]Bondecommande!F26</f>
        <v/>
      </c>
      <c r="F28" s="24">
        <f>IFERROR(Table_Items[[#This Row],[Quantité]]*Table_Items[[#This Row],[Colonne2]],0)</f>
        <v>0</v>
      </c>
    </row>
    <row r="29" spans="2:6" ht="24" customHeight="1" x14ac:dyDescent="0.25">
      <c r="B29" s="23" t="str">
        <f>IF([1]Bondecommande!D27="","",[1]Bondecommande!D27)</f>
        <v/>
      </c>
      <c r="C29" s="23" t="str">
        <f>IF([1]Bondecommande!E27="","",[1]Bondecommande!E27)</f>
        <v/>
      </c>
      <c r="D29" s="23" t="str">
        <f>IF([1]Bondecommande!C27="","",[1]Bondecommande!C27)</f>
        <v/>
      </c>
      <c r="E29" s="24" t="str">
        <f>[1]Bondecommande!F27</f>
        <v/>
      </c>
      <c r="F29" s="24">
        <f>IFERROR(Table_Items[[#This Row],[Quantité]]*Table_Items[[#This Row],[Colonne2]],0)</f>
        <v>0</v>
      </c>
    </row>
    <row r="30" spans="2:6" ht="24" customHeight="1" x14ac:dyDescent="0.25">
      <c r="B30" s="23" t="str">
        <f>IF([1]Bondecommande!D28="","",[1]Bondecommande!D28)</f>
        <v/>
      </c>
      <c r="C30" s="23" t="str">
        <f>IF([1]Bondecommande!E28="","",[1]Bondecommande!E28)</f>
        <v/>
      </c>
      <c r="D30" s="23" t="str">
        <f>IF([1]Bondecommande!C28="","",[1]Bondecommande!C28)</f>
        <v/>
      </c>
      <c r="E30" s="24" t="str">
        <f>[1]Bondecommande!F28</f>
        <v/>
      </c>
      <c r="F30" s="24">
        <f>IFERROR(Table_Items[[#This Row],[Quantité]]*Table_Items[[#This Row],[Colonne2]],0)</f>
        <v>0</v>
      </c>
    </row>
    <row r="31" spans="2:6" ht="24" customHeight="1" x14ac:dyDescent="0.25">
      <c r="B31" s="23" t="str">
        <f>IF([1]Bondecommande!D29="","",[1]Bondecommande!D29)</f>
        <v/>
      </c>
      <c r="C31" s="23" t="str">
        <f>IF([1]Bondecommande!E29="","",[1]Bondecommande!E29)</f>
        <v/>
      </c>
      <c r="D31" s="23" t="str">
        <f>IF([1]Bondecommande!C29="","",[1]Bondecommande!C29)</f>
        <v/>
      </c>
      <c r="E31" s="24" t="str">
        <f>[1]Bondecommande!F29</f>
        <v/>
      </c>
      <c r="F31" s="24">
        <f>IFERROR(Table_Items[[#This Row],[Quantité]]*Table_Items[[#This Row],[Colonne2]],0)</f>
        <v>0</v>
      </c>
    </row>
    <row r="32" spans="2:6" ht="24" customHeight="1" x14ac:dyDescent="0.25">
      <c r="B32" s="23" t="str">
        <f>IF([1]Bondecommande!D30="","",[1]Bondecommande!D30)</f>
        <v/>
      </c>
      <c r="C32" s="23" t="str">
        <f>IF([1]Bondecommande!E30="","",[1]Bondecommande!E30)</f>
        <v/>
      </c>
      <c r="D32" s="23" t="str">
        <f>IF([1]Bondecommande!C30="","",[1]Bondecommande!C30)</f>
        <v/>
      </c>
      <c r="E32" s="24" t="str">
        <f>[1]Bondecommande!F30</f>
        <v/>
      </c>
      <c r="F32" s="24">
        <f>IFERROR(Table_Items[[#This Row],[Quantité]]*Table_Items[[#This Row],[Colonne2]],0)</f>
        <v>0</v>
      </c>
    </row>
    <row r="33" spans="4:6" ht="24" customHeight="1" x14ac:dyDescent="0.25">
      <c r="E33" s="25"/>
    </row>
    <row r="34" spans="4:6" ht="36" customHeight="1" x14ac:dyDescent="0.25">
      <c r="E34" s="26" t="s">
        <v>6</v>
      </c>
      <c r="F34" s="27">
        <f>SUM(Table_Items[test4])</f>
        <v>48.5</v>
      </c>
    </row>
    <row r="35" spans="4:6" ht="24" customHeight="1" x14ac:dyDescent="0.25">
      <c r="D35" s="26" t="s">
        <v>7</v>
      </c>
      <c r="E35" s="28">
        <f>[1]Bondecommande!G33</f>
        <v>0.21</v>
      </c>
      <c r="F35" s="29">
        <f>F34*E35</f>
        <v>10.185</v>
      </c>
    </row>
    <row r="36" spans="4:6" ht="24" customHeight="1" x14ac:dyDescent="0.25">
      <c r="D36" s="1" t="s">
        <v>0</v>
      </c>
      <c r="F36" s="30">
        <f>F34+F35</f>
        <v>58.685000000000002</v>
      </c>
    </row>
  </sheetData>
  <sheetProtection selectLockedCells="1"/>
  <mergeCells count="2">
    <mergeCell ref="E1:F1"/>
    <mergeCell ref="E3:F3"/>
  </mergeCells>
  <dataValidations count="4">
    <dataValidation allowBlank="1" showInputMessage="1" showErrorMessage="1" prompt="Entrez l’adresse 2 du client dans cette cellule" sqref="E10" xr:uid="{C54FB2FA-6A9B-42B3-9804-C56398B031E5}"/>
    <dataValidation allowBlank="1" showInputMessage="1" showErrorMessage="1" prompt="Supprimez la ligne 1 une fois le service ajouté." sqref="A2" xr:uid="{B4C4ECC9-F8EF-404F-B8E0-123EE8FEC860}"/>
    <dataValidation allowBlank="1" showInputMessage="1" showErrorMessage="1" prompt="Entrez le nom de votre entreprise. _x000a_Entrez les coordonnées de votre entreprise ci-dessous." sqref="B6:C6" xr:uid="{7B1FC7D1-F97C-4D53-96DD-3569852127F2}"/>
    <dataValidation allowBlank="1" showInputMessage="1" showErrorMessage="1" promptTitle="Modèle de facture" prompt="Pour utiliser ce modèle, configurez le logo de votre entreprise, son nom et ses coordonnées. Mettez également à jour le taux de taxation dans la cellule D28._x000a__x000a_Puis enregistrez ce fichier en tant que modèle Excel (. xltx)_x000a__x000a_" sqref="A1" xr:uid="{C90E7061-0D8E-44E8-AC5C-5A267BCF2B9A}"/>
  </dataValidations>
  <printOptions horizontalCentered="1" verticalCentered="1"/>
  <pageMargins left="0.25" right="0.25" top="0.75" bottom="0.75" header="0.3" footer="0.3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impression">
                <anchor moveWithCells="1" sizeWithCells="1">
                  <from>
                    <xdr:col>9</xdr:col>
                    <xdr:colOff>57150</xdr:colOff>
                    <xdr:row>0</xdr:row>
                    <xdr:rowOff>190500</xdr:rowOff>
                  </from>
                  <to>
                    <xdr:col>13</xdr:col>
                    <xdr:colOff>114300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Nom_Entreprise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 François</dc:creator>
  <cp:lastModifiedBy>Mich François</cp:lastModifiedBy>
  <dcterms:created xsi:type="dcterms:W3CDTF">2025-01-05T15:33:18Z</dcterms:created>
  <dcterms:modified xsi:type="dcterms:W3CDTF">2025-01-05T15:34:06Z</dcterms:modified>
</cp:coreProperties>
</file>