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featurePropertyBag/featurePropertyBag.xml" ContentType="application/vnd.ms-excel.featurepropertyba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updateLinks="always"/>
  <mc:AlternateContent xmlns:mc="http://schemas.openxmlformats.org/markup-compatibility/2006">
    <mc:Choice Requires="x15">
      <x15ac:absPath xmlns:x15ac="http://schemas.microsoft.com/office/spreadsheetml/2010/11/ac" url="C:\Users\foxmc\Documents\Base de donnée recette\"/>
    </mc:Choice>
  </mc:AlternateContent>
  <xr:revisionPtr revIDLastSave="0" documentId="8_{73C4D9FF-0A91-4527-9738-4E1F40685DA1}" xr6:coauthVersionLast="47" xr6:coauthVersionMax="47" xr10:uidLastSave="{00000000-0000-0000-0000-000000000000}"/>
  <bookViews>
    <workbookView xWindow="28365" yWindow="-16200" windowWidth="19410" windowHeight="15585" xr2:uid="{C8B37A70-E5A1-40C9-AC84-D4089B12C22F}"/>
  </bookViews>
  <sheets>
    <sheet name="Feuil1" sheetId="1" r:id="rId1"/>
  </sheets>
  <externalReferences>
    <externalReference r:id="rId2"/>
    <externalReference r:id="rId3"/>
    <externalReference r:id="rId4"/>
  </externalReferences>
  <definedNames>
    <definedName name="ListeIngrédients">#REF!</definedName>
    <definedName name="Référence">[1]Codex!#REF!</definedName>
    <definedName name="Total_€_kg">Feuil1!$E$17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 l="1"/>
  <c r="E5" i="1"/>
  <c r="F5" i="1" s="1"/>
  <c r="E6" i="1"/>
  <c r="F6" i="1" s="1"/>
  <c r="E7" i="1"/>
  <c r="E3" i="1"/>
  <c r="F3" i="1" s="1"/>
  <c r="E8" i="1"/>
  <c r="F8" i="1" s="1"/>
  <c r="E9" i="1"/>
  <c r="F9" i="1" s="1"/>
  <c r="E10" i="1"/>
  <c r="E11" i="1"/>
  <c r="E12" i="1"/>
  <c r="E13" i="1"/>
  <c r="E14" i="1"/>
  <c r="E15" i="1"/>
  <c r="E16" i="1"/>
  <c r="H21" i="1"/>
  <c r="K21" i="1" s="1"/>
  <c r="G18" i="1" a="1"/>
  <c r="G18" i="1" s="1"/>
  <c r="B17" i="1"/>
  <c r="G16" i="1"/>
  <c r="D16" i="1"/>
  <c r="C16" i="1"/>
  <c r="G15" i="1"/>
  <c r="D15" i="1"/>
  <c r="C15" i="1"/>
  <c r="G14" i="1"/>
  <c r="D14" i="1"/>
  <c r="C14" i="1"/>
  <c r="G13" i="1"/>
  <c r="D13" i="1"/>
  <c r="C13" i="1"/>
  <c r="G12" i="1"/>
  <c r="D12" i="1"/>
  <c r="C12" i="1"/>
  <c r="G11" i="1"/>
  <c r="D11" i="1"/>
  <c r="C11" i="1"/>
  <c r="G10" i="1"/>
  <c r="D10" i="1"/>
  <c r="C10" i="1"/>
  <c r="G9" i="1"/>
  <c r="D9" i="1"/>
  <c r="C9" i="1"/>
  <c r="G8" i="1"/>
  <c r="D8" i="1"/>
  <c r="C8" i="1"/>
  <c r="G7" i="1"/>
  <c r="D7" i="1"/>
  <c r="C7" i="1"/>
  <c r="G6" i="1"/>
  <c r="D6" i="1"/>
  <c r="C6" i="1"/>
  <c r="G5" i="1"/>
  <c r="D5" i="1"/>
  <c r="C5" i="1"/>
  <c r="G4" i="1"/>
  <c r="D4" i="1"/>
  <c r="C4" i="1"/>
  <c r="G3" i="1"/>
  <c r="D3" i="1"/>
  <c r="C3" i="1"/>
  <c r="C17" i="1" s="1"/>
  <c r="F7" i="1" l="1"/>
  <c r="F10" i="1"/>
  <c r="F14" i="1"/>
  <c r="F15" i="1"/>
  <c r="F16" i="1"/>
  <c r="F13" i="1"/>
  <c r="F4" i="1"/>
  <c r="F11" i="1"/>
  <c r="F12" i="1"/>
  <c r="G17" i="1"/>
  <c r="F17" i="1" l="1"/>
  <c r="E17" i="1" s="1"/>
  <c r="E19" i="1" l="1"/>
  <c r="K19" i="1" l="1"/>
  <c r="K20" i="1" s="1"/>
  <c r="E20" i="1"/>
  <c r="H20" i="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<sst xmlns="http://schemas.openxmlformats.org/spreadsheetml/2006/main" count="34" uniqueCount="33">
  <si>
    <t>Crème pâtissière</t>
  </si>
  <si>
    <t>La maison du pain</t>
  </si>
  <si>
    <t>★☆☆☆☆</t>
  </si>
  <si>
    <t>Toutes saisons</t>
  </si>
  <si>
    <t>Ingrédients</t>
  </si>
  <si>
    <t>Qt de base en g</t>
  </si>
  <si>
    <t>%</t>
  </si>
  <si>
    <t>Qt m.oeuvre en g</t>
  </si>
  <si>
    <t>€/kg</t>
  </si>
  <si>
    <t>€ total</t>
  </si>
  <si>
    <t>Dont TVA</t>
  </si>
  <si>
    <t>Porter le lait et le beurre à ébulition. Dans un cul de poule, mélanger le sucre et les œufs, puis ajouter l'amidon de maïs.
Détendre la masse avec du lait chaud puis transvaser le tout dans la casserole. Porter de nouveau à ébulition.</t>
  </si>
  <si>
    <t>Lait</t>
  </si>
  <si>
    <t>Beurre</t>
  </si>
  <si>
    <t>Sucre</t>
  </si>
  <si>
    <t>Œufs</t>
  </si>
  <si>
    <t>Amidon de maïs</t>
  </si>
  <si>
    <t>Total de production</t>
  </si>
  <si>
    <t>Par ingrédient</t>
  </si>
  <si>
    <t>Allergènes présent</t>
  </si>
  <si>
    <t>Masse/Unité</t>
  </si>
  <si>
    <t>Prix de prod unit</t>
  </si>
  <si>
    <t>Coefficient</t>
  </si>
  <si>
    <t>Prix de vente
après coef</t>
  </si>
  <si>
    <t>Prix de vente conseillé</t>
  </si>
  <si>
    <t>Bénéfice unitaire</t>
  </si>
  <si>
    <t>Bénéfice de production</t>
  </si>
  <si>
    <t>Indice de rentabilité</t>
  </si>
  <si>
    <t>DLC</t>
  </si>
  <si>
    <t>Lieux de conservation</t>
  </si>
  <si>
    <t>+4°C</t>
  </si>
  <si>
    <t>Date de production</t>
  </si>
  <si>
    <t>Date de péremption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</si>
</sst>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_-* #,##0.00\ [$€-40C]_-;\-* #,##0.00\ [$€-40C]_-;_-* &quot;-&quot;??\ [$€-40C]_-;_-@_-"/>
  </numFmts>
  <fonts count="7" x14ac:knownFonts="1">
    <font>
      <sz val="11"/>
      <color theme="1"/>
      <name val="Aptos Narrow"/>
      <family val="2"/>
      <scheme val="minor"/>
    </font>
    <font>
      <sz val="8"/>
      <color theme="1"/>
      <name val="Aptos Narrow"/>
      <family val="2"/>
      <scheme val="minor"/>
    </font>
    <font>
      <sz val="8"/>
      <color rgb="FF000000"/>
      <name val="Aptos Narrow"/>
      <family val="2"/>
      <scheme val="minor"/>
    </font>
    <font>
      <sz val="11"/>
      <color rgb="FF000000"/>
      <name val="Aptos Narrow"/>
      <family val="2"/>
      <scheme val="minor"/>
    </font>
    <font>
      <b/>
      <sz val="8"/>
      <color theme="1"/>
      <name val="Aptos Narrow"/>
      <family val="2"/>
      <scheme val="minor"/>
    </font>
    <font>
      <b/>
      <sz val="11"/>
      <color theme="1"/>
      <name val="Aptos Narrow"/>
      <family val="2"/>
      <scheme val="minor"/>
    </font>
    <font>
      <b/>
      <sz val="8"/>
      <color rgb="FF000000"/>
      <name val="Aptos Narrow"/>
      <family val="2"/>
      <scheme val="minor"/>
    </font>
  </fonts>
  <fills count="7">
    <fill>
      <patternFill patternType="none"/>
    </fill>
    <fill>
      <patternFill patternType="gray125"/>
    </fill>
    <fill>
      <patternFill patternType="solid">
        <fgColor rgb="FFCCFFCC"/>
        <bgColor indexed="64"/>
      </patternFill>
    </fill>
    <fill>
      <patternFill patternType="solid">
        <fgColor theme="0"/>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theme="4" tint="0.39997558519241921"/>
        <bgColor indexed="64"/>
      </patternFill>
    </fill>
  </fills>
  <borders count="28">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top style="thin">
        <color indexed="64"/>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rgb="FF000000"/>
      </top>
      <bottom style="thin">
        <color rgb="FF000000"/>
      </bottom>
      <diagonal/>
    </border>
    <border>
      <left style="thin">
        <color indexed="64"/>
      </left>
      <right style="thin">
        <color indexed="64"/>
      </right>
      <top/>
      <bottom/>
      <diagonal/>
    </border>
    <border>
      <left style="thin">
        <color indexed="64"/>
      </left>
      <right/>
      <top style="thin">
        <color rgb="FF000000"/>
      </top>
      <bottom style="thin">
        <color indexed="64"/>
      </bottom>
      <diagonal/>
    </border>
    <border>
      <left style="thin">
        <color rgb="FF000000"/>
      </left>
      <right/>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style="thin">
        <color indexed="64"/>
      </bottom>
      <diagonal/>
    </border>
    <border>
      <left style="thin">
        <color rgb="FF000000"/>
      </left>
      <right style="thin">
        <color rgb="FF000000"/>
      </right>
      <top/>
      <bottom style="thin">
        <color rgb="FF000000"/>
      </bottom>
      <diagonal/>
    </border>
    <border>
      <left style="thin">
        <color rgb="FF000000"/>
      </left>
      <right style="thin">
        <color indexed="64"/>
      </right>
      <top style="thin">
        <color rgb="FF000000"/>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style="thick">
        <color indexed="64"/>
      </top>
      <bottom/>
      <diagonal/>
    </border>
    <border>
      <left/>
      <right style="thin">
        <color rgb="FF000000"/>
      </right>
      <top/>
      <bottom/>
      <diagonal/>
    </border>
    <border>
      <left style="thin">
        <color indexed="64"/>
      </left>
      <right/>
      <top style="thin">
        <color indexed="64"/>
      </top>
      <bottom style="thin">
        <color indexed="64"/>
      </bottom>
      <diagonal/>
    </border>
    <border>
      <left style="thin">
        <color rgb="FF000000"/>
      </left>
      <right style="thin">
        <color rgb="FF000000"/>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ck">
        <color indexed="64"/>
      </right>
      <top style="thick">
        <color indexed="64"/>
      </top>
      <bottom/>
      <diagonal/>
    </border>
  </borders>
  <cellStyleXfs count="1">
    <xf numFmtId="0" fontId="0" fillId="0" borderId="0"/>
  </cellStyleXfs>
  <cellXfs count="75">
    <xf numFmtId="0" fontId="0" fillId="0" borderId="0" xfId="0"/>
    <xf numFmtId="0" fontId="0" fillId="3" borderId="7" xfId="0" applyFill="1" applyBorder="1" applyAlignment="1">
      <alignment horizontal="center" vertical="center"/>
    </xf>
    <xf numFmtId="0" fontId="0" fillId="3" borderId="8" xfId="0" applyFill="1" applyBorder="1" applyAlignment="1">
      <alignment horizontal="center" vertical="center"/>
    </xf>
    <xf numFmtId="0" fontId="3" fillId="2" borderId="1" xfId="0" applyFont="1" applyFill="1" applyBorder="1" applyAlignment="1">
      <alignment horizontal="center" vertical="center"/>
    </xf>
    <xf numFmtId="165" fontId="0" fillId="0" borderId="1" xfId="0" applyNumberFormat="1" applyBorder="1" applyAlignment="1">
      <alignment horizontal="center" vertical="center"/>
    </xf>
    <xf numFmtId="165" fontId="0" fillId="0" borderId="3" xfId="0" applyNumberFormat="1" applyBorder="1" applyAlignment="1">
      <alignment horizontal="center" vertical="center"/>
    </xf>
    <xf numFmtId="0" fontId="0" fillId="3" borderId="9" xfId="0" applyFill="1" applyBorder="1" applyAlignment="1">
      <alignment horizontal="center" vertical="center"/>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3" borderId="13" xfId="0" applyFill="1" applyBorder="1" applyAlignment="1">
      <alignment horizontal="center" vertical="center"/>
    </xf>
    <xf numFmtId="2" fontId="0" fillId="3" borderId="3" xfId="0" applyNumberFormat="1" applyFill="1" applyBorder="1" applyAlignment="1">
      <alignment horizontal="center" vertical="center"/>
    </xf>
    <xf numFmtId="0" fontId="0" fillId="3" borderId="14" xfId="0" applyFill="1" applyBorder="1" applyAlignment="1">
      <alignment horizontal="center" vertical="center"/>
    </xf>
    <xf numFmtId="0" fontId="0" fillId="3" borderId="15" xfId="0" applyFill="1" applyBorder="1" applyAlignment="1">
      <alignment horizontal="center" vertical="center"/>
    </xf>
    <xf numFmtId="0" fontId="0" fillId="3" borderId="16" xfId="0" applyFill="1" applyBorder="1" applyAlignment="1">
      <alignment horizontal="center" vertical="center"/>
    </xf>
    <xf numFmtId="0" fontId="0" fillId="3" borderId="1" xfId="0" applyFill="1" applyBorder="1" applyAlignment="1">
      <alignment horizontal="center" vertical="center"/>
    </xf>
    <xf numFmtId="0" fontId="0" fillId="3" borderId="17" xfId="0" applyFill="1" applyBorder="1" applyAlignment="1">
      <alignment horizontal="center" vertical="center"/>
    </xf>
    <xf numFmtId="0" fontId="3" fillId="2" borderId="6" xfId="0" applyFont="1" applyFill="1"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165" fontId="0" fillId="0" borderId="5" xfId="0" applyNumberFormat="1" applyBorder="1" applyAlignment="1">
      <alignment horizontal="center" vertical="center"/>
    </xf>
    <xf numFmtId="0" fontId="0" fillId="0" borderId="20" xfId="0" applyBorder="1" applyAlignment="1">
      <alignment horizontal="center" vertical="center"/>
    </xf>
    <xf numFmtId="165" fontId="2" fillId="4" borderId="6" xfId="0" applyNumberFormat="1" applyFont="1" applyFill="1" applyBorder="1" applyAlignment="1">
      <alignment horizontal="center" vertical="center"/>
    </xf>
    <xf numFmtId="165" fontId="0" fillId="4" borderId="6" xfId="0" applyNumberFormat="1" applyFill="1" applyBorder="1" applyAlignment="1">
      <alignment horizontal="center" vertical="center"/>
    </xf>
    <xf numFmtId="0" fontId="0" fillId="0" borderId="21" xfId="0" applyBorder="1" applyAlignment="1">
      <alignment horizontal="center" vertical="center"/>
    </xf>
    <xf numFmtId="165" fontId="3" fillId="0" borderId="6" xfId="0" applyNumberFormat="1" applyFont="1" applyBorder="1" applyAlignment="1">
      <alignment horizontal="center" vertical="center"/>
    </xf>
    <xf numFmtId="165" fontId="0" fillId="0" borderId="19" xfId="0" applyNumberFormat="1" applyBorder="1" applyAlignment="1">
      <alignment horizontal="center" vertical="center"/>
    </xf>
    <xf numFmtId="165" fontId="0" fillId="0" borderId="8" xfId="0" applyNumberFormat="1" applyBorder="1" applyAlignment="1">
      <alignment vertical="center"/>
    </xf>
    <xf numFmtId="49" fontId="0" fillId="0" borderId="23" xfId="0" applyNumberFormat="1" applyBorder="1"/>
    <xf numFmtId="14" fontId="1" fillId="0" borderId="8" xfId="0" applyNumberFormat="1" applyFont="1" applyBorder="1"/>
    <xf numFmtId="14" fontId="0" fillId="0" borderId="8" xfId="0" applyNumberFormat="1" applyBorder="1"/>
    <xf numFmtId="0" fontId="0" fillId="0" borderId="8" xfId="0" applyBorder="1" applyAlignment="1">
      <alignment horizontal="center" vertical="center"/>
    </xf>
    <xf numFmtId="0" fontId="4" fillId="0" borderId="24" xfId="0" applyFont="1" applyBorder="1" applyAlignment="1">
      <alignment horizontal="center" vertical="center"/>
    </xf>
    <xf numFmtId="0" fontId="4" fillId="0" borderId="22" xfId="0" applyFont="1" applyBorder="1" applyAlignment="1">
      <alignment horizontal="center" vertical="center"/>
    </xf>
    <xf numFmtId="0" fontId="4" fillId="0" borderId="16" xfId="0" applyFont="1" applyBorder="1" applyAlignment="1">
      <alignment horizontal="center" vertical="center"/>
    </xf>
    <xf numFmtId="0" fontId="4" fillId="2" borderId="16" xfId="0" applyFont="1" applyFill="1" applyBorder="1" applyAlignment="1">
      <alignment horizontal="center" vertic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2" fontId="0" fillId="3" borderId="5" xfId="0" applyNumberFormat="1" applyFill="1" applyBorder="1" applyAlignment="1">
      <alignment horizontal="center" vertical="center" wrapText="1"/>
    </xf>
    <xf numFmtId="0" fontId="0" fillId="3" borderId="2" xfId="0" applyFill="1" applyBorder="1" applyAlignment="1">
      <alignment horizontal="center" vertical="center"/>
    </xf>
    <xf numFmtId="0" fontId="4" fillId="0" borderId="3" xfId="0" applyFont="1" applyBorder="1" applyAlignment="1">
      <alignment vertical="center"/>
    </xf>
    <xf numFmtId="0" fontId="0" fillId="5" borderId="8" xfId="0" applyFill="1" applyBorder="1" applyAlignment="1">
      <alignment horizontal="center" vertical="center"/>
    </xf>
    <xf numFmtId="165" fontId="0" fillId="0" borderId="18" xfId="0" applyNumberFormat="1" applyBorder="1" applyAlignment="1">
      <alignment horizontal="center" vertical="center"/>
    </xf>
    <xf numFmtId="0" fontId="4" fillId="0" borderId="0" xfId="0" applyFont="1">
      <extLst>
        <ext xmlns:xfpb="http://schemas.microsoft.com/office/spreadsheetml/2022/featurepropertybag" uri="{C7286773-470A-42A8-94C5-96B5CB345126}">
          <xfpb:xfComplement i="0"/>
        </ext>
      </extLst>
    </xf>
    <xf numFmtId="0" fontId="0" fillId="3" borderId="8" xfId="0" applyFill="1" applyBorder="1" applyAlignment="1">
      <alignment horizontal="center" vertical="center" wrapText="1"/>
      <extLst>
        <ext xmlns:xfpb="http://schemas.microsoft.com/office/spreadsheetml/2022/featurepropertybag" uri="{C7286773-470A-42A8-94C5-96B5CB345126}">
          <xfpb:xfComplement i="0"/>
        </ext>
      </extLst>
    </xf>
    <xf numFmtId="0" fontId="0" fillId="3" borderId="8" xfId="0" applyFill="1" applyBorder="1" applyAlignment="1">
      <alignment horizontal="center" vertical="center" wrapText="1"/>
    </xf>
    <xf numFmtId="0" fontId="0" fillId="6" borderId="8" xfId="0" applyFill="1" applyBorder="1" applyAlignment="1">
      <alignment horizontal="center"/>
    </xf>
    <xf numFmtId="0" fontId="4" fillId="0" borderId="19" xfId="0" applyFont="1" applyBorder="1" applyAlignment="1">
      <alignment vertical="center"/>
    </xf>
    <xf numFmtId="0" fontId="4" fillId="0" borderId="19" xfId="0" applyFont="1" applyBorder="1" applyAlignment="1">
      <alignment horizontal="center" vertical="center"/>
    </xf>
    <xf numFmtId="0" fontId="4" fillId="0" borderId="18" xfId="0" applyFont="1" applyBorder="1" applyAlignment="1">
      <alignment horizontal="center" vertical="center" wrapText="1"/>
    </xf>
    <xf numFmtId="0" fontId="4" fillId="0" borderId="1" xfId="0" applyFont="1" applyBorder="1" applyAlignment="1">
      <alignment vertical="center"/>
    </xf>
    <xf numFmtId="165" fontId="0" fillId="0" borderId="27" xfId="0" applyNumberFormat="1" applyBorder="1" applyAlignment="1">
      <alignment horizontal="center" vertical="center"/>
    </xf>
    <xf numFmtId="0" fontId="0" fillId="0" borderId="25" xfId="0" applyBorder="1" applyAlignment="1">
      <alignment horizontal="center"/>
    </xf>
    <xf numFmtId="0" fontId="4" fillId="0" borderId="8" xfId="0" applyFont="1" applyBorder="1"/>
    <xf numFmtId="0" fontId="5" fillId="0" borderId="8" xfId="0" applyFont="1" applyBorder="1"/>
    <xf numFmtId="14" fontId="4" fillId="0" borderId="8" xfId="0" applyNumberFormat="1" applyFont="1" applyBorder="1"/>
    <xf numFmtId="0" fontId="4" fillId="0" borderId="8" xfId="0" applyFont="1" applyBorder="1" applyAlignment="1">
      <alignment horizontal="center"/>
    </xf>
    <xf numFmtId="165" fontId="5" fillId="0" borderId="23" xfId="0" applyNumberFormat="1" applyFont="1" applyBorder="1" applyAlignment="1">
      <alignment horizontal="center" vertical="center"/>
    </xf>
    <xf numFmtId="165" fontId="5" fillId="0" borderId="25" xfId="0" applyNumberFormat="1" applyFont="1" applyBorder="1" applyAlignment="1">
      <alignment horizontal="center" vertical="center"/>
    </xf>
    <xf numFmtId="165" fontId="0" fillId="0" borderId="23" xfId="0" applyNumberFormat="1" applyBorder="1" applyAlignment="1">
      <alignment horizontal="center" vertical="center"/>
    </xf>
    <xf numFmtId="165" fontId="0" fillId="0" borderId="26" xfId="0" applyNumberFormat="1" applyBorder="1" applyAlignment="1">
      <alignment horizontal="center" vertical="center"/>
    </xf>
    <xf numFmtId="165" fontId="0" fillId="0" borderId="25" xfId="0" applyNumberFormat="1" applyBorder="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4" fillId="0" borderId="22" xfId="0" applyFont="1" applyBorder="1" applyAlignment="1">
      <alignment horizontal="center" vertical="center"/>
    </xf>
    <xf numFmtId="0" fontId="6" fillId="0" borderId="8" xfId="0" applyFont="1" applyBorder="1" applyAlignment="1">
      <alignment horizontal="center" vertical="center"/>
    </xf>
    <xf numFmtId="0" fontId="5" fillId="0" borderId="8"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164" fontId="1" fillId="0" borderId="6" xfId="0" applyNumberFormat="1" applyFont="1" applyBorder="1" applyAlignment="1">
      <alignment horizontal="center" vertical="center"/>
    </xf>
    <xf numFmtId="0" fontId="1" fillId="0" borderId="6" xfId="0" applyFont="1" applyBorder="1" applyAlignment="1">
      <alignment horizontal="center" vertical="center"/>
    </xf>
    <xf numFmtId="164" fontId="2" fillId="0" borderId="1" xfId="0" applyNumberFormat="1" applyFont="1" applyBorder="1" applyAlignment="1">
      <alignment horizontal="left" vertical="center" wrapText="1"/>
    </xf>
    <xf numFmtId="164" fontId="0" fillId="0" borderId="1" xfId="0" applyNumberFormat="1" applyBorder="1" applyAlignment="1">
      <alignment horizontal="left" vertical="center"/>
    </xf>
    <xf numFmtId="0" fontId="0" fillId="0" borderId="8" xfId="0" applyBorder="1" applyAlignment="1">
      <alignment horizontal="center"/>
    </xf>
  </cellXfs>
  <cellStyles count="1">
    <cellStyle name="Normal" xfId="0" builtinId="0"/>
  </cellStyles>
  <dxfs count="8">
    <dxf>
      <fill>
        <patternFill>
          <bgColor rgb="FF92D050"/>
        </patternFill>
      </fill>
    </dxf>
    <dxf>
      <fill>
        <patternFill>
          <bgColor rgb="FFFFFF00"/>
        </patternFill>
      </fill>
    </dxf>
    <dxf>
      <fill>
        <patternFill>
          <bgColor rgb="FFFFC000"/>
        </patternFill>
      </fill>
    </dxf>
    <dxf>
      <fill>
        <patternFill>
          <bgColor rgb="FFFF0000"/>
        </patternFill>
      </fill>
    </dxf>
    <dxf>
      <fill>
        <patternFill patternType="darkDown">
          <fgColor theme="1"/>
        </patternFill>
      </fill>
    </dxf>
    <dxf>
      <fill>
        <patternFill>
          <bgColor theme="6" tint="0.79998168889431442"/>
        </patternFill>
      </fill>
    </dxf>
    <dxf>
      <fill>
        <patternFill>
          <bgColor theme="7" tint="0.79998168889431442"/>
        </patternFill>
      </fill>
    </dxf>
    <dxf>
      <fill>
        <patternFill>
          <bgColor theme="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microsoft.com/office/2022/11/relationships/FeaturePropertyBag" Target="featurePropertyBag/featurePropertyBag.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6f8a5cb7f3175d4a/Base%20de%20donn&#233;e%20recette/Commisoft%20du%20pauvre%202.0.xlsx" TargetMode="External"/><Relationship Id="rId1" Type="http://schemas.openxmlformats.org/officeDocument/2006/relationships/externalLinkPath" Target="https://d.docs.live.net/6f8a5cb7f3175d4a/Base%20de%20donn&#233;e%20recette/Commisoft%20du%20pauvre%202.0.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foxmc\Documents\Base%20de%20donn&#233;e%20recette\Calculateur.xlsx" TargetMode="External"/><Relationship Id="rId1" Type="http://schemas.openxmlformats.org/officeDocument/2006/relationships/externalLinkPath" Target="Calculateur.xlsx"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C:\Users\foxmc\Documents\Base%20de%20donn&#233;e%20recette\Fichier%20de%20partage%20calculateur.xlsx" TargetMode="External"/><Relationship Id="rId1" Type="http://schemas.openxmlformats.org/officeDocument/2006/relationships/externalLinkPath" Target="Fichier%20de%20partage%20calculateur.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driveId="6F8A5CB7F3175D4A" itemId="6F8A5CB7F3175D4A!s44121e58240d47f68d2bb046ad240195">
      <xxl21:absoluteUrl r:id="rId2"/>
    </xxl21:alternateUrls>
    <sheetNames>
      <sheetName val="Fiche de recette"/>
      <sheetName val="Codex"/>
      <sheetName val="Bon d'économat"/>
      <sheetName val="Pertes"/>
      <sheetName val="Autres données"/>
      <sheetName val="Liste des tache à faire"/>
      <sheetName val="Tableau de production"/>
      <sheetName val="Etiquette de production"/>
      <sheetName val="Etiquette DLC produit"/>
      <sheetName val="Etiquette de présentation"/>
      <sheetName val="Prix de vente concurrence"/>
      <sheetName val="Facturation"/>
      <sheetName val="Archive préliminaire"/>
    </sheetNames>
    <sheetDataSet>
      <sheetData sheetId="0"/>
      <sheetData sheetId="1">
        <row r="1">
          <cell r="E1" t="str">
            <v>Objet</v>
          </cell>
          <cell r="F1" t="str">
            <v>Origine (du prix)</v>
          </cell>
          <cell r="G1" t="str">
            <v>Lien</v>
          </cell>
          <cell r="H1" t="str">
            <v>Prix €/Kg</v>
          </cell>
          <cell r="I1" t="str">
            <v>Prix unitaire
de vente</v>
          </cell>
          <cell r="J1" t="str">
            <v>TVA</v>
          </cell>
          <cell r="K1" t="str">
            <v>Dont TVA</v>
          </cell>
        </row>
        <row r="2">
          <cell r="E2" t="str">
            <v>Crèmes</v>
          </cell>
          <cell r="F2"/>
          <cell r="G2"/>
          <cell r="H2"/>
          <cell r="I2"/>
          <cell r="K2"/>
          <cell r="O2"/>
        </row>
        <row r="3">
          <cell r="E3" t="str">
            <v>Crèmes diverses</v>
          </cell>
          <cell r="F3"/>
        </row>
        <row r="4">
          <cell r="E4" t="str">
            <v>Crème pâtissière</v>
          </cell>
          <cell r="F4" t="str">
            <v>P.Maison</v>
          </cell>
          <cell r="G4"/>
          <cell r="I4">
            <v>1</v>
          </cell>
          <cell r="J4">
            <v>5.5</v>
          </cell>
          <cell r="K4">
            <v>0</v>
          </cell>
          <cell r="O4" t="str">
            <v>Lactose; Ovoproduit</v>
          </cell>
        </row>
        <row r="5">
          <cell r="E5" t="str">
            <v>Crème pâtissière congélation</v>
          </cell>
          <cell r="F5"/>
          <cell r="G5"/>
        </row>
        <row r="6">
          <cell r="E6" t="str">
            <v>Crème pâtissière viennoiseries</v>
          </cell>
          <cell r="F6" t="str">
            <v>P.Maison</v>
          </cell>
          <cell r="G6"/>
        </row>
        <row r="7">
          <cell r="E7" t="str">
            <v>Crème Flan (maison du pain)</v>
          </cell>
          <cell r="F7"/>
          <cell r="G7"/>
        </row>
        <row r="8">
          <cell r="E8" t="str">
            <v>Crème Flan (EMMA)</v>
          </cell>
          <cell r="F8"/>
          <cell r="G8"/>
        </row>
        <row r="9">
          <cell r="E9" t="str">
            <v>Crème chantilly/mascarpone</v>
          </cell>
          <cell r="F9"/>
          <cell r="G9"/>
        </row>
        <row r="10">
          <cell r="E10" t="str">
            <v>Crème au beurre (sucre cuit)</v>
          </cell>
          <cell r="F10"/>
          <cell r="G10"/>
        </row>
        <row r="11">
          <cell r="E11" t="str">
            <v>Crème au beurre (meringue italienne)</v>
          </cell>
          <cell r="F11"/>
          <cell r="G11"/>
        </row>
        <row r="12">
          <cell r="E12" t="str">
            <v>Crème au beurre (à l'anglaise)</v>
          </cell>
          <cell r="F12"/>
          <cell r="G12"/>
        </row>
        <row r="13">
          <cell r="E13" t="str">
            <v>Crème au beurre (génoise)</v>
          </cell>
          <cell r="F13"/>
          <cell r="G13"/>
        </row>
        <row r="14">
          <cell r="E14" t="str">
            <v>Crème d'amande</v>
          </cell>
          <cell r="F14" t="str">
            <v>P.Maison</v>
          </cell>
          <cell r="G14"/>
          <cell r="J14">
            <v>5.5</v>
          </cell>
          <cell r="O14" t="str">
            <v>Lactose; Ovoproduit; Oléagineux</v>
          </cell>
        </row>
        <row r="15">
          <cell r="E15" t="str">
            <v>Frangipane</v>
          </cell>
          <cell r="F15"/>
          <cell r="G15"/>
        </row>
        <row r="16">
          <cell r="E16" t="str">
            <v>Crème pécan</v>
          </cell>
          <cell r="F16"/>
          <cell r="G16"/>
        </row>
        <row r="17">
          <cell r="E17" t="str">
            <v>Crème avocat</v>
          </cell>
          <cell r="F17"/>
          <cell r="G17"/>
        </row>
        <row r="18">
          <cell r="E18" t="str">
            <v>Crémeux</v>
          </cell>
          <cell r="F18"/>
          <cell r="G18"/>
          <cell r="H18"/>
          <cell r="I18"/>
          <cell r="K18"/>
          <cell r="O18"/>
        </row>
        <row r="19">
          <cell r="E19" t="str">
            <v>Crémeux vanille</v>
          </cell>
          <cell r="F19"/>
        </row>
        <row r="20">
          <cell r="E20" t="str">
            <v>Crémeux chocolat</v>
          </cell>
          <cell r="F20"/>
        </row>
        <row r="21">
          <cell r="E21" t="str">
            <v>Crémeux citron (Maison du pain)</v>
          </cell>
          <cell r="F21"/>
        </row>
        <row r="22">
          <cell r="E22" t="str">
            <v>Crémeux citron/basilic</v>
          </cell>
          <cell r="F22"/>
        </row>
        <row r="23">
          <cell r="E23" t="str">
            <v>Crémeux CBS (EMMA)</v>
          </cell>
          <cell r="F23"/>
        </row>
        <row r="24">
          <cell r="E24" t="str">
            <v>Crémeux CBS ( CFA)</v>
          </cell>
          <cell r="F24"/>
        </row>
        <row r="25">
          <cell r="E25" t="str">
            <v>Crémeux Tonka/chocolat</v>
          </cell>
          <cell r="F25"/>
        </row>
        <row r="26">
          <cell r="E26" t="str">
            <v>Crémeux fraise/framboise</v>
          </cell>
          <cell r="F26"/>
        </row>
        <row r="27">
          <cell r="E27" t="str">
            <v>Crémeux fraise basilic</v>
          </cell>
          <cell r="F27"/>
        </row>
        <row r="28">
          <cell r="E28" t="str">
            <v>Crémeux fraise rhubarbe</v>
          </cell>
          <cell r="F28"/>
        </row>
        <row r="29">
          <cell r="E29" t="str">
            <v>Crémeux ananas coco</v>
          </cell>
          <cell r="F29"/>
        </row>
        <row r="30">
          <cell r="E30" t="str">
            <v>Crémeux mojito</v>
          </cell>
          <cell r="F30"/>
        </row>
        <row r="31">
          <cell r="E31" t="str">
            <v>Crémeux abricot</v>
          </cell>
          <cell r="F31"/>
        </row>
        <row r="32">
          <cell r="E32" t="str">
            <v>Crémeux café/chocolat</v>
          </cell>
          <cell r="F32" t="str">
            <v>P.Maison</v>
          </cell>
          <cell r="G32"/>
          <cell r="J32">
            <v>5.5</v>
          </cell>
          <cell r="O32" t="str">
            <v>Lactose</v>
          </cell>
        </row>
        <row r="33">
          <cell r="E33" t="str">
            <v>Crémeux cacahuète</v>
          </cell>
          <cell r="F33"/>
        </row>
        <row r="34">
          <cell r="E34" t="str">
            <v>Crémeux pécan</v>
          </cell>
          <cell r="F34"/>
        </row>
        <row r="35">
          <cell r="E35" t="str">
            <v>Crémeux orange</v>
          </cell>
          <cell r="F35"/>
        </row>
        <row r="36">
          <cell r="E36" t="str">
            <v>Crémeux mandarine</v>
          </cell>
          <cell r="F36"/>
        </row>
        <row r="37">
          <cell r="E37" t="str">
            <v>Crémeux pistache</v>
          </cell>
          <cell r="F37"/>
        </row>
        <row r="38">
          <cell r="E38" t="str">
            <v>Crémeux poire</v>
          </cell>
          <cell r="F38"/>
        </row>
        <row r="39">
          <cell r="E39" t="str">
            <v>Crémeux cassis</v>
          </cell>
          <cell r="F39"/>
        </row>
        <row r="40">
          <cell r="E40" t="str">
            <v>Crémeux mûres</v>
          </cell>
          <cell r="F40"/>
        </row>
        <row r="41">
          <cell r="E41" t="str">
            <v>Crémeux banane/passion</v>
          </cell>
          <cell r="F41"/>
        </row>
        <row r="42">
          <cell r="E42" t="str">
            <v>Crémeux marron</v>
          </cell>
          <cell r="F42"/>
        </row>
        <row r="43">
          <cell r="E43" t="str">
            <v>Namélaka café</v>
          </cell>
          <cell r="F43" t="str">
            <v>P.Maison</v>
          </cell>
          <cell r="G43"/>
          <cell r="J43">
            <v>5.5</v>
          </cell>
          <cell r="O43" t="str">
            <v>Lactose</v>
          </cell>
        </row>
        <row r="44">
          <cell r="E44" t="str">
            <v>Mousselines</v>
          </cell>
          <cell r="F44"/>
          <cell r="G44"/>
          <cell r="H44"/>
          <cell r="I44"/>
          <cell r="K44"/>
          <cell r="O44"/>
        </row>
        <row r="45">
          <cell r="E45" t="str">
            <v>Crème mousseline Paris-Brest</v>
          </cell>
          <cell r="F45"/>
        </row>
        <row r="46">
          <cell r="E46" t="str">
            <v>Crème mousseline caramel</v>
          </cell>
          <cell r="F46"/>
        </row>
        <row r="47">
          <cell r="E47" t="str">
            <v>Crème mousseline marron</v>
          </cell>
          <cell r="F47"/>
        </row>
        <row r="48">
          <cell r="E48" t="str">
            <v>Crème mousseline sarrasin</v>
          </cell>
          <cell r="F48"/>
        </row>
        <row r="49">
          <cell r="E49" t="str">
            <v>Biscuits entremets</v>
          </cell>
          <cell r="F49"/>
          <cell r="G49"/>
          <cell r="H49"/>
          <cell r="I49"/>
          <cell r="J49"/>
          <cell r="O49"/>
        </row>
        <row r="50">
          <cell r="E50" t="str">
            <v>Croustillants entremets</v>
          </cell>
          <cell r="G50"/>
          <cell r="H50"/>
          <cell r="I50"/>
          <cell r="K50"/>
          <cell r="O50"/>
        </row>
        <row r="51">
          <cell r="E51" t="str">
            <v>Croustillants praliné</v>
          </cell>
          <cell r="F51"/>
          <cell r="G51"/>
          <cell r="H51"/>
          <cell r="I51"/>
          <cell r="J51"/>
          <cell r="K51"/>
          <cell r="O51"/>
        </row>
        <row r="52">
          <cell r="E52" t="str">
            <v>Croustillants praliné café</v>
          </cell>
          <cell r="F52" t="str">
            <v>P.Maison</v>
          </cell>
          <cell r="G52"/>
          <cell r="J52">
            <v>5.5</v>
          </cell>
          <cell r="O52" t="str">
            <v>Lactose; Gluten</v>
          </cell>
        </row>
        <row r="53">
          <cell r="E53" t="str">
            <v>Mousses</v>
          </cell>
          <cell r="F53"/>
          <cell r="G53"/>
          <cell r="H53"/>
          <cell r="I53"/>
          <cell r="J53"/>
          <cell r="O53"/>
        </row>
        <row r="54">
          <cell r="E54" t="str">
            <v>Inserts</v>
          </cell>
          <cell r="G54"/>
          <cell r="H54"/>
          <cell r="I54"/>
          <cell r="K54"/>
          <cell r="O54"/>
        </row>
        <row r="55">
          <cell r="E55" t="str">
            <v>Insert passion</v>
          </cell>
          <cell r="F55" t="str">
            <v>P.Maison</v>
          </cell>
          <cell r="G55"/>
          <cell r="H55"/>
          <cell r="I55"/>
          <cell r="J55">
            <v>5.5</v>
          </cell>
          <cell r="K55"/>
          <cell r="O55" t="str">
            <v/>
          </cell>
        </row>
        <row r="56">
          <cell r="E56" t="str">
            <v>Panacotta</v>
          </cell>
          <cell r="F56"/>
        </row>
        <row r="57">
          <cell r="E57" t="str">
            <v>Entremets/Tartes</v>
          </cell>
          <cell r="F57"/>
          <cell r="G57"/>
          <cell r="H57"/>
          <cell r="I57"/>
          <cell r="J57"/>
          <cell r="O57"/>
        </row>
        <row r="58">
          <cell r="E58" t="str">
            <v>Chocolat</v>
          </cell>
          <cell r="F58"/>
        </row>
        <row r="59">
          <cell r="E59" t="str">
            <v>Entremet chocolat</v>
          </cell>
          <cell r="F59"/>
        </row>
        <row r="60">
          <cell r="E60" t="str">
            <v>Tarte Vanille chocolat</v>
          </cell>
          <cell r="F60"/>
          <cell r="G60"/>
          <cell r="H60"/>
          <cell r="I60"/>
          <cell r="J60"/>
          <cell r="K60"/>
          <cell r="O60"/>
        </row>
        <row r="61">
          <cell r="E61" t="str">
            <v>Fruits</v>
          </cell>
          <cell r="F61"/>
        </row>
        <row r="62">
          <cell r="E62" t="str">
            <v>Décors</v>
          </cell>
          <cell r="F62"/>
          <cell r="G62"/>
          <cell r="H62"/>
          <cell r="I62"/>
          <cell r="J62"/>
          <cell r="O62"/>
        </row>
        <row r="63">
          <cell r="E63" t="str">
            <v>Pâtes diverses</v>
          </cell>
          <cell r="F63"/>
          <cell r="G63"/>
          <cell r="H63"/>
          <cell r="I63"/>
          <cell r="J63"/>
          <cell r="O63"/>
        </row>
        <row r="64">
          <cell r="E64" t="str">
            <v>Pâte sucrée</v>
          </cell>
          <cell r="F64" t="str">
            <v>P.Maison</v>
          </cell>
          <cell r="G64"/>
          <cell r="H64"/>
          <cell r="I64"/>
          <cell r="J64">
            <v>5.5</v>
          </cell>
          <cell r="K64"/>
          <cell r="O64" t="str">
            <v>Lactose; Gluten; Oléagineux</v>
          </cell>
        </row>
        <row r="65">
          <cell r="E65" t="str">
            <v>Pâte sucrée_panure</v>
          </cell>
          <cell r="F65" t="str">
            <v>P.Maison</v>
          </cell>
          <cell r="G65"/>
          <cell r="H65"/>
          <cell r="I65"/>
          <cell r="J65">
            <v>5.5</v>
          </cell>
          <cell r="K65"/>
          <cell r="O65" t="str">
            <v>Lactose; Gluten; Ovoproduit; Oléagineux</v>
          </cell>
        </row>
        <row r="66">
          <cell r="E66" t="str">
            <v>Pâte sucrée sarasin</v>
          </cell>
          <cell r="F66"/>
          <cell r="G66"/>
          <cell r="H66"/>
          <cell r="I66"/>
          <cell r="J66"/>
          <cell r="K66"/>
          <cell r="O66"/>
        </row>
        <row r="67">
          <cell r="E67" t="str">
            <v>Pâte sucrée cacao</v>
          </cell>
          <cell r="F67"/>
        </row>
        <row r="68">
          <cell r="E68" t="str">
            <v>Pâte brisée</v>
          </cell>
          <cell r="F68"/>
          <cell r="G68"/>
        </row>
        <row r="69">
          <cell r="E69" t="str">
            <v>Pâte à croquant</v>
          </cell>
          <cell r="F69"/>
          <cell r="G69"/>
        </row>
        <row r="70">
          <cell r="E70" t="str">
            <v>Pâte à pâté au prune</v>
          </cell>
          <cell r="F70"/>
          <cell r="G70"/>
        </row>
        <row r="71">
          <cell r="E71" t="str">
            <v>Pâte feuillétée</v>
          </cell>
          <cell r="F71"/>
          <cell r="G71"/>
        </row>
        <row r="72">
          <cell r="E72" t="str">
            <v>Pâte à croissant</v>
          </cell>
          <cell r="F72"/>
          <cell r="G72"/>
        </row>
        <row r="73">
          <cell r="E73" t="str">
            <v>Pâte feuilletée boulangère</v>
          </cell>
          <cell r="F73"/>
          <cell r="G73"/>
        </row>
        <row r="74">
          <cell r="E74" t="str">
            <v>Pâte à baguette viennoise</v>
          </cell>
          <cell r="F74"/>
          <cell r="G74"/>
        </row>
        <row r="75">
          <cell r="E75" t="str">
            <v>Gâche</v>
          </cell>
          <cell r="F75"/>
          <cell r="G75"/>
        </row>
        <row r="76">
          <cell r="E76" t="str">
            <v>Pâte à granola</v>
          </cell>
          <cell r="F76"/>
        </row>
        <row r="77">
          <cell r="E77" t="str">
            <v>Pâte à choux</v>
          </cell>
          <cell r="F77"/>
        </row>
        <row r="78">
          <cell r="E78" t="str">
            <v>Pâte à botteraux</v>
          </cell>
          <cell r="F78"/>
        </row>
        <row r="79">
          <cell r="E79" t="str">
            <v>Pâte à baba</v>
          </cell>
          <cell r="F79"/>
        </row>
        <row r="80">
          <cell r="E80" t="str">
            <v>Plougastel</v>
          </cell>
          <cell r="F80"/>
        </row>
        <row r="81">
          <cell r="E81" t="str">
            <v>Viennoisseries</v>
          </cell>
          <cell r="F81"/>
          <cell r="G81"/>
          <cell r="H81"/>
          <cell r="I81"/>
          <cell r="J81"/>
          <cell r="O81"/>
        </row>
        <row r="82">
          <cell r="E82" t="str">
            <v>Croissant</v>
          </cell>
          <cell r="F82"/>
          <cell r="G82"/>
          <cell r="H82"/>
          <cell r="I82">
            <v>1</v>
          </cell>
          <cell r="J82">
            <v>5.5</v>
          </cell>
          <cell r="K82"/>
          <cell r="O82"/>
        </row>
        <row r="83">
          <cell r="E83" t="str">
            <v>Brioche (Carmes)</v>
          </cell>
          <cell r="F83"/>
          <cell r="G83"/>
        </row>
        <row r="84">
          <cell r="E84" t="str">
            <v>Gâteaux de voyages</v>
          </cell>
          <cell r="F84"/>
          <cell r="G84"/>
          <cell r="H84"/>
          <cell r="I84"/>
          <cell r="J84"/>
          <cell r="O84"/>
        </row>
        <row r="85">
          <cell r="E85" t="str">
            <v>Gateaux secs</v>
          </cell>
          <cell r="F85"/>
        </row>
        <row r="86">
          <cell r="E86" t="str">
            <v xml:space="preserve">Cookies chocolat noir </v>
          </cell>
          <cell r="F86" t="str">
            <v>P.Maison</v>
          </cell>
          <cell r="G86"/>
        </row>
        <row r="87">
          <cell r="E87" t="str">
            <v>Cookies chocolat noir (panure)</v>
          </cell>
          <cell r="F87" t="str">
            <v>P.Maison</v>
          </cell>
        </row>
        <row r="88">
          <cell r="E88" t="str">
            <v>Cookies Chocolat noir et écorces d'orange</v>
          </cell>
          <cell r="F88" t="str">
            <v>P.Maison</v>
          </cell>
        </row>
        <row r="89">
          <cell r="E89" t="str">
            <v>Cookies chocolat blanc&amp;cranberries</v>
          </cell>
          <cell r="F89" t="str">
            <v>P.Maison</v>
          </cell>
        </row>
        <row r="90">
          <cell r="E90" t="str">
            <v>Cookies Cacao&amp;noix de coco</v>
          </cell>
          <cell r="F90" t="str">
            <v>P.Maison</v>
          </cell>
        </row>
        <row r="91">
          <cell r="E91" t="str">
            <v>cookies cacahuètes</v>
          </cell>
          <cell r="F91" t="str">
            <v>P.Maison</v>
          </cell>
        </row>
        <row r="92">
          <cell r="E92" t="str">
            <v>Cookies citron&amp;sarrasin</v>
          </cell>
          <cell r="F92" t="str">
            <v>P.Maison</v>
          </cell>
        </row>
        <row r="93">
          <cell r="E93" t="str">
            <v>Cookies Chocolat noir et écorces d'orange (panure)</v>
          </cell>
          <cell r="F93" t="str">
            <v>P.Maison</v>
          </cell>
          <cell r="G93"/>
          <cell r="I93">
            <v>1.2</v>
          </cell>
          <cell r="J93">
            <v>5.5</v>
          </cell>
          <cell r="O93" t="str">
            <v>Lactose; Gluten; Ovoproduit</v>
          </cell>
        </row>
        <row r="94">
          <cell r="E94" t="str">
            <v>Cookies chocolat noir, miel &amp; épices</v>
          </cell>
          <cell r="F94" t="str">
            <v>P.Maison</v>
          </cell>
        </row>
        <row r="95">
          <cell r="E95" t="str">
            <v>Fondant au chocolat (Carmes)</v>
          </cell>
          <cell r="F95" t="str">
            <v>P.Maison</v>
          </cell>
        </row>
        <row r="96">
          <cell r="E96" t="str">
            <v>Fondant au chocolat (La maison du pain)</v>
          </cell>
          <cell r="F96" t="str">
            <v>P.Maison</v>
          </cell>
        </row>
        <row r="97">
          <cell r="E97" t="str">
            <v>Fondant au chocolat caramel</v>
          </cell>
          <cell r="F97" t="str">
            <v>P.Maison</v>
          </cell>
        </row>
        <row r="98">
          <cell r="E98" t="str">
            <v>Fondant chocolat cœur caramel</v>
          </cell>
          <cell r="F98" t="str">
            <v>P.Maison</v>
          </cell>
          <cell r="G98"/>
          <cell r="H98"/>
          <cell r="I98"/>
          <cell r="J98"/>
          <cell r="K98"/>
          <cell r="O98"/>
        </row>
        <row r="99">
          <cell r="E99" t="str">
            <v>Fondant chocolat cœur framboise</v>
          </cell>
          <cell r="F99" t="str">
            <v>P.Maison</v>
          </cell>
        </row>
        <row r="100">
          <cell r="E100" t="str">
            <v>Cake caramel vanille</v>
          </cell>
          <cell r="F100" t="str">
            <v>P.Maison</v>
          </cell>
        </row>
        <row r="101">
          <cell r="E101" t="str">
            <v>cake cocktail d'agrume</v>
          </cell>
          <cell r="F101" t="str">
            <v>P.Maison</v>
          </cell>
        </row>
        <row r="102">
          <cell r="E102" t="str">
            <v>Cake marbré</v>
          </cell>
          <cell r="F102" t="str">
            <v>P.Maison</v>
          </cell>
        </row>
        <row r="103">
          <cell r="E103" t="str">
            <v>Cake citron ( EMMA)</v>
          </cell>
          <cell r="F103" t="str">
            <v>P.Maison</v>
          </cell>
          <cell r="G103"/>
        </row>
        <row r="104">
          <cell r="E104" t="str">
            <v>Cake citron (Carmes)</v>
          </cell>
          <cell r="F104" t="str">
            <v>P.Maison</v>
          </cell>
        </row>
        <row r="105">
          <cell r="E105" t="str">
            <v>Pain d'épice (EMMA)</v>
          </cell>
          <cell r="F105" t="str">
            <v>P.Maison</v>
          </cell>
        </row>
        <row r="106">
          <cell r="E106" t="str">
            <v>Pain d'épice (Carmes)</v>
          </cell>
          <cell r="F106" t="str">
            <v>P.Maison</v>
          </cell>
        </row>
        <row r="107">
          <cell r="E107" t="str">
            <v>Pain d'épice (BTM)</v>
          </cell>
          <cell r="F107" t="str">
            <v>P.Maison</v>
          </cell>
        </row>
        <row r="108">
          <cell r="E108" t="str">
            <v>madeleines</v>
          </cell>
          <cell r="F108" t="str">
            <v>P.Maison</v>
          </cell>
        </row>
        <row r="109">
          <cell r="E109" t="str">
            <v>Madeleine nature</v>
          </cell>
          <cell r="F109" t="str">
            <v>P.Maison</v>
          </cell>
          <cell r="G109"/>
        </row>
        <row r="110">
          <cell r="E110" t="str">
            <v>Financier</v>
          </cell>
          <cell r="F110" t="str">
            <v>P.Maison</v>
          </cell>
        </row>
        <row r="111">
          <cell r="E111" t="str">
            <v>Financier de base (maison du pain)</v>
          </cell>
          <cell r="F111" t="str">
            <v>P.Maison</v>
          </cell>
          <cell r="G111"/>
        </row>
        <row r="112">
          <cell r="E112" t="str">
            <v>Financier de base (EMMA)</v>
          </cell>
          <cell r="F112" t="str">
            <v>P.Maison</v>
          </cell>
          <cell r="G112"/>
          <cell r="I112">
            <v>1.2</v>
          </cell>
          <cell r="J112">
            <v>5.5</v>
          </cell>
          <cell r="O112" t="str">
            <v>Lactose; Ovoproduit; Gluten; Oléagineux</v>
          </cell>
        </row>
        <row r="113">
          <cell r="E113" t="str">
            <v>Financier noisette fleur d'oranger</v>
          </cell>
          <cell r="F113" t="str">
            <v>P.Maison</v>
          </cell>
          <cell r="G113"/>
          <cell r="H113"/>
          <cell r="I113">
            <v>2.7</v>
          </cell>
          <cell r="J113">
            <v>5.5</v>
          </cell>
          <cell r="K113"/>
          <cell r="O113" t="str">
            <v>Lactose; Ovoproduit; Gluten</v>
          </cell>
        </row>
        <row r="114">
          <cell r="E114" t="str">
            <v>Financier Framboise</v>
          </cell>
          <cell r="F114" t="str">
            <v>P.Maison</v>
          </cell>
        </row>
        <row r="115">
          <cell r="E115" t="str">
            <v>Financier chocolat</v>
          </cell>
          <cell r="F115" t="str">
            <v>P.Maison</v>
          </cell>
        </row>
        <row r="116">
          <cell r="E116" t="str">
            <v>Financier citron</v>
          </cell>
          <cell r="F116" t="str">
            <v>P.Maison</v>
          </cell>
        </row>
        <row r="117">
          <cell r="E117" t="str">
            <v>Financier sarasin</v>
          </cell>
          <cell r="F117" t="str">
            <v>P.Maison</v>
          </cell>
        </row>
        <row r="118">
          <cell r="E118" t="str">
            <v>Fleur aux amandes</v>
          </cell>
          <cell r="F118" t="str">
            <v>P.Maison</v>
          </cell>
        </row>
        <row r="119">
          <cell r="E119" t="str">
            <v>Bonbon tigré caramel</v>
          </cell>
          <cell r="F119" t="str">
            <v>P.Maison</v>
          </cell>
          <cell r="G119"/>
          <cell r="I119">
            <v>0.4</v>
          </cell>
          <cell r="J119">
            <v>5.5</v>
          </cell>
          <cell r="O119"/>
        </row>
        <row r="120">
          <cell r="E120" t="str">
            <v>Rocher coco</v>
          </cell>
          <cell r="F120" t="str">
            <v>P.Maison</v>
          </cell>
          <cell r="G120"/>
          <cell r="I120">
            <v>1.2</v>
          </cell>
          <cell r="J120">
            <v>5.5</v>
          </cell>
        </row>
        <row r="121">
          <cell r="E121" t="str">
            <v>Rocher coco²</v>
          </cell>
          <cell r="F121" t="str">
            <v>P.Maison</v>
          </cell>
          <cell r="G121"/>
          <cell r="I121">
            <v>1.2</v>
          </cell>
          <cell r="J121">
            <v>5.5</v>
          </cell>
        </row>
        <row r="122">
          <cell r="E122" t="str">
            <v>Rocher coco citron</v>
          </cell>
          <cell r="F122" t="str">
            <v>P.Maison</v>
          </cell>
          <cell r="G122"/>
        </row>
        <row r="123">
          <cell r="E123" t="str">
            <v>Cannelé</v>
          </cell>
          <cell r="F123" t="str">
            <v>P.Maison</v>
          </cell>
          <cell r="G123"/>
          <cell r="I123">
            <v>1.5</v>
          </cell>
          <cell r="J123">
            <v>5.5</v>
          </cell>
          <cell r="O123" t="str">
            <v>Lactose; Gluten; Ovoproduit</v>
          </cell>
        </row>
        <row r="124">
          <cell r="E124" t="str">
            <v>Confisserie</v>
          </cell>
          <cell r="F124"/>
          <cell r="G124"/>
          <cell r="H124"/>
          <cell r="I124"/>
          <cell r="J124"/>
          <cell r="O124"/>
        </row>
        <row r="125">
          <cell r="E125" t="str">
            <v>Caramel à tartiner</v>
          </cell>
          <cell r="F125"/>
        </row>
        <row r="126">
          <cell r="E126" t="str">
            <v>Caramel à nougatine</v>
          </cell>
          <cell r="F126"/>
        </row>
        <row r="127">
          <cell r="E127" t="str">
            <v>Caramel café/tonka</v>
          </cell>
          <cell r="F127"/>
        </row>
        <row r="128">
          <cell r="E128" t="str">
            <v>Caramel vanille</v>
          </cell>
          <cell r="F128"/>
        </row>
        <row r="129">
          <cell r="E129"/>
        </row>
        <row r="137">
          <cell r="E137"/>
        </row>
        <row r="138">
          <cell r="E138"/>
        </row>
        <row r="139">
          <cell r="E139"/>
        </row>
        <row r="140">
          <cell r="E140"/>
        </row>
        <row r="141">
          <cell r="E141"/>
        </row>
        <row r="148">
          <cell r="E148"/>
        </row>
        <row r="149">
          <cell r="E149"/>
        </row>
        <row r="150">
          <cell r="E150"/>
        </row>
        <row r="151">
          <cell r="E151"/>
        </row>
        <row r="152">
          <cell r="E152"/>
        </row>
        <row r="153">
          <cell r="E153"/>
        </row>
        <row r="154">
          <cell r="E154"/>
        </row>
        <row r="155">
          <cell r="E155"/>
        </row>
        <row r="160">
          <cell r="E160"/>
        </row>
        <row r="161">
          <cell r="E161"/>
          <cell r="F161"/>
        </row>
        <row r="162">
          <cell r="E162" t="str">
            <v>Glace</v>
          </cell>
          <cell r="F162"/>
          <cell r="G162"/>
          <cell r="H162"/>
          <cell r="I162"/>
          <cell r="K162"/>
          <cell r="O162"/>
        </row>
        <row r="163">
          <cell r="E163" t="str">
            <v>Produit Alimentaire Intermédiaire</v>
          </cell>
          <cell r="F163"/>
          <cell r="G163"/>
          <cell r="H163"/>
          <cell r="I163"/>
          <cell r="J163"/>
          <cell r="O163"/>
        </row>
        <row r="164">
          <cell r="E164" t="str">
            <v>Nappage neutre</v>
          </cell>
          <cell r="F164" t="str">
            <v>P.Maison</v>
          </cell>
          <cell r="G164"/>
          <cell r="J164">
            <v>5.5</v>
          </cell>
          <cell r="O164" t="str">
            <v/>
          </cell>
        </row>
        <row r="165">
          <cell r="E165" t="str">
            <v>Sirop de base</v>
          </cell>
          <cell r="G165"/>
        </row>
        <row r="166">
          <cell r="E166" t="str">
            <v>Pâte de vanille</v>
          </cell>
          <cell r="G166"/>
        </row>
        <row r="167">
          <cell r="E167" t="str">
            <v>Pâte de citron confit</v>
          </cell>
          <cell r="G167"/>
        </row>
        <row r="168">
          <cell r="E168" t="str">
            <v>Pâte d'orange confite</v>
          </cell>
          <cell r="F168"/>
          <cell r="G168"/>
          <cell r="H168"/>
          <cell r="I168"/>
          <cell r="J168"/>
          <cell r="K168"/>
          <cell r="O168"/>
        </row>
        <row r="169">
          <cell r="E169" t="str">
            <v>Glaçages</v>
          </cell>
          <cell r="G169"/>
          <cell r="H169"/>
          <cell r="I169"/>
          <cell r="K169"/>
          <cell r="O169"/>
        </row>
        <row r="170">
          <cell r="E170" t="str">
            <v>Boulangeries</v>
          </cell>
          <cell r="F170"/>
          <cell r="G170"/>
          <cell r="H170"/>
          <cell r="I170"/>
          <cell r="J170"/>
          <cell r="O170"/>
        </row>
        <row r="171">
          <cell r="E171" t="str">
            <v>Tradition</v>
          </cell>
          <cell r="F171"/>
        </row>
        <row r="172">
          <cell r="E172" t="str">
            <v>Levain</v>
          </cell>
          <cell r="F172"/>
        </row>
        <row r="173">
          <cell r="E173" t="str">
            <v>Pain d'antan</v>
          </cell>
          <cell r="F173"/>
        </row>
        <row r="174">
          <cell r="E174" t="str">
            <v>Levain</v>
          </cell>
          <cell r="F174"/>
        </row>
        <row r="175">
          <cell r="E175" t="str">
            <v>Pâte à pain de mie</v>
          </cell>
          <cell r="F175"/>
        </row>
        <row r="176">
          <cell r="E176" t="str">
            <v>Pâte à pain de mie complet</v>
          </cell>
          <cell r="F176"/>
        </row>
        <row r="177">
          <cell r="F177"/>
        </row>
        <row r="178">
          <cell r="F178"/>
        </row>
        <row r="181">
          <cell r="E181"/>
          <cell r="F181"/>
          <cell r="G181"/>
          <cell r="H181"/>
          <cell r="I181"/>
          <cell r="J181"/>
          <cell r="K181"/>
          <cell r="O181"/>
        </row>
        <row r="182">
          <cell r="E182" t="str">
            <v>Traiteur</v>
          </cell>
          <cell r="G182"/>
          <cell r="H182"/>
          <cell r="I182"/>
          <cell r="K182"/>
          <cell r="O182"/>
        </row>
        <row r="183">
          <cell r="E183" t="str">
            <v>Houmous</v>
          </cell>
          <cell r="F183" t="str">
            <v>P.Maison</v>
          </cell>
          <cell r="G183"/>
          <cell r="I183">
            <v>3.3</v>
          </cell>
          <cell r="J183">
            <v>5.5</v>
          </cell>
          <cell r="O183" t="str">
            <v/>
          </cell>
        </row>
        <row r="184">
          <cell r="E184" t="str">
            <v>Chocolateries</v>
          </cell>
          <cell r="G184"/>
          <cell r="H184"/>
          <cell r="I184"/>
          <cell r="K184"/>
          <cell r="O184"/>
        </row>
        <row r="185">
          <cell r="E185" t="str">
            <v>Appérétif</v>
          </cell>
          <cell r="F185"/>
          <cell r="G185"/>
          <cell r="H185"/>
          <cell r="I185"/>
          <cell r="J185"/>
          <cell r="O185"/>
        </row>
        <row r="186">
          <cell r="E186" t="str">
            <v>Noix de cajou curry/sésame</v>
          </cell>
          <cell r="F186"/>
        </row>
        <row r="187">
          <cell r="E187" t="str">
            <v>Autres</v>
          </cell>
          <cell r="G187"/>
          <cell r="H187"/>
          <cell r="I187"/>
          <cell r="K187"/>
          <cell r="O187"/>
        </row>
        <row r="189">
          <cell r="E189" t="str">
            <v>Ingrédients</v>
          </cell>
          <cell r="G189"/>
          <cell r="H189"/>
          <cell r="I189"/>
          <cell r="K189"/>
          <cell r="O189"/>
        </row>
        <row r="190">
          <cell r="E190" t="str">
            <v>Amidon de maïs</v>
          </cell>
          <cell r="F190" t="str">
            <v>EMMA</v>
          </cell>
          <cell r="H190">
            <v>10</v>
          </cell>
          <cell r="J190">
            <v>5.5</v>
          </cell>
        </row>
        <row r="191">
          <cell r="E191" t="str">
            <v>Amidon de pomme de terre</v>
          </cell>
          <cell r="H191">
            <v>2.2599999999999998</v>
          </cell>
          <cell r="J191">
            <v>5.5</v>
          </cell>
        </row>
        <row r="192">
          <cell r="E192" t="str">
            <v>Beurre</v>
          </cell>
          <cell r="H192">
            <v>7.6</v>
          </cell>
          <cell r="J192">
            <v>5.5</v>
          </cell>
          <cell r="O192" t="str">
            <v>Lactose</v>
          </cell>
        </row>
        <row r="193">
          <cell r="E193" t="str">
            <v>Beurre de cacao</v>
          </cell>
          <cell r="H193">
            <v>15.13</v>
          </cell>
          <cell r="J193">
            <v>20</v>
          </cell>
        </row>
        <row r="194">
          <cell r="E194" t="str">
            <v>Blancs d’œufs</v>
          </cell>
          <cell r="H194">
            <v>2.57</v>
          </cell>
          <cell r="J194">
            <v>5.5</v>
          </cell>
          <cell r="O194" t="str">
            <v>Ovoproduit</v>
          </cell>
        </row>
        <row r="195">
          <cell r="E195" t="str">
            <v>Brisure de framboise</v>
          </cell>
          <cell r="H195">
            <v>3.95</v>
          </cell>
          <cell r="J195">
            <v>5.5</v>
          </cell>
        </row>
        <row r="196">
          <cell r="E196" t="str">
            <v>Cacao Extra Brut</v>
          </cell>
          <cell r="H196">
            <v>7.8</v>
          </cell>
          <cell r="J196">
            <v>5.5</v>
          </cell>
        </row>
        <row r="197">
          <cell r="E197" t="str">
            <v>Café grain</v>
          </cell>
          <cell r="H197">
            <v>4.5</v>
          </cell>
          <cell r="J197">
            <v>10</v>
          </cell>
        </row>
        <row r="198">
          <cell r="E198" t="str">
            <v>Café moulu</v>
          </cell>
          <cell r="H198">
            <v>5</v>
          </cell>
          <cell r="J198">
            <v>10</v>
          </cell>
        </row>
        <row r="199">
          <cell r="E199" t="str">
            <v>Caramel à tartiner</v>
          </cell>
          <cell r="H199">
            <v>3.31</v>
          </cell>
          <cell r="J199">
            <v>5.5</v>
          </cell>
          <cell r="O199" t="str">
            <v>Lactose</v>
          </cell>
        </row>
        <row r="200">
          <cell r="E200" t="str">
            <v>Citron cube</v>
          </cell>
          <cell r="H200">
            <v>16.82</v>
          </cell>
          <cell r="J200">
            <v>5.5</v>
          </cell>
        </row>
        <row r="201">
          <cell r="E201" t="str">
            <v>citron entier</v>
          </cell>
          <cell r="H201">
            <v>11.7</v>
          </cell>
          <cell r="J201">
            <v>5.5</v>
          </cell>
        </row>
        <row r="202">
          <cell r="E202" t="str">
            <v>Cointreau 40 particulier</v>
          </cell>
          <cell r="H202">
            <v>30.6</v>
          </cell>
          <cell r="J202">
            <v>20</v>
          </cell>
          <cell r="O202" t="str">
            <v>Alcool</v>
          </cell>
        </row>
        <row r="203">
          <cell r="E203" t="str">
            <v>Cointreau 60 pro</v>
          </cell>
          <cell r="H203">
            <v>23.8</v>
          </cell>
          <cell r="J203">
            <v>20</v>
          </cell>
          <cell r="O203" t="str">
            <v>Alcool</v>
          </cell>
        </row>
        <row r="204">
          <cell r="E204" t="str">
            <v>Confit de citron</v>
          </cell>
          <cell r="J204">
            <v>5.5</v>
          </cell>
        </row>
        <row r="205">
          <cell r="E205" t="str">
            <v>Couverture Bitter lacté</v>
          </cell>
          <cell r="H205">
            <v>7.05</v>
          </cell>
          <cell r="J205">
            <v>20</v>
          </cell>
          <cell r="O205" t="str">
            <v>Lactose</v>
          </cell>
        </row>
        <row r="206">
          <cell r="E206" t="str">
            <v>couverture Caraïbes</v>
          </cell>
          <cell r="H206">
            <v>15</v>
          </cell>
          <cell r="J206">
            <v>5.5</v>
          </cell>
          <cell r="O206" t="str">
            <v>Lactose</v>
          </cell>
        </row>
        <row r="207">
          <cell r="E207" t="str">
            <v>Couverture Dulcey</v>
          </cell>
          <cell r="H207">
            <v>13</v>
          </cell>
          <cell r="J207">
            <v>20</v>
          </cell>
          <cell r="O207" t="str">
            <v>Lactose</v>
          </cell>
        </row>
        <row r="208">
          <cell r="E208" t="str">
            <v>Couverture Extra bitter</v>
          </cell>
          <cell r="H208">
            <v>8.43</v>
          </cell>
          <cell r="J208">
            <v>5.5</v>
          </cell>
          <cell r="O208" t="str">
            <v>Lactose</v>
          </cell>
        </row>
        <row r="209">
          <cell r="E209" t="str">
            <v>Couverture Ghana</v>
          </cell>
          <cell r="H209">
            <v>10.32</v>
          </cell>
          <cell r="J209">
            <v>5.5</v>
          </cell>
          <cell r="O209" t="str">
            <v>Lactose</v>
          </cell>
        </row>
        <row r="210">
          <cell r="E210" t="str">
            <v>Couverture Grand Caraque</v>
          </cell>
          <cell r="H210">
            <v>10</v>
          </cell>
          <cell r="J210">
            <v>5.5</v>
          </cell>
          <cell r="O210" t="str">
            <v>Lactose</v>
          </cell>
        </row>
        <row r="211">
          <cell r="E211" t="str">
            <v>Couverture Jivara</v>
          </cell>
          <cell r="H211">
            <v>14.31</v>
          </cell>
          <cell r="J211">
            <v>20</v>
          </cell>
          <cell r="O211" t="str">
            <v>Lactose</v>
          </cell>
        </row>
        <row r="212">
          <cell r="E212" t="str">
            <v>Couverture Nyangbo</v>
          </cell>
          <cell r="H212">
            <v>14.14</v>
          </cell>
          <cell r="J212">
            <v>5.5</v>
          </cell>
          <cell r="O212" t="str">
            <v>Lactose</v>
          </cell>
        </row>
        <row r="213">
          <cell r="E213" t="str">
            <v>cranberries</v>
          </cell>
          <cell r="H213">
            <v>9.4700000000000006</v>
          </cell>
          <cell r="J213">
            <v>5.5</v>
          </cell>
        </row>
        <row r="214">
          <cell r="E214" t="str">
            <v>Crème de marron</v>
          </cell>
          <cell r="H214">
            <v>7.27</v>
          </cell>
          <cell r="J214">
            <v>5.5</v>
          </cell>
        </row>
        <row r="215">
          <cell r="E215" t="str">
            <v>Crème fraîche</v>
          </cell>
          <cell r="H215">
            <v>9.7200000000000006</v>
          </cell>
          <cell r="J215">
            <v>5.5</v>
          </cell>
        </row>
        <row r="216">
          <cell r="E216" t="str">
            <v>Crème liquide</v>
          </cell>
          <cell r="H216">
            <v>3.18</v>
          </cell>
          <cell r="J216">
            <v>5.5</v>
          </cell>
        </row>
        <row r="217">
          <cell r="E217" t="str">
            <v>Curry</v>
          </cell>
          <cell r="H217">
            <v>6.19</v>
          </cell>
          <cell r="J217">
            <v>5.5</v>
          </cell>
        </row>
        <row r="218">
          <cell r="E218" t="str">
            <v>Eau</v>
          </cell>
          <cell r="H218">
            <v>0</v>
          </cell>
          <cell r="J218">
            <v>0</v>
          </cell>
        </row>
        <row r="219">
          <cell r="E219" t="str">
            <v>Ecorce d'orange</v>
          </cell>
          <cell r="H219">
            <v>4.6500000000000004</v>
          </cell>
          <cell r="J219">
            <v>5.5</v>
          </cell>
        </row>
        <row r="220">
          <cell r="E220" t="str">
            <v>Farine de sarrasin</v>
          </cell>
          <cell r="H220">
            <v>2.79</v>
          </cell>
          <cell r="J220">
            <v>5.5</v>
          </cell>
        </row>
        <row r="221">
          <cell r="E221" t="str">
            <v>Farine de seigle T130</v>
          </cell>
          <cell r="J221">
            <v>5.5</v>
          </cell>
        </row>
        <row r="222">
          <cell r="E222" t="str">
            <v>Farine T110</v>
          </cell>
          <cell r="H222"/>
          <cell r="J222">
            <v>5.5</v>
          </cell>
          <cell r="O222" t="str">
            <v>Gluten</v>
          </cell>
        </row>
        <row r="223">
          <cell r="E223" t="str">
            <v>Farine T45</v>
          </cell>
          <cell r="H223">
            <v>0.72</v>
          </cell>
          <cell r="J223">
            <v>5.5</v>
          </cell>
          <cell r="O223" t="str">
            <v>Gluten</v>
          </cell>
        </row>
        <row r="224">
          <cell r="E224" t="str">
            <v>Farine T55</v>
          </cell>
          <cell r="H224">
            <v>0.77</v>
          </cell>
          <cell r="J224">
            <v>5.5</v>
          </cell>
          <cell r="O224" t="str">
            <v>Gluten</v>
          </cell>
        </row>
        <row r="225">
          <cell r="E225" t="str">
            <v>Farine T65</v>
          </cell>
          <cell r="H225">
            <v>0.69</v>
          </cell>
          <cell r="J225">
            <v>5.5</v>
          </cell>
          <cell r="O225" t="str">
            <v>Gluten</v>
          </cell>
        </row>
        <row r="226">
          <cell r="E226" t="str">
            <v>Farine T80</v>
          </cell>
          <cell r="J226">
            <v>5.5</v>
          </cell>
          <cell r="O226" t="str">
            <v>Gluten</v>
          </cell>
        </row>
        <row r="227">
          <cell r="E227" t="str">
            <v>Fécule de pdt</v>
          </cell>
          <cell r="H227">
            <v>3.57</v>
          </cell>
          <cell r="J227">
            <v>5.5</v>
          </cell>
        </row>
        <row r="228">
          <cell r="E228" t="str">
            <v>Feuilletine</v>
          </cell>
          <cell r="H228">
            <v>7.8</v>
          </cell>
          <cell r="J228">
            <v>5.5</v>
          </cell>
          <cell r="O228" t="str">
            <v>Gluten</v>
          </cell>
        </row>
        <row r="229">
          <cell r="E229" t="str">
            <v>Fleur de sel</v>
          </cell>
          <cell r="H229">
            <v>7.68</v>
          </cell>
          <cell r="J229">
            <v>5.5</v>
          </cell>
        </row>
        <row r="230">
          <cell r="E230" t="str">
            <v>Fleur d'oranger</v>
          </cell>
          <cell r="H230">
            <v>2.58</v>
          </cell>
          <cell r="J230">
            <v>5.5</v>
          </cell>
        </row>
        <row r="231">
          <cell r="E231" t="str">
            <v>Fraise</v>
          </cell>
          <cell r="H231">
            <v>11.2</v>
          </cell>
          <cell r="J231">
            <v>5.5</v>
          </cell>
        </row>
        <row r="232">
          <cell r="E232" t="str">
            <v>Fromage blanc</v>
          </cell>
          <cell r="H232">
            <v>2.4</v>
          </cell>
          <cell r="J232">
            <v>5.5</v>
          </cell>
        </row>
        <row r="233">
          <cell r="E233" t="str">
            <v>Glucose</v>
          </cell>
          <cell r="H233">
            <v>2.23</v>
          </cell>
          <cell r="J233">
            <v>5.5</v>
          </cell>
        </row>
        <row r="234">
          <cell r="E234" t="str">
            <v>Graine de sarrasin</v>
          </cell>
          <cell r="H234">
            <v>7.3</v>
          </cell>
          <cell r="J234">
            <v>5.5</v>
          </cell>
        </row>
        <row r="235">
          <cell r="E235" t="str">
            <v>Grué de cacao</v>
          </cell>
          <cell r="H235">
            <v>11.44</v>
          </cell>
          <cell r="J235">
            <v>5.5</v>
          </cell>
        </row>
        <row r="236">
          <cell r="E236" t="str">
            <v>Huile de tournesol</v>
          </cell>
          <cell r="H236">
            <v>1.59</v>
          </cell>
          <cell r="J236">
            <v>5.5</v>
          </cell>
        </row>
        <row r="237">
          <cell r="E237" t="str">
            <v>Huile d'olive</v>
          </cell>
          <cell r="H237">
            <v>9.98</v>
          </cell>
          <cell r="J237">
            <v>5.5</v>
          </cell>
        </row>
        <row r="238">
          <cell r="E238" t="str">
            <v>Jaunes d’oeufs</v>
          </cell>
          <cell r="H238">
            <v>5</v>
          </cell>
          <cell r="J238">
            <v>5.5</v>
          </cell>
        </row>
        <row r="239">
          <cell r="E239" t="str">
            <v>Jus de citron (pulco)</v>
          </cell>
          <cell r="H239">
            <v>3.5</v>
          </cell>
          <cell r="J239">
            <v>5.5</v>
          </cell>
        </row>
        <row r="240">
          <cell r="E240" t="str">
            <v>Lait</v>
          </cell>
          <cell r="H240">
            <v>0.72</v>
          </cell>
          <cell r="J240">
            <v>5.5</v>
          </cell>
          <cell r="O240" t="str">
            <v>Lactose</v>
          </cell>
        </row>
        <row r="241">
          <cell r="E241" t="str">
            <v>Lait concentré sucré</v>
          </cell>
          <cell r="H241">
            <v>5.14</v>
          </cell>
          <cell r="J241">
            <v>5.5</v>
          </cell>
        </row>
        <row r="242">
          <cell r="E242" t="str">
            <v>Lécithine de soja</v>
          </cell>
          <cell r="H242">
            <v>5.0199999999999996</v>
          </cell>
          <cell r="J242">
            <v>5.5</v>
          </cell>
        </row>
        <row r="243">
          <cell r="E243" t="str">
            <v>Levure fraîche</v>
          </cell>
          <cell r="H243">
            <v>2.1</v>
          </cell>
          <cell r="J243">
            <v>5.5</v>
          </cell>
        </row>
        <row r="244">
          <cell r="E244" t="str">
            <v>Marron au sirop</v>
          </cell>
          <cell r="H244">
            <v>19.579999999999998</v>
          </cell>
          <cell r="J244">
            <v>5.5</v>
          </cell>
        </row>
        <row r="245">
          <cell r="E245" t="str">
            <v>mascarpone</v>
          </cell>
          <cell r="H245">
            <v>7.64</v>
          </cell>
          <cell r="J245">
            <v>5.5</v>
          </cell>
        </row>
        <row r="246">
          <cell r="E246" t="str">
            <v>Masse gélatine</v>
          </cell>
          <cell r="H246">
            <v>2.83</v>
          </cell>
          <cell r="J246">
            <v>5.5</v>
          </cell>
        </row>
        <row r="247">
          <cell r="E247" t="str">
            <v>Miel</v>
          </cell>
          <cell r="H247">
            <v>5</v>
          </cell>
          <cell r="J247">
            <v>5.5</v>
          </cell>
        </row>
        <row r="248">
          <cell r="E248" t="str">
            <v>Miel de châtaigne</v>
          </cell>
          <cell r="H248">
            <v>15.14</v>
          </cell>
          <cell r="J248">
            <v>5.5</v>
          </cell>
        </row>
        <row r="249">
          <cell r="E249" t="str">
            <v>Miel de sarrasin</v>
          </cell>
          <cell r="H249">
            <v>43</v>
          </cell>
          <cell r="J249">
            <v>5.5</v>
          </cell>
        </row>
        <row r="250">
          <cell r="E250" t="str">
            <v>Muesli composé</v>
          </cell>
          <cell r="H250">
            <v>11.7</v>
          </cell>
          <cell r="J250">
            <v>5.5</v>
          </cell>
        </row>
        <row r="251">
          <cell r="E251" t="str">
            <v>Nappage neutre</v>
          </cell>
          <cell r="H251">
            <v>3.37</v>
          </cell>
          <cell r="J251">
            <v>5.5</v>
          </cell>
        </row>
        <row r="252">
          <cell r="E252" t="str">
            <v>Noisette brute entières</v>
          </cell>
          <cell r="H252">
            <v>11.12</v>
          </cell>
          <cell r="J252">
            <v>5.5</v>
          </cell>
        </row>
        <row r="253">
          <cell r="E253" t="str">
            <v>Noix de cajou</v>
          </cell>
          <cell r="H253">
            <v>17.48</v>
          </cell>
          <cell r="J253">
            <v>5.5</v>
          </cell>
        </row>
        <row r="254">
          <cell r="E254" t="str">
            <v>Noix de coco rapée</v>
          </cell>
          <cell r="H254">
            <v>3.63</v>
          </cell>
          <cell r="J254">
            <v>5.5</v>
          </cell>
        </row>
        <row r="255">
          <cell r="E255" t="str">
            <v>Noix de pécan</v>
          </cell>
          <cell r="H255">
            <v>18.75</v>
          </cell>
          <cell r="J255">
            <v>5.5</v>
          </cell>
        </row>
        <row r="256">
          <cell r="E256" t="str">
            <v>Œufs</v>
          </cell>
          <cell r="H256">
            <v>3.5</v>
          </cell>
          <cell r="J256">
            <v>5.5</v>
          </cell>
          <cell r="O256" t="str">
            <v>Ovoproduit</v>
          </cell>
        </row>
        <row r="257">
          <cell r="E257" t="str">
            <v>Opalys</v>
          </cell>
          <cell r="H257">
            <v>11</v>
          </cell>
          <cell r="J257">
            <v>20</v>
          </cell>
        </row>
        <row r="258">
          <cell r="E258" t="str">
            <v>Panure</v>
          </cell>
          <cell r="H258">
            <v>0.2</v>
          </cell>
          <cell r="J258">
            <v>0</v>
          </cell>
        </row>
        <row r="259">
          <cell r="E259" t="str">
            <v>pâte d’amande</v>
          </cell>
          <cell r="H259">
            <v>21.67</v>
          </cell>
          <cell r="J259">
            <v>5.5</v>
          </cell>
        </row>
        <row r="260">
          <cell r="E260" t="str">
            <v>pâte de pistache</v>
          </cell>
          <cell r="H260">
            <v>44.8</v>
          </cell>
          <cell r="J260">
            <v>5.5</v>
          </cell>
        </row>
        <row r="261">
          <cell r="E261" t="str">
            <v>Pâte de vanille</v>
          </cell>
          <cell r="H261">
            <v>94.33</v>
          </cell>
          <cell r="J261">
            <v>5.5</v>
          </cell>
        </row>
        <row r="262">
          <cell r="E262" t="str">
            <v>Pectine Jaune</v>
          </cell>
          <cell r="H262">
            <v>35.39</v>
          </cell>
          <cell r="J262">
            <v>5.5</v>
          </cell>
        </row>
        <row r="263">
          <cell r="E263" t="str">
            <v>Pectine NH</v>
          </cell>
          <cell r="H263">
            <v>39.869999999999997</v>
          </cell>
          <cell r="J263">
            <v>5.5</v>
          </cell>
        </row>
        <row r="264">
          <cell r="E264" t="str">
            <v>Pépite de chocolat</v>
          </cell>
          <cell r="H264">
            <v>3.76</v>
          </cell>
          <cell r="J264">
            <v>5.5</v>
          </cell>
        </row>
        <row r="265">
          <cell r="E265" t="str">
            <v>Pistache</v>
          </cell>
          <cell r="H265">
            <v>19.8</v>
          </cell>
          <cell r="J265">
            <v>5.5</v>
          </cell>
        </row>
        <row r="266">
          <cell r="E266" t="str">
            <v>PNP</v>
          </cell>
          <cell r="H266">
            <v>21.52</v>
          </cell>
          <cell r="J266">
            <v>5.5</v>
          </cell>
        </row>
        <row r="267">
          <cell r="E267" t="str">
            <v>pomme</v>
          </cell>
          <cell r="H267">
            <v>1</v>
          </cell>
          <cell r="J267">
            <v>5.5</v>
          </cell>
        </row>
        <row r="268">
          <cell r="E268" t="str">
            <v>Poudre à crème</v>
          </cell>
          <cell r="H268">
            <v>3.98</v>
          </cell>
          <cell r="J268">
            <v>5.5</v>
          </cell>
        </row>
        <row r="269">
          <cell r="E269" t="str">
            <v>Poudre à lever</v>
          </cell>
          <cell r="H269">
            <v>11.9</v>
          </cell>
          <cell r="J269">
            <v>5.5</v>
          </cell>
        </row>
        <row r="270">
          <cell r="E270" t="str">
            <v>Poudre d'amande</v>
          </cell>
          <cell r="H270">
            <v>11.49</v>
          </cell>
          <cell r="J270">
            <v>5.5</v>
          </cell>
          <cell r="O270" t="str">
            <v>Oléagineux</v>
          </cell>
        </row>
        <row r="271">
          <cell r="E271" t="str">
            <v>Poudre de lait</v>
          </cell>
          <cell r="H271">
            <v>4.4400000000000004</v>
          </cell>
          <cell r="J271">
            <v>5.5</v>
          </cell>
        </row>
        <row r="272">
          <cell r="E272" t="str">
            <v>poudre de noisette</v>
          </cell>
          <cell r="H272">
            <v>11.49</v>
          </cell>
          <cell r="J272">
            <v>5.5</v>
          </cell>
        </row>
        <row r="273">
          <cell r="E273" t="str">
            <v>Poudre de vanille</v>
          </cell>
          <cell r="H273">
            <v>750</v>
          </cell>
          <cell r="J273">
            <v>5.5</v>
          </cell>
        </row>
        <row r="274">
          <cell r="E274" t="str">
            <v>Praliné</v>
          </cell>
          <cell r="H274">
            <v>30</v>
          </cell>
          <cell r="J274">
            <v>10</v>
          </cell>
        </row>
        <row r="275">
          <cell r="E275" t="str">
            <v>Purée d’abricot</v>
          </cell>
          <cell r="H275">
            <v>6.55</v>
          </cell>
          <cell r="J275">
            <v>5.5</v>
          </cell>
        </row>
        <row r="276">
          <cell r="E276" t="str">
            <v>Purée d’ananas</v>
          </cell>
          <cell r="H276">
            <v>6.58</v>
          </cell>
          <cell r="J276">
            <v>5.5</v>
          </cell>
        </row>
        <row r="277">
          <cell r="E277" t="str">
            <v>Purée de banane</v>
          </cell>
          <cell r="H277">
            <v>5.89</v>
          </cell>
          <cell r="J277">
            <v>5.5</v>
          </cell>
        </row>
        <row r="278">
          <cell r="E278" t="str">
            <v>Purée de cassis</v>
          </cell>
          <cell r="H278">
            <v>6.28</v>
          </cell>
          <cell r="J278">
            <v>5.5</v>
          </cell>
        </row>
        <row r="279">
          <cell r="E279" t="str">
            <v>Purée de citron jaune</v>
          </cell>
          <cell r="H279">
            <v>3.87</v>
          </cell>
          <cell r="J279">
            <v>5.5</v>
          </cell>
        </row>
        <row r="280">
          <cell r="E280" t="str">
            <v>purée de coco</v>
          </cell>
          <cell r="H280">
            <v>8.8000000000000007</v>
          </cell>
          <cell r="J280">
            <v>5.5</v>
          </cell>
        </row>
        <row r="281">
          <cell r="E281" t="str">
            <v>Purée de framboise</v>
          </cell>
          <cell r="H281">
            <v>5.96</v>
          </cell>
          <cell r="J281">
            <v>5.5</v>
          </cell>
        </row>
        <row r="282">
          <cell r="E282" t="str">
            <v>Purée de fruit de la passion</v>
          </cell>
          <cell r="H282">
            <v>5.87</v>
          </cell>
          <cell r="J282">
            <v>5.5</v>
          </cell>
        </row>
        <row r="283">
          <cell r="E283" t="str">
            <v>Purée de mandarine</v>
          </cell>
          <cell r="H283">
            <v>5.41</v>
          </cell>
          <cell r="J283">
            <v>5.5</v>
          </cell>
        </row>
        <row r="284">
          <cell r="E284" t="str">
            <v>purée de sésame</v>
          </cell>
          <cell r="H284">
            <v>15.95</v>
          </cell>
          <cell r="J284"/>
        </row>
        <row r="285">
          <cell r="E285" t="str">
            <v>Purée de yuzu</v>
          </cell>
          <cell r="H285">
            <v>3.98</v>
          </cell>
          <cell r="J285">
            <v>5.5</v>
          </cell>
        </row>
        <row r="286">
          <cell r="E286" t="str">
            <v>Rhum</v>
          </cell>
          <cell r="H286">
            <v>3.9</v>
          </cell>
          <cell r="J286">
            <v>20</v>
          </cell>
        </row>
        <row r="287">
          <cell r="E287" t="str">
            <v>sel</v>
          </cell>
          <cell r="H287">
            <v>0.2</v>
          </cell>
          <cell r="J287">
            <v>5.5</v>
          </cell>
        </row>
        <row r="288">
          <cell r="E288" t="str">
            <v>Sésame</v>
          </cell>
          <cell r="H288">
            <v>7.4</v>
          </cell>
          <cell r="J288">
            <v>5.5</v>
          </cell>
        </row>
        <row r="289">
          <cell r="E289" t="str">
            <v>Sucre</v>
          </cell>
          <cell r="H289">
            <v>0.63</v>
          </cell>
          <cell r="J289">
            <v>5.5</v>
          </cell>
        </row>
        <row r="290">
          <cell r="E290" t="str">
            <v>Sucre glace</v>
          </cell>
          <cell r="H290">
            <v>9.25</v>
          </cell>
          <cell r="J290">
            <v>5.5</v>
          </cell>
        </row>
        <row r="291">
          <cell r="E291" t="str">
            <v>Sucre inverti</v>
          </cell>
          <cell r="H291">
            <v>1.5</v>
          </cell>
          <cell r="J291">
            <v>5.5</v>
          </cell>
        </row>
        <row r="292">
          <cell r="E292" t="str">
            <v>Sucre roux</v>
          </cell>
          <cell r="H292">
            <v>1.32</v>
          </cell>
          <cell r="J292">
            <v>5.5</v>
          </cell>
        </row>
        <row r="293">
          <cell r="E293" t="str">
            <v>Zeste de citron</v>
          </cell>
          <cell r="H293">
            <v>13.9</v>
          </cell>
          <cell r="J293">
            <v>5.5</v>
          </cell>
        </row>
        <row r="294">
          <cell r="E294" t="str">
            <v>Citron vert</v>
          </cell>
          <cell r="H294">
            <v>6.95</v>
          </cell>
          <cell r="J294">
            <v>5.5</v>
          </cell>
        </row>
        <row r="295">
          <cell r="E295" t="str">
            <v>Poids chiche cuit</v>
          </cell>
          <cell r="H295">
            <v>2.25</v>
          </cell>
          <cell r="J295">
            <v>5.5</v>
          </cell>
        </row>
        <row r="296">
          <cell r="E296" t="str">
            <v>Jus de poids chiche</v>
          </cell>
          <cell r="H296">
            <v>0</v>
          </cell>
          <cell r="J296"/>
        </row>
        <row r="297">
          <cell r="E297" t="str">
            <v>Tahin</v>
          </cell>
          <cell r="H297">
            <v>15.95</v>
          </cell>
          <cell r="J297">
            <v>5.5</v>
          </cell>
        </row>
        <row r="298">
          <cell r="E298" t="str">
            <v>Baton chocolat long</v>
          </cell>
          <cell r="H298">
            <v>9.26</v>
          </cell>
          <cell r="J298">
            <v>10</v>
          </cell>
        </row>
        <row r="299">
          <cell r="E299" t="str">
            <v>Amande baton</v>
          </cell>
          <cell r="H299">
            <v>10.58</v>
          </cell>
          <cell r="J299">
            <v>10</v>
          </cell>
        </row>
        <row r="300">
          <cell r="E300" t="str">
            <v>Fève de tonka</v>
          </cell>
          <cell r="H300">
            <v>193</v>
          </cell>
          <cell r="J300">
            <v>20</v>
          </cell>
        </row>
        <row r="301">
          <cell r="E301" t="str">
            <v>Feuille de filo</v>
          </cell>
          <cell r="H301">
            <v>7.56</v>
          </cell>
          <cell r="J301">
            <v>5.5</v>
          </cell>
        </row>
        <row r="302">
          <cell r="E302" t="str">
            <v>Emmental rapé</v>
          </cell>
          <cell r="H302">
            <v>11.48</v>
          </cell>
          <cell r="J302">
            <v>5.5</v>
          </cell>
        </row>
        <row r="304">
          <cell r="E304" t="str">
            <v>Materiel</v>
          </cell>
          <cell r="G304"/>
          <cell r="H304"/>
          <cell r="I304"/>
        </row>
        <row r="306">
          <cell r="E306" t="str">
            <v>Caiss 54x40 blanche x250</v>
          </cell>
          <cell r="J306">
            <v>20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iche de recette"/>
      <sheetName val="Répertoire"/>
      <sheetName val="Bon d'économat"/>
      <sheetName val="Pertes"/>
      <sheetName val="Autres données"/>
      <sheetName val="Liste des tache à faire"/>
      <sheetName val="Tableau de production"/>
      <sheetName val="Etiquette de production"/>
      <sheetName val="Etiquette DLC produit"/>
      <sheetName val="Etiquette de présentation"/>
      <sheetName val="Prix de vente concurrence"/>
      <sheetName val="Facturation"/>
      <sheetName val="Archive préliminaire"/>
    </sheetNames>
    <sheetDataSet>
      <sheetData sheetId="0"/>
      <sheetData sheetId="1">
        <row r="1">
          <cell r="E1" t="str">
            <v>Objet</v>
          </cell>
          <cell r="F1" t="str">
            <v>Origine (du prix)</v>
          </cell>
          <cell r="G1" t="str">
            <v>Lien</v>
          </cell>
          <cell r="H1" t="str">
            <v>Prix €/Kg</v>
          </cell>
        </row>
        <row r="2">
          <cell r="E2" t="str">
            <v>Crèmes</v>
          </cell>
          <cell r="F2"/>
          <cell r="G2"/>
          <cell r="H2"/>
        </row>
        <row r="3">
          <cell r="E3" t="str">
            <v>Crèmes diverses</v>
          </cell>
          <cell r="F3"/>
        </row>
        <row r="4">
          <cell r="E4" t="str">
            <v>Crème pâtissière</v>
          </cell>
          <cell r="F4" t="str">
            <v>P.Maison</v>
          </cell>
          <cell r="G4"/>
          <cell r="H4" t="str">
            <v>importation</v>
          </cell>
        </row>
        <row r="5">
          <cell r="E5" t="str">
            <v>Crème pâtissière congélation</v>
          </cell>
          <cell r="F5"/>
          <cell r="G5"/>
        </row>
        <row r="6">
          <cell r="E6" t="str">
            <v>Crème pâtissière viennoiseries</v>
          </cell>
          <cell r="F6" t="str">
            <v>P.Maison</v>
          </cell>
          <cell r="G6"/>
        </row>
        <row r="7">
          <cell r="E7" t="str">
            <v>Crème Flan (maison du pain)</v>
          </cell>
          <cell r="F7"/>
          <cell r="G7"/>
        </row>
        <row r="8">
          <cell r="E8" t="str">
            <v>Crème Flan (EMMA)</v>
          </cell>
          <cell r="F8"/>
          <cell r="G8"/>
        </row>
        <row r="9">
          <cell r="E9" t="str">
            <v>Crème chantilly/mascarpone</v>
          </cell>
          <cell r="F9"/>
          <cell r="G9"/>
        </row>
        <row r="10">
          <cell r="E10" t="str">
            <v>Crème au beurre (sucre cuit)</v>
          </cell>
          <cell r="F10"/>
          <cell r="G10"/>
        </row>
        <row r="11">
          <cell r="E11" t="str">
            <v>Crème au beurre (meringue italienne)</v>
          </cell>
          <cell r="F11"/>
          <cell r="G11"/>
        </row>
        <row r="12">
          <cell r="E12" t="str">
            <v>Crème au beurre (à l'anglaise)</v>
          </cell>
          <cell r="F12"/>
          <cell r="G12"/>
        </row>
        <row r="13">
          <cell r="E13" t="str">
            <v>Crème au beurre (génoise)</v>
          </cell>
          <cell r="F13"/>
          <cell r="G13"/>
        </row>
        <row r="14">
          <cell r="E14" t="str">
            <v>Crème d'amande</v>
          </cell>
          <cell r="F14" t="str">
            <v>P.Maison</v>
          </cell>
          <cell r="G14"/>
        </row>
        <row r="15">
          <cell r="E15" t="str">
            <v>Frangipane</v>
          </cell>
          <cell r="F15"/>
          <cell r="G15"/>
        </row>
        <row r="16">
          <cell r="E16" t="str">
            <v>Crème pécan</v>
          </cell>
          <cell r="F16"/>
          <cell r="G16"/>
        </row>
        <row r="17">
          <cell r="E17" t="str">
            <v>Crème avocat</v>
          </cell>
          <cell r="F17"/>
          <cell r="G17"/>
        </row>
        <row r="18">
          <cell r="E18" t="str">
            <v>Crémeux</v>
          </cell>
          <cell r="F18"/>
          <cell r="G18"/>
          <cell r="H18"/>
        </row>
        <row r="19">
          <cell r="E19" t="str">
            <v>Crémeux vanille</v>
          </cell>
          <cell r="F19"/>
        </row>
        <row r="20">
          <cell r="E20" t="str">
            <v>Crémeux chocolat</v>
          </cell>
          <cell r="F20"/>
        </row>
        <row r="21">
          <cell r="E21" t="str">
            <v>Crémeux citron (Maison du pain)</v>
          </cell>
          <cell r="F21"/>
        </row>
        <row r="22">
          <cell r="E22" t="str">
            <v>Crémeux citron/basilic</v>
          </cell>
          <cell r="F22"/>
        </row>
        <row r="23">
          <cell r="E23" t="str">
            <v>Crémeux CBS (EMMA)</v>
          </cell>
          <cell r="F23"/>
        </row>
        <row r="24">
          <cell r="E24" t="str">
            <v>Crémeux CBS ( CFA)</v>
          </cell>
          <cell r="F24"/>
        </row>
        <row r="25">
          <cell r="E25" t="str">
            <v>Crémeux Tonka/chocolat</v>
          </cell>
          <cell r="F25"/>
        </row>
        <row r="26">
          <cell r="E26" t="str">
            <v>Crémeux fraise/framboise</v>
          </cell>
          <cell r="F26"/>
        </row>
        <row r="27">
          <cell r="E27" t="str">
            <v>Crémeux fraise basilic</v>
          </cell>
          <cell r="F27"/>
        </row>
        <row r="28">
          <cell r="E28" t="str">
            <v>Crémeux fraise rhubarbe</v>
          </cell>
          <cell r="F28"/>
        </row>
        <row r="29">
          <cell r="E29" t="str">
            <v>Crémeux ananas coco</v>
          </cell>
          <cell r="F29"/>
        </row>
        <row r="30">
          <cell r="E30" t="str">
            <v>Crémeux mojito</v>
          </cell>
          <cell r="F30"/>
        </row>
        <row r="31">
          <cell r="E31" t="str">
            <v>Crémeux abricot</v>
          </cell>
          <cell r="F31"/>
        </row>
        <row r="32">
          <cell r="E32" t="str">
            <v>Crémeux café/chocolat</v>
          </cell>
          <cell r="F32" t="str">
            <v>P.Maison</v>
          </cell>
          <cell r="G32"/>
        </row>
        <row r="33">
          <cell r="E33" t="str">
            <v>Crémeux cacahuète</v>
          </cell>
          <cell r="F33"/>
        </row>
        <row r="34">
          <cell r="E34" t="str">
            <v>Crémeux pécan</v>
          </cell>
          <cell r="F34"/>
        </row>
        <row r="35">
          <cell r="E35" t="str">
            <v>Crémeux orange</v>
          </cell>
          <cell r="F35"/>
        </row>
        <row r="36">
          <cell r="E36" t="str">
            <v>Crémeux mandarine</v>
          </cell>
          <cell r="F36"/>
        </row>
        <row r="37">
          <cell r="E37" t="str">
            <v>Crémeux pistache</v>
          </cell>
          <cell r="F37"/>
        </row>
        <row r="38">
          <cell r="E38" t="str">
            <v>Crémeux poire</v>
          </cell>
          <cell r="F38"/>
        </row>
        <row r="39">
          <cell r="E39" t="str">
            <v>Crémeux cassis</v>
          </cell>
          <cell r="F39"/>
        </row>
        <row r="40">
          <cell r="E40" t="str">
            <v>Crémeux mûres</v>
          </cell>
          <cell r="F40"/>
        </row>
        <row r="41">
          <cell r="E41" t="str">
            <v>Crémeux banane/passion</v>
          </cell>
          <cell r="F41"/>
        </row>
        <row r="42">
          <cell r="E42" t="str">
            <v>Crémeux marron</v>
          </cell>
          <cell r="F42"/>
        </row>
        <row r="43">
          <cell r="E43" t="str">
            <v>Namélaka café</v>
          </cell>
          <cell r="F43" t="str">
            <v>P.Maison</v>
          </cell>
          <cell r="G43"/>
        </row>
        <row r="44">
          <cell r="E44" t="str">
            <v>Mousselines</v>
          </cell>
          <cell r="F44"/>
          <cell r="G44"/>
          <cell r="H44"/>
        </row>
        <row r="45">
          <cell r="E45" t="str">
            <v>Crème mousseline Paris-Brest</v>
          </cell>
          <cell r="F45"/>
        </row>
        <row r="46">
          <cell r="E46" t="str">
            <v>Crème mousseline caramel</v>
          </cell>
          <cell r="F46"/>
        </row>
        <row r="47">
          <cell r="E47" t="str">
            <v>Crème mousseline marron</v>
          </cell>
          <cell r="F47"/>
        </row>
        <row r="48">
          <cell r="E48" t="str">
            <v>Crème mousseline sarrasin</v>
          </cell>
          <cell r="F48"/>
        </row>
        <row r="49">
          <cell r="E49" t="str">
            <v>Biscuits entremets</v>
          </cell>
          <cell r="F49"/>
          <cell r="G49"/>
          <cell r="H49"/>
        </row>
        <row r="50">
          <cell r="E50" t="str">
            <v>Croustillants entremets</v>
          </cell>
          <cell r="G50"/>
          <cell r="H50"/>
        </row>
        <row r="51">
          <cell r="E51" t="str">
            <v>Croustillants praliné</v>
          </cell>
          <cell r="F51"/>
          <cell r="G51"/>
          <cell r="H51"/>
        </row>
        <row r="52">
          <cell r="E52" t="str">
            <v>Croustillants praliné café</v>
          </cell>
          <cell r="F52" t="str">
            <v>P.Maison</v>
          </cell>
          <cell r="G52"/>
        </row>
        <row r="53">
          <cell r="E53" t="str">
            <v>Mousses</v>
          </cell>
          <cell r="F53"/>
          <cell r="G53"/>
          <cell r="H53"/>
        </row>
        <row r="54">
          <cell r="E54" t="str">
            <v>Inserts</v>
          </cell>
          <cell r="G54"/>
          <cell r="H54"/>
        </row>
        <row r="55">
          <cell r="E55" t="str">
            <v>Insert passion</v>
          </cell>
          <cell r="F55" t="str">
            <v>P.Maison</v>
          </cell>
          <cell r="G55"/>
          <cell r="H55"/>
        </row>
        <row r="56">
          <cell r="E56" t="str">
            <v>Panacotta</v>
          </cell>
          <cell r="F56"/>
        </row>
        <row r="57">
          <cell r="E57" t="str">
            <v>Entremets/Tartes</v>
          </cell>
          <cell r="F57"/>
          <cell r="G57"/>
          <cell r="H57"/>
        </row>
        <row r="58">
          <cell r="E58" t="str">
            <v>Chocolat</v>
          </cell>
          <cell r="F58"/>
        </row>
        <row r="59">
          <cell r="E59" t="str">
            <v>Entremet chocolat</v>
          </cell>
          <cell r="F59"/>
        </row>
        <row r="60">
          <cell r="E60" t="str">
            <v>Tarte Vanille chocolat</v>
          </cell>
          <cell r="F60"/>
          <cell r="G60"/>
          <cell r="H60"/>
        </row>
        <row r="61">
          <cell r="E61" t="str">
            <v>Fruits</v>
          </cell>
          <cell r="F61"/>
        </row>
        <row r="62">
          <cell r="E62" t="str">
            <v>Décors</v>
          </cell>
          <cell r="F62"/>
          <cell r="G62"/>
          <cell r="H62"/>
        </row>
        <row r="63">
          <cell r="E63" t="str">
            <v>Pâtes diverses</v>
          </cell>
          <cell r="F63"/>
          <cell r="G63"/>
          <cell r="H63"/>
        </row>
        <row r="64">
          <cell r="E64" t="str">
            <v>Pâte sucrée</v>
          </cell>
          <cell r="F64" t="str">
            <v>P.Maison</v>
          </cell>
          <cell r="G64"/>
          <cell r="H64"/>
        </row>
        <row r="65">
          <cell r="E65" t="str">
            <v>Pâte sucrée_panure</v>
          </cell>
          <cell r="F65" t="str">
            <v>P.Maison</v>
          </cell>
          <cell r="G65"/>
          <cell r="H65"/>
        </row>
        <row r="66">
          <cell r="E66" t="str">
            <v>Pâte sucrée sarasin</v>
          </cell>
          <cell r="F66"/>
          <cell r="G66"/>
          <cell r="H66"/>
        </row>
        <row r="67">
          <cell r="E67" t="str">
            <v>Pâte sucrée cacao</v>
          </cell>
          <cell r="F67"/>
        </row>
        <row r="68">
          <cell r="E68" t="str">
            <v>Pâte brisée</v>
          </cell>
          <cell r="F68"/>
          <cell r="G68"/>
        </row>
        <row r="69">
          <cell r="E69" t="str">
            <v>Pâte à croquant</v>
          </cell>
          <cell r="F69"/>
          <cell r="G69"/>
        </row>
        <row r="70">
          <cell r="E70" t="str">
            <v>Pâte à pâté au prune</v>
          </cell>
          <cell r="F70"/>
          <cell r="G70"/>
        </row>
        <row r="71">
          <cell r="E71" t="str">
            <v>Pâte feuillétée</v>
          </cell>
          <cell r="F71"/>
          <cell r="G71"/>
        </row>
        <row r="72">
          <cell r="E72" t="str">
            <v>Pâte à croissant</v>
          </cell>
          <cell r="F72"/>
          <cell r="G72"/>
        </row>
        <row r="73">
          <cell r="E73" t="str">
            <v>Pâte feuilletée boulangère</v>
          </cell>
          <cell r="F73"/>
          <cell r="G73"/>
        </row>
        <row r="74">
          <cell r="E74" t="str">
            <v>Pâte à baguette viennoise</v>
          </cell>
          <cell r="F74"/>
          <cell r="G74"/>
        </row>
        <row r="75">
          <cell r="E75" t="str">
            <v>Gâche</v>
          </cell>
          <cell r="F75"/>
          <cell r="G75"/>
        </row>
        <row r="76">
          <cell r="E76" t="str">
            <v>Pâte à granola</v>
          </cell>
          <cell r="F76"/>
        </row>
        <row r="77">
          <cell r="E77" t="str">
            <v>Pâte à choux</v>
          </cell>
          <cell r="F77"/>
        </row>
        <row r="78">
          <cell r="E78" t="str">
            <v>Pâte à botteraux</v>
          </cell>
          <cell r="F78"/>
        </row>
        <row r="79">
          <cell r="E79" t="str">
            <v>Pâte à baba</v>
          </cell>
          <cell r="F79"/>
        </row>
        <row r="80">
          <cell r="E80" t="str">
            <v>Plougastel</v>
          </cell>
          <cell r="F80"/>
        </row>
        <row r="81">
          <cell r="E81" t="str">
            <v>Viennoisseries</v>
          </cell>
          <cell r="F81"/>
          <cell r="G81"/>
          <cell r="H81"/>
        </row>
        <row r="82">
          <cell r="E82" t="str">
            <v>Croissant</v>
          </cell>
          <cell r="F82"/>
          <cell r="G82"/>
          <cell r="H82"/>
        </row>
        <row r="83">
          <cell r="E83" t="str">
            <v>Brioche (Carmes)</v>
          </cell>
          <cell r="F83"/>
          <cell r="G83"/>
        </row>
        <row r="84">
          <cell r="E84" t="str">
            <v>Gâteaux de voyages</v>
          </cell>
          <cell r="F84"/>
          <cell r="G84"/>
          <cell r="H84"/>
        </row>
        <row r="85">
          <cell r="E85" t="str">
            <v>Gateaux secs</v>
          </cell>
          <cell r="F85"/>
        </row>
        <row r="86">
          <cell r="E86" t="str">
            <v xml:space="preserve">Cookies chocolat noir </v>
          </cell>
          <cell r="F86" t="str">
            <v>P.Maison</v>
          </cell>
          <cell r="G86"/>
        </row>
        <row r="87">
          <cell r="E87" t="str">
            <v>Cookies chocolat noir (panure)</v>
          </cell>
          <cell r="F87" t="str">
            <v>P.Maison</v>
          </cell>
        </row>
        <row r="88">
          <cell r="E88" t="str">
            <v>Cookies Chocolat noir et écorces d'orange</v>
          </cell>
          <cell r="F88" t="str">
            <v>P.Maison</v>
          </cell>
        </row>
        <row r="89">
          <cell r="E89" t="str">
            <v>Cookies chocolat blanc&amp;cranberries</v>
          </cell>
          <cell r="F89" t="str">
            <v>P.Maison</v>
          </cell>
        </row>
        <row r="90">
          <cell r="E90" t="str">
            <v>Cookies Cacao&amp;noix de coco</v>
          </cell>
          <cell r="F90" t="str">
            <v>P.Maison</v>
          </cell>
        </row>
        <row r="91">
          <cell r="E91" t="str">
            <v>cookies cacahuètes</v>
          </cell>
          <cell r="F91" t="str">
            <v>P.Maison</v>
          </cell>
        </row>
        <row r="92">
          <cell r="E92" t="str">
            <v>Cookies citron&amp;sarrasin</v>
          </cell>
          <cell r="F92" t="str">
            <v>P.Maison</v>
          </cell>
        </row>
        <row r="93">
          <cell r="E93" t="str">
            <v>Cookies Chocolat noir et écorces d'orange (panure)</v>
          </cell>
          <cell r="F93" t="str">
            <v>P.Maison</v>
          </cell>
          <cell r="G93"/>
        </row>
        <row r="94">
          <cell r="E94" t="str">
            <v>Cookies chocolat noir, miel &amp; épices</v>
          </cell>
          <cell r="F94" t="str">
            <v>P.Maison</v>
          </cell>
        </row>
        <row r="95">
          <cell r="E95" t="str">
            <v>Fondant au chocolat (Carmes)</v>
          </cell>
          <cell r="F95" t="str">
            <v>P.Maison</v>
          </cell>
        </row>
        <row r="96">
          <cell r="E96" t="str">
            <v>Fondant au chocolat (La maison du pain)</v>
          </cell>
          <cell r="F96" t="str">
            <v>P.Maison</v>
          </cell>
        </row>
        <row r="97">
          <cell r="E97" t="str">
            <v>Fondant au chocolat caramel</v>
          </cell>
          <cell r="F97" t="str">
            <v>P.Maison</v>
          </cell>
        </row>
        <row r="98">
          <cell r="E98" t="str">
            <v>Fondant chocolat cœur caramel</v>
          </cell>
          <cell r="F98" t="str">
            <v>P.Maison</v>
          </cell>
          <cell r="G98"/>
          <cell r="H98"/>
        </row>
        <row r="99">
          <cell r="E99" t="str">
            <v>Fondant chocolat cœur framboise</v>
          </cell>
          <cell r="F99" t="str">
            <v>P.Maison</v>
          </cell>
        </row>
        <row r="100">
          <cell r="E100" t="str">
            <v>Cake caramel vanille</v>
          </cell>
          <cell r="F100" t="str">
            <v>P.Maison</v>
          </cell>
        </row>
        <row r="101">
          <cell r="E101" t="str">
            <v>cake cocktail d'agrume</v>
          </cell>
          <cell r="F101" t="str">
            <v>P.Maison</v>
          </cell>
        </row>
        <row r="102">
          <cell r="E102" t="str">
            <v>Cake marbré</v>
          </cell>
          <cell r="F102" t="str">
            <v>P.Maison</v>
          </cell>
        </row>
        <row r="103">
          <cell r="E103" t="str">
            <v>Cake citron ( EMMA)</v>
          </cell>
          <cell r="F103" t="str">
            <v>P.Maison</v>
          </cell>
          <cell r="G103"/>
        </row>
        <row r="104">
          <cell r="E104" t="str">
            <v>Cake citron (Carmes)</v>
          </cell>
          <cell r="F104" t="str">
            <v>P.Maison</v>
          </cell>
        </row>
        <row r="105">
          <cell r="E105" t="str">
            <v>Pain d'épice (EMMA)</v>
          </cell>
          <cell r="F105" t="str">
            <v>P.Maison</v>
          </cell>
        </row>
        <row r="106">
          <cell r="E106" t="str">
            <v>Pain d'épice (Carmes)</v>
          </cell>
          <cell r="F106" t="str">
            <v>P.Maison</v>
          </cell>
        </row>
        <row r="107">
          <cell r="E107" t="str">
            <v>Pain d'épice (BTM)</v>
          </cell>
          <cell r="F107" t="str">
            <v>P.Maison</v>
          </cell>
        </row>
        <row r="108">
          <cell r="E108" t="str">
            <v>madeleines</v>
          </cell>
          <cell r="F108" t="str">
            <v>P.Maison</v>
          </cell>
        </row>
        <row r="109">
          <cell r="E109" t="str">
            <v>Madeleine nature</v>
          </cell>
          <cell r="F109" t="str">
            <v>P.Maison</v>
          </cell>
          <cell r="G109"/>
        </row>
        <row r="110">
          <cell r="E110" t="str">
            <v>Financier</v>
          </cell>
          <cell r="F110" t="str">
            <v>P.Maison</v>
          </cell>
        </row>
        <row r="111">
          <cell r="E111" t="str">
            <v>Financier de base (maison du pain)</v>
          </cell>
          <cell r="F111" t="str">
            <v>P.Maison</v>
          </cell>
          <cell r="G111"/>
        </row>
        <row r="112">
          <cell r="E112" t="str">
            <v>Financier de base (EMMA)</v>
          </cell>
          <cell r="F112" t="str">
            <v>P.Maison</v>
          </cell>
          <cell r="G112"/>
        </row>
        <row r="113">
          <cell r="E113" t="str">
            <v>Financier noisette fleur d'oranger</v>
          </cell>
          <cell r="F113" t="str">
            <v>P.Maison</v>
          </cell>
          <cell r="G113"/>
          <cell r="H113"/>
        </row>
        <row r="114">
          <cell r="E114" t="str">
            <v>Financier Framboise</v>
          </cell>
          <cell r="F114" t="str">
            <v>P.Maison</v>
          </cell>
        </row>
        <row r="115">
          <cell r="E115" t="str">
            <v>Financier chocolat</v>
          </cell>
          <cell r="F115" t="str">
            <v>P.Maison</v>
          </cell>
        </row>
        <row r="116">
          <cell r="E116" t="str">
            <v>Financier citron</v>
          </cell>
          <cell r="F116" t="str">
            <v>P.Maison</v>
          </cell>
        </row>
        <row r="117">
          <cell r="E117" t="str">
            <v>Financier sarasin</v>
          </cell>
          <cell r="F117" t="str">
            <v>P.Maison</v>
          </cell>
        </row>
        <row r="118">
          <cell r="E118" t="str">
            <v>Fleur aux amandes</v>
          </cell>
          <cell r="F118" t="str">
            <v>P.Maison</v>
          </cell>
        </row>
        <row r="119">
          <cell r="E119" t="str">
            <v>Bonbon tigré caramel</v>
          </cell>
          <cell r="F119" t="str">
            <v>P.Maison</v>
          </cell>
          <cell r="G119"/>
        </row>
        <row r="120">
          <cell r="E120" t="str">
            <v>Rocher coco</v>
          </cell>
          <cell r="F120" t="str">
            <v>P.Maison</v>
          </cell>
          <cell r="G120"/>
        </row>
        <row r="121">
          <cell r="E121" t="str">
            <v>Rocher coco²</v>
          </cell>
          <cell r="F121" t="str">
            <v>P.Maison</v>
          </cell>
          <cell r="G121"/>
        </row>
        <row r="122">
          <cell r="E122" t="str">
            <v>Rocher coco citron</v>
          </cell>
          <cell r="F122" t="str">
            <v>P.Maison</v>
          </cell>
          <cell r="G122"/>
        </row>
        <row r="123">
          <cell r="E123" t="str">
            <v>Cannelé</v>
          </cell>
          <cell r="F123" t="str">
            <v>P.Maison</v>
          </cell>
          <cell r="G123"/>
        </row>
        <row r="124">
          <cell r="E124" t="str">
            <v>Confisserie</v>
          </cell>
          <cell r="F124"/>
          <cell r="G124"/>
          <cell r="H124"/>
        </row>
        <row r="125">
          <cell r="E125" t="str">
            <v>Caramel à tartiner</v>
          </cell>
          <cell r="F125"/>
        </row>
        <row r="126">
          <cell r="E126" t="str">
            <v>Caramel à nougatine</v>
          </cell>
          <cell r="F126"/>
        </row>
        <row r="127">
          <cell r="E127" t="str">
            <v>Caramel café/tonka</v>
          </cell>
          <cell r="F127"/>
        </row>
        <row r="128">
          <cell r="E128" t="str">
            <v>Caramel vanille</v>
          </cell>
          <cell r="F128"/>
        </row>
        <row r="129">
          <cell r="E129"/>
        </row>
        <row r="137">
          <cell r="E137"/>
        </row>
        <row r="138">
          <cell r="E138"/>
        </row>
        <row r="139">
          <cell r="E139"/>
        </row>
        <row r="140">
          <cell r="E140"/>
        </row>
        <row r="141">
          <cell r="E141"/>
        </row>
        <row r="148">
          <cell r="E148"/>
        </row>
        <row r="149">
          <cell r="E149"/>
        </row>
        <row r="150">
          <cell r="E150"/>
        </row>
        <row r="151">
          <cell r="E151"/>
        </row>
        <row r="152">
          <cell r="E152"/>
        </row>
        <row r="153">
          <cell r="E153"/>
        </row>
        <row r="154">
          <cell r="E154"/>
        </row>
        <row r="155">
          <cell r="E155"/>
        </row>
        <row r="160">
          <cell r="E160"/>
        </row>
        <row r="161">
          <cell r="E161"/>
          <cell r="F161"/>
        </row>
        <row r="162">
          <cell r="E162" t="str">
            <v>Glace</v>
          </cell>
          <cell r="F162"/>
          <cell r="G162"/>
          <cell r="H162"/>
        </row>
        <row r="163">
          <cell r="E163" t="str">
            <v>Produit Alimentaire Intermédiaire</v>
          </cell>
          <cell r="F163"/>
          <cell r="G163"/>
          <cell r="H163"/>
        </row>
        <row r="164">
          <cell r="E164" t="str">
            <v>Nappage neutre</v>
          </cell>
          <cell r="F164" t="str">
            <v>P.Maison</v>
          </cell>
          <cell r="G164"/>
        </row>
        <row r="165">
          <cell r="E165" t="str">
            <v>Sirop de base</v>
          </cell>
          <cell r="G165"/>
        </row>
        <row r="166">
          <cell r="E166" t="str">
            <v>Pâte de vanille</v>
          </cell>
          <cell r="G166"/>
        </row>
        <row r="167">
          <cell r="E167" t="str">
            <v>Pâte de citron confit</v>
          </cell>
          <cell r="G167"/>
        </row>
        <row r="168">
          <cell r="E168" t="str">
            <v>Pâte d'orange confite</v>
          </cell>
          <cell r="F168"/>
          <cell r="G168"/>
          <cell r="H168"/>
        </row>
        <row r="169">
          <cell r="E169" t="str">
            <v>Glaçages</v>
          </cell>
          <cell r="G169"/>
          <cell r="H169"/>
        </row>
        <row r="170">
          <cell r="E170" t="str">
            <v>Boulangeries</v>
          </cell>
          <cell r="F170"/>
          <cell r="G170"/>
          <cell r="H170"/>
        </row>
        <row r="171">
          <cell r="E171" t="str">
            <v>Tradition</v>
          </cell>
          <cell r="F171"/>
        </row>
        <row r="172">
          <cell r="E172" t="str">
            <v>Levain</v>
          </cell>
          <cell r="F172"/>
        </row>
        <row r="173">
          <cell r="E173" t="str">
            <v>Pain d'antan</v>
          </cell>
          <cell r="F173"/>
        </row>
        <row r="174">
          <cell r="E174" t="str">
            <v>Levain</v>
          </cell>
          <cell r="F174"/>
        </row>
        <row r="175">
          <cell r="E175" t="str">
            <v>Pâte à pain de mie</v>
          </cell>
          <cell r="F175"/>
        </row>
        <row r="176">
          <cell r="E176" t="str">
            <v>Pâte à pain de mie complet</v>
          </cell>
          <cell r="F176"/>
        </row>
        <row r="177">
          <cell r="F177"/>
        </row>
        <row r="178">
          <cell r="F178"/>
        </row>
        <row r="181">
          <cell r="E181"/>
          <cell r="F181"/>
          <cell r="G181"/>
          <cell r="H181"/>
        </row>
        <row r="182">
          <cell r="E182" t="str">
            <v>Traiteur</v>
          </cell>
          <cell r="G182"/>
          <cell r="H182"/>
        </row>
        <row r="183">
          <cell r="E183" t="str">
            <v>Houmous</v>
          </cell>
          <cell r="F183" t="str">
            <v>P.Maison</v>
          </cell>
          <cell r="G183"/>
        </row>
        <row r="184">
          <cell r="E184" t="str">
            <v>Chocolateries</v>
          </cell>
          <cell r="G184"/>
          <cell r="H184"/>
        </row>
        <row r="185">
          <cell r="E185" t="str">
            <v>Appérétif</v>
          </cell>
          <cell r="F185"/>
          <cell r="G185"/>
          <cell r="H185"/>
        </row>
        <row r="186">
          <cell r="E186" t="str">
            <v>Noix de cajou curry/sésame</v>
          </cell>
          <cell r="F186"/>
        </row>
        <row r="187">
          <cell r="E187" t="str">
            <v>Autres</v>
          </cell>
          <cell r="G187"/>
          <cell r="H187"/>
        </row>
        <row r="189">
          <cell r="E189" t="str">
            <v>Ingrédients</v>
          </cell>
          <cell r="G189"/>
          <cell r="H189"/>
        </row>
        <row r="190">
          <cell r="E190" t="str">
            <v>Amidon de maïs</v>
          </cell>
          <cell r="F190" t="str">
            <v>EMMA</v>
          </cell>
          <cell r="H190">
            <v>10</v>
          </cell>
        </row>
        <row r="191">
          <cell r="E191" t="str">
            <v>Amidon de pomme de terre</v>
          </cell>
          <cell r="H191">
            <v>2.2599999999999998</v>
          </cell>
        </row>
        <row r="192">
          <cell r="E192" t="str">
            <v>Beurre</v>
          </cell>
          <cell r="H192">
            <v>7.6</v>
          </cell>
        </row>
        <row r="193">
          <cell r="E193" t="str">
            <v>Beurre de cacao</v>
          </cell>
          <cell r="H193">
            <v>15.13</v>
          </cell>
        </row>
        <row r="194">
          <cell r="E194" t="str">
            <v>Blancs d’œufs</v>
          </cell>
          <cell r="H194">
            <v>2.57</v>
          </cell>
        </row>
        <row r="195">
          <cell r="E195" t="str">
            <v>Brisure de framboise</v>
          </cell>
          <cell r="H195">
            <v>3.95</v>
          </cell>
        </row>
        <row r="196">
          <cell r="E196" t="str">
            <v>Cacao Extra Brut</v>
          </cell>
          <cell r="H196">
            <v>7.8</v>
          </cell>
        </row>
        <row r="197">
          <cell r="E197" t="str">
            <v>Café grain</v>
          </cell>
          <cell r="H197">
            <v>4.5</v>
          </cell>
        </row>
        <row r="198">
          <cell r="E198" t="str">
            <v>Café moulu</v>
          </cell>
          <cell r="H198">
            <v>5</v>
          </cell>
        </row>
        <row r="199">
          <cell r="E199" t="str">
            <v>Caramel à tartiner</v>
          </cell>
          <cell r="H199">
            <v>3.31</v>
          </cell>
        </row>
        <row r="200">
          <cell r="E200" t="str">
            <v>Citron cube</v>
          </cell>
          <cell r="H200">
            <v>16.82</v>
          </cell>
        </row>
        <row r="201">
          <cell r="E201" t="str">
            <v>citron entier</v>
          </cell>
          <cell r="H201">
            <v>11.7</v>
          </cell>
        </row>
        <row r="202">
          <cell r="E202" t="str">
            <v>Cointreau 40 particulier</v>
          </cell>
          <cell r="H202">
            <v>30.6</v>
          </cell>
        </row>
        <row r="203">
          <cell r="E203" t="str">
            <v>Cointreau 60 pro</v>
          </cell>
          <cell r="H203">
            <v>23.8</v>
          </cell>
        </row>
        <row r="204">
          <cell r="E204" t="str">
            <v>Confit de citron</v>
          </cell>
        </row>
        <row r="205">
          <cell r="E205" t="str">
            <v>Couverture Bitter lacté</v>
          </cell>
          <cell r="H205">
            <v>7.05</v>
          </cell>
        </row>
        <row r="206">
          <cell r="E206" t="str">
            <v>couverture Caraïbes</v>
          </cell>
          <cell r="H206">
            <v>15</v>
          </cell>
        </row>
        <row r="207">
          <cell r="E207" t="str">
            <v>Couverture Dulcey</v>
          </cell>
          <cell r="H207">
            <v>13</v>
          </cell>
        </row>
        <row r="208">
          <cell r="E208" t="str">
            <v>Couverture Extra bitter</v>
          </cell>
          <cell r="H208">
            <v>8.43</v>
          </cell>
        </row>
        <row r="209">
          <cell r="E209" t="str">
            <v>Couverture Ghana</v>
          </cell>
          <cell r="H209">
            <v>10.32</v>
          </cell>
        </row>
        <row r="210">
          <cell r="E210" t="str">
            <v>Couverture Grand Caraque</v>
          </cell>
          <cell r="H210">
            <v>10</v>
          </cell>
        </row>
        <row r="211">
          <cell r="E211" t="str">
            <v>Couverture Jivara</v>
          </cell>
          <cell r="H211">
            <v>14.31</v>
          </cell>
        </row>
        <row r="212">
          <cell r="E212" t="str">
            <v>Couverture Nyangbo</v>
          </cell>
          <cell r="H212">
            <v>14.14</v>
          </cell>
        </row>
        <row r="213">
          <cell r="E213" t="str">
            <v>cranberries</v>
          </cell>
          <cell r="H213">
            <v>9.4700000000000006</v>
          </cell>
        </row>
        <row r="214">
          <cell r="E214" t="str">
            <v>Crème de marron</v>
          </cell>
          <cell r="H214">
            <v>7.27</v>
          </cell>
        </row>
        <row r="215">
          <cell r="E215" t="str">
            <v>Crème fraîche</v>
          </cell>
          <cell r="H215">
            <v>9.7200000000000006</v>
          </cell>
        </row>
        <row r="216">
          <cell r="E216" t="str">
            <v>Crème liquide</v>
          </cell>
          <cell r="H216">
            <v>3.18</v>
          </cell>
        </row>
        <row r="217">
          <cell r="E217" t="str">
            <v>Curry</v>
          </cell>
          <cell r="H217">
            <v>6.19</v>
          </cell>
        </row>
        <row r="218">
          <cell r="E218" t="str">
            <v>Eau</v>
          </cell>
          <cell r="H218">
            <v>0</v>
          </cell>
        </row>
        <row r="219">
          <cell r="E219" t="str">
            <v>Ecorce d'orange</v>
          </cell>
          <cell r="H219">
            <v>4.6500000000000004</v>
          </cell>
        </row>
        <row r="220">
          <cell r="E220" t="str">
            <v>Farine de sarrasin</v>
          </cell>
          <cell r="H220">
            <v>2.79</v>
          </cell>
        </row>
        <row r="221">
          <cell r="E221" t="str">
            <v>Farine de seigle T130</v>
          </cell>
        </row>
        <row r="222">
          <cell r="E222" t="str">
            <v>Farine T110</v>
          </cell>
          <cell r="H222"/>
        </row>
        <row r="223">
          <cell r="E223" t="str">
            <v>Farine T45</v>
          </cell>
          <cell r="H223">
            <v>0.72</v>
          </cell>
        </row>
        <row r="224">
          <cell r="E224" t="str">
            <v>Farine T55</v>
          </cell>
          <cell r="H224">
            <v>0.77</v>
          </cell>
        </row>
        <row r="225">
          <cell r="E225" t="str">
            <v>Farine T65</v>
          </cell>
          <cell r="H225">
            <v>0.69</v>
          </cell>
        </row>
        <row r="226">
          <cell r="E226" t="str">
            <v>Farine T80</v>
          </cell>
        </row>
        <row r="227">
          <cell r="E227" t="str">
            <v>Fécule de pdt</v>
          </cell>
          <cell r="H227">
            <v>3.57</v>
          </cell>
        </row>
        <row r="228">
          <cell r="E228" t="str">
            <v>Feuilletine</v>
          </cell>
          <cell r="H228">
            <v>7.8</v>
          </cell>
        </row>
        <row r="229">
          <cell r="E229" t="str">
            <v>Fleur de sel</v>
          </cell>
          <cell r="H229">
            <v>7.68</v>
          </cell>
        </row>
        <row r="230">
          <cell r="E230" t="str">
            <v>Fleur d'oranger</v>
          </cell>
          <cell r="H230">
            <v>2.58</v>
          </cell>
        </row>
        <row r="231">
          <cell r="E231" t="str">
            <v>Fraise</v>
          </cell>
          <cell r="H231">
            <v>11.2</v>
          </cell>
        </row>
        <row r="232">
          <cell r="E232" t="str">
            <v>Fromage blanc</v>
          </cell>
          <cell r="H232">
            <v>2.4</v>
          </cell>
        </row>
        <row r="233">
          <cell r="E233" t="str">
            <v>Glucose</v>
          </cell>
          <cell r="H233">
            <v>2.23</v>
          </cell>
        </row>
        <row r="234">
          <cell r="E234" t="str">
            <v>Graine de sarrasin</v>
          </cell>
          <cell r="H234">
            <v>7.3</v>
          </cell>
        </row>
        <row r="235">
          <cell r="E235" t="str">
            <v>Grué de cacao</v>
          </cell>
          <cell r="H235">
            <v>11.44</v>
          </cell>
        </row>
        <row r="236">
          <cell r="E236" t="str">
            <v>Huile de tournesol</v>
          </cell>
          <cell r="H236">
            <v>1.59</v>
          </cell>
        </row>
        <row r="237">
          <cell r="E237" t="str">
            <v>Huile d'olive</v>
          </cell>
          <cell r="H237">
            <v>9.98</v>
          </cell>
        </row>
        <row r="238">
          <cell r="E238" t="str">
            <v>Jaunes d’oeufs</v>
          </cell>
          <cell r="H238">
            <v>5</v>
          </cell>
        </row>
        <row r="239">
          <cell r="E239" t="str">
            <v>Jus de citron (pulco)</v>
          </cell>
          <cell r="H239">
            <v>3.5</v>
          </cell>
        </row>
        <row r="240">
          <cell r="E240" t="str">
            <v>Lait</v>
          </cell>
          <cell r="H240">
            <v>0.72</v>
          </cell>
        </row>
        <row r="241">
          <cell r="E241" t="str">
            <v>Lait concentré sucré</v>
          </cell>
          <cell r="H241">
            <v>5.14</v>
          </cell>
        </row>
        <row r="242">
          <cell r="E242" t="str">
            <v>Lécithine de soja</v>
          </cell>
          <cell r="H242">
            <v>5.0199999999999996</v>
          </cell>
        </row>
        <row r="243">
          <cell r="E243" t="str">
            <v>Levure fraîche</v>
          </cell>
          <cell r="H243">
            <v>2.1</v>
          </cell>
        </row>
        <row r="244">
          <cell r="E244" t="str">
            <v>Marron au sirop</v>
          </cell>
          <cell r="H244">
            <v>19.579999999999998</v>
          </cell>
        </row>
        <row r="245">
          <cell r="E245" t="str">
            <v>mascarpone</v>
          </cell>
          <cell r="H245">
            <v>7.64</v>
          </cell>
        </row>
        <row r="246">
          <cell r="E246" t="str">
            <v>Masse gélatine</v>
          </cell>
          <cell r="H246">
            <v>2.83</v>
          </cell>
        </row>
        <row r="247">
          <cell r="E247" t="str">
            <v>Miel</v>
          </cell>
          <cell r="H247">
            <v>5</v>
          </cell>
        </row>
        <row r="248">
          <cell r="E248" t="str">
            <v>Miel de châtaigne</v>
          </cell>
          <cell r="H248">
            <v>15.14</v>
          </cell>
        </row>
        <row r="249">
          <cell r="E249" t="str">
            <v>Miel de sarrasin</v>
          </cell>
          <cell r="H249">
            <v>43</v>
          </cell>
        </row>
        <row r="250">
          <cell r="E250" t="str">
            <v>Muesli composé</v>
          </cell>
          <cell r="H250">
            <v>11.7</v>
          </cell>
        </row>
        <row r="251">
          <cell r="E251" t="str">
            <v>Nappage neutre</v>
          </cell>
          <cell r="H251">
            <v>3.37</v>
          </cell>
        </row>
        <row r="252">
          <cell r="E252" t="str">
            <v>Noisette brute entières</v>
          </cell>
          <cell r="H252">
            <v>11.12</v>
          </cell>
        </row>
        <row r="253">
          <cell r="E253" t="str">
            <v>Noix de cajou</v>
          </cell>
          <cell r="H253">
            <v>17.48</v>
          </cell>
        </row>
        <row r="254">
          <cell r="E254" t="str">
            <v>Noix de coco rapée</v>
          </cell>
          <cell r="H254">
            <v>3.63</v>
          </cell>
        </row>
        <row r="255">
          <cell r="E255" t="str">
            <v>Noix de pécan</v>
          </cell>
          <cell r="H255">
            <v>18.75</v>
          </cell>
        </row>
        <row r="256">
          <cell r="E256" t="str">
            <v>Œufs</v>
          </cell>
          <cell r="H256">
            <v>3.5</v>
          </cell>
        </row>
        <row r="257">
          <cell r="E257" t="str">
            <v>Opalys</v>
          </cell>
          <cell r="H257">
            <v>11</v>
          </cell>
        </row>
        <row r="258">
          <cell r="E258" t="str">
            <v>Panure</v>
          </cell>
          <cell r="H258">
            <v>0.2</v>
          </cell>
        </row>
        <row r="259">
          <cell r="E259" t="str">
            <v>pâte d’amande</v>
          </cell>
          <cell r="H259">
            <v>21.67</v>
          </cell>
        </row>
        <row r="260">
          <cell r="E260" t="str">
            <v>pâte de pistache</v>
          </cell>
          <cell r="H260">
            <v>44.8</v>
          </cell>
        </row>
        <row r="261">
          <cell r="E261" t="str">
            <v>Pâte de vanille</v>
          </cell>
          <cell r="H261">
            <v>94.33</v>
          </cell>
        </row>
        <row r="262">
          <cell r="E262" t="str">
            <v>Pectine Jaune</v>
          </cell>
          <cell r="H262">
            <v>35.39</v>
          </cell>
        </row>
        <row r="263">
          <cell r="E263" t="str">
            <v>Pectine NH</v>
          </cell>
          <cell r="H263">
            <v>39.869999999999997</v>
          </cell>
        </row>
        <row r="264">
          <cell r="E264" t="str">
            <v>Pépite de chocolat</v>
          </cell>
          <cell r="H264">
            <v>3.76</v>
          </cell>
        </row>
        <row r="265">
          <cell r="E265" t="str">
            <v>Pistache</v>
          </cell>
          <cell r="H265">
            <v>19.8</v>
          </cell>
        </row>
        <row r="266">
          <cell r="E266" t="str">
            <v>PNP</v>
          </cell>
          <cell r="H266">
            <v>21.52</v>
          </cell>
        </row>
        <row r="267">
          <cell r="E267" t="str">
            <v>pomme</v>
          </cell>
          <cell r="H267">
            <v>1</v>
          </cell>
        </row>
        <row r="268">
          <cell r="E268" t="str">
            <v>Poudre à crème</v>
          </cell>
          <cell r="H268">
            <v>3.98</v>
          </cell>
        </row>
        <row r="269">
          <cell r="E269" t="str">
            <v>Poudre à lever</v>
          </cell>
          <cell r="H269">
            <v>11.9</v>
          </cell>
        </row>
        <row r="270">
          <cell r="E270" t="str">
            <v>Poudre d'amande</v>
          </cell>
          <cell r="H270">
            <v>11.49</v>
          </cell>
        </row>
        <row r="271">
          <cell r="E271" t="str">
            <v>Poudre de lait</v>
          </cell>
          <cell r="H271">
            <v>4.4400000000000004</v>
          </cell>
        </row>
        <row r="272">
          <cell r="E272" t="str">
            <v>poudre de noisette</v>
          </cell>
          <cell r="H272">
            <v>11.49</v>
          </cell>
        </row>
        <row r="273">
          <cell r="E273" t="str">
            <v>Poudre de vanille</v>
          </cell>
          <cell r="H273">
            <v>750</v>
          </cell>
        </row>
        <row r="274">
          <cell r="E274" t="str">
            <v>Praliné</v>
          </cell>
          <cell r="H274">
            <v>30</v>
          </cell>
        </row>
        <row r="275">
          <cell r="E275" t="str">
            <v>Purée d’abricot</v>
          </cell>
          <cell r="H275">
            <v>6.55</v>
          </cell>
        </row>
        <row r="276">
          <cell r="E276" t="str">
            <v>Purée d’ananas</v>
          </cell>
          <cell r="H276">
            <v>6.58</v>
          </cell>
        </row>
        <row r="277">
          <cell r="E277" t="str">
            <v>Purée de banane</v>
          </cell>
          <cell r="H277">
            <v>5.89</v>
          </cell>
        </row>
        <row r="278">
          <cell r="E278" t="str">
            <v>Purée de cassis</v>
          </cell>
          <cell r="H278">
            <v>6.28</v>
          </cell>
        </row>
        <row r="279">
          <cell r="E279" t="str">
            <v>Purée de citron jaune</v>
          </cell>
          <cell r="H279">
            <v>3.87</v>
          </cell>
        </row>
        <row r="280">
          <cell r="E280" t="str">
            <v>purée de coco</v>
          </cell>
          <cell r="H280">
            <v>8.8000000000000007</v>
          </cell>
        </row>
        <row r="281">
          <cell r="E281" t="str">
            <v>Purée de framboise</v>
          </cell>
          <cell r="H281">
            <v>5.96</v>
          </cell>
        </row>
        <row r="282">
          <cell r="E282" t="str">
            <v>Purée de fruit de la passion</v>
          </cell>
          <cell r="H282">
            <v>5.87</v>
          </cell>
        </row>
        <row r="283">
          <cell r="E283" t="str">
            <v>Purée de mandarine</v>
          </cell>
          <cell r="H283">
            <v>5.41</v>
          </cell>
        </row>
        <row r="284">
          <cell r="E284" t="str">
            <v>purée de sésame</v>
          </cell>
          <cell r="H284">
            <v>15.95</v>
          </cell>
        </row>
        <row r="285">
          <cell r="E285" t="str">
            <v>Purée de yuzu</v>
          </cell>
          <cell r="H285">
            <v>3.98</v>
          </cell>
        </row>
        <row r="286">
          <cell r="E286" t="str">
            <v>Rhum</v>
          </cell>
          <cell r="H286">
            <v>3.9</v>
          </cell>
        </row>
        <row r="287">
          <cell r="E287" t="str">
            <v>sel</v>
          </cell>
          <cell r="H287">
            <v>0.2</v>
          </cell>
        </row>
        <row r="288">
          <cell r="E288" t="str">
            <v>Sésame</v>
          </cell>
          <cell r="H288">
            <v>7.4</v>
          </cell>
        </row>
        <row r="289">
          <cell r="E289" t="str">
            <v>Sucre</v>
          </cell>
          <cell r="H289">
            <v>0.63</v>
          </cell>
        </row>
        <row r="290">
          <cell r="E290" t="str">
            <v>Sucre glace</v>
          </cell>
          <cell r="H290">
            <v>9.25</v>
          </cell>
        </row>
        <row r="291">
          <cell r="E291" t="str">
            <v>Sucre inverti</v>
          </cell>
          <cell r="H291">
            <v>1.5</v>
          </cell>
        </row>
        <row r="292">
          <cell r="E292" t="str">
            <v>Sucre roux</v>
          </cell>
          <cell r="H292">
            <v>1.32</v>
          </cell>
        </row>
        <row r="293">
          <cell r="E293" t="str">
            <v>Zeste de citron</v>
          </cell>
          <cell r="H293">
            <v>13.9</v>
          </cell>
        </row>
        <row r="294">
          <cell r="E294" t="str">
            <v>Citron vert</v>
          </cell>
          <cell r="H294">
            <v>6.95</v>
          </cell>
        </row>
        <row r="295">
          <cell r="E295" t="str">
            <v>Poids chiche cuit</v>
          </cell>
          <cell r="H295">
            <v>2.25</v>
          </cell>
        </row>
        <row r="296">
          <cell r="E296" t="str">
            <v>Jus de poids chiche</v>
          </cell>
          <cell r="H296">
            <v>0</v>
          </cell>
        </row>
        <row r="297">
          <cell r="E297" t="str">
            <v>Tahin</v>
          </cell>
          <cell r="H297">
            <v>15.95</v>
          </cell>
        </row>
        <row r="298">
          <cell r="E298" t="str">
            <v>Baton chocolat long</v>
          </cell>
          <cell r="H298">
            <v>9.26</v>
          </cell>
        </row>
        <row r="299">
          <cell r="E299" t="str">
            <v>Amande baton</v>
          </cell>
          <cell r="H299">
            <v>10.58</v>
          </cell>
        </row>
        <row r="300">
          <cell r="E300" t="str">
            <v>Fève de tonka</v>
          </cell>
          <cell r="H300">
            <v>193</v>
          </cell>
        </row>
        <row r="301">
          <cell r="E301" t="str">
            <v>Feuille de filo</v>
          </cell>
          <cell r="H301">
            <v>7.56</v>
          </cell>
        </row>
        <row r="302">
          <cell r="E302" t="str">
            <v>Emmental rapé</v>
          </cell>
          <cell r="H302">
            <v>11.48</v>
          </cell>
        </row>
        <row r="304">
          <cell r="E304" t="str">
            <v>Materiel</v>
          </cell>
          <cell r="G304"/>
          <cell r="H304"/>
        </row>
        <row r="306">
          <cell r="E306" t="str">
            <v>Caiss 54x40 blanche x250</v>
          </cell>
        </row>
      </sheetData>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iche de recette"/>
      <sheetName val="Répertoire"/>
    </sheetNames>
    <sheetDataSet>
      <sheetData sheetId="0"/>
      <sheetData sheetId="1">
        <row r="1">
          <cell r="A1" t="str">
            <v>Objet</v>
          </cell>
          <cell r="B1" t="str">
            <v>Origine (du prix)</v>
          </cell>
          <cell r="C1" t="str">
            <v>Lien</v>
          </cell>
          <cell r="D1" t="str">
            <v>Prix €/Kg</v>
          </cell>
        </row>
        <row r="2">
          <cell r="A2" t="str">
            <v>Crèmes</v>
          </cell>
        </row>
        <row r="3">
          <cell r="A3" t="str">
            <v>Crèmes diverses</v>
          </cell>
        </row>
        <row r="4">
          <cell r="A4" t="str">
            <v>Crème pâtissière</v>
          </cell>
          <cell r="D4" t="str">
            <v>importation</v>
          </cell>
        </row>
        <row r="5">
          <cell r="A5" t="str">
            <v>Ingrédients</v>
          </cell>
        </row>
        <row r="6">
          <cell r="A6" t="str">
            <v>Beurre</v>
          </cell>
          <cell r="D6">
            <v>7.6</v>
          </cell>
        </row>
        <row r="7">
          <cell r="A7" t="str">
            <v>Eau</v>
          </cell>
          <cell r="D7">
            <v>0</v>
          </cell>
        </row>
        <row r="8">
          <cell r="A8" t="str">
            <v>Farine T65</v>
          </cell>
          <cell r="D8">
            <v>0.69</v>
          </cell>
        </row>
        <row r="9">
          <cell r="A9" t="str">
            <v>Lait</v>
          </cell>
          <cell r="D9">
            <v>0.72</v>
          </cell>
        </row>
        <row r="10">
          <cell r="A10" t="str">
            <v>Œufs</v>
          </cell>
          <cell r="D10">
            <v>3.5</v>
          </cell>
        </row>
        <row r="11">
          <cell r="A11" t="str">
            <v>Sucre</v>
          </cell>
          <cell r="D11">
            <v>0.63</v>
          </cell>
        </row>
        <row r="12">
          <cell r="A12" t="str">
            <v>sel</v>
          </cell>
          <cell r="D12">
            <v>0.3</v>
          </cell>
        </row>
      </sheetData>
    </sheetDataSet>
  </externalBook>
</externalLink>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43F02-1209-4706-B356-84DCC99C83F0}">
  <dimension ref="A1:K21"/>
  <sheetViews>
    <sheetView tabSelected="1" workbookViewId="0">
      <selection activeCell="H26" sqref="H26"/>
    </sheetView>
  </sheetViews>
  <sheetFormatPr baseColWidth="10" defaultColWidth="10.6640625" defaultRowHeight="14.4" x14ac:dyDescent="0.3"/>
  <sheetData>
    <row r="1" spans="1:11" x14ac:dyDescent="0.3">
      <c r="A1" s="74" t="s">
        <v>0</v>
      </c>
      <c r="B1" s="74"/>
      <c r="C1" s="74"/>
      <c r="D1" s="74"/>
      <c r="E1" s="68" t="s">
        <v>1</v>
      </c>
      <c r="F1" s="68"/>
      <c r="G1" s="69"/>
      <c r="H1" s="70" t="s">
        <v>2</v>
      </c>
      <c r="I1" s="70"/>
      <c r="J1" s="71" t="s">
        <v>3</v>
      </c>
      <c r="K1" s="71"/>
    </row>
    <row r="2" spans="1:11" ht="15" customHeight="1" x14ac:dyDescent="0.3">
      <c r="A2" s="32" t="s">
        <v>4</v>
      </c>
      <c r="B2" s="33" t="s">
        <v>5</v>
      </c>
      <c r="C2" s="34" t="s">
        <v>6</v>
      </c>
      <c r="D2" s="35" t="s">
        <v>7</v>
      </c>
      <c r="E2" s="36" t="s">
        <v>8</v>
      </c>
      <c r="F2" s="37" t="s">
        <v>9</v>
      </c>
      <c r="G2" s="37" t="s">
        <v>10</v>
      </c>
      <c r="H2" s="72" t="s">
        <v>11</v>
      </c>
      <c r="I2" s="73"/>
      <c r="J2" s="73"/>
      <c r="K2" s="73"/>
    </row>
    <row r="3" spans="1:11" x14ac:dyDescent="0.3">
      <c r="A3" s="1" t="s">
        <v>12</v>
      </c>
      <c r="B3" s="2">
        <v>1000</v>
      </c>
      <c r="C3" s="38">
        <f>IFERROR(SUM(B3/B17*100),"")</f>
        <v>64.102564102564102</v>
      </c>
      <c r="D3" s="3">
        <f>IF(B18=TRUE, B3/_xlfn.XLOOKUP(C18, A3:A16, B3:B16)*D18, IFERROR(ROUND(SUM(B3/B17*D17),1),""))</f>
        <v>641</v>
      </c>
      <c r="E3" s="4">
        <f>IFERROR(VLOOKUP(A3,[3]Répertoire!A:D,4,0),"")</f>
        <v>0.72</v>
      </c>
      <c r="F3" s="5">
        <f>IFERROR(SUM(D3/1000*E3),"")</f>
        <v>0.46151999999999999</v>
      </c>
      <c r="G3" s="5">
        <f>IF(ISNUMBER(VLOOKUP(A3, [1]Codex!E:K, 7, FALSE)), IFERROR(VLOOKUP(A3, [1]Codex!E:K, 7, FALSE)/1000*D3, 0), 0)</f>
        <v>0</v>
      </c>
      <c r="H3" s="73"/>
      <c r="I3" s="73"/>
      <c r="J3" s="73"/>
      <c r="K3" s="73"/>
    </row>
    <row r="4" spans="1:11" x14ac:dyDescent="0.3">
      <c r="A4" s="6" t="s">
        <v>13</v>
      </c>
      <c r="B4" s="7">
        <v>50</v>
      </c>
      <c r="C4" s="38">
        <f>IFERROR(SUM(B4/B17*100),"")</f>
        <v>3.2051282051282048</v>
      </c>
      <c r="D4" s="3">
        <f>IF(B18=TRUE, B4/_xlfn.XLOOKUP(C18, A3:A16, B3:B16)*D18, IFERROR(ROUND(SUM(B4/B17*D17),1),""))</f>
        <v>32.1</v>
      </c>
      <c r="E4" s="4">
        <f>IFERROR(VLOOKUP(A4,[3]Répertoire!A:D,4,0),"")</f>
        <v>7.6</v>
      </c>
      <c r="F4" s="5">
        <f t="shared" ref="F4:F16" si="0">IFERROR(SUM(D4/1000*E4),"")</f>
        <v>0.24396000000000001</v>
      </c>
      <c r="G4" s="5">
        <f>IF(ISNUMBER(VLOOKUP(A4, [1]Codex!E:K, 7, FALSE)), IFERROR(VLOOKUP(A4, [1]Codex!E:K, 7, FALSE)/1000*D4, 0), 0)</f>
        <v>0</v>
      </c>
      <c r="H4" s="73"/>
      <c r="I4" s="73"/>
      <c r="J4" s="73"/>
      <c r="K4" s="73"/>
    </row>
    <row r="5" spans="1:11" x14ac:dyDescent="0.3">
      <c r="A5" s="8" t="s">
        <v>14</v>
      </c>
      <c r="B5" s="2">
        <v>250</v>
      </c>
      <c r="C5" s="38">
        <f>IFERROR(SUM(B5/B17*100),"")</f>
        <v>16.025641025641026</v>
      </c>
      <c r="D5" s="3">
        <f>IF(B18=TRUE, B5/_xlfn.XLOOKUP(C18, A3:A16, B3:B16)*D18, IFERROR(ROUND(SUM(B5/B17*D17),1),""))</f>
        <v>160.30000000000001</v>
      </c>
      <c r="E5" s="4">
        <f>IFERROR(VLOOKUP(A5,[3]Répertoire!A:D,4,0),"")</f>
        <v>0.63</v>
      </c>
      <c r="F5" s="5">
        <f t="shared" si="0"/>
        <v>0.100989</v>
      </c>
      <c r="G5" s="5">
        <f>IF(ISNUMBER(VLOOKUP(A5, [1]Codex!E:K, 7, FALSE)), IFERROR(VLOOKUP(A5, [1]Codex!E:K, 7, FALSE)/1000*D5, 0), 0)</f>
        <v>0</v>
      </c>
      <c r="H5" s="73"/>
      <c r="I5" s="73"/>
      <c r="J5" s="73"/>
      <c r="K5" s="73"/>
    </row>
    <row r="6" spans="1:11" x14ac:dyDescent="0.3">
      <c r="A6" s="9" t="s">
        <v>15</v>
      </c>
      <c r="B6" s="10">
        <v>150</v>
      </c>
      <c r="C6" s="38">
        <f>IFERROR(SUM(B6/B17*100),"")</f>
        <v>9.6153846153846168</v>
      </c>
      <c r="D6" s="3">
        <f>IF(B18=TRUE, B6/_xlfn.XLOOKUP(C18, A3:A16, B3:B16)*D18, IFERROR(ROUND(SUM(B6/B17*D17),1),""))</f>
        <v>96.2</v>
      </c>
      <c r="E6" s="4">
        <f>IFERROR(VLOOKUP(A6,[3]Répertoire!A:D,4,0),"")</f>
        <v>3.5</v>
      </c>
      <c r="F6" s="5">
        <f t="shared" si="0"/>
        <v>0.3367</v>
      </c>
      <c r="G6" s="5">
        <f>IF(ISNUMBER(VLOOKUP(A6, [1]Codex!E:K, 7, FALSE)), IFERROR(VLOOKUP(A6, [1]Codex!E:K, 7, FALSE)/1000*D6, 0), 0)</f>
        <v>0</v>
      </c>
      <c r="H6" s="73"/>
      <c r="I6" s="73"/>
      <c r="J6" s="73"/>
      <c r="K6" s="73"/>
    </row>
    <row r="7" spans="1:11" x14ac:dyDescent="0.3">
      <c r="A7" s="11" t="s">
        <v>16</v>
      </c>
      <c r="B7" s="12">
        <v>110</v>
      </c>
      <c r="C7" s="38">
        <f>IFERROR(SUM(B7/B17*100),"")</f>
        <v>7.0512820512820511</v>
      </c>
      <c r="D7" s="3">
        <f>IF(B18=TRUE, B7/_xlfn.XLOOKUP(C18, A3:A16, B3:B16)*D18, IFERROR(ROUND(SUM(B7/B17*D17),1),""))</f>
        <v>70.5</v>
      </c>
      <c r="E7" s="4" t="str">
        <f>IFERROR(VLOOKUP(A7,[3]Répertoire!A:D,4,0),"")</f>
        <v/>
      </c>
      <c r="F7" s="5" t="str">
        <f t="shared" si="0"/>
        <v/>
      </c>
      <c r="G7" s="5">
        <f>IF(ISNUMBER(VLOOKUP(A7, [1]Codex!E:K, 7, FALSE)), IFERROR(VLOOKUP(A7, [1]Codex!E:K, 7, FALSE)/1000*D7, 0), 0)</f>
        <v>0</v>
      </c>
      <c r="H7" s="73"/>
      <c r="I7" s="73"/>
      <c r="J7" s="73"/>
      <c r="K7" s="73"/>
    </row>
    <row r="8" spans="1:11" x14ac:dyDescent="0.3">
      <c r="A8" s="39"/>
      <c r="B8" s="12"/>
      <c r="C8" s="38">
        <f>IFERROR(SUM(B8/B17*100),"")</f>
        <v>0</v>
      </c>
      <c r="D8" s="3">
        <f>IF(B18=TRUE, B8/_xlfn.XLOOKUP(C18, A3:A16, B3:B16)*D18, IFERROR(ROUND(SUM(B8/B17*D17),1),""))</f>
        <v>0</v>
      </c>
      <c r="E8" s="4" t="str">
        <f>IFERROR(VLOOKUP(A8,[2]Répertoire!E:H,4,0),"")</f>
        <v/>
      </c>
      <c r="F8" s="5" t="str">
        <f t="shared" si="0"/>
        <v/>
      </c>
      <c r="G8" s="5">
        <f>IF(ISNUMBER(VLOOKUP(A8, [1]Codex!E:K, 7, FALSE)), IFERROR(VLOOKUP(A8, [1]Codex!E:K, 7, FALSE)/1000*D8, 0), 0)</f>
        <v>0</v>
      </c>
      <c r="H8" s="73"/>
      <c r="I8" s="73"/>
      <c r="J8" s="73"/>
      <c r="K8" s="73"/>
    </row>
    <row r="9" spans="1:11" x14ac:dyDescent="0.3">
      <c r="A9" s="39"/>
      <c r="B9" s="13"/>
      <c r="C9" s="38">
        <f>IFERROR(SUM(B9/B17*100),"")</f>
        <v>0</v>
      </c>
      <c r="D9" s="3">
        <f>IF(B18=TRUE, B9/_xlfn.XLOOKUP(C18, A3:A16, B3:B16)*D18, IFERROR(ROUND(SUM(B9/B17*D17),1),""))</f>
        <v>0</v>
      </c>
      <c r="E9" s="4" t="str">
        <f>IFERROR(VLOOKUP(A9,[2]Répertoire!E:H,4,0),"")</f>
        <v/>
      </c>
      <c r="F9" s="5" t="str">
        <f t="shared" si="0"/>
        <v/>
      </c>
      <c r="G9" s="5">
        <f>IF(ISNUMBER(VLOOKUP(A9, [1]Codex!E:K, 7, FALSE)), IFERROR(VLOOKUP(A9, [1]Codex!E:K, 7, FALSE)/1000*D9, 0), 0)</f>
        <v>0</v>
      </c>
      <c r="H9" s="73"/>
      <c r="I9" s="73"/>
      <c r="J9" s="73"/>
      <c r="K9" s="73"/>
    </row>
    <row r="10" spans="1:11" x14ac:dyDescent="0.3">
      <c r="A10" s="39"/>
      <c r="B10" s="14"/>
      <c r="C10" s="38">
        <f>IFERROR(SUM(B10/B17*100),"")</f>
        <v>0</v>
      </c>
      <c r="D10" s="3">
        <f>IF(B18=TRUE, B10/_xlfn.XLOOKUP(C18, A3:A16, B3:B16)*D18, IFERROR(ROUND(SUM(B10/B17*D17),1),""))</f>
        <v>0</v>
      </c>
      <c r="E10" s="4" t="str">
        <f>IFERROR(VLOOKUP(A10,[2]Répertoire!E:H,4,0),"")</f>
        <v/>
      </c>
      <c r="F10" s="5" t="str">
        <f t="shared" si="0"/>
        <v/>
      </c>
      <c r="G10" s="5">
        <f>IF(ISNUMBER(VLOOKUP(A10, [1]Codex!E:K, 7, FALSE)), IFERROR(VLOOKUP(A10, [1]Codex!E:K, 7, FALSE)/1000*D10, 0), 0)</f>
        <v>0</v>
      </c>
      <c r="H10" s="73"/>
      <c r="I10" s="73"/>
      <c r="J10" s="73"/>
      <c r="K10" s="73"/>
    </row>
    <row r="11" spans="1:11" x14ac:dyDescent="0.3">
      <c r="A11" s="39"/>
      <c r="B11" s="15"/>
      <c r="C11" s="38">
        <f>IFERROR(SUM(B11/B17*100),"")</f>
        <v>0</v>
      </c>
      <c r="D11" s="3">
        <f>IF(B18=TRUE, B11/_xlfn.XLOOKUP(C18, A3:A16, B3:B16)*D18, IFERROR(ROUND(SUM(B11/B17*D17),1),""))</f>
        <v>0</v>
      </c>
      <c r="E11" s="4" t="str">
        <f>IFERROR(VLOOKUP(A11,[2]Répertoire!E:H,4,0),"")</f>
        <v/>
      </c>
      <c r="F11" s="5" t="str">
        <f t="shared" si="0"/>
        <v/>
      </c>
      <c r="G11" s="5">
        <f>IF(ISNUMBER(VLOOKUP(A11, [1]Codex!E:K, 7, FALSE)), IFERROR(VLOOKUP(A11, [1]Codex!E:K, 7, FALSE)/1000*D11, 0), 0)</f>
        <v>0</v>
      </c>
      <c r="H11" s="73"/>
      <c r="I11" s="73"/>
      <c r="J11" s="73"/>
      <c r="K11" s="73"/>
    </row>
    <row r="12" spans="1:11" x14ac:dyDescent="0.3">
      <c r="A12" s="39"/>
      <c r="B12" s="15"/>
      <c r="C12" s="38">
        <f>IFERROR(SUM(B12/B17*100),"")</f>
        <v>0</v>
      </c>
      <c r="D12" s="3">
        <f>IF(B18=TRUE, B12/_xlfn.XLOOKUP(C18, A3:A16, B3:B16)*D18, IFERROR(ROUND(SUM(B12/B17*D17),1),""))</f>
        <v>0</v>
      </c>
      <c r="E12" s="4" t="str">
        <f>IFERROR(VLOOKUP(A12,[2]Répertoire!E:H,4,0),"")</f>
        <v/>
      </c>
      <c r="F12" s="5" t="str">
        <f t="shared" si="0"/>
        <v/>
      </c>
      <c r="G12" s="5">
        <f>IF(ISNUMBER(VLOOKUP(A12, [1]Codex!E:K, 7, FALSE)), IFERROR(VLOOKUP(A12, [1]Codex!E:K, 7, FALSE)/1000*D12, 0), 0)</f>
        <v>0</v>
      </c>
      <c r="H12" s="73"/>
      <c r="I12" s="73"/>
      <c r="J12" s="73"/>
      <c r="K12" s="73"/>
    </row>
    <row r="13" spans="1:11" x14ac:dyDescent="0.3">
      <c r="A13" s="39"/>
      <c r="B13" s="16"/>
      <c r="C13" s="38">
        <f>IFERROR(SUM(B13/B17*100),"")</f>
        <v>0</v>
      </c>
      <c r="D13" s="3">
        <f>IF(B18=TRUE, B13/_xlfn.XLOOKUP(C18, A3:A16, B3:B16)*D18, IFERROR(ROUND(SUM(B13/B17*D17),1),""))</f>
        <v>0</v>
      </c>
      <c r="E13" s="4" t="str">
        <f>IFERROR(VLOOKUP(A13,[2]Répertoire!E:H,4,0),"")</f>
        <v/>
      </c>
      <c r="F13" s="5" t="str">
        <f t="shared" si="0"/>
        <v/>
      </c>
      <c r="G13" s="5">
        <f>IF(ISNUMBER(VLOOKUP(A13, [1]Codex!E:K, 7, FALSE)), IFERROR(VLOOKUP(A13, [1]Codex!E:K, 7, FALSE)/1000*D13, 0), 0)</f>
        <v>0</v>
      </c>
      <c r="H13" s="73"/>
      <c r="I13" s="73"/>
      <c r="J13" s="73"/>
      <c r="K13" s="73"/>
    </row>
    <row r="14" spans="1:11" x14ac:dyDescent="0.3">
      <c r="A14" s="39"/>
      <c r="B14" s="15"/>
      <c r="C14" s="38">
        <f>IFERROR(SUM(B14/B17*100),"")</f>
        <v>0</v>
      </c>
      <c r="D14" s="3">
        <f>IF(B18=TRUE, B14/_xlfn.XLOOKUP(C18, A3:A16, B3:B16)*D18, IFERROR(ROUND(SUM(B14/B17*D17),1),""))</f>
        <v>0</v>
      </c>
      <c r="E14" s="4" t="str">
        <f>IFERROR(VLOOKUP(A14,[2]Répertoire!E:H,4,0),"")</f>
        <v/>
      </c>
      <c r="F14" s="5" t="str">
        <f t="shared" si="0"/>
        <v/>
      </c>
      <c r="G14" s="5">
        <f>IF(ISNUMBER(VLOOKUP(A14, [1]Codex!E:K, 7, FALSE)), IFERROR(VLOOKUP(A14, [1]Codex!E:K, 7, FALSE)/1000*D14, 0), 0)</f>
        <v>0</v>
      </c>
      <c r="H14" s="73"/>
      <c r="I14" s="73"/>
      <c r="J14" s="73"/>
      <c r="K14" s="73"/>
    </row>
    <row r="15" spans="1:11" x14ac:dyDescent="0.3">
      <c r="A15" s="39"/>
      <c r="B15" s="15"/>
      <c r="C15" s="38">
        <f>IFERROR(SUM(B15/B17*100),"")</f>
        <v>0</v>
      </c>
      <c r="D15" s="3">
        <f>IF(B18=TRUE, B15/_xlfn.XLOOKUP(C18, A3:A16, B3:B16)*D18, IFERROR(ROUND(SUM(B15/B17*D17),1),""))</f>
        <v>0</v>
      </c>
      <c r="E15" s="4" t="str">
        <f>IFERROR(VLOOKUP(A15,[2]Répertoire!E:H,4,0),"")</f>
        <v/>
      </c>
      <c r="F15" s="5" t="str">
        <f t="shared" si="0"/>
        <v/>
      </c>
      <c r="G15" s="5">
        <f>IF(ISNUMBER(VLOOKUP(A15, [1]Codex!E:K, 7, FALSE)), IFERROR(VLOOKUP(A15, [1]Codex!E:K, 7, FALSE)/1000*D15, 0), 0)</f>
        <v>0</v>
      </c>
      <c r="H15" s="73"/>
      <c r="I15" s="73"/>
      <c r="J15" s="73"/>
      <c r="K15" s="73"/>
    </row>
    <row r="16" spans="1:11" x14ac:dyDescent="0.3">
      <c r="A16" s="39"/>
      <c r="B16" s="15"/>
      <c r="C16" s="38">
        <f>IFERROR(SUM(B16/B17*100),"")</f>
        <v>0</v>
      </c>
      <c r="D16" s="17">
        <f>IF(B18=TRUE, B16/_xlfn.XLOOKUP(C18, A3:A16, B3:B16)*D18, IFERROR(ROUND(SUM(B16/B17*D17),1),""))</f>
        <v>0</v>
      </c>
      <c r="E16" s="4" t="str">
        <f>IFERROR(VLOOKUP(A16,[2]Répertoire!E:H,4,0),"")</f>
        <v/>
      </c>
      <c r="F16" s="5" t="str">
        <f t="shared" si="0"/>
        <v/>
      </c>
      <c r="G16" s="5">
        <f>IF(ISNUMBER(VLOOKUP(A16, [1]Codex!E:K, 7, FALSE)), IFERROR(VLOOKUP(A16, [1]Codex!E:K, 7, FALSE)/1000*D16, 0), 0)</f>
        <v>0</v>
      </c>
      <c r="H16" s="73"/>
      <c r="I16" s="73"/>
      <c r="J16" s="73"/>
      <c r="K16" s="73"/>
    </row>
    <row r="17" spans="1:11" x14ac:dyDescent="0.3">
      <c r="A17" s="40" t="s">
        <v>17</v>
      </c>
      <c r="B17" s="18">
        <f>SUM(B3:B13)</f>
        <v>1560</v>
      </c>
      <c r="C17" s="19">
        <f>SUM(C3:C16)</f>
        <v>100</v>
      </c>
      <c r="D17" s="41">
        <v>1000</v>
      </c>
      <c r="E17" s="42">
        <f>SUM(F17/D17*1000)</f>
        <v>1.1431689999999999</v>
      </c>
      <c r="F17" s="26">
        <f>SUM(F3:F16)</f>
        <v>1.1431689999999999</v>
      </c>
      <c r="G17" s="26">
        <f>SUM(G3:G16)</f>
        <v>0</v>
      </c>
      <c r="H17" s="73"/>
      <c r="I17" s="73"/>
      <c r="J17" s="73"/>
      <c r="K17" s="73"/>
    </row>
    <row r="18" spans="1:11" ht="15.75" customHeight="1" x14ac:dyDescent="0.3">
      <c r="A18" s="43" t="s">
        <v>18</v>
      </c>
      <c r="B18" s="44" t="b">
        <v>0</v>
      </c>
      <c r="C18" s="45" t="s">
        <v>0</v>
      </c>
      <c r="D18" s="46">
        <v>2000</v>
      </c>
      <c r="E18" s="57" t="s">
        <v>19</v>
      </c>
      <c r="F18" s="58"/>
      <c r="G18" s="59" t="str" cm="1">
        <f t="array" ref="G18">IFERROR(_xlfn.TEXTJOIN("; ", TRUE, _xlfn.UNIQUE(_xlfn._xlws.FILTER([1]Codex!O2:O500, ISNUMBER(MATCH([1]Codex!E2:E500, A3:A16, 0))))),"")</f>
        <v>Lactose; Ovoproduit</v>
      </c>
      <c r="H18" s="60"/>
      <c r="I18" s="60"/>
      <c r="J18" s="60"/>
      <c r="K18" s="61"/>
    </row>
    <row r="19" spans="1:11" ht="22.5" customHeight="1" x14ac:dyDescent="0.3">
      <c r="A19" s="47" t="s">
        <v>20</v>
      </c>
      <c r="B19" s="21"/>
      <c r="C19" s="62" t="s">
        <v>21</v>
      </c>
      <c r="D19" s="63"/>
      <c r="E19" s="20">
        <f>SUM(F17/D17*B19)</f>
        <v>0</v>
      </c>
      <c r="F19" s="22"/>
      <c r="G19" s="23"/>
      <c r="H19" s="48" t="s">
        <v>22</v>
      </c>
      <c r="I19" s="24"/>
      <c r="J19" s="49" t="s">
        <v>23</v>
      </c>
      <c r="K19" s="25">
        <f>SUM(E19*I19)</f>
        <v>0</v>
      </c>
    </row>
    <row r="20" spans="1:11" ht="15.75" customHeight="1" x14ac:dyDescent="0.3">
      <c r="A20" s="50" t="s">
        <v>24</v>
      </c>
      <c r="B20" s="51">
        <v>0</v>
      </c>
      <c r="C20" s="64" t="s">
        <v>25</v>
      </c>
      <c r="D20" s="65"/>
      <c r="E20" s="26">
        <f>SUM(B20-E19)-(F17/D17*B19)</f>
        <v>0</v>
      </c>
      <c r="F20" s="66" t="s">
        <v>26</v>
      </c>
      <c r="G20" s="66"/>
      <c r="H20" s="27" t="e">
        <f>SUM(E20*(D17/B19))</f>
        <v>#DIV/0!</v>
      </c>
      <c r="I20" s="67" t="s">
        <v>27</v>
      </c>
      <c r="J20" s="67"/>
      <c r="K20" s="31">
        <f>IF(ISNUMBER(B20)*ISNUMBER(K19)*(K19&lt;&gt;0), ROUND(B20/K19*100, 1), 0)</f>
        <v>0</v>
      </c>
    </row>
    <row r="21" spans="1:11" x14ac:dyDescent="0.3">
      <c r="A21" s="50" t="s">
        <v>28</v>
      </c>
      <c r="B21" s="52">
        <v>3</v>
      </c>
      <c r="C21" s="53" t="s">
        <v>29</v>
      </c>
      <c r="D21" s="54"/>
      <c r="E21" s="28" t="s">
        <v>30</v>
      </c>
      <c r="F21" s="56" t="s">
        <v>31</v>
      </c>
      <c r="G21" s="56"/>
      <c r="H21" s="29">
        <f ca="1">TODAY()</f>
        <v>45656</v>
      </c>
      <c r="I21" s="55" t="s">
        <v>32</v>
      </c>
      <c r="J21" s="55"/>
      <c r="K21" s="30">
        <f ca="1">H21+B21</f>
        <v>45659</v>
      </c>
    </row>
  </sheetData>
  <mergeCells count="13">
    <mergeCell ref="E1:G1"/>
    <mergeCell ref="H1:I1"/>
    <mergeCell ref="J1:K1"/>
    <mergeCell ref="H2:K17"/>
    <mergeCell ref="A1:B1"/>
    <mergeCell ref="C1:D1"/>
    <mergeCell ref="F21:G21"/>
    <mergeCell ref="E18:F18"/>
    <mergeCell ref="G18:K18"/>
    <mergeCell ref="C19:D19"/>
    <mergeCell ref="C20:D20"/>
    <mergeCell ref="F20:G20"/>
    <mergeCell ref="I20:J20"/>
  </mergeCells>
  <conditionalFormatting sqref="C18:D18">
    <cfRule type="expression" dxfId="7" priority="3">
      <formula>$B$18=FALSE</formula>
    </cfRule>
  </conditionalFormatting>
  <conditionalFormatting sqref="D2:D17">
    <cfRule type="expression" dxfId="6" priority="1">
      <formula>$B$18+FALSE</formula>
    </cfRule>
    <cfRule type="expression" dxfId="5" priority="2">
      <formula>$B$18=TRUE</formula>
    </cfRule>
  </conditionalFormatting>
  <conditionalFormatting sqref="K20">
    <cfRule type="cellIs" dxfId="4" priority="4" operator="equal">
      <formula>0</formula>
    </cfRule>
    <cfRule type="cellIs" dxfId="3" priority="5" operator="between">
      <formula>1</formula>
      <formula>50</formula>
    </cfRule>
    <cfRule type="cellIs" dxfId="2" priority="6" operator="between">
      <formula>50</formula>
      <formula>70</formula>
    </cfRule>
    <cfRule type="cellIs" dxfId="1" priority="7" operator="between">
      <formula>70</formula>
      <formula>100</formula>
    </cfRule>
    <cfRule type="cellIs" dxfId="0" priority="8" operator="greaterThan">
      <formula>100</formula>
    </cfRule>
  </conditionalFormatting>
  <dataValidations count="5">
    <dataValidation type="list" allowBlank="1" showInputMessage="1" showErrorMessage="1" sqref="E1:G1" xr:uid="{93C5E0E7-7EDF-4F81-9EF3-38809EC50754}">
      <formula1>"François Poutier, La maison du pain,Michalak, La boulangerie des Carmes, EMMA, CFA, Test"</formula1>
    </dataValidation>
    <dataValidation type="list" allowBlank="1" showInputMessage="1" showErrorMessage="1" sqref="H1:I1" xr:uid="{735F8478-E1E5-4604-BF7E-26DBC3E9130B}">
      <formula1>"★☆☆☆☆,★★☆☆☆,★★★☆☆,★★★★☆,★★★★★"</formula1>
    </dataValidation>
    <dataValidation type="list" allowBlank="1" showInputMessage="1" showErrorMessage="1" sqref="J1:K1" xr:uid="{FE217BBA-7261-4AB6-8BAC-69701551FB31}">
      <formula1>"Toutes saisons, Hiver, Printemps, Eté, Automne"</formula1>
    </dataValidation>
    <dataValidation allowBlank="1" showInputMessage="1" showErrorMessage="1" sqref="A20" xr:uid="{F591779E-97E0-478F-8F9A-16ABBE61F257}"/>
    <dataValidation type="list" allowBlank="1" showInputMessage="1" showErrorMessage="1" sqref="C18" xr:uid="{653ED8C5-0C71-470D-A9D6-F394B7D5AC4B}">
      <formula1>$A$3:$A$16</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Feuil1</vt:lpstr>
      <vt:lpstr>Total_€_kg</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François Poutier</dc:creator>
  <cp:keywords/>
  <dc:description/>
  <cp:lastModifiedBy>François Poutier</cp:lastModifiedBy>
  <cp:revision/>
  <dcterms:created xsi:type="dcterms:W3CDTF">2024-12-20T11:08:04Z</dcterms:created>
  <dcterms:modified xsi:type="dcterms:W3CDTF">2024-12-30T17:11:18Z</dcterms:modified>
  <cp:category/>
  <cp:contentStatus/>
</cp:coreProperties>
</file>