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480" yWindow="300" windowWidth="18495" windowHeight="11700"/>
  </bookViews>
  <sheets>
    <sheet name="Devis" sheetId="2" r:id="rId1"/>
    <sheet name="Ref" sheetId="1" r:id="rId2"/>
    <sheet name="Feuil3" sheetId="3" r:id="rId3"/>
    <sheet name="Feuil4" sheetId="4" r:id="rId4"/>
  </sheets>
  <definedNames>
    <definedName name="liste">Ref!$B$4:$B$8</definedName>
    <definedName name="liste2">Ref!$D$3:$D$7</definedName>
    <definedName name="liste3">Ref!$F$3:$F$8</definedName>
  </definedNames>
  <calcPr calcId="124519"/>
</workbook>
</file>

<file path=xl/calcChain.xml><?xml version="1.0" encoding="utf-8"?>
<calcChain xmlns="http://schemas.openxmlformats.org/spreadsheetml/2006/main">
  <c r="D6" i="2"/>
  <c r="C13"/>
  <c r="F13"/>
  <c r="E24"/>
  <c r="B24"/>
  <c r="I16"/>
  <c r="I15"/>
  <c r="I17"/>
  <c r="I14"/>
  <c r="I13"/>
  <c r="F17"/>
  <c r="F16"/>
  <c r="F15"/>
  <c r="F14"/>
  <c r="C17"/>
  <c r="C16"/>
  <c r="C15"/>
  <c r="C14"/>
  <c r="I19" l="1"/>
  <c r="F19"/>
  <c r="C19"/>
  <c r="I26" l="1"/>
  <c r="I27" s="1"/>
  <c r="I28" l="1"/>
</calcChain>
</file>

<file path=xl/sharedStrings.xml><?xml version="1.0" encoding="utf-8"?>
<sst xmlns="http://schemas.openxmlformats.org/spreadsheetml/2006/main" count="62" uniqueCount="37">
  <si>
    <t>Reference</t>
  </si>
  <si>
    <t>Nombre de personnes</t>
  </si>
  <si>
    <t>Nombre de nuit</t>
  </si>
  <si>
    <t xml:space="preserve">Forfait 2 personnes </t>
  </si>
  <si>
    <t>Forfait 3 personnes</t>
  </si>
  <si>
    <t>Forfait 4 personnes</t>
  </si>
  <si>
    <t>Forfait 5 personnes</t>
  </si>
  <si>
    <t xml:space="preserve">Forfait 6 personnes </t>
  </si>
  <si>
    <t>Prix par nuit</t>
  </si>
  <si>
    <t xml:space="preserve">Options </t>
  </si>
  <si>
    <t>Forfait ménage</t>
  </si>
  <si>
    <t xml:space="preserve">Plus de 13 ans </t>
  </si>
  <si>
    <t xml:space="preserve">Repas </t>
  </si>
  <si>
    <t>Petit déjeuner</t>
  </si>
  <si>
    <t>Déjeuner</t>
  </si>
  <si>
    <t>Diner</t>
  </si>
  <si>
    <t xml:space="preserve">Panier repas </t>
  </si>
  <si>
    <t>Sup. vin</t>
  </si>
  <si>
    <t>TOTAL</t>
  </si>
  <si>
    <t xml:space="preserve">Moins de 13 ans </t>
  </si>
  <si>
    <t>Formule</t>
  </si>
  <si>
    <t>Options</t>
  </si>
  <si>
    <t xml:space="preserve"> TOTAL </t>
  </si>
  <si>
    <t>Repas</t>
  </si>
  <si>
    <t>Location draps GF</t>
  </si>
  <si>
    <t>Location draps PF</t>
  </si>
  <si>
    <t>****</t>
  </si>
  <si>
    <t xml:space="preserve">Location linge  </t>
  </si>
  <si>
    <t>Qtt.</t>
  </si>
  <si>
    <t>PU</t>
  </si>
  <si>
    <t xml:space="preserve">Autre </t>
  </si>
  <si>
    <t>Taxe de séjour</t>
  </si>
  <si>
    <t>TOTAL TTC</t>
  </si>
  <si>
    <t>Acompte 30%</t>
  </si>
  <si>
    <t xml:space="preserve">Prix par personne </t>
  </si>
  <si>
    <t>Pour activer la modification du devis --&gt; Révision --&gt;  Oter la protection de la feuille --&gt; MDP: camping</t>
  </si>
  <si>
    <r>
      <rPr>
        <b/>
        <i/>
        <u/>
        <sz val="20"/>
        <color theme="1"/>
        <rFont val="Calibri"/>
        <family val="2"/>
        <scheme val="minor"/>
      </rPr>
      <t>Proposition tarifaire</t>
    </r>
    <r>
      <rPr>
        <b/>
        <i/>
        <sz val="11"/>
        <color theme="1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</si>
</sst>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>
  <numFmts count="4">
    <numFmt numFmtId="164" formatCode="#,##0.00\ &quot;€&quot;;[Red]#,##0.00\ &quot;€&quot;"/>
    <numFmt numFmtId="165" formatCode="#,##0.00\ &quot;€&quot;"/>
    <numFmt numFmtId="166" formatCode="[$-F800]dddd\,\ mmmm\ dd\,\ yyyy"/>
    <numFmt numFmtId="167" formatCode="ddmmyy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1" xfId="0" applyFont="1" applyBorder="1"/>
    <xf numFmtId="0" fontId="0" fillId="0" borderId="1" xfId="0" applyBorder="1"/>
    <xf numFmtId="164" fontId="0" fillId="0" borderId="1" xfId="0" applyNumberFormat="1" applyBorder="1"/>
    <xf numFmtId="49" fontId="0" fillId="0" borderId="1" xfId="0" applyNumberFormat="1" applyBorder="1"/>
    <xf numFmtId="0" fontId="0" fillId="0" borderId="0" xfId="0" applyBorder="1"/>
    <xf numFmtId="0" fontId="2" fillId="0" borderId="13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3" fillId="0" borderId="0" xfId="0" applyFont="1" applyFill="1" applyBorder="1"/>
    <xf numFmtId="0" fontId="0" fillId="0" borderId="13" xfId="0" applyBorder="1"/>
    <xf numFmtId="0" fontId="2" fillId="0" borderId="17" xfId="0" applyFont="1" applyBorder="1" applyAlignment="1">
      <alignment horizontal="center"/>
    </xf>
    <xf numFmtId="164" fontId="0" fillId="0" borderId="5" xfId="0" applyNumberFormat="1" applyBorder="1"/>
    <xf numFmtId="164" fontId="0" fillId="0" borderId="0" xfId="0" applyNumberFormat="1"/>
    <xf numFmtId="164" fontId="4" fillId="0" borderId="20" xfId="0" applyNumberFormat="1" applyFont="1" applyFill="1" applyBorder="1"/>
    <xf numFmtId="0" fontId="5" fillId="0" borderId="2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0" borderId="25" xfId="0" applyFont="1" applyBorder="1" applyProtection="1">
      <protection locked="0"/>
    </xf>
    <xf numFmtId="0" fontId="0" fillId="0" borderId="25" xfId="0" applyBorder="1" applyProtection="1">
      <protection locked="0"/>
    </xf>
    <xf numFmtId="0" fontId="0" fillId="0" borderId="26" xfId="0" applyBorder="1" applyAlignment="1" applyProtection="1">
      <alignment horizontal="left"/>
      <protection locked="0"/>
    </xf>
    <xf numFmtId="164" fontId="0" fillId="0" borderId="1" xfId="0" applyNumberFormat="1" applyBorder="1" applyProtection="1">
      <protection locked="0"/>
    </xf>
    <xf numFmtId="0" fontId="1" fillId="0" borderId="2" xfId="0" applyFont="1" applyBorder="1" applyAlignment="1" applyProtection="1">
      <alignment horizontal="left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1" fillId="2" borderId="28" xfId="0" applyFont="1" applyFill="1" applyBorder="1" applyAlignment="1" applyProtection="1">
      <alignment horizontal="center" vertical="center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23" xfId="0" applyFont="1" applyFill="1" applyBorder="1" applyAlignment="1" applyProtection="1">
      <alignment horizontal="center" vertical="center" wrapText="1"/>
    </xf>
    <xf numFmtId="0" fontId="1" fillId="2" borderId="29" xfId="0" applyFont="1" applyFill="1" applyBorder="1" applyAlignment="1" applyProtection="1">
      <alignment horizontal="center" vertical="center" wrapText="1"/>
    </xf>
    <xf numFmtId="0" fontId="1" fillId="2" borderId="23" xfId="0" applyFont="1" applyFill="1" applyBorder="1" applyAlignment="1" applyProtection="1">
      <alignment horizontal="center" vertical="center"/>
    </xf>
    <xf numFmtId="0" fontId="1" fillId="2" borderId="23" xfId="0" applyFont="1" applyFill="1" applyBorder="1" applyProtection="1"/>
    <xf numFmtId="164" fontId="0" fillId="0" borderId="1" xfId="0" applyNumberFormat="1" applyBorder="1" applyAlignment="1" applyProtection="1">
      <alignment horizontal="left"/>
    </xf>
    <xf numFmtId="0" fontId="0" fillId="3" borderId="6" xfId="0" applyFill="1" applyBorder="1" applyProtection="1"/>
    <xf numFmtId="0" fontId="0" fillId="3" borderId="24" xfId="0" applyFill="1" applyBorder="1" applyProtection="1"/>
    <xf numFmtId="0" fontId="1" fillId="2" borderId="22" xfId="0" applyFont="1" applyFill="1" applyBorder="1" applyAlignment="1" applyProtection="1">
      <alignment horizontal="center"/>
    </xf>
    <xf numFmtId="0" fontId="1" fillId="2" borderId="23" xfId="0" applyFont="1" applyFill="1" applyBorder="1" applyAlignment="1" applyProtection="1">
      <alignment horizontal="center"/>
    </xf>
    <xf numFmtId="164" fontId="0" fillId="0" borderId="31" xfId="0" applyNumberFormat="1" applyBorder="1" applyAlignment="1" applyProtection="1">
      <alignment horizontal="right"/>
    </xf>
    <xf numFmtId="0" fontId="0" fillId="0" borderId="26" xfId="0" applyBorder="1" applyProtection="1"/>
    <xf numFmtId="164" fontId="0" fillId="0" borderId="32" xfId="0" applyNumberFormat="1" applyBorder="1" applyAlignment="1" applyProtection="1">
      <alignment horizontal="right"/>
    </xf>
    <xf numFmtId="22" fontId="0" fillId="0" borderId="0" xfId="0" applyNumberFormat="1" applyProtection="1"/>
    <xf numFmtId="0" fontId="0" fillId="0" borderId="18" xfId="0" applyBorder="1" applyProtection="1"/>
    <xf numFmtId="0" fontId="1" fillId="0" borderId="24" xfId="0" applyFont="1" applyBorder="1" applyAlignment="1" applyProtection="1">
      <alignment horizontal="left"/>
    </xf>
    <xf numFmtId="0" fontId="7" fillId="0" borderId="0" xfId="0" applyFont="1" applyFill="1" applyBorder="1" applyAlignment="1" applyProtection="1">
      <alignment horizontal="right"/>
    </xf>
    <xf numFmtId="166" fontId="7" fillId="0" borderId="0" xfId="0" applyNumberFormat="1" applyFont="1" applyFill="1" applyBorder="1" applyAlignment="1" applyProtection="1">
      <alignment horizontal="left"/>
    </xf>
    <xf numFmtId="0" fontId="1" fillId="2" borderId="29" xfId="0" applyFont="1" applyFill="1" applyBorder="1" applyAlignment="1" applyProtection="1">
      <alignment horizontal="center"/>
    </xf>
    <xf numFmtId="0" fontId="0" fillId="0" borderId="3" xfId="0" applyBorder="1" applyAlignment="1" applyProtection="1">
      <alignment horizontal="right"/>
      <protection locked="0"/>
    </xf>
    <xf numFmtId="0" fontId="1" fillId="0" borderId="5" xfId="0" applyFont="1" applyBorder="1" applyAlignment="1" applyProtection="1">
      <alignment horizontal="center"/>
    </xf>
    <xf numFmtId="0" fontId="0" fillId="0" borderId="15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167" fontId="0" fillId="0" borderId="3" xfId="0" applyNumberFormat="1" applyBorder="1" applyAlignment="1" applyProtection="1">
      <alignment horizontal="left"/>
    </xf>
    <xf numFmtId="167" fontId="0" fillId="0" borderId="4" xfId="0" applyNumberFormat="1" applyBorder="1" applyAlignment="1" applyProtection="1">
      <alignment horizontal="left"/>
    </xf>
    <xf numFmtId="164" fontId="1" fillId="3" borderId="18" xfId="0" applyNumberFormat="1" applyFont="1" applyFill="1" applyBorder="1" applyAlignment="1" applyProtection="1">
      <alignment horizontal="right"/>
    </xf>
    <xf numFmtId="164" fontId="1" fillId="3" borderId="19" xfId="0" applyNumberFormat="1" applyFont="1" applyFill="1" applyBorder="1" applyAlignment="1" applyProtection="1">
      <alignment horizontal="right"/>
    </xf>
    <xf numFmtId="0" fontId="1" fillId="3" borderId="0" xfId="0" applyFont="1" applyFill="1" applyBorder="1" applyAlignment="1" applyProtection="1">
      <alignment horizontal="right"/>
    </xf>
    <xf numFmtId="0" fontId="1" fillId="3" borderId="12" xfId="0" applyFont="1" applyFill="1" applyBorder="1" applyAlignment="1" applyProtection="1">
      <alignment horizontal="right"/>
    </xf>
    <xf numFmtId="0" fontId="1" fillId="3" borderId="0" xfId="0" applyFont="1" applyFill="1" applyBorder="1" applyAlignment="1" applyProtection="1">
      <alignment horizontal="right" vertical="center"/>
    </xf>
    <xf numFmtId="0" fontId="1" fillId="3" borderId="12" xfId="0" applyFont="1" applyFill="1" applyBorder="1" applyAlignment="1" applyProtection="1">
      <alignment horizontal="right" vertical="center"/>
    </xf>
    <xf numFmtId="0" fontId="0" fillId="0" borderId="18" xfId="0" applyBorder="1" applyAlignment="1" applyProtection="1">
      <alignment horizontal="center"/>
      <protection locked="0"/>
    </xf>
    <xf numFmtId="0" fontId="0" fillId="0" borderId="19" xfId="0" applyBorder="1" applyAlignment="1" applyProtection="1">
      <alignment horizontal="center"/>
      <protection locked="0"/>
    </xf>
    <xf numFmtId="165" fontId="6" fillId="0" borderId="13" xfId="0" applyNumberFormat="1" applyFont="1" applyBorder="1" applyAlignment="1" applyProtection="1">
      <alignment horizontal="left"/>
    </xf>
    <xf numFmtId="165" fontId="6" fillId="0" borderId="27" xfId="0" applyNumberFormat="1" applyFont="1" applyBorder="1" applyAlignment="1" applyProtection="1">
      <alignment horizontal="left"/>
    </xf>
    <xf numFmtId="0" fontId="1" fillId="0" borderId="7" xfId="0" applyFont="1" applyBorder="1" applyAlignment="1" applyProtection="1">
      <alignment horizontal="center"/>
    </xf>
    <xf numFmtId="0" fontId="1" fillId="0" borderId="21" xfId="0" applyFont="1" applyBorder="1" applyAlignment="1" applyProtection="1">
      <alignment horizontal="center"/>
    </xf>
    <xf numFmtId="0" fontId="1" fillId="0" borderId="9" xfId="0" applyFont="1" applyBorder="1" applyAlignment="1" applyProtection="1">
      <alignment horizontal="center"/>
    </xf>
    <xf numFmtId="0" fontId="0" fillId="0" borderId="8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164" fontId="0" fillId="4" borderId="1" xfId="0" applyNumberFormat="1" applyFill="1" applyBorder="1" applyAlignment="1" applyProtection="1">
      <alignment horizontal="center"/>
    </xf>
    <xf numFmtId="0" fontId="0" fillId="4" borderId="26" xfId="0" applyFill="1" applyBorder="1" applyAlignment="1" applyProtection="1">
      <alignment horizontal="center"/>
    </xf>
    <xf numFmtId="0" fontId="1" fillId="4" borderId="25" xfId="0" applyFont="1" applyFill="1" applyBorder="1" applyAlignment="1" applyProtection="1">
      <alignment horizontal="right"/>
    </xf>
    <xf numFmtId="0" fontId="1" fillId="4" borderId="1" xfId="0" applyFont="1" applyFill="1" applyBorder="1" applyAlignment="1" applyProtection="1">
      <alignment horizontal="right"/>
    </xf>
    <xf numFmtId="0" fontId="0" fillId="4" borderId="35" xfId="0" applyFill="1" applyBorder="1" applyAlignment="1" applyProtection="1">
      <alignment horizontal="center"/>
    </xf>
    <xf numFmtId="0" fontId="0" fillId="4" borderId="36" xfId="0" applyFill="1" applyBorder="1" applyAlignment="1" applyProtection="1">
      <alignment horizontal="center"/>
    </xf>
    <xf numFmtId="0" fontId="1" fillId="4" borderId="34" xfId="0" applyFont="1" applyFill="1" applyBorder="1" applyAlignment="1" applyProtection="1">
      <alignment horizontal="right"/>
    </xf>
    <xf numFmtId="0" fontId="1" fillId="4" borderId="35" xfId="0" applyFont="1" applyFill="1" applyBorder="1" applyAlignment="1" applyProtection="1">
      <alignment horizontal="right"/>
    </xf>
    <xf numFmtId="0" fontId="1" fillId="4" borderId="28" xfId="0" applyFont="1" applyFill="1" applyBorder="1" applyAlignment="1" applyProtection="1">
      <alignment horizontal="right"/>
    </xf>
    <xf numFmtId="0" fontId="1" fillId="4" borderId="29" xfId="0" applyFont="1" applyFill="1" applyBorder="1" applyAlignment="1" applyProtection="1">
      <alignment horizontal="right"/>
    </xf>
    <xf numFmtId="0" fontId="1" fillId="0" borderId="38" xfId="0" applyFont="1" applyBorder="1" applyAlignment="1" applyProtection="1">
      <alignment horizontal="center" wrapText="1"/>
    </xf>
    <xf numFmtId="0" fontId="1" fillId="0" borderId="37" xfId="0" applyFont="1" applyBorder="1" applyAlignment="1" applyProtection="1">
      <alignment horizontal="center" wrapText="1"/>
    </xf>
    <xf numFmtId="166" fontId="7" fillId="0" borderId="0" xfId="0" applyNumberFormat="1" applyFont="1" applyFill="1" applyBorder="1" applyAlignment="1" applyProtection="1">
      <alignment horizontal="left"/>
    </xf>
    <xf numFmtId="0" fontId="7" fillId="0" borderId="0" xfId="0" applyFont="1" applyFill="1" applyBorder="1" applyAlignment="1" applyProtection="1">
      <alignment horizontal="right"/>
    </xf>
    <xf numFmtId="0" fontId="7" fillId="0" borderId="0" xfId="0" applyFont="1" applyFill="1" applyBorder="1" applyAlignment="1" applyProtection="1">
      <alignment horizontal="center"/>
    </xf>
    <xf numFmtId="164" fontId="0" fillId="4" borderId="29" xfId="0" applyNumberFormat="1" applyFill="1" applyBorder="1" applyAlignment="1" applyProtection="1">
      <alignment horizontal="center"/>
    </xf>
    <xf numFmtId="0" fontId="0" fillId="4" borderId="30" xfId="0" applyFill="1" applyBorder="1" applyAlignment="1" applyProtection="1">
      <alignment horizontal="center"/>
    </xf>
    <xf numFmtId="0" fontId="1" fillId="3" borderId="6" xfId="0" applyFont="1" applyFill="1" applyBorder="1" applyAlignment="1" applyProtection="1">
      <alignment horizontal="right"/>
    </xf>
    <xf numFmtId="164" fontId="1" fillId="3" borderId="24" xfId="0" applyNumberFormat="1" applyFont="1" applyFill="1" applyBorder="1" applyAlignment="1" applyProtection="1">
      <alignment horizontal="right"/>
    </xf>
    <xf numFmtId="0" fontId="1" fillId="2" borderId="22" xfId="0" applyFont="1" applyFill="1" applyBorder="1" applyAlignment="1" applyProtection="1">
      <alignment horizontal="center"/>
    </xf>
    <xf numFmtId="0" fontId="1" fillId="2" borderId="11" xfId="0" applyFont="1" applyFill="1" applyBorder="1" applyAlignment="1" applyProtection="1">
      <alignment horizontal="center"/>
    </xf>
    <xf numFmtId="0" fontId="1" fillId="2" borderId="23" xfId="0" applyFont="1" applyFill="1" applyBorder="1" applyAlignment="1" applyProtection="1">
      <alignment horizontal="center"/>
    </xf>
    <xf numFmtId="164" fontId="0" fillId="0" borderId="33" xfId="0" applyNumberFormat="1" applyBorder="1" applyAlignment="1" applyProtection="1">
      <alignment horizontal="center"/>
    </xf>
    <xf numFmtId="164" fontId="0" fillId="0" borderId="27" xfId="0" applyNumberFormat="1" applyBorder="1" applyAlignment="1" applyProtection="1">
      <alignment horizontal="center"/>
    </xf>
    <xf numFmtId="164" fontId="1" fillId="3" borderId="24" xfId="0" applyNumberFormat="1" applyFont="1" applyFill="1" applyBorder="1" applyProtection="1"/>
    <xf numFmtId="164" fontId="1" fillId="3" borderId="18" xfId="0" applyNumberFormat="1" applyFont="1" applyFill="1" applyBorder="1" applyProtection="1"/>
    <xf numFmtId="164" fontId="1" fillId="3" borderId="19" xfId="0" applyNumberFormat="1" applyFont="1" applyFill="1" applyBorder="1" applyProtection="1"/>
    <xf numFmtId="165" fontId="0" fillId="0" borderId="13" xfId="0" applyNumberFormat="1" applyBorder="1" applyAlignment="1" applyProtection="1">
      <alignment horizontal="left"/>
    </xf>
    <xf numFmtId="165" fontId="0" fillId="0" borderId="27" xfId="0" applyNumberFormat="1" applyBorder="1" applyAlignment="1" applyProtection="1">
      <alignment horizontal="left"/>
    </xf>
    <xf numFmtId="0" fontId="3" fillId="5" borderId="22" xfId="0" applyFont="1" applyFill="1" applyBorder="1" applyAlignment="1" applyProtection="1">
      <alignment horizontal="left" vertical="center" wrapText="1"/>
      <protection locked="0"/>
    </xf>
    <xf numFmtId="0" fontId="3" fillId="5" borderId="11" xfId="0" applyFont="1" applyFill="1" applyBorder="1" applyAlignment="1" applyProtection="1">
      <alignment horizontal="left" vertical="center" wrapText="1"/>
      <protection locked="0"/>
    </xf>
    <xf numFmtId="0" fontId="3" fillId="5" borderId="23" xfId="0" applyFont="1" applyFill="1" applyBorder="1" applyAlignment="1" applyProtection="1">
      <alignment horizontal="left" vertical="center" wrapText="1"/>
      <protection locked="0"/>
    </xf>
    <xf numFmtId="0" fontId="3" fillId="5" borderId="6" xfId="0" applyFont="1" applyFill="1" applyBorder="1" applyAlignment="1" applyProtection="1">
      <alignment horizontal="left" vertical="center" wrapText="1"/>
      <protection locked="0"/>
    </xf>
    <xf numFmtId="0" fontId="3" fillId="5" borderId="0" xfId="0" applyFont="1" applyFill="1" applyBorder="1" applyAlignment="1" applyProtection="1">
      <alignment horizontal="left" vertical="center" wrapText="1"/>
      <protection locked="0"/>
    </xf>
    <xf numFmtId="0" fontId="3" fillId="5" borderId="12" xfId="0" applyFont="1" applyFill="1" applyBorder="1" applyAlignment="1" applyProtection="1">
      <alignment horizontal="left" vertical="center" wrapText="1"/>
      <protection locked="0"/>
    </xf>
    <xf numFmtId="0" fontId="3" fillId="5" borderId="24" xfId="0" applyFont="1" applyFill="1" applyBorder="1" applyAlignment="1" applyProtection="1">
      <alignment horizontal="left" vertical="center" wrapText="1"/>
      <protection locked="0"/>
    </xf>
    <xf numFmtId="0" fontId="3" fillId="5" borderId="18" xfId="0" applyFont="1" applyFill="1" applyBorder="1" applyAlignment="1" applyProtection="1">
      <alignment horizontal="left" vertical="center" wrapText="1"/>
      <protection locked="0"/>
    </xf>
    <xf numFmtId="0" fontId="3" fillId="5" borderId="19" xfId="0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J28"/>
  <sheetViews>
    <sheetView tabSelected="1" view="pageLayout" topLeftCell="A4" workbookViewId="0">
      <selection activeCell="J7" sqref="J7"/>
    </sheetView>
  </sheetViews>
  <sheetFormatPr baseColWidth="10" defaultRowHeight="15"/>
  <cols>
    <col min="1" max="1" width="3.5703125" style="21" customWidth="1"/>
    <col min="2" max="2" width="18" style="21" customWidth="1"/>
    <col min="3" max="3" width="6.28515625" style="22" customWidth="1"/>
    <col min="4" max="4" width="1.7109375" style="21" customWidth="1"/>
    <col min="5" max="5" width="16.85546875" style="21" customWidth="1"/>
    <col min="6" max="6" width="6.7109375" style="21" customWidth="1"/>
    <col min="7" max="7" width="5.5703125" style="21" customWidth="1"/>
    <col min="8" max="8" width="15.7109375" style="21" customWidth="1"/>
    <col min="9" max="9" width="6.7109375" style="21" customWidth="1"/>
    <col min="10" max="10" width="5.5703125" style="21" customWidth="1"/>
    <col min="11" max="16384" width="11.42578125" style="21"/>
  </cols>
  <sheetData>
    <row r="1" spans="2:10" ht="152.25" customHeight="1"/>
    <row r="2" spans="2:10">
      <c r="B2" s="77"/>
      <c r="C2" s="77"/>
      <c r="D2" s="77"/>
      <c r="E2" s="77"/>
      <c r="F2" s="77"/>
      <c r="G2" s="77"/>
      <c r="H2" s="76"/>
      <c r="I2" s="76"/>
      <c r="J2" s="76"/>
    </row>
    <row r="3" spans="2:10" ht="25.5" customHeight="1">
      <c r="B3" s="40"/>
      <c r="C3" s="40"/>
      <c r="D3" s="40"/>
      <c r="E3" s="40"/>
      <c r="F3" s="40"/>
      <c r="G3" s="40"/>
      <c r="H3" s="41"/>
      <c r="I3" s="41"/>
      <c r="J3" s="41"/>
    </row>
    <row r="4" spans="2:10" ht="26.25">
      <c r="B4" s="78" t="s">
        <v>36</v>
      </c>
      <c r="C4" s="78"/>
      <c r="D4" s="78"/>
      <c r="E4" s="78"/>
      <c r="F4" s="78"/>
      <c r="G4" s="78"/>
      <c r="H4" s="78"/>
      <c r="I4" s="78"/>
      <c r="J4" s="78"/>
    </row>
    <row r="5" spans="2:10" ht="63" customHeight="1" thickBot="1">
      <c r="B5" s="37"/>
    </row>
    <row r="6" spans="2:10" ht="15.75" thickBot="1">
      <c r="B6" s="20" t="s">
        <v>0</v>
      </c>
      <c r="C6" s="43">
        <v>1</v>
      </c>
      <c r="D6" s="47">
        <f ca="1">TODAY()</f>
        <v>41375</v>
      </c>
      <c r="E6" s="48"/>
    </row>
    <row r="7" spans="2:10" ht="15.75" thickBot="1">
      <c r="B7" s="39" t="s">
        <v>2</v>
      </c>
      <c r="C7" s="55"/>
      <c r="D7" s="55"/>
      <c r="E7" s="56"/>
      <c r="F7" s="38"/>
    </row>
    <row r="8" spans="2:10">
      <c r="B8" s="74" t="s">
        <v>1</v>
      </c>
      <c r="C8" s="44" t="s">
        <v>11</v>
      </c>
      <c r="D8" s="44"/>
      <c r="E8" s="44"/>
      <c r="F8" s="59" t="s">
        <v>19</v>
      </c>
      <c r="G8" s="60"/>
      <c r="H8" s="61"/>
    </row>
    <row r="9" spans="2:10" ht="15.75" thickBot="1">
      <c r="B9" s="75"/>
      <c r="C9" s="45"/>
      <c r="D9" s="45"/>
      <c r="E9" s="46"/>
      <c r="F9" s="62"/>
      <c r="G9" s="45"/>
      <c r="H9" s="63"/>
    </row>
    <row r="10" spans="2:10">
      <c r="C10" s="21"/>
    </row>
    <row r="11" spans="2:10" ht="9.75" customHeight="1" thickBot="1"/>
    <row r="12" spans="2:10" ht="31.5" customHeight="1">
      <c r="B12" s="23" t="s">
        <v>20</v>
      </c>
      <c r="C12" s="24" t="s">
        <v>29</v>
      </c>
      <c r="D12" s="25"/>
      <c r="E12" s="23" t="s">
        <v>21</v>
      </c>
      <c r="F12" s="26" t="s">
        <v>29</v>
      </c>
      <c r="G12" s="27" t="s">
        <v>28</v>
      </c>
      <c r="H12" s="23" t="s">
        <v>23</v>
      </c>
      <c r="I12" s="26" t="s">
        <v>29</v>
      </c>
      <c r="J12" s="28" t="s">
        <v>28</v>
      </c>
    </row>
    <row r="13" spans="2:10">
      <c r="B13" s="16" t="s">
        <v>3</v>
      </c>
      <c r="C13" s="91">
        <f>IF(B13="","",VLOOKUP(B13,Ref!$B$3:$C$8,2,0))</f>
        <v>55</v>
      </c>
      <c r="D13" s="92"/>
      <c r="E13" s="17" t="s">
        <v>26</v>
      </c>
      <c r="F13" s="29">
        <f>IF(E13="","",VLOOKUP(E13,Ref!$D$3:$E$8,2,0))</f>
        <v>0</v>
      </c>
      <c r="G13" s="18">
        <v>0</v>
      </c>
      <c r="H13" s="17" t="s">
        <v>26</v>
      </c>
      <c r="I13" s="29">
        <f>IF(H13="","",VLOOKUP(H13,Ref!$F$3:$G$8,2,FALSE))</f>
        <v>0</v>
      </c>
      <c r="J13" s="18">
        <v>0</v>
      </c>
    </row>
    <row r="14" spans="2:10">
      <c r="B14" s="16" t="s">
        <v>26</v>
      </c>
      <c r="C14" s="57">
        <f>IF(B14="","",VLOOKUP(B14,Ref!$B$3:$C$8,2,0))</f>
        <v>0</v>
      </c>
      <c r="D14" s="58"/>
      <c r="E14" s="16" t="s">
        <v>26</v>
      </c>
      <c r="F14" s="29">
        <f>IF(E14="","",VLOOKUP(E14,Ref!$D$3:$E$8,2,FALSE))</f>
        <v>0</v>
      </c>
      <c r="G14" s="18">
        <v>0</v>
      </c>
      <c r="H14" s="17" t="s">
        <v>26</v>
      </c>
      <c r="I14" s="29">
        <f>IF(H14="","",VLOOKUP(H14,Ref!$F$3:$G$8,2,FALSE))</f>
        <v>0</v>
      </c>
      <c r="J14" s="18">
        <v>0</v>
      </c>
    </row>
    <row r="15" spans="2:10">
      <c r="B15" s="16" t="s">
        <v>26</v>
      </c>
      <c r="C15" s="57">
        <f>IF(B15="","",VLOOKUP(B15,Ref!$B$3:$C$8,2,0))</f>
        <v>0</v>
      </c>
      <c r="D15" s="58"/>
      <c r="E15" s="16" t="s">
        <v>26</v>
      </c>
      <c r="F15" s="29">
        <f>IF(E15="","",VLOOKUP(E15,Ref!$D$3:$E$8,2,FALSE))</f>
        <v>0</v>
      </c>
      <c r="G15" s="18">
        <v>0</v>
      </c>
      <c r="H15" s="17" t="s">
        <v>26</v>
      </c>
      <c r="I15" s="29">
        <f>IF(H15="","",VLOOKUP(H15,Ref!$F$3:$G$8,2,FALSE))</f>
        <v>0</v>
      </c>
      <c r="J15" s="18">
        <v>0</v>
      </c>
    </row>
    <row r="16" spans="2:10">
      <c r="B16" s="16" t="s">
        <v>26</v>
      </c>
      <c r="C16" s="57">
        <f>IF(B16="","",VLOOKUP(B16,Ref!$B$3:$C$8,2,0))</f>
        <v>0</v>
      </c>
      <c r="D16" s="58"/>
      <c r="E16" s="16" t="s">
        <v>26</v>
      </c>
      <c r="F16" s="29">
        <f>IF(E16="","",VLOOKUP(E16,Ref!$D$3:$E$8,2,FALSE))</f>
        <v>0</v>
      </c>
      <c r="G16" s="18">
        <v>0</v>
      </c>
      <c r="H16" s="17" t="s">
        <v>26</v>
      </c>
      <c r="I16" s="29">
        <f>IF(H16="","",VLOOKUP(H16,Ref!$F$3:$G$8,2,FALSE))</f>
        <v>0</v>
      </c>
      <c r="J16" s="18">
        <v>0</v>
      </c>
    </row>
    <row r="17" spans="2:10">
      <c r="B17" s="16" t="s">
        <v>26</v>
      </c>
      <c r="C17" s="57">
        <f>IF(B17="","",VLOOKUP(B17,Ref!$B$3:$C$8,2,0))</f>
        <v>0</v>
      </c>
      <c r="D17" s="58"/>
      <c r="E17" s="16" t="s">
        <v>26</v>
      </c>
      <c r="F17" s="29">
        <f>IF(E17="","",VLOOKUP(E17,Ref!$D$3:$E$8,2,FALSE))</f>
        <v>0</v>
      </c>
      <c r="G17" s="18">
        <v>0</v>
      </c>
      <c r="H17" s="17" t="s">
        <v>26</v>
      </c>
      <c r="I17" s="29">
        <f>IF(H17="","",VLOOKUP(H17,Ref!$F$3:$G$8,2,FALSE))</f>
        <v>0</v>
      </c>
      <c r="J17" s="18">
        <v>0</v>
      </c>
    </row>
    <row r="18" spans="2:10">
      <c r="B18" s="30"/>
      <c r="C18" s="51" t="s">
        <v>22</v>
      </c>
      <c r="D18" s="52"/>
      <c r="E18" s="30"/>
      <c r="F18" s="53" t="s">
        <v>18</v>
      </c>
      <c r="G18" s="54"/>
      <c r="H18" s="30"/>
      <c r="I18" s="51" t="s">
        <v>18</v>
      </c>
      <c r="J18" s="52"/>
    </row>
    <row r="19" spans="2:10" ht="15.75" thickBot="1">
      <c r="B19" s="31"/>
      <c r="C19" s="49">
        <f>SUM(C13:C17)*C7</f>
        <v>0</v>
      </c>
      <c r="D19" s="50"/>
      <c r="E19" s="31"/>
      <c r="F19" s="49">
        <f>(F13*G13)+(F14*G14)+(F15*G15)+F16*G16+F17*G17</f>
        <v>0</v>
      </c>
      <c r="G19" s="50"/>
      <c r="H19" s="31"/>
      <c r="I19" s="49">
        <f>I13*J13+I14*J14+I15*J15+I16*J16+I17*J17</f>
        <v>0</v>
      </c>
      <c r="J19" s="50"/>
    </row>
    <row r="20" spans="2:10">
      <c r="B20" s="83" t="s">
        <v>31</v>
      </c>
      <c r="C20" s="84"/>
      <c r="D20" s="85"/>
      <c r="E20" s="32" t="s">
        <v>30</v>
      </c>
      <c r="F20" s="42" t="s">
        <v>29</v>
      </c>
      <c r="G20" s="33" t="s">
        <v>28</v>
      </c>
    </row>
    <row r="21" spans="2:10">
      <c r="B21" s="34">
        <v>0.5</v>
      </c>
      <c r="C21" s="86"/>
      <c r="D21" s="87"/>
      <c r="E21" s="17"/>
      <c r="F21" s="19"/>
      <c r="G21" s="35">
        <v>0</v>
      </c>
    </row>
    <row r="22" spans="2:10">
      <c r="B22" s="36"/>
      <c r="C22" s="86"/>
      <c r="D22" s="87"/>
      <c r="E22" s="17"/>
      <c r="F22" s="19"/>
      <c r="G22" s="35">
        <v>0</v>
      </c>
    </row>
    <row r="23" spans="2:10">
      <c r="B23" s="81" t="s">
        <v>18</v>
      </c>
      <c r="C23" s="51"/>
      <c r="D23" s="52"/>
      <c r="E23" s="81" t="s">
        <v>18</v>
      </c>
      <c r="F23" s="51"/>
      <c r="G23" s="52"/>
    </row>
    <row r="24" spans="2:10" ht="15.75" thickBot="1">
      <c r="B24" s="88">
        <f>B21*C7*C9</f>
        <v>0</v>
      </c>
      <c r="C24" s="89"/>
      <c r="D24" s="90"/>
      <c r="E24" s="82">
        <f>F21*G21+F22*G22</f>
        <v>0</v>
      </c>
      <c r="F24" s="49"/>
      <c r="G24" s="50"/>
    </row>
    <row r="25" spans="2:10" ht="15.75" thickBot="1"/>
    <row r="26" spans="2:10">
      <c r="B26" s="72" t="s">
        <v>32</v>
      </c>
      <c r="C26" s="73"/>
      <c r="D26" s="73"/>
      <c r="E26" s="73"/>
      <c r="F26" s="73"/>
      <c r="G26" s="73"/>
      <c r="H26" s="73"/>
      <c r="I26" s="79">
        <f>C19+F19+I19+B24+E24</f>
        <v>0</v>
      </c>
      <c r="J26" s="80"/>
    </row>
    <row r="27" spans="2:10">
      <c r="B27" s="66" t="s">
        <v>33</v>
      </c>
      <c r="C27" s="67"/>
      <c r="D27" s="67"/>
      <c r="E27" s="67"/>
      <c r="F27" s="67"/>
      <c r="G27" s="67"/>
      <c r="H27" s="67"/>
      <c r="I27" s="64">
        <f>I26*30/100</f>
        <v>0</v>
      </c>
      <c r="J27" s="65"/>
    </row>
    <row r="28" spans="2:10" ht="15.75" thickBot="1">
      <c r="B28" s="70" t="s">
        <v>34</v>
      </c>
      <c r="C28" s="71"/>
      <c r="D28" s="71"/>
      <c r="E28" s="71"/>
      <c r="F28" s="71"/>
      <c r="G28" s="71"/>
      <c r="H28" s="71"/>
      <c r="I28" s="68" t="e">
        <f>I26/(C9+F9)</f>
        <v>#DIV/0!</v>
      </c>
      <c r="J28" s="69"/>
    </row>
  </sheetData>
  <mergeCells count="34">
    <mergeCell ref="B8:B9"/>
    <mergeCell ref="H2:J2"/>
    <mergeCell ref="B2:G2"/>
    <mergeCell ref="B4:J4"/>
    <mergeCell ref="I26:J26"/>
    <mergeCell ref="E23:G23"/>
    <mergeCell ref="E24:G24"/>
    <mergeCell ref="B20:D20"/>
    <mergeCell ref="C21:D21"/>
    <mergeCell ref="B23:D23"/>
    <mergeCell ref="B24:D24"/>
    <mergeCell ref="C22:D22"/>
    <mergeCell ref="C18:D18"/>
    <mergeCell ref="C19:D19"/>
    <mergeCell ref="C13:D13"/>
    <mergeCell ref="C14:D14"/>
    <mergeCell ref="I27:J27"/>
    <mergeCell ref="B27:H27"/>
    <mergeCell ref="I28:J28"/>
    <mergeCell ref="B28:H28"/>
    <mergeCell ref="B26:H26"/>
    <mergeCell ref="C8:E8"/>
    <mergeCell ref="C9:E9"/>
    <mergeCell ref="D6:E6"/>
    <mergeCell ref="I19:J19"/>
    <mergeCell ref="F19:G19"/>
    <mergeCell ref="I18:J18"/>
    <mergeCell ref="F18:G18"/>
    <mergeCell ref="C7:E7"/>
    <mergeCell ref="C15:D15"/>
    <mergeCell ref="C16:D16"/>
    <mergeCell ref="C17:D17"/>
    <mergeCell ref="F8:H8"/>
    <mergeCell ref="F9:H9"/>
  </mergeCells>
  <dataValidations count="3">
    <dataValidation type="list" allowBlank="1" showInputMessage="1" showErrorMessage="1" sqref="H13:H17">
      <formula1>liste3</formula1>
    </dataValidation>
    <dataValidation type="list" allowBlank="1" showInputMessage="1" showErrorMessage="1" sqref="E13:E17">
      <formula1>liste2</formula1>
    </dataValidation>
    <dataValidation type="list" allowBlank="1" showInputMessage="1" showErrorMessage="1" sqref="B13:B17">
      <formula1>Ref!$B$3:$B$8</formula1>
    </dataValidation>
  </dataValidations>
  <pageMargins left="0.40625" right="0.23958333333333334" top="0.75" bottom="0.75" header="0.3" footer="0.3"/>
  <pageSetup paperSize="9" orientation="portrait" r:id="rId1"/>
  <headerFooter>
    <oddHeader xml:space="preserve">&amp;L
</oddHeader>
    <oddFooter xml:space="preserve">&amp;C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I19"/>
  <sheetViews>
    <sheetView workbookViewId="0">
      <selection activeCell="F15" sqref="F15"/>
    </sheetView>
  </sheetViews>
  <sheetFormatPr baseColWidth="10" defaultRowHeight="15"/>
  <cols>
    <col min="2" max="2" width="21.5703125" customWidth="1"/>
    <col min="3" max="3" width="9.140625" customWidth="1"/>
    <col min="4" max="4" width="20.140625" customWidth="1"/>
    <col min="5" max="5" width="10.140625" customWidth="1"/>
    <col min="6" max="6" width="14.85546875" customWidth="1"/>
  </cols>
  <sheetData>
    <row r="2" spans="1:9" ht="17.25">
      <c r="B2" s="6" t="s">
        <v>8</v>
      </c>
      <c r="C2" s="7"/>
      <c r="D2" s="6" t="s">
        <v>9</v>
      </c>
      <c r="E2" s="7"/>
      <c r="F2" s="6" t="s">
        <v>12</v>
      </c>
      <c r="G2" s="10"/>
    </row>
    <row r="3" spans="1:9">
      <c r="B3" s="14" t="s">
        <v>26</v>
      </c>
      <c r="C3" s="13">
        <v>0</v>
      </c>
      <c r="D3" s="15" t="s">
        <v>26</v>
      </c>
      <c r="E3" s="12">
        <v>0</v>
      </c>
      <c r="F3" s="15" t="s">
        <v>26</v>
      </c>
      <c r="G3" s="3">
        <v>0</v>
      </c>
    </row>
    <row r="4" spans="1:9">
      <c r="A4" s="5"/>
      <c r="B4" s="1" t="s">
        <v>3</v>
      </c>
      <c r="C4" s="3">
        <v>55</v>
      </c>
      <c r="D4" s="2" t="s">
        <v>10</v>
      </c>
      <c r="E4" s="3">
        <v>10</v>
      </c>
      <c r="F4" s="9" t="s">
        <v>13</v>
      </c>
      <c r="G4" s="3">
        <v>7.5</v>
      </c>
      <c r="H4" s="5"/>
      <c r="I4" s="5"/>
    </row>
    <row r="5" spans="1:9">
      <c r="A5" s="5"/>
      <c r="B5" s="1" t="s">
        <v>4</v>
      </c>
      <c r="C5" s="3">
        <v>61</v>
      </c>
      <c r="D5" t="s">
        <v>24</v>
      </c>
      <c r="E5" s="12">
        <v>12.5</v>
      </c>
      <c r="F5" s="2" t="s">
        <v>14</v>
      </c>
      <c r="G5" s="11">
        <v>17.5</v>
      </c>
      <c r="H5" s="5"/>
      <c r="I5" s="5"/>
    </row>
    <row r="6" spans="1:9">
      <c r="A6" s="5"/>
      <c r="B6" s="1" t="s">
        <v>5</v>
      </c>
      <c r="C6" s="3">
        <v>65</v>
      </c>
      <c r="D6" s="2" t="s">
        <v>25</v>
      </c>
      <c r="E6" s="3">
        <v>9</v>
      </c>
      <c r="F6" s="2" t="s">
        <v>15</v>
      </c>
      <c r="G6" s="3">
        <v>17.5</v>
      </c>
      <c r="H6" s="5"/>
      <c r="I6" s="5"/>
    </row>
    <row r="7" spans="1:9">
      <c r="B7" s="1" t="s">
        <v>6</v>
      </c>
      <c r="C7" s="3">
        <v>75</v>
      </c>
      <c r="D7" s="2" t="s">
        <v>27</v>
      </c>
      <c r="E7" s="3">
        <v>4.5</v>
      </c>
      <c r="F7" s="4" t="s">
        <v>17</v>
      </c>
      <c r="G7" s="3">
        <v>2</v>
      </c>
    </row>
    <row r="8" spans="1:9">
      <c r="B8" s="1" t="s">
        <v>7</v>
      </c>
      <c r="C8" s="3">
        <v>79</v>
      </c>
      <c r="F8" s="2" t="s">
        <v>16</v>
      </c>
      <c r="G8" s="3">
        <v>9.5</v>
      </c>
      <c r="H8" s="5"/>
    </row>
    <row r="14" spans="1:9" ht="17.25">
      <c r="B14" s="8"/>
    </row>
    <row r="15" spans="1:9" ht="15.75" thickBot="1"/>
    <row r="16" spans="1:9">
      <c r="A16" s="93" t="s">
        <v>35</v>
      </c>
      <c r="B16" s="94"/>
      <c r="C16" s="95"/>
    </row>
    <row r="17" spans="1:3">
      <c r="A17" s="96"/>
      <c r="B17" s="97"/>
      <c r="C17" s="98"/>
    </row>
    <row r="18" spans="1:3">
      <c r="A18" s="96"/>
      <c r="B18" s="97"/>
      <c r="C18" s="98"/>
    </row>
    <row r="19" spans="1:3" ht="15.75" thickBot="1">
      <c r="A19" s="99"/>
      <c r="B19" s="100"/>
      <c r="C19" s="101"/>
    </row>
  </sheetData>
  <mergeCells count="1">
    <mergeCell ref="A16:C19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2" sqref="B2:G7"/>
    </sheetView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Devis</vt:lpstr>
      <vt:lpstr>Ref</vt:lpstr>
      <vt:lpstr>Feuil3</vt:lpstr>
      <vt:lpstr>Feuil4</vt:lpstr>
      <vt:lpstr>liste</vt:lpstr>
      <vt:lpstr>liste2</vt:lpstr>
      <vt:lpstr>liste3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2013-04-11T09:18:38Z</dcterms:modified>
</cp:coreProperties>
</file>