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20" windowWidth="25440" windowHeight="12585" activeTab="3"/>
  </bookViews>
  <sheets>
    <sheet name="Facture" sheetId="1" r:id="rId1"/>
    <sheet name="Médecins" sheetId="2" r:id="rId2"/>
    <sheet name="Assurances" sheetId="3" r:id="rId3"/>
    <sheet name="Traitements" sheetId="4" r:id="rId4"/>
  </sheets>
  <calcPr calcId="124519"/>
</workbook>
</file>

<file path=xl/calcChain.xml><?xml version="1.0" encoding="utf-8"?>
<calcChain xmlns="http://schemas.openxmlformats.org/spreadsheetml/2006/main">
  <c r="J2" i="4"/>
  <c r="H2"/>
  <c r="G2"/>
  <c r="F2"/>
  <c r="E2"/>
  <c r="D2"/>
  <c r="C2"/>
  <c r="B2"/>
  <c r="A2"/>
  <c r="A17" i="1"/>
  <c r="H6" i="3" l="1"/>
  <c r="H9" s="1"/>
  <c r="N12" i="1" s="1"/>
  <c r="H7" i="3" l="1"/>
  <c r="N10" i="1" s="1"/>
  <c r="H8" i="3"/>
  <c r="N9" i="1"/>
  <c r="I8" i="3" l="1"/>
  <c r="N11" i="1" s="1"/>
  <c r="P5"/>
  <c r="I2" i="4" s="1"/>
  <c r="L32" i="1" l="1"/>
  <c r="L33"/>
  <c r="L34"/>
  <c r="L35"/>
  <c r="L36"/>
  <c r="L37"/>
  <c r="L38"/>
  <c r="L31"/>
  <c r="L30"/>
  <c r="A40" l="1"/>
  <c r="D39" l="1"/>
  <c r="N34" l="1"/>
  <c r="N38"/>
  <c r="N35"/>
  <c r="N31"/>
  <c r="N32"/>
  <c r="N36"/>
  <c r="N30"/>
  <c r="N33"/>
  <c r="N37"/>
  <c r="A44"/>
  <c r="J27"/>
  <c r="L39" l="1"/>
  <c r="N39" l="1"/>
  <c r="L42" s="1"/>
</calcChain>
</file>

<file path=xl/sharedStrings.xml><?xml version="1.0" encoding="utf-8"?>
<sst xmlns="http://schemas.openxmlformats.org/spreadsheetml/2006/main" count="963" uniqueCount="576">
  <si>
    <t>Coordonnées physiothérapeute</t>
  </si>
  <si>
    <t>Physiothérapie</t>
  </si>
  <si>
    <t>Alain Amacker</t>
  </si>
  <si>
    <t>Rue de la Dixence 21</t>
  </si>
  <si>
    <t>1950 Sion</t>
  </si>
  <si>
    <t>027/322 25 45</t>
  </si>
  <si>
    <t>P 0700.23</t>
  </si>
  <si>
    <t>Médecin prescripteur</t>
  </si>
  <si>
    <t>Nous vous adressons nos meilleurs compliments et vous présentons la note ci-dessous:</t>
  </si>
  <si>
    <t>Honoraires pour traitement de physiothérapie</t>
  </si>
  <si>
    <t>Patient:</t>
  </si>
  <si>
    <t>Assurance:</t>
  </si>
  <si>
    <t>Ordonnance:</t>
  </si>
  <si>
    <t xml:space="preserve">N° </t>
  </si>
  <si>
    <t>Date</t>
  </si>
  <si>
    <t>RCC</t>
  </si>
  <si>
    <t>Positions</t>
  </si>
  <si>
    <t>Points</t>
  </si>
  <si>
    <t>Montant</t>
  </si>
  <si>
    <t>N° assuré/acc:</t>
  </si>
  <si>
    <t>Détail</t>
  </si>
  <si>
    <t>Valeur du point:</t>
  </si>
  <si>
    <t xml:space="preserve"> </t>
  </si>
  <si>
    <t>Coordonnées bancaires</t>
  </si>
  <si>
    <t>Physiothérapie Amacker-Etter</t>
  </si>
  <si>
    <t>Rue de la Dixence 21  •  1950 Sion  •  027/322 25 45</t>
  </si>
  <si>
    <t>Traitement n°</t>
  </si>
  <si>
    <t>Total en notre faveur:</t>
  </si>
  <si>
    <t>CHF</t>
  </si>
  <si>
    <t xml:space="preserve"> Sion, le</t>
  </si>
  <si>
    <t>Cas:</t>
  </si>
  <si>
    <t>Premier traitement:</t>
  </si>
  <si>
    <t>SUVA Sion</t>
  </si>
  <si>
    <t>1907 Saxon</t>
  </si>
  <si>
    <t>Rue des Vergers 2  •  1950 Sion  •  027/321 34 81</t>
  </si>
  <si>
    <t>Nom</t>
  </si>
  <si>
    <t>Adresse</t>
  </si>
  <si>
    <t>Michel</t>
  </si>
  <si>
    <t>Prénom</t>
  </si>
  <si>
    <t>Maurizio</t>
  </si>
  <si>
    <t>Pierre</t>
  </si>
  <si>
    <t>Yvan</t>
  </si>
  <si>
    <t>Marcel</t>
  </si>
  <si>
    <t>Stéphane</t>
  </si>
  <si>
    <t>Gilbert</t>
  </si>
  <si>
    <t>Nicolas</t>
  </si>
  <si>
    <t>Alain</t>
  </si>
  <si>
    <t>Philippe</t>
  </si>
  <si>
    <t>Bernard</t>
  </si>
  <si>
    <t>Moez</t>
  </si>
  <si>
    <t>Christian</t>
  </si>
  <si>
    <t>Jacques</t>
  </si>
  <si>
    <t>Olivier</t>
  </si>
  <si>
    <t>Jean-Claude</t>
  </si>
  <si>
    <t>Patrick</t>
  </si>
  <si>
    <t>Pierre-Christian</t>
  </si>
  <si>
    <t>Jean-Paul</t>
  </si>
  <si>
    <t>Marc-Henri</t>
  </si>
  <si>
    <t>Barbara</t>
  </si>
  <si>
    <t>Pierre-Alain</t>
  </si>
  <si>
    <t>Nathalie</t>
  </si>
  <si>
    <t>Jean-Pierre</t>
  </si>
  <si>
    <t>Claude</t>
  </si>
  <si>
    <t>Vincent</t>
  </si>
  <si>
    <t>Roger</t>
  </si>
  <si>
    <t>François</t>
  </si>
  <si>
    <t>Danielle</t>
  </si>
  <si>
    <t>Geneviève</t>
  </si>
  <si>
    <t>Gabriella</t>
  </si>
  <si>
    <t>Anne-Laure</t>
  </si>
  <si>
    <t>Anne</t>
  </si>
  <si>
    <t>Joël</t>
  </si>
  <si>
    <t>Pierr-Marie</t>
  </si>
  <si>
    <t>Jean-Michel</t>
  </si>
  <si>
    <t>Luc</t>
  </si>
  <si>
    <t>Luis</t>
  </si>
  <si>
    <t>Charles-Alphonse</t>
  </si>
  <si>
    <t>Blaise</t>
  </si>
  <si>
    <t>Emmanuel</t>
  </si>
  <si>
    <t>Abdul</t>
  </si>
  <si>
    <t>Françoise</t>
  </si>
  <si>
    <t>Gilles</t>
  </si>
  <si>
    <t>Rosa Maria</t>
  </si>
  <si>
    <t>Marc</t>
  </si>
  <si>
    <t>Kristof</t>
  </si>
  <si>
    <t>Didier</t>
  </si>
  <si>
    <t>Joseph-André</t>
  </si>
  <si>
    <t>Antoine</t>
  </si>
  <si>
    <t>Antonio</t>
  </si>
  <si>
    <t>Marie-Hélène</t>
  </si>
  <si>
    <t>Béatrice</t>
  </si>
  <si>
    <t>Catharina</t>
  </si>
  <si>
    <t>Marlen</t>
  </si>
  <si>
    <t>Henri</t>
  </si>
  <si>
    <t>Eric</t>
  </si>
  <si>
    <t>Joëlle</t>
  </si>
  <si>
    <t>Pierre-Etienne</t>
  </si>
  <si>
    <t>Georges-André</t>
  </si>
  <si>
    <t>Nicole</t>
  </si>
  <si>
    <t>Jean-Luc</t>
  </si>
  <si>
    <t>Marie-Amélie</t>
  </si>
  <si>
    <t>Raymond</t>
  </si>
  <si>
    <t>Sabrina</t>
  </si>
  <si>
    <t>Dominique</t>
  </si>
  <si>
    <t>Paul</t>
  </si>
  <si>
    <t>Christiane</t>
  </si>
  <si>
    <t>Georges</t>
  </si>
  <si>
    <t>Pierre-Yves</t>
  </si>
  <si>
    <t>Maurice</t>
  </si>
  <si>
    <t>Claude Marguerite</t>
  </si>
  <si>
    <t>André</t>
  </si>
  <si>
    <t>Daniel</t>
  </si>
  <si>
    <t>Francesco</t>
  </si>
  <si>
    <t>Sylviane</t>
  </si>
  <si>
    <t>Jean-Rémy</t>
  </si>
  <si>
    <t>Jean-Olivier</t>
  </si>
  <si>
    <t>Laurent</t>
  </si>
  <si>
    <t>Freddy</t>
  </si>
  <si>
    <t>Michael</t>
  </si>
  <si>
    <t>Olaf</t>
  </si>
  <si>
    <t>Joseph</t>
  </si>
  <si>
    <t>Charly</t>
  </si>
  <si>
    <t>Jacky</t>
  </si>
  <si>
    <t>Claire</t>
  </si>
  <si>
    <t>Thierry</t>
  </si>
  <si>
    <t>Guy</t>
  </si>
  <si>
    <t>Marie-Josée</t>
  </si>
  <si>
    <t>Leen</t>
  </si>
  <si>
    <t>Yan</t>
  </si>
  <si>
    <t>Rue de Lausanne 25</t>
  </si>
  <si>
    <t>Hôpital de Sierre</t>
  </si>
  <si>
    <t>Hôpital de Sion</t>
  </si>
  <si>
    <t>Rue des Erables 6</t>
  </si>
  <si>
    <t>Rue de la Dent Blanche 8</t>
  </si>
  <si>
    <t>Rue Centrale 19</t>
  </si>
  <si>
    <t>Rue de Condémines 8</t>
  </si>
  <si>
    <t>Rue de Pré-Fleuri 2A</t>
  </si>
  <si>
    <t>Rue de Condémines 15</t>
  </si>
  <si>
    <t>Av. Tourbillon 36A</t>
  </si>
  <si>
    <t>Rue de Lausanne 30</t>
  </si>
  <si>
    <t>Rue des Condémines 8</t>
  </si>
  <si>
    <t>Clinique romande de réadaptation</t>
  </si>
  <si>
    <t>Rue du Rhône 26</t>
  </si>
  <si>
    <t>Rue de Lausanne 10</t>
  </si>
  <si>
    <t>Rue des Vergers 1</t>
  </si>
  <si>
    <t>Rue de Condémines 9</t>
  </si>
  <si>
    <t>Rue de Pré-Fleuri 9</t>
  </si>
  <si>
    <t>Rue de la Dent Blanche 19</t>
  </si>
  <si>
    <t>Place du Midi 24</t>
  </si>
  <si>
    <t>Rue de Lausanne 32</t>
  </si>
  <si>
    <t>Route du Manège 32</t>
  </si>
  <si>
    <t>Place de la Cathédrale 1</t>
  </si>
  <si>
    <t>Chemin des Amandiers 53</t>
  </si>
  <si>
    <t>Rue du Scex 2</t>
  </si>
  <si>
    <t>Rue de Saint-Guérin 30</t>
  </si>
  <si>
    <t>Rue de la Dixence 6</t>
  </si>
  <si>
    <t>Av. de la Gare 31</t>
  </si>
  <si>
    <t>Rue des Vergers 14</t>
  </si>
  <si>
    <t/>
  </si>
  <si>
    <t>Rue de Lausanne 2</t>
  </si>
  <si>
    <t>Rue des Cèdres 15</t>
  </si>
  <si>
    <t>Rue de la Porte-Neuve 4</t>
  </si>
  <si>
    <t>Rue des Cèdres 13</t>
  </si>
  <si>
    <t>Rue de Pré-Fleuri 5</t>
  </si>
  <si>
    <t>Rue de Conthey 5</t>
  </si>
  <si>
    <t>Rue Chne-Berchtold 26</t>
  </si>
  <si>
    <t>Av. de la Gare 33</t>
  </si>
  <si>
    <t>Av. de la Gare 5</t>
  </si>
  <si>
    <t>Av. de la Gare 25</t>
  </si>
  <si>
    <t>Route de Vissigen 54</t>
  </si>
  <si>
    <t>Av. Pratifori 7</t>
  </si>
  <si>
    <t>Rue de Lausanne 20</t>
  </si>
  <si>
    <t>Rue de Lausanne 35</t>
  </si>
  <si>
    <t>Rue du Scex 4</t>
  </si>
  <si>
    <t>Centre médical Bains de Saillon</t>
  </si>
  <si>
    <t>Rue de la Dixence 8</t>
  </si>
  <si>
    <t>Rue des Champs-de-tabac 12</t>
  </si>
  <si>
    <t>Rue du Stade 6</t>
  </si>
  <si>
    <t>Route d'Anzère 3</t>
  </si>
  <si>
    <t>Route du Simplon 70</t>
  </si>
  <si>
    <t>Rue du Vieux-Village 5</t>
  </si>
  <si>
    <t>Route de Botyre 12</t>
  </si>
  <si>
    <t>Rue du Vieux-Village</t>
  </si>
  <si>
    <t>Route de l'Eglise 16</t>
  </si>
  <si>
    <t>Rue de Tsarreire</t>
  </si>
  <si>
    <t>Av. de la Gare 39</t>
  </si>
  <si>
    <t>Rue des Grands Prés 18</t>
  </si>
  <si>
    <t>Rue des Prés du Torrent 41</t>
  </si>
  <si>
    <t>Chemin des Ecoliers 10A</t>
  </si>
  <si>
    <t>Av. de la Gare 13</t>
  </si>
  <si>
    <t>Le Pré de l'Evêque</t>
  </si>
  <si>
    <t>Route de Lannaz</t>
  </si>
  <si>
    <t>Route des Combes 2</t>
  </si>
  <si>
    <t>Route du village 4</t>
  </si>
  <si>
    <t>Rue du Collège 13</t>
  </si>
  <si>
    <t>Hôpital de Martigny</t>
  </si>
  <si>
    <t>Rue de l'Hôpital 11</t>
  </si>
  <si>
    <t>Av. de la Gare 45</t>
  </si>
  <si>
    <t>Av. de la Gare 10</t>
  </si>
  <si>
    <t>Greppon-Blanc</t>
  </si>
  <si>
    <t>Chemin de Bermouche 2</t>
  </si>
  <si>
    <t>Imm. Mont-Rouge</t>
  </si>
  <si>
    <t>Rue de Sous-Ville 1</t>
  </si>
  <si>
    <t>Rue de Combremont 4</t>
  </si>
  <si>
    <t>Route de Diolly 42</t>
  </si>
  <si>
    <t>Rue du Vieux-Moulin</t>
  </si>
  <si>
    <t>Rue de Plandodin</t>
  </si>
  <si>
    <t>Rue de St.-Germain</t>
  </si>
  <si>
    <t>Rue de Gottefrey 11</t>
  </si>
  <si>
    <t>Place de Gottefrey 7A</t>
  </si>
  <si>
    <t>Av. du Rothorn 10</t>
  </si>
  <si>
    <t>Av. Général Guisan 30A</t>
  </si>
  <si>
    <t>Rue du stade 3</t>
  </si>
  <si>
    <t>Route de Sion 14</t>
  </si>
  <si>
    <t>Rue du Mont 16</t>
  </si>
  <si>
    <t>Av. des Vergers 20</t>
  </si>
  <si>
    <t>Résid. Beaulieu F32</t>
  </si>
  <si>
    <t>0273272358</t>
  </si>
  <si>
    <t>0276037850</t>
  </si>
  <si>
    <t>0276034492</t>
  </si>
  <si>
    <t>0273225804</t>
  </si>
  <si>
    <t>0273235309</t>
  </si>
  <si>
    <t>0273460202</t>
  </si>
  <si>
    <t>0273290057</t>
  </si>
  <si>
    <t>0273211717</t>
  </si>
  <si>
    <t>0273220606</t>
  </si>
  <si>
    <t>0276034652</t>
  </si>
  <si>
    <t>0276034650</t>
  </si>
  <si>
    <t>0273224390</t>
  </si>
  <si>
    <t>0273228222</t>
  </si>
  <si>
    <t>0273224444</t>
  </si>
  <si>
    <t>0273290051</t>
  </si>
  <si>
    <t>0276032070</t>
  </si>
  <si>
    <t>0273233400</t>
  </si>
  <si>
    <t>0273290052</t>
  </si>
  <si>
    <t>0273223756</t>
  </si>
  <si>
    <t>0273232823</t>
  </si>
  <si>
    <t>0273290054</t>
  </si>
  <si>
    <t>0273229222</t>
  </si>
  <si>
    <t>0273223078</t>
  </si>
  <si>
    <t>0273224767</t>
  </si>
  <si>
    <t>0273221800</t>
  </si>
  <si>
    <t>0796658847</t>
  </si>
  <si>
    <t>0272037031</t>
  </si>
  <si>
    <t>0273233274</t>
  </si>
  <si>
    <t>0796916985</t>
  </si>
  <si>
    <t>0273225744</t>
  </si>
  <si>
    <t>0273228146</t>
  </si>
  <si>
    <t>0273236800</t>
  </si>
  <si>
    <t>0273231500</t>
  </si>
  <si>
    <t>0273233725</t>
  </si>
  <si>
    <t>0272825761</t>
  </si>
  <si>
    <t>0273237750</t>
  </si>
  <si>
    <t>0273229601</t>
  </si>
  <si>
    <t>0273220748</t>
  </si>
  <si>
    <t>0273222233</t>
  </si>
  <si>
    <t>0273222935</t>
  </si>
  <si>
    <t>0273220171</t>
  </si>
  <si>
    <t>0273227454</t>
  </si>
  <si>
    <t>0273225413</t>
  </si>
  <si>
    <t>0273229600</t>
  </si>
  <si>
    <t>0273290056</t>
  </si>
  <si>
    <t>0273235632</t>
  </si>
  <si>
    <t>0273231558</t>
  </si>
  <si>
    <t>0273220154</t>
  </si>
  <si>
    <t>0273237100</t>
  </si>
  <si>
    <t>0273290055</t>
  </si>
  <si>
    <t>0273290058</t>
  </si>
  <si>
    <t>0272036151</t>
  </si>
  <si>
    <t>0276032130</t>
  </si>
  <si>
    <t>0273228377</t>
  </si>
  <si>
    <t>0276032175</t>
  </si>
  <si>
    <t>0273233331</t>
  </si>
  <si>
    <t>0276032040</t>
  </si>
  <si>
    <t>0276034530</t>
  </si>
  <si>
    <t>0273227011</t>
  </si>
  <si>
    <t>0276034089</t>
  </si>
  <si>
    <t>0273226252</t>
  </si>
  <si>
    <t>0276032090</t>
  </si>
  <si>
    <t>0276032050</t>
  </si>
  <si>
    <t>0277431190</t>
  </si>
  <si>
    <t>0273233080</t>
  </si>
  <si>
    <t>0273223891</t>
  </si>
  <si>
    <t>0273226711</t>
  </si>
  <si>
    <t>0272036633</t>
  </si>
  <si>
    <t>0273226393</t>
  </si>
  <si>
    <t>0273221661</t>
  </si>
  <si>
    <t>0276032480</t>
  </si>
  <si>
    <t>0273981821</t>
  </si>
  <si>
    <t>0273071070</t>
  </si>
  <si>
    <t>0273061858</t>
  </si>
  <si>
    <t>0273983361</t>
  </si>
  <si>
    <t>0272033757</t>
  </si>
  <si>
    <t>0274583181</t>
  </si>
  <si>
    <t>0273065565</t>
  </si>
  <si>
    <t>0273461834</t>
  </si>
  <si>
    <t>0273466106</t>
  </si>
  <si>
    <t>0273467333</t>
  </si>
  <si>
    <t>0273463949</t>
  </si>
  <si>
    <t>0273467777</t>
  </si>
  <si>
    <t>0273464646</t>
  </si>
  <si>
    <t>0272831122</t>
  </si>
  <si>
    <t>0272831323</t>
  </si>
  <si>
    <t>0272831812</t>
  </si>
  <si>
    <t>0273983949</t>
  </si>
  <si>
    <t>0273983030</t>
  </si>
  <si>
    <t>0272075121</t>
  </si>
  <si>
    <t>0273062488</t>
  </si>
  <si>
    <t>0276039022</t>
  </si>
  <si>
    <t>0277231717</t>
  </si>
  <si>
    <t>0276039650</t>
  </si>
  <si>
    <t>0277231305</t>
  </si>
  <si>
    <t>0277232550</t>
  </si>
  <si>
    <t>0272881534</t>
  </si>
  <si>
    <t>0272883232</t>
  </si>
  <si>
    <t>0272887088</t>
  </si>
  <si>
    <t>0273052505</t>
  </si>
  <si>
    <t>0273063120</t>
  </si>
  <si>
    <t>0273953430</t>
  </si>
  <si>
    <t>0273951413</t>
  </si>
  <si>
    <t>0273952514</t>
  </si>
  <si>
    <t>0273951215</t>
  </si>
  <si>
    <t>0277441335</t>
  </si>
  <si>
    <t>0277442939</t>
  </si>
  <si>
    <t>0274554045</t>
  </si>
  <si>
    <t>0274569330</t>
  </si>
  <si>
    <t>0274555509</t>
  </si>
  <si>
    <t>0274558272</t>
  </si>
  <si>
    <t>0272034141</t>
  </si>
  <si>
    <t>0273466110</t>
  </si>
  <si>
    <t>0272071819</t>
  </si>
  <si>
    <t>Adresse 2</t>
  </si>
  <si>
    <t>Téléphone 1</t>
  </si>
  <si>
    <t>Av. Grand-Champsec 90</t>
  </si>
  <si>
    <t>Av. Grand-Champsec 80</t>
  </si>
  <si>
    <t>Case postale 145</t>
  </si>
  <si>
    <t>Av. de la Fusion 27</t>
  </si>
  <si>
    <t>Case postale 215</t>
  </si>
  <si>
    <t>Rue Saint-Charles 14</t>
  </si>
  <si>
    <t>Al Khodairy A.</t>
  </si>
  <si>
    <t>Arlettaz Y.</t>
  </si>
  <si>
    <t>Arnold P.</t>
  </si>
  <si>
    <t>Arnold-Kunz G.</t>
  </si>
  <si>
    <t>Barras B.</t>
  </si>
  <si>
    <t>Barras N.</t>
  </si>
  <si>
    <t>Barras M.-H.</t>
  </si>
  <si>
    <t>Beldi M.</t>
  </si>
  <si>
    <t>Berger G.-A.</t>
  </si>
  <si>
    <t>Bernhard P.-Y.</t>
  </si>
  <si>
    <t>Bertholet J.-P.</t>
  </si>
  <si>
    <t>Blanchut P.</t>
  </si>
  <si>
    <t>Boissard-Blanc S.</t>
  </si>
  <si>
    <t>Bonvin A.-L.</t>
  </si>
  <si>
    <t>Boss M.</t>
  </si>
  <si>
    <t>Bostelmann O.</t>
  </si>
  <si>
    <t>Buchard P.-A.</t>
  </si>
  <si>
    <t>Burri P.</t>
  </si>
  <si>
    <t>Carroz A.</t>
  </si>
  <si>
    <t>Charton-Furer T.</t>
  </si>
  <si>
    <t>Ciaffi M.</t>
  </si>
  <si>
    <t>Claivaz J.-R.</t>
  </si>
  <si>
    <t>Crettenand-Sager N.</t>
  </si>
  <si>
    <t>De Kalbermatten N.</t>
  </si>
  <si>
    <t>De Roten P.</t>
  </si>
  <si>
    <t>De Roten P.-C.</t>
  </si>
  <si>
    <t>De Ruiter C.-M.</t>
  </si>
  <si>
    <t>Della Bianca P.</t>
  </si>
  <si>
    <t>Dériaz O.</t>
  </si>
  <si>
    <t>Duc M.</t>
  </si>
  <si>
    <t>Duc J.</t>
  </si>
  <si>
    <t>Dufour P.-M.</t>
  </si>
  <si>
    <t>Ecklin J.-P.</t>
  </si>
  <si>
    <t>Eggel Y.</t>
  </si>
  <si>
    <t>Eggs C.</t>
  </si>
  <si>
    <t>Eschmann L.</t>
  </si>
  <si>
    <t>Evéquoz B.</t>
  </si>
  <si>
    <t>Evéquoz G.</t>
  </si>
  <si>
    <t>Farquet C.</t>
  </si>
  <si>
    <t>Féraud P.</t>
  </si>
  <si>
    <t>Fournier N.</t>
  </si>
  <si>
    <t>Fournier P.-E.</t>
  </si>
  <si>
    <t>Fournier L.</t>
  </si>
  <si>
    <t>Franzetti A.</t>
  </si>
  <si>
    <t>Frey M.</t>
  </si>
  <si>
    <t>Gaggioli Freda S.</t>
  </si>
  <si>
    <t>Gamba D.</t>
  </si>
  <si>
    <t>Gattlen J.-M.</t>
  </si>
  <si>
    <t>Gauchat M.-H.</t>
  </si>
  <si>
    <t>Geiger D.</t>
  </si>
  <si>
    <t>Genin B.</t>
  </si>
  <si>
    <t>Genoud D.</t>
  </si>
  <si>
    <t>Ghika J.-A.</t>
  </si>
  <si>
    <t>Gillioz P.</t>
  </si>
  <si>
    <t>Held J.-L.</t>
  </si>
  <si>
    <t>Héritier Praz A.</t>
  </si>
  <si>
    <t>Hürlimann C.</t>
  </si>
  <si>
    <t>Imhof M.</t>
  </si>
  <si>
    <t>Johner B.</t>
  </si>
  <si>
    <t>Jordan B.</t>
  </si>
  <si>
    <t>Konzelmann M.</t>
  </si>
  <si>
    <t>Kramer B.</t>
  </si>
  <si>
    <t>Kuchler H.</t>
  </si>
  <si>
    <t>Lamberti A.</t>
  </si>
  <si>
    <t>Linder P.-A.</t>
  </si>
  <si>
    <t>Lorenz E.</t>
  </si>
  <si>
    <t>Ludy J.-P.</t>
  </si>
  <si>
    <t>Luthi F.</t>
  </si>
  <si>
    <t>Marcoz J.-P.</t>
  </si>
  <si>
    <t>Marion D.</t>
  </si>
  <si>
    <t>Martinez Manas R.-M.</t>
  </si>
  <si>
    <t>Matoso L.</t>
  </si>
  <si>
    <t>Maury G.</t>
  </si>
  <si>
    <t>Maytain P.</t>
  </si>
  <si>
    <t>Membrez P.</t>
  </si>
  <si>
    <t>Meyer S.</t>
  </si>
  <si>
    <t>Michel J.</t>
  </si>
  <si>
    <t>Moillen M.</t>
  </si>
  <si>
    <t>Monney G.</t>
  </si>
  <si>
    <t>Morard M.</t>
  </si>
  <si>
    <t>Moret O.</t>
  </si>
  <si>
    <t>Munaretto F.</t>
  </si>
  <si>
    <t>MurithN.</t>
  </si>
  <si>
    <t>Oggier S.</t>
  </si>
  <si>
    <t>Pardon F.</t>
  </si>
  <si>
    <t>Pernet M.-A.</t>
  </si>
  <si>
    <t>Pernet R.</t>
  </si>
  <si>
    <t>Perrig A.</t>
  </si>
  <si>
    <t>Pfammater J.-P.</t>
  </si>
  <si>
    <t>Pfefferlé C.</t>
  </si>
  <si>
    <t>Pitteloud V.</t>
  </si>
  <si>
    <t>Pittet R.</t>
  </si>
  <si>
    <t>Popescu C.</t>
  </si>
  <si>
    <t>Praz J.-O.</t>
  </si>
  <si>
    <t>Praz L.</t>
  </si>
  <si>
    <t>Produit S.</t>
  </si>
  <si>
    <t>Quinodoz F.</t>
  </si>
  <si>
    <t>Rausis C.</t>
  </si>
  <si>
    <t>Rey P.-A.</t>
  </si>
  <si>
    <t>Rey-Bellet J.</t>
  </si>
  <si>
    <t>Reynard C.-A.</t>
  </si>
  <si>
    <t>Riand N.</t>
  </si>
  <si>
    <t>Ribordy M.</t>
  </si>
  <si>
    <t>Rivier G.</t>
  </si>
  <si>
    <t>Rossini M.-J.</t>
  </si>
  <si>
    <t>Rudaz J.</t>
  </si>
  <si>
    <t>Rudaz F.</t>
  </si>
  <si>
    <t>Salamin J.-M.</t>
  </si>
  <si>
    <t>Savioz-Leissing C.</t>
  </si>
  <si>
    <t>Schertenleib P.</t>
  </si>
  <si>
    <t>Schmidt B.</t>
  </si>
  <si>
    <t>Sermet M.</t>
  </si>
  <si>
    <t>Siegrist O.</t>
  </si>
  <si>
    <t>Sierro D.</t>
  </si>
  <si>
    <t>Sierro C.</t>
  </si>
  <si>
    <t>Sierro G.</t>
  </si>
  <si>
    <t>Supiot J.-C.</t>
  </si>
  <si>
    <t>Tamisier A.</t>
  </si>
  <si>
    <t>Terrettaz E.</t>
  </si>
  <si>
    <t>Theytaz M.</t>
  </si>
  <si>
    <t>Treina-Zuber G.</t>
  </si>
  <si>
    <t>Van Dommelen K.</t>
  </si>
  <si>
    <t>Voyame J.</t>
  </si>
  <si>
    <t>Vuadens P.</t>
  </si>
  <si>
    <t>Vuissoz C.</t>
  </si>
  <si>
    <t>Waeber M.</t>
  </si>
  <si>
    <t>Zermatten P.</t>
  </si>
  <si>
    <t>Zuber C.</t>
  </si>
  <si>
    <t>Zufferey J.</t>
  </si>
  <si>
    <t>Zufferey C.</t>
  </si>
  <si>
    <t>1908 Riddes</t>
  </si>
  <si>
    <t>1912 Leytron</t>
  </si>
  <si>
    <t>NPA Lieu</t>
  </si>
  <si>
    <t>1913 Saillon</t>
  </si>
  <si>
    <t>1920 Martigny</t>
  </si>
  <si>
    <t>1955 Chamoson</t>
  </si>
  <si>
    <t>1957 Ardon</t>
  </si>
  <si>
    <t>1958 St-Léonard</t>
  </si>
  <si>
    <t>1963 Vétroz</t>
  </si>
  <si>
    <t>1964 Conthey</t>
  </si>
  <si>
    <t>1965 St-Germain</t>
  </si>
  <si>
    <t>1966 Ayent</t>
  </si>
  <si>
    <t>1967 Bramois</t>
  </si>
  <si>
    <t>1971 Grimisuat</t>
  </si>
  <si>
    <t>1972 Anzère</t>
  </si>
  <si>
    <t>1981 Vex</t>
  </si>
  <si>
    <t>1983 Evolène</t>
  </si>
  <si>
    <t>1988 Thyon</t>
  </si>
  <si>
    <t>1993 Veysonnaz</t>
  </si>
  <si>
    <t>1996 Basse-Nendaz</t>
  </si>
  <si>
    <t>1996 Fey-Nendaz</t>
  </si>
  <si>
    <t>1997 Haute-Nendaz</t>
  </si>
  <si>
    <t>3960 Sierre</t>
  </si>
  <si>
    <t>3966 Chalais</t>
  </si>
  <si>
    <t>1992 Les Agettes</t>
  </si>
  <si>
    <t>1994 Aproz</t>
  </si>
  <si>
    <t>1974 Arbaz</t>
  </si>
  <si>
    <t>1986 Arolla</t>
  </si>
  <si>
    <t>1996 Baar-Nendaz</t>
  </si>
  <si>
    <t>3963 Crans-Montana</t>
  </si>
  <si>
    <t>1976 Erde</t>
  </si>
  <si>
    <t>1982 Euseigne</t>
  </si>
  <si>
    <t>3978 Flanthey</t>
  </si>
  <si>
    <t>3977 Granges VS</t>
  </si>
  <si>
    <t>3979 Grône</t>
  </si>
  <si>
    <t>1984 Les Haudères</t>
  </si>
  <si>
    <t>1987 Hérémence</t>
  </si>
  <si>
    <t>1977 Icogne</t>
  </si>
  <si>
    <t>1914 Isérables</t>
  </si>
  <si>
    <t>1978 Lens</t>
  </si>
  <si>
    <t>3974 Mollens</t>
  </si>
  <si>
    <t>1973 Nax</t>
  </si>
  <si>
    <t>3971 Ollon</t>
  </si>
  <si>
    <t>1962 Pont-de-la-Morge</t>
  </si>
  <si>
    <t>3975 Randogne</t>
  </si>
  <si>
    <t>1985 La Sage</t>
  </si>
  <si>
    <t>1991 Salins</t>
  </si>
  <si>
    <t>1965 Savièse</t>
  </si>
  <si>
    <t>1969 St-Martin</t>
  </si>
  <si>
    <t>1958 Uvrier</t>
  </si>
  <si>
    <t>3973 Venthône</t>
  </si>
  <si>
    <t>3972 Miège</t>
  </si>
  <si>
    <t>3967 Vercorin</t>
  </si>
  <si>
    <t>1961 Vernamiège</t>
  </si>
  <si>
    <t>3968 Veyras</t>
  </si>
  <si>
    <t>08.</t>
  </si>
  <si>
    <t>05.</t>
  </si>
  <si>
    <t>01.</t>
  </si>
  <si>
    <t>Jour</t>
  </si>
  <si>
    <t>02.</t>
  </si>
  <si>
    <t>03.</t>
  </si>
  <si>
    <t>04.</t>
  </si>
  <si>
    <t>06.</t>
  </si>
  <si>
    <t>07.</t>
  </si>
  <si>
    <t>09.</t>
  </si>
  <si>
    <t>10.</t>
  </si>
  <si>
    <t>11.</t>
  </si>
  <si>
    <t>12.</t>
  </si>
  <si>
    <t>13.</t>
  </si>
  <si>
    <t>14.</t>
  </si>
  <si>
    <t>15.</t>
  </si>
  <si>
    <t>16.</t>
  </si>
  <si>
    <t>17.</t>
  </si>
  <si>
    <t>18.</t>
  </si>
  <si>
    <t>19.</t>
  </si>
  <si>
    <t>20.</t>
  </si>
  <si>
    <t>21.</t>
  </si>
  <si>
    <t>22.</t>
  </si>
  <si>
    <t>23.</t>
  </si>
  <si>
    <t>24.</t>
  </si>
  <si>
    <t>25.</t>
  </si>
  <si>
    <t>26.</t>
  </si>
  <si>
    <t>27.</t>
  </si>
  <si>
    <t>28.</t>
  </si>
  <si>
    <t>29.</t>
  </si>
  <si>
    <t>30.</t>
  </si>
  <si>
    <t>31.</t>
  </si>
  <si>
    <t>BCVs, 19950 Sion</t>
  </si>
  <si>
    <t>Physiothérapie Amacker-Etter Sàrl, IBAN: CH9100765001019781609</t>
  </si>
  <si>
    <t>Adresse 1</t>
  </si>
  <si>
    <t>Av. Tourbillon 36</t>
  </si>
  <si>
    <t>Assurance</t>
  </si>
  <si>
    <t>Mois</t>
  </si>
  <si>
    <t>Tableau de contrôle adresses Accident</t>
  </si>
  <si>
    <t>Maladie</t>
  </si>
  <si>
    <t>Date de naissance</t>
  </si>
  <si>
    <t>No Facture</t>
  </si>
  <si>
    <t>AA/LaMal</t>
  </si>
  <si>
    <t>No AVS/No sinistre</t>
  </si>
  <si>
    <t>Date facture</t>
  </si>
  <si>
    <t>Montant facturé</t>
  </si>
  <si>
    <t>Payé le</t>
  </si>
  <si>
    <t>08.05.1984</t>
  </si>
  <si>
    <t>Nom Prénom</t>
  </si>
  <si>
    <t xml:space="preserve">Tsamandon </t>
  </si>
  <si>
    <t>756……….</t>
  </si>
  <si>
    <t>Gabin Jean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</si>
</sst>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000"/>
  </numFmts>
  <fonts count="18">
    <font>
      <sz val="11"/>
      <color theme="1"/>
      <name val="Calibri"/>
      <family val="2"/>
      <scheme val="minor"/>
    </font>
    <font>
      <sz val="11"/>
      <color theme="1"/>
      <name val="Myriad Web Pro"/>
      <family val="2"/>
    </font>
    <font>
      <b/>
      <sz val="20"/>
      <color theme="1"/>
      <name val="Times New Roman"/>
      <family val="1"/>
    </font>
    <font>
      <b/>
      <sz val="12"/>
      <color theme="1"/>
      <name val="Times New Roman"/>
      <family val="1"/>
    </font>
    <font>
      <sz val="11"/>
      <color theme="1"/>
      <name val="Times New Roman"/>
      <family val="1"/>
    </font>
    <font>
      <sz val="8"/>
      <color theme="1"/>
      <name val="Times New Roman"/>
      <family val="1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14"/>
      <color theme="1"/>
      <name val="Times New Roman"/>
      <family val="1"/>
    </font>
    <font>
      <b/>
      <sz val="14"/>
      <color theme="1"/>
      <name val="Calibri"/>
      <family val="2"/>
      <scheme val="minor"/>
    </font>
    <font>
      <b/>
      <sz val="9"/>
      <color theme="1"/>
      <name val="Times New Roman"/>
      <family val="1"/>
    </font>
    <font>
      <sz val="9"/>
      <color theme="1"/>
      <name val="Times New Roman"/>
      <family val="1"/>
    </font>
    <font>
      <sz val="9"/>
      <color theme="1"/>
      <name val="Calibri"/>
      <family val="2"/>
      <scheme val="minor"/>
    </font>
    <font>
      <sz val="11"/>
      <name val="Times New Roman"/>
      <family val="1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</borders>
  <cellStyleXfs count="3">
    <xf numFmtId="0" fontId="0" fillId="0" borderId="0"/>
    <xf numFmtId="0" fontId="15" fillId="0" borderId="0"/>
    <xf numFmtId="0" fontId="15" fillId="0" borderId="0"/>
  </cellStyleXfs>
  <cellXfs count="111">
    <xf numFmtId="0" fontId="0" fillId="0" borderId="0" xfId="0"/>
    <xf numFmtId="0" fontId="0" fillId="0" borderId="0" xfId="0"/>
    <xf numFmtId="0" fontId="1" fillId="0" borderId="0" xfId="0" applyFont="1"/>
    <xf numFmtId="0" fontId="4" fillId="0" borderId="0" xfId="0" applyFont="1"/>
    <xf numFmtId="0" fontId="5" fillId="0" borderId="0" xfId="0" applyFont="1"/>
    <xf numFmtId="0" fontId="4" fillId="0" borderId="5" xfId="0" applyFont="1" applyBorder="1"/>
    <xf numFmtId="0" fontId="4" fillId="0" borderId="0" xfId="0" applyFont="1" applyBorder="1"/>
    <xf numFmtId="2" fontId="5" fillId="0" borderId="0" xfId="0" applyNumberFormat="1" applyFont="1"/>
    <xf numFmtId="0" fontId="8" fillId="0" borderId="0" xfId="0" applyFont="1"/>
    <xf numFmtId="2" fontId="8" fillId="0" borderId="0" xfId="0" applyNumberFormat="1" applyFont="1" applyAlignment="1"/>
    <xf numFmtId="0" fontId="8" fillId="0" borderId="0" xfId="0" applyFont="1" applyAlignment="1">
      <alignment horizontal="center"/>
    </xf>
    <xf numFmtId="0" fontId="4" fillId="0" borderId="7" xfId="0" applyFont="1" applyBorder="1"/>
    <xf numFmtId="0" fontId="4" fillId="0" borderId="8" xfId="0" applyFont="1" applyBorder="1"/>
    <xf numFmtId="0" fontId="4" fillId="0" borderId="5" xfId="0" applyFont="1" applyBorder="1"/>
    <xf numFmtId="0" fontId="4" fillId="0" borderId="0" xfId="0" applyFont="1" applyBorder="1"/>
    <xf numFmtId="0" fontId="10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1" xfId="0" applyFont="1" applyBorder="1" applyAlignment="1"/>
    <xf numFmtId="0" fontId="10" fillId="0" borderId="1" xfId="0" applyFont="1" applyBorder="1" applyAlignment="1">
      <alignment horizontal="left"/>
    </xf>
    <xf numFmtId="0" fontId="11" fillId="0" borderId="1" xfId="0" applyFont="1" applyBorder="1"/>
    <xf numFmtId="0" fontId="10" fillId="0" borderId="1" xfId="0" applyFont="1" applyBorder="1"/>
    <xf numFmtId="0" fontId="10" fillId="0" borderId="0" xfId="0" applyFont="1" applyBorder="1"/>
    <xf numFmtId="0" fontId="0" fillId="0" borderId="0" xfId="0" applyBorder="1"/>
    <xf numFmtId="0" fontId="10" fillId="0" borderId="0" xfId="0" applyFont="1" applyBorder="1" applyAlignment="1">
      <alignment horizontal="left"/>
    </xf>
    <xf numFmtId="164" fontId="11" fillId="0" borderId="0" xfId="0" applyNumberFormat="1" applyFont="1" applyBorder="1"/>
    <xf numFmtId="2" fontId="11" fillId="0" borderId="0" xfId="0" applyNumberFormat="1" applyFont="1" applyBorder="1" applyAlignment="1">
      <alignment horizontal="right"/>
    </xf>
    <xf numFmtId="164" fontId="4" fillId="0" borderId="0" xfId="0" applyNumberFormat="1" applyFont="1" applyBorder="1" applyAlignment="1">
      <alignment horizontal="right"/>
    </xf>
    <xf numFmtId="2" fontId="4" fillId="0" borderId="0" xfId="0" applyNumberFormat="1" applyFont="1" applyBorder="1" applyAlignment="1">
      <alignment horizontal="right"/>
    </xf>
    <xf numFmtId="0" fontId="12" fillId="0" borderId="1" xfId="0" applyFont="1" applyBorder="1"/>
    <xf numFmtId="0" fontId="4" fillId="0" borderId="0" xfId="0" applyFont="1"/>
    <xf numFmtId="14" fontId="4" fillId="0" borderId="0" xfId="0" applyNumberFormat="1" applyFont="1" applyAlignment="1"/>
    <xf numFmtId="0" fontId="11" fillId="0" borderId="1" xfId="0" applyFont="1" applyBorder="1"/>
    <xf numFmtId="0" fontId="14" fillId="0" borderId="0" xfId="0" applyFont="1"/>
    <xf numFmtId="0" fontId="16" fillId="0" borderId="12" xfId="1" applyFont="1" applyFill="1" applyBorder="1" applyAlignment="1">
      <alignment wrapText="1"/>
    </xf>
    <xf numFmtId="0" fontId="4" fillId="0" borderId="9" xfId="0" applyFont="1" applyBorder="1" applyAlignment="1"/>
    <xf numFmtId="0" fontId="4" fillId="0" borderId="0" xfId="0" applyFont="1" applyBorder="1" applyAlignment="1"/>
    <xf numFmtId="0" fontId="4" fillId="0" borderId="5" xfId="0" applyFont="1" applyBorder="1" applyAlignment="1"/>
    <xf numFmtId="0" fontId="16" fillId="0" borderId="0" xfId="1" applyFont="1" applyFill="1" applyBorder="1" applyAlignment="1">
      <alignment wrapText="1"/>
    </xf>
    <xf numFmtId="0" fontId="0" fillId="0" borderId="12" xfId="0" applyBorder="1"/>
    <xf numFmtId="49" fontId="4" fillId="0" borderId="0" xfId="0" applyNumberFormat="1" applyFont="1"/>
    <xf numFmtId="14" fontId="4" fillId="0" borderId="8" xfId="0" applyNumberFormat="1" applyFont="1" applyBorder="1" applyAlignment="1"/>
    <xf numFmtId="49" fontId="0" fillId="0" borderId="0" xfId="0" applyNumberFormat="1"/>
    <xf numFmtId="0" fontId="16" fillId="0" borderId="12" xfId="2" applyFont="1" applyFill="1" applyBorder="1" applyAlignment="1">
      <alignment wrapText="1"/>
    </xf>
    <xf numFmtId="165" fontId="16" fillId="0" borderId="12" xfId="2" applyNumberFormat="1" applyFont="1" applyFill="1" applyBorder="1" applyAlignment="1">
      <alignment horizontal="right" wrapText="1"/>
    </xf>
    <xf numFmtId="0" fontId="16" fillId="0" borderId="0" xfId="2" applyFont="1" applyFill="1" applyBorder="1" applyAlignment="1">
      <alignment wrapText="1"/>
    </xf>
    <xf numFmtId="0" fontId="15" fillId="0" borderId="12" xfId="2" applyBorder="1"/>
    <xf numFmtId="165" fontId="16" fillId="0" borderId="0" xfId="2" applyNumberFormat="1" applyFont="1" applyFill="1" applyBorder="1" applyAlignment="1">
      <alignment horizontal="right" wrapText="1"/>
    </xf>
    <xf numFmtId="0" fontId="17" fillId="2" borderId="12" xfId="2" applyFont="1" applyFill="1" applyBorder="1" applyAlignment="1">
      <alignment horizontal="center"/>
    </xf>
    <xf numFmtId="0" fontId="0" fillId="3" borderId="0" xfId="0" applyFill="1"/>
    <xf numFmtId="0" fontId="0" fillId="0" borderId="0" xfId="0" applyFill="1"/>
    <xf numFmtId="0" fontId="0" fillId="3" borderId="1" xfId="0" applyFill="1" applyBorder="1"/>
    <xf numFmtId="0" fontId="14" fillId="4" borderId="0" xfId="0" applyFont="1" applyFill="1"/>
    <xf numFmtId="0" fontId="16" fillId="0" borderId="13" xfId="1" applyFont="1" applyFill="1" applyBorder="1" applyAlignment="1">
      <alignment wrapText="1"/>
    </xf>
    <xf numFmtId="0" fontId="17" fillId="2" borderId="0" xfId="1" applyFont="1" applyFill="1" applyBorder="1" applyAlignment="1">
      <alignment horizontal="center"/>
    </xf>
    <xf numFmtId="49" fontId="14" fillId="4" borderId="0" xfId="0" applyNumberFormat="1" applyFont="1" applyFill="1"/>
    <xf numFmtId="14" fontId="0" fillId="0" borderId="0" xfId="0" applyNumberFormat="1"/>
    <xf numFmtId="2" fontId="0" fillId="0" borderId="0" xfId="0" applyNumberFormat="1"/>
    <xf numFmtId="49" fontId="4" fillId="0" borderId="8" xfId="0" applyNumberFormat="1" applyFont="1" applyBorder="1" applyAlignment="1"/>
    <xf numFmtId="0" fontId="0" fillId="0" borderId="0" xfId="0" applyNumberFormat="1"/>
    <xf numFmtId="0" fontId="4" fillId="0" borderId="7" xfId="0" applyFont="1" applyBorder="1" applyAlignment="1"/>
    <xf numFmtId="0" fontId="4" fillId="0" borderId="8" xfId="0" applyFont="1" applyBorder="1" applyAlignment="1"/>
    <xf numFmtId="0" fontId="4" fillId="0" borderId="0" xfId="0" applyFont="1" applyBorder="1" applyAlignment="1"/>
    <xf numFmtId="0" fontId="3" fillId="0" borderId="0" xfId="0" applyFont="1" applyBorder="1" applyAlignment="1">
      <alignment horizontal="center"/>
    </xf>
    <xf numFmtId="14" fontId="4" fillId="0" borderId="0" xfId="0" applyNumberFormat="1" applyFont="1" applyAlignment="1">
      <alignment horizontal="left"/>
    </xf>
    <xf numFmtId="0" fontId="4" fillId="0" borderId="0" xfId="0" applyFont="1"/>
    <xf numFmtId="2" fontId="11" fillId="0" borderId="1" xfId="0" applyNumberFormat="1" applyFont="1" applyBorder="1"/>
    <xf numFmtId="0" fontId="8" fillId="0" borderId="0" xfId="0" applyFont="1" applyAlignment="1">
      <alignment horizontal="left"/>
    </xf>
    <xf numFmtId="14" fontId="8" fillId="0" borderId="0" xfId="0" applyNumberFormat="1" applyFont="1" applyAlignment="1">
      <alignment horizontal="left"/>
    </xf>
    <xf numFmtId="0" fontId="11" fillId="0" borderId="1" xfId="0" applyFont="1" applyBorder="1"/>
    <xf numFmtId="0" fontId="10" fillId="0" borderId="1" xfId="0" applyNumberFormat="1" applyFont="1" applyBorder="1"/>
    <xf numFmtId="0" fontId="10" fillId="0" borderId="1" xfId="0" applyFont="1" applyBorder="1"/>
    <xf numFmtId="0" fontId="10" fillId="0" borderId="10" xfId="0" applyFont="1" applyBorder="1"/>
    <xf numFmtId="0" fontId="10" fillId="0" borderId="11" xfId="0" applyFont="1" applyBorder="1"/>
    <xf numFmtId="164" fontId="11" fillId="0" borderId="10" xfId="0" applyNumberFormat="1" applyFont="1" applyBorder="1" applyAlignment="1"/>
    <xf numFmtId="164" fontId="11" fillId="0" borderId="11" xfId="0" applyNumberFormat="1" applyFont="1" applyBorder="1" applyAlignment="1"/>
    <xf numFmtId="14" fontId="11" fillId="0" borderId="10" xfId="0" applyNumberFormat="1" applyFont="1" applyBorder="1" applyAlignment="1">
      <alignment horizontal="left"/>
    </xf>
    <xf numFmtId="0" fontId="11" fillId="0" borderId="11" xfId="0" applyFont="1" applyBorder="1" applyAlignment="1">
      <alignment horizontal="left"/>
    </xf>
    <xf numFmtId="14" fontId="11" fillId="0" borderId="11" xfId="0" applyNumberFormat="1" applyFont="1" applyBorder="1" applyAlignment="1">
      <alignment horizontal="left"/>
    </xf>
    <xf numFmtId="0" fontId="10" fillId="0" borderId="10" xfId="0" applyFont="1" applyBorder="1" applyAlignment="1">
      <alignment horizontal="left"/>
    </xf>
    <xf numFmtId="0" fontId="10" fillId="0" borderId="11" xfId="0" applyFont="1" applyBorder="1" applyAlignment="1">
      <alignment horizontal="left"/>
    </xf>
    <xf numFmtId="0" fontId="5" fillId="0" borderId="8" xfId="0" applyFont="1" applyBorder="1"/>
    <xf numFmtId="14" fontId="4" fillId="0" borderId="0" xfId="0" applyNumberFormat="1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4" fillId="0" borderId="8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2" fillId="0" borderId="8" xfId="0" applyFont="1" applyBorder="1" applyAlignment="1">
      <alignment horizontal="center"/>
    </xf>
    <xf numFmtId="0" fontId="7" fillId="0" borderId="8" xfId="0" applyFont="1" applyBorder="1" applyAlignment="1">
      <alignment horizontal="center" vertical="center"/>
    </xf>
    <xf numFmtId="0" fontId="4" fillId="0" borderId="2" xfId="0" applyFont="1" applyBorder="1"/>
    <xf numFmtId="0" fontId="4" fillId="0" borderId="3" xfId="0" applyFont="1" applyBorder="1"/>
    <xf numFmtId="0" fontId="4" fillId="0" borderId="5" xfId="0" applyFont="1" applyBorder="1"/>
    <xf numFmtId="0" fontId="4" fillId="0" borderId="0" xfId="0" applyFont="1" applyBorder="1"/>
    <xf numFmtId="0" fontId="4" fillId="0" borderId="6" xfId="0" applyFont="1" applyBorder="1"/>
    <xf numFmtId="0" fontId="4" fillId="0" borderId="4" xfId="0" applyFont="1" applyBorder="1"/>
    <xf numFmtId="0" fontId="13" fillId="0" borderId="0" xfId="0" applyFont="1" applyAlignment="1">
      <alignment horizontal="left"/>
    </xf>
    <xf numFmtId="0" fontId="6" fillId="0" borderId="7" xfId="0" applyFont="1" applyBorder="1"/>
    <xf numFmtId="0" fontId="6" fillId="0" borderId="8" xfId="0" applyFont="1" applyBorder="1"/>
    <xf numFmtId="0" fontId="6" fillId="0" borderId="9" xfId="0" applyFont="1" applyBorder="1"/>
    <xf numFmtId="0" fontId="4" fillId="0" borderId="3" xfId="0" applyFont="1" applyBorder="1" applyAlignment="1">
      <alignment horizontal="left"/>
    </xf>
    <xf numFmtId="0" fontId="4" fillId="0" borderId="4" xfId="0" applyFont="1" applyBorder="1" applyAlignment="1">
      <alignment horizontal="left"/>
    </xf>
    <xf numFmtId="0" fontId="4" fillId="0" borderId="2" xfId="0" applyFont="1" applyBorder="1" applyAlignment="1"/>
    <xf numFmtId="0" fontId="4" fillId="0" borderId="3" xfId="0" applyFont="1" applyBorder="1" applyAlignment="1"/>
    <xf numFmtId="0" fontId="6" fillId="0" borderId="3" xfId="0" applyFont="1" applyBorder="1" applyAlignment="1">
      <alignment horizontal="left"/>
    </xf>
    <xf numFmtId="0" fontId="0" fillId="0" borderId="0" xfId="0" applyAlignment="1">
      <alignment vertical="top" wrapText="1"/>
    </xf>
    <xf numFmtId="0" fontId="4" fillId="0" borderId="7" xfId="0" applyFont="1" applyBorder="1"/>
    <xf numFmtId="0" fontId="4" fillId="0" borderId="8" xfId="0" applyFont="1" applyBorder="1"/>
    <xf numFmtId="0" fontId="4" fillId="0" borderId="9" xfId="0" applyFont="1" applyBorder="1"/>
    <xf numFmtId="2" fontId="9" fillId="0" borderId="0" xfId="0" applyNumberFormat="1" applyFont="1"/>
    <xf numFmtId="0" fontId="7" fillId="0" borderId="0" xfId="0" applyFont="1" applyAlignment="1"/>
    <xf numFmtId="2" fontId="11" fillId="0" borderId="1" xfId="0" applyNumberFormat="1" applyFont="1" applyBorder="1" applyAlignment="1">
      <alignment horizontal="right"/>
    </xf>
    <xf numFmtId="164" fontId="11" fillId="0" borderId="1" xfId="0" applyNumberFormat="1" applyFont="1" applyBorder="1"/>
  </cellXfs>
  <cellStyles count="3">
    <cellStyle name="Normal" xfId="0" builtinId="0"/>
    <cellStyle name="Normal_Feuil2" xfId="1"/>
    <cellStyle name="Normal_Feuil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0</xdr:colOff>
      <xdr:row>20</xdr:row>
      <xdr:rowOff>228600</xdr:rowOff>
    </xdr:from>
    <xdr:to>
      <xdr:col>22</xdr:col>
      <xdr:colOff>542925</xdr:colOff>
      <xdr:row>24</xdr:row>
      <xdr:rowOff>0</xdr:rowOff>
    </xdr:to>
    <xdr:sp macro="[0]!Copiedutraitementdanslabasededonneestraitements" textlink="">
      <xdr:nvSpPr>
        <xdr:cNvPr id="2" name="Rectangle 1"/>
        <xdr:cNvSpPr/>
      </xdr:nvSpPr>
      <xdr:spPr>
        <a:xfrm>
          <a:off x="6562725" y="4076700"/>
          <a:ext cx="1304925" cy="647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H" sz="1100" b="1"/>
            <a:t>Enregistrement</a:t>
          </a:r>
          <a:r>
            <a:rPr lang="fr-CH" sz="1100" b="1" baseline="0"/>
            <a:t> du traitement dans la base de données</a:t>
          </a:r>
          <a:endParaRPr lang="fr-CH" sz="1100" b="1"/>
        </a:p>
      </xdr:txBody>
    </xdr:sp>
    <xdr:clientData/>
  </xdr:twoCellAnchor>
  <xdr:twoCellAnchor>
    <xdr:from>
      <xdr:col>20</xdr:col>
      <xdr:colOff>923924</xdr:colOff>
      <xdr:row>25</xdr:row>
      <xdr:rowOff>19050</xdr:rowOff>
    </xdr:from>
    <xdr:to>
      <xdr:col>22</xdr:col>
      <xdr:colOff>523875</xdr:colOff>
      <xdr:row>28</xdr:row>
      <xdr:rowOff>47625</xdr:rowOff>
    </xdr:to>
    <xdr:sp macro="[0]!Impressionfacture" textlink="">
      <xdr:nvSpPr>
        <xdr:cNvPr id="3" name="Rectangle 2"/>
        <xdr:cNvSpPr/>
      </xdr:nvSpPr>
      <xdr:spPr>
        <a:xfrm>
          <a:off x="6553199" y="4933950"/>
          <a:ext cx="1295401" cy="619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H" sz="1100" b="1"/>
            <a:t>Impression de la facture</a:t>
          </a:r>
        </a:p>
      </xdr:txBody>
    </xdr:sp>
    <xdr:clientData/>
  </xdr:twoCellAnchor>
  <xdr:twoCellAnchor>
    <xdr:from>
      <xdr:col>18</xdr:col>
      <xdr:colOff>190500</xdr:colOff>
      <xdr:row>9</xdr:row>
      <xdr:rowOff>38100</xdr:rowOff>
    </xdr:from>
    <xdr:to>
      <xdr:col>21</xdr:col>
      <xdr:colOff>514350</xdr:colOff>
      <xdr:row>15</xdr:row>
      <xdr:rowOff>47625</xdr:rowOff>
    </xdr:to>
    <xdr:sp macro="" textlink="">
      <xdr:nvSpPr>
        <xdr:cNvPr id="4" name="Rectangle à coins arrondis 3"/>
        <xdr:cNvSpPr/>
      </xdr:nvSpPr>
      <xdr:spPr>
        <a:xfrm>
          <a:off x="5238750" y="1876425"/>
          <a:ext cx="1838325" cy="1123950"/>
        </a:xfrm>
        <a:prstGeom prst="wedgeRoundRectCallout">
          <a:avLst>
            <a:gd name="adj1" fmla="val -266429"/>
            <a:gd name="adj2" fmla="val 211435"/>
            <a:gd name="adj3" fmla="val 16667"/>
          </a:avLst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/>
            <a:t>Attention aux cellules fusionner</a:t>
          </a:r>
        </a:p>
        <a:p>
          <a:pPr algn="ctr"/>
          <a:r>
            <a:rPr lang="fr-BE" sz="1100"/>
            <a:t>j'ai supprimer la fusion afin que la date s'affiche a la feuille Traitements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16</xdr:row>
      <xdr:rowOff>180975</xdr:rowOff>
    </xdr:from>
    <xdr:to>
      <xdr:col>4</xdr:col>
      <xdr:colOff>381000</xdr:colOff>
      <xdr:row>21</xdr:row>
      <xdr:rowOff>85725</xdr:rowOff>
    </xdr:to>
    <xdr:sp macro="[0]!enregistrer" textlink="">
      <xdr:nvSpPr>
        <xdr:cNvPr id="2" name="Rectangle 1"/>
        <xdr:cNvSpPr/>
      </xdr:nvSpPr>
      <xdr:spPr>
        <a:xfrm>
          <a:off x="2752725" y="1895475"/>
          <a:ext cx="146685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/>
            <a:t>Enregistrement feuille</a:t>
          </a:r>
        </a:p>
        <a:p>
          <a:pPr algn="ctr"/>
          <a:r>
            <a:rPr lang="fr-BE" sz="1100"/>
            <a:t>sur disque</a:t>
          </a:r>
        </a:p>
      </xdr:txBody>
    </xdr:sp>
    <xdr:clientData/>
  </xdr:twoCellAnchor>
  <xdr:twoCellAnchor>
    <xdr:from>
      <xdr:col>6</xdr:col>
      <xdr:colOff>638175</xdr:colOff>
      <xdr:row>11</xdr:row>
      <xdr:rowOff>152401</xdr:rowOff>
    </xdr:from>
    <xdr:to>
      <xdr:col>10</xdr:col>
      <xdr:colOff>19050</xdr:colOff>
      <xdr:row>21</xdr:row>
      <xdr:rowOff>142876</xdr:rowOff>
    </xdr:to>
    <xdr:sp macro="" textlink="">
      <xdr:nvSpPr>
        <xdr:cNvPr id="3" name="Rectangle à coins arrondis 2"/>
        <xdr:cNvSpPr/>
      </xdr:nvSpPr>
      <xdr:spPr>
        <a:xfrm>
          <a:off x="6372225" y="1866901"/>
          <a:ext cx="3162300" cy="1895475"/>
        </a:xfrm>
        <a:prstGeom prst="wedgeRoundRectCallout">
          <a:avLst>
            <a:gd name="adj1" fmla="val -113604"/>
            <a:gd name="adj2" fmla="val 33857"/>
            <a:gd name="adj3" fmla="val 16667"/>
          </a:avLst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BE" sz="1100"/>
            <a:t>Le bouton va enregistrer sur le disque du pc ou j'ai crée un</a:t>
          </a:r>
          <a:r>
            <a:rPr lang="fr-BE" sz="1100" baseline="0"/>
            <a:t> dossier en C: appeler Donnée la feuille presente  va s'enregistrer avec le nom et N° de facture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49"/>
  <sheetViews>
    <sheetView workbookViewId="0">
      <selection activeCell="X17" sqref="X17"/>
    </sheetView>
  </sheetViews>
  <sheetFormatPr baseColWidth="10" defaultRowHeight="15"/>
  <cols>
    <col min="1" max="8" width="4.28515625" customWidth="1"/>
    <col min="9" max="13" width="4.42578125" customWidth="1"/>
    <col min="14" max="15" width="4.28515625" customWidth="1"/>
    <col min="16" max="18" width="3.5703125" customWidth="1"/>
    <col min="19" max="19" width="3.7109375" customWidth="1"/>
    <col min="20" max="20" width="5" customWidth="1"/>
    <col min="21" max="21" width="14" customWidth="1"/>
  </cols>
  <sheetData>
    <row r="1" spans="1:20" ht="25.5">
      <c r="A1" s="86" t="s">
        <v>24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</row>
    <row r="2" spans="1:20" s="1" customFormat="1" ht="15.75">
      <c r="A2" s="62" t="s">
        <v>25</v>
      </c>
      <c r="B2" s="62"/>
      <c r="C2" s="62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</row>
    <row r="3" spans="1:20" s="1" customFormat="1" ht="15.75">
      <c r="A3" s="62" t="s">
        <v>34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</row>
    <row r="4" spans="1:20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>
      <c r="A5" s="3" t="s">
        <v>26</v>
      </c>
      <c r="B5" s="3"/>
      <c r="C5" s="3"/>
      <c r="D5" s="3"/>
      <c r="E5" s="94">
        <v>13065</v>
      </c>
      <c r="F5" s="94"/>
      <c r="G5" s="94"/>
      <c r="H5" s="94"/>
      <c r="I5" s="94"/>
      <c r="J5" s="3"/>
      <c r="K5" s="3"/>
      <c r="M5" s="30"/>
      <c r="N5" s="30" t="s">
        <v>29</v>
      </c>
      <c r="O5" s="30"/>
      <c r="P5" s="63">
        <f ca="1">TODAY()</f>
        <v>41367</v>
      </c>
      <c r="Q5" s="63"/>
      <c r="R5" s="63"/>
      <c r="S5" s="63"/>
      <c r="T5" s="3"/>
    </row>
    <row r="6" spans="1:20" ht="12.75" customHeight="1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>
      <c r="A7" s="4" t="s">
        <v>0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>
      <c r="A8" s="88" t="s">
        <v>1</v>
      </c>
      <c r="B8" s="89"/>
      <c r="C8" s="89"/>
      <c r="D8" s="89"/>
      <c r="E8" s="89"/>
      <c r="F8" s="89"/>
      <c r="G8" s="93"/>
      <c r="H8" s="3"/>
      <c r="I8" s="3"/>
      <c r="J8" s="3"/>
      <c r="K8" s="3"/>
      <c r="M8" s="29"/>
      <c r="N8" s="64"/>
      <c r="O8" s="64"/>
      <c r="P8" s="64"/>
      <c r="Q8" s="64"/>
      <c r="R8" s="64"/>
      <c r="S8" s="64"/>
      <c r="T8" s="3"/>
    </row>
    <row r="9" spans="1:20">
      <c r="A9" s="90" t="s">
        <v>2</v>
      </c>
      <c r="B9" s="91"/>
      <c r="C9" s="91"/>
      <c r="D9" s="91"/>
      <c r="E9" s="91"/>
      <c r="F9" s="91"/>
      <c r="G9" s="92"/>
      <c r="H9" s="3"/>
      <c r="I9" s="3"/>
      <c r="J9" s="3"/>
      <c r="K9" s="3"/>
      <c r="M9" s="29"/>
      <c r="N9" s="64" t="str">
        <f>IF(N25="Maladie",C22,N22)</f>
        <v>Gabin Jean</v>
      </c>
      <c r="O9" s="64"/>
      <c r="P9" s="64"/>
      <c r="Q9" s="64"/>
      <c r="R9" s="64"/>
      <c r="S9" s="64"/>
      <c r="T9" s="3"/>
    </row>
    <row r="10" spans="1:20">
      <c r="A10" s="90" t="s">
        <v>3</v>
      </c>
      <c r="B10" s="91"/>
      <c r="C10" s="91"/>
      <c r="D10" s="91"/>
      <c r="E10" s="91"/>
      <c r="F10" s="91"/>
      <c r="G10" s="92"/>
      <c r="H10" s="3"/>
      <c r="I10" s="3"/>
      <c r="J10" s="3"/>
      <c r="K10" s="3"/>
      <c r="M10" s="29"/>
      <c r="N10" s="64" t="str">
        <f>IF(N25="Maladie",C23,Assurances!H7)</f>
        <v xml:space="preserve">Tsamandon </v>
      </c>
      <c r="O10" s="64"/>
      <c r="P10" s="64"/>
      <c r="Q10" s="64"/>
      <c r="R10" s="64"/>
      <c r="S10" s="64"/>
      <c r="T10" s="3"/>
    </row>
    <row r="11" spans="1:20">
      <c r="A11" s="90" t="s">
        <v>4</v>
      </c>
      <c r="B11" s="91"/>
      <c r="C11" s="91"/>
      <c r="D11" s="91"/>
      <c r="E11" s="91"/>
      <c r="F11" s="91"/>
      <c r="G11" s="92"/>
      <c r="H11" s="3"/>
      <c r="I11" s="3"/>
      <c r="J11" s="3"/>
      <c r="K11" s="3"/>
      <c r="M11" s="29"/>
      <c r="N11" s="64" t="str">
        <f>IF(N25="Maladie","",Assurances!I8)</f>
        <v/>
      </c>
      <c r="O11" s="64"/>
      <c r="P11" s="64"/>
      <c r="Q11" s="64"/>
      <c r="R11" s="64"/>
      <c r="S11" s="64"/>
      <c r="T11" s="3"/>
    </row>
    <row r="12" spans="1:20">
      <c r="A12" s="90" t="s">
        <v>5</v>
      </c>
      <c r="B12" s="91"/>
      <c r="C12" s="91"/>
      <c r="D12" s="91"/>
      <c r="E12" s="91"/>
      <c r="F12" s="91"/>
      <c r="G12" s="92"/>
      <c r="H12" s="3"/>
      <c r="I12" s="3"/>
      <c r="J12" s="3"/>
      <c r="K12" s="3"/>
      <c r="L12" s="3"/>
      <c r="M12" s="3"/>
      <c r="N12" s="64" t="str">
        <f>IF(N25="Maladie",C24,Assurances!H9)</f>
        <v>1974 Arbaz</v>
      </c>
      <c r="O12" s="64"/>
      <c r="P12" s="64"/>
      <c r="Q12" s="64"/>
      <c r="R12" s="64"/>
      <c r="S12" s="64"/>
      <c r="T12" s="3"/>
    </row>
    <row r="13" spans="1:20">
      <c r="A13" s="95" t="s">
        <v>6</v>
      </c>
      <c r="B13" s="96"/>
      <c r="C13" s="96"/>
      <c r="D13" s="96"/>
      <c r="E13" s="96"/>
      <c r="F13" s="96"/>
      <c r="G13" s="97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</row>
    <row r="14" spans="1:20" ht="12.7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</row>
    <row r="15" spans="1:20">
      <c r="A15" s="4" t="s">
        <v>7</v>
      </c>
      <c r="B15" s="3"/>
      <c r="C15" s="3"/>
      <c r="D15" s="3"/>
      <c r="E15" s="3"/>
      <c r="F15" s="3"/>
      <c r="G15" s="3"/>
      <c r="H15" s="3"/>
      <c r="I15" s="39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</row>
    <row r="16" spans="1:20">
      <c r="A16" s="100" t="s">
        <v>449</v>
      </c>
      <c r="B16" s="101"/>
      <c r="C16" s="101"/>
      <c r="D16" s="101"/>
      <c r="E16" s="101"/>
      <c r="F16" s="101"/>
      <c r="G16" s="101"/>
      <c r="H16" s="36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</row>
    <row r="17" spans="1:20">
      <c r="A17" s="59" t="str">
        <f>VLOOKUP(A16,Médecins!A:F,5)</f>
        <v>1950 Sion</v>
      </c>
      <c r="B17" s="60"/>
      <c r="C17" s="60"/>
      <c r="D17" s="60"/>
      <c r="E17" s="60"/>
      <c r="F17" s="60"/>
      <c r="G17" s="60"/>
      <c r="H17" s="36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 ht="12.7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</row>
    <row r="19" spans="1:20">
      <c r="A19" s="85" t="s">
        <v>8</v>
      </c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</row>
    <row r="20" spans="1:20" ht="12.7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</row>
    <row r="21" spans="1:20" ht="24" customHeight="1">
      <c r="A21" s="87" t="s">
        <v>9</v>
      </c>
      <c r="B21" s="87"/>
      <c r="C21" s="87"/>
      <c r="D21" s="87"/>
      <c r="E21" s="87"/>
      <c r="F21" s="87"/>
      <c r="G21" s="87"/>
      <c r="H21" s="87"/>
      <c r="I21" s="87"/>
      <c r="J21" s="87"/>
      <c r="K21" s="87"/>
      <c r="L21" s="87"/>
      <c r="M21" s="87"/>
      <c r="N21" s="87"/>
      <c r="O21" s="87"/>
      <c r="P21" s="87"/>
      <c r="Q21" s="87"/>
      <c r="R21" s="87"/>
      <c r="S21" s="87"/>
      <c r="T21" s="87"/>
    </row>
    <row r="22" spans="1:20">
      <c r="A22" s="88" t="s">
        <v>10</v>
      </c>
      <c r="B22" s="89"/>
      <c r="C22" s="102" t="s">
        <v>575</v>
      </c>
      <c r="D22" s="102"/>
      <c r="E22" s="102"/>
      <c r="F22" s="102"/>
      <c r="G22" s="102"/>
      <c r="H22" s="102"/>
      <c r="I22" s="102"/>
      <c r="J22" s="102"/>
      <c r="K22" s="98" t="s">
        <v>11</v>
      </c>
      <c r="L22" s="98"/>
      <c r="M22" s="98"/>
      <c r="N22" s="98" t="s">
        <v>32</v>
      </c>
      <c r="O22" s="98"/>
      <c r="P22" s="98"/>
      <c r="Q22" s="98"/>
      <c r="R22" s="98"/>
      <c r="S22" s="98"/>
      <c r="T22" s="99"/>
    </row>
    <row r="23" spans="1:20">
      <c r="A23" s="5"/>
      <c r="B23" s="6"/>
      <c r="C23" s="85" t="s">
        <v>573</v>
      </c>
      <c r="D23" s="85"/>
      <c r="E23" s="85"/>
      <c r="F23" s="85"/>
      <c r="G23" s="85"/>
      <c r="H23" s="85"/>
      <c r="I23" s="85"/>
      <c r="J23" s="85"/>
      <c r="K23" s="82" t="s">
        <v>12</v>
      </c>
      <c r="L23" s="82"/>
      <c r="M23" s="82"/>
      <c r="N23" s="81"/>
      <c r="O23" s="82"/>
      <c r="P23" s="82"/>
      <c r="Q23" s="82"/>
      <c r="R23" s="82"/>
      <c r="S23" s="82"/>
      <c r="T23" s="83"/>
    </row>
    <row r="24" spans="1:20">
      <c r="A24" s="13"/>
      <c r="B24" s="14"/>
      <c r="C24" s="61" t="s">
        <v>495</v>
      </c>
      <c r="D24" s="61"/>
      <c r="E24" s="61"/>
      <c r="F24" s="61"/>
      <c r="G24" s="61"/>
      <c r="H24" s="61"/>
      <c r="I24" s="35"/>
      <c r="J24" s="35"/>
      <c r="K24" s="82" t="s">
        <v>19</v>
      </c>
      <c r="L24" s="82"/>
      <c r="M24" s="82"/>
      <c r="N24" s="81" t="s">
        <v>574</v>
      </c>
      <c r="O24" s="82"/>
      <c r="P24" s="82"/>
      <c r="Q24" s="82"/>
      <c r="R24" s="82"/>
      <c r="S24" s="82"/>
      <c r="T24" s="83"/>
    </row>
    <row r="25" spans="1:20" s="1" customFormat="1">
      <c r="A25" s="11"/>
      <c r="B25" s="12"/>
      <c r="C25" s="40" t="s">
        <v>571</v>
      </c>
      <c r="D25" s="57"/>
      <c r="E25" s="57"/>
      <c r="F25" s="57"/>
      <c r="G25" s="57"/>
      <c r="H25" s="57"/>
      <c r="I25" s="40"/>
      <c r="J25" s="40"/>
      <c r="K25" s="84" t="s">
        <v>30</v>
      </c>
      <c r="L25" s="84"/>
      <c r="M25" s="84"/>
      <c r="N25" s="84" t="s">
        <v>563</v>
      </c>
      <c r="O25" s="84"/>
      <c r="P25" s="84"/>
      <c r="Q25" s="84"/>
      <c r="R25" s="84"/>
      <c r="S25" s="84"/>
      <c r="T25" s="34"/>
    </row>
    <row r="26" spans="1:20" ht="12.75" customHeight="1">
      <c r="A26" s="6"/>
      <c r="B26" s="6"/>
      <c r="C26" s="6"/>
      <c r="D26" s="6"/>
      <c r="E26" s="6"/>
      <c r="F26" s="6"/>
      <c r="G26" s="6"/>
      <c r="H26" s="6"/>
      <c r="I26" s="6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</row>
    <row r="27" spans="1:20" ht="18.75">
      <c r="A27" s="10"/>
      <c r="B27" s="10"/>
      <c r="C27" s="10"/>
      <c r="D27" s="10"/>
      <c r="E27" s="66" t="s">
        <v>31</v>
      </c>
      <c r="F27" s="66"/>
      <c r="G27" s="66"/>
      <c r="H27" s="66"/>
      <c r="I27" s="66"/>
      <c r="J27" s="67">
        <f>B30</f>
        <v>0</v>
      </c>
      <c r="K27" s="66"/>
      <c r="L27" s="66"/>
      <c r="M27" s="66"/>
      <c r="N27" s="66"/>
      <c r="O27" s="66"/>
      <c r="P27" s="10"/>
      <c r="Q27" s="10"/>
      <c r="R27" s="10"/>
      <c r="S27" s="10"/>
      <c r="T27" s="10"/>
    </row>
    <row r="28" spans="1:20">
      <c r="A28" s="80" t="s">
        <v>20</v>
      </c>
      <c r="B28" s="80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</row>
    <row r="29" spans="1:20">
      <c r="A29" s="15" t="s">
        <v>13</v>
      </c>
      <c r="B29" s="78" t="s">
        <v>14</v>
      </c>
      <c r="C29" s="79"/>
      <c r="D29" s="69" t="s">
        <v>15</v>
      </c>
      <c r="E29" s="69"/>
      <c r="F29" s="70" t="s">
        <v>16</v>
      </c>
      <c r="G29" s="70"/>
      <c r="H29" s="70"/>
      <c r="I29" s="70"/>
      <c r="J29" s="70"/>
      <c r="K29" s="70"/>
      <c r="L29" s="71" t="s">
        <v>17</v>
      </c>
      <c r="M29" s="72"/>
      <c r="N29" s="18" t="s">
        <v>18</v>
      </c>
      <c r="O29" s="20"/>
      <c r="P29" s="21"/>
      <c r="Q29" s="22"/>
      <c r="R29" s="23"/>
      <c r="S29" s="23"/>
      <c r="T29" s="23"/>
    </row>
    <row r="30" spans="1:20">
      <c r="A30" s="16">
        <v>1</v>
      </c>
      <c r="B30" s="75"/>
      <c r="C30" s="77"/>
      <c r="D30" s="68" t="s">
        <v>6</v>
      </c>
      <c r="E30" s="68"/>
      <c r="F30" s="17"/>
      <c r="G30" s="17"/>
      <c r="H30" s="17"/>
      <c r="I30" s="17"/>
      <c r="J30" s="17"/>
      <c r="K30" s="17"/>
      <c r="L30" s="73">
        <f>IF(F30=7301,48,0)+IF(G30=7311,77,0)+IF(H30=7320,10,0)+IF(I30=7350,24,0)+IF(J30=7354,34,0)</f>
        <v>0</v>
      </c>
      <c r="M30" s="74"/>
      <c r="N30" s="65">
        <f>L30*$D$39+IF(K30=7360,14.6,0)</f>
        <v>0</v>
      </c>
      <c r="O30" s="65"/>
      <c r="P30" s="24"/>
      <c r="Q30" s="25"/>
      <c r="R30" s="25"/>
      <c r="S30" s="25"/>
      <c r="T30" s="25"/>
    </row>
    <row r="31" spans="1:20">
      <c r="A31" s="16">
        <v>2</v>
      </c>
      <c r="B31" s="75"/>
      <c r="C31" s="77"/>
      <c r="D31" s="68" t="s">
        <v>6</v>
      </c>
      <c r="E31" s="68"/>
      <c r="F31" s="17"/>
      <c r="G31" s="19"/>
      <c r="H31" s="28"/>
      <c r="I31" s="17"/>
      <c r="J31" s="17"/>
      <c r="K31" s="17"/>
      <c r="L31" s="73">
        <f>IF(F31=7301,48,0)+IF(G31=7311,77,0)+IF(H31=7320,10,0)+IF(I31=7350,24,0)+IF(J31=7354,34,0)</f>
        <v>0</v>
      </c>
      <c r="M31" s="74"/>
      <c r="N31" s="65">
        <f>L31*$D$39+IF(K31=7360,14.6,0)</f>
        <v>0</v>
      </c>
      <c r="O31" s="65"/>
      <c r="P31" s="24"/>
      <c r="Q31" s="25"/>
      <c r="R31" s="25"/>
      <c r="S31" s="25"/>
      <c r="T31" s="25"/>
    </row>
    <row r="32" spans="1:20">
      <c r="A32" s="16">
        <v>3</v>
      </c>
      <c r="B32" s="75"/>
      <c r="C32" s="76"/>
      <c r="D32" s="68" t="s">
        <v>6</v>
      </c>
      <c r="E32" s="68"/>
      <c r="F32" s="17"/>
      <c r="G32" s="31"/>
      <c r="H32" s="28"/>
      <c r="I32" s="17"/>
      <c r="J32" s="17"/>
      <c r="K32" s="17"/>
      <c r="L32" s="73">
        <f t="shared" ref="L32:L38" si="0">IF(F32=7301,48,0)+IF(G32=7311,77,0)+IF(H32=7320,10,0)+IF(I32=7350,24,0)+IF(J32=7354,34,0)</f>
        <v>0</v>
      </c>
      <c r="M32" s="74"/>
      <c r="N32" s="65">
        <f t="shared" ref="N32:N38" si="1">L32*$D$39+IF(K32=7360,14.6,0)</f>
        <v>0</v>
      </c>
      <c r="O32" s="65"/>
      <c r="P32" s="24"/>
      <c r="Q32" s="25"/>
      <c r="R32" s="25"/>
      <c r="S32" s="25"/>
      <c r="T32" s="25"/>
    </row>
    <row r="33" spans="1:20">
      <c r="A33" s="16">
        <v>4</v>
      </c>
      <c r="B33" s="75"/>
      <c r="C33" s="76"/>
      <c r="D33" s="68" t="s">
        <v>6</v>
      </c>
      <c r="E33" s="68"/>
      <c r="F33" s="17"/>
      <c r="G33" s="31"/>
      <c r="H33" s="28"/>
      <c r="I33" s="17"/>
      <c r="J33" s="17"/>
      <c r="K33" s="17"/>
      <c r="L33" s="73">
        <f t="shared" si="0"/>
        <v>0</v>
      </c>
      <c r="M33" s="74"/>
      <c r="N33" s="65">
        <f t="shared" si="1"/>
        <v>0</v>
      </c>
      <c r="O33" s="65"/>
      <c r="P33" s="24"/>
      <c r="Q33" s="25"/>
      <c r="R33" s="25"/>
      <c r="S33" s="25"/>
      <c r="T33" s="25"/>
    </row>
    <row r="34" spans="1:20">
      <c r="A34" s="16">
        <v>5</v>
      </c>
      <c r="B34" s="75"/>
      <c r="C34" s="76"/>
      <c r="D34" s="68" t="s">
        <v>6</v>
      </c>
      <c r="E34" s="68"/>
      <c r="F34" s="17"/>
      <c r="G34" s="31"/>
      <c r="H34" s="28"/>
      <c r="I34" s="17"/>
      <c r="J34" s="17"/>
      <c r="K34" s="17"/>
      <c r="L34" s="73">
        <f t="shared" si="0"/>
        <v>0</v>
      </c>
      <c r="M34" s="74"/>
      <c r="N34" s="65">
        <f t="shared" si="1"/>
        <v>0</v>
      </c>
      <c r="O34" s="65"/>
      <c r="P34" s="24"/>
      <c r="Q34" s="25"/>
      <c r="R34" s="25"/>
      <c r="S34" s="25"/>
      <c r="T34" s="25"/>
    </row>
    <row r="35" spans="1:20">
      <c r="A35" s="16">
        <v>6</v>
      </c>
      <c r="B35" s="75"/>
      <c r="C35" s="76"/>
      <c r="D35" s="68" t="s">
        <v>6</v>
      </c>
      <c r="E35" s="68"/>
      <c r="F35" s="17"/>
      <c r="G35" s="31"/>
      <c r="H35" s="28"/>
      <c r="I35" s="17"/>
      <c r="J35" s="17"/>
      <c r="K35" s="17"/>
      <c r="L35" s="73">
        <f t="shared" si="0"/>
        <v>0</v>
      </c>
      <c r="M35" s="74"/>
      <c r="N35" s="65">
        <f t="shared" si="1"/>
        <v>0</v>
      </c>
      <c r="O35" s="65"/>
      <c r="P35" s="24"/>
      <c r="Q35" s="25"/>
      <c r="R35" s="25"/>
      <c r="S35" s="25"/>
      <c r="T35" s="25"/>
    </row>
    <row r="36" spans="1:20">
      <c r="A36" s="16">
        <v>7</v>
      </c>
      <c r="B36" s="75"/>
      <c r="C36" s="76"/>
      <c r="D36" s="68" t="s">
        <v>6</v>
      </c>
      <c r="E36" s="68"/>
      <c r="F36" s="17"/>
      <c r="G36" s="31"/>
      <c r="H36" s="28"/>
      <c r="I36" s="17"/>
      <c r="J36" s="17"/>
      <c r="K36" s="17"/>
      <c r="L36" s="73">
        <f t="shared" si="0"/>
        <v>0</v>
      </c>
      <c r="M36" s="74"/>
      <c r="N36" s="65">
        <f t="shared" si="1"/>
        <v>0</v>
      </c>
      <c r="O36" s="65"/>
      <c r="P36" s="24"/>
      <c r="Q36" s="25"/>
      <c r="R36" s="25"/>
      <c r="S36" s="25"/>
      <c r="T36" s="25"/>
    </row>
    <row r="37" spans="1:20">
      <c r="A37" s="16">
        <v>8</v>
      </c>
      <c r="B37" s="75"/>
      <c r="C37" s="76"/>
      <c r="D37" s="68" t="s">
        <v>6</v>
      </c>
      <c r="E37" s="68"/>
      <c r="F37" s="17"/>
      <c r="G37" s="31"/>
      <c r="H37" s="28"/>
      <c r="I37" s="17"/>
      <c r="J37" s="17"/>
      <c r="K37" s="17"/>
      <c r="L37" s="73">
        <f t="shared" si="0"/>
        <v>0</v>
      </c>
      <c r="M37" s="74"/>
      <c r="N37" s="65">
        <f t="shared" si="1"/>
        <v>0</v>
      </c>
      <c r="O37" s="65"/>
      <c r="P37" s="24"/>
      <c r="Q37" s="25"/>
      <c r="R37" s="25"/>
      <c r="S37" s="25"/>
      <c r="T37" s="25"/>
    </row>
    <row r="38" spans="1:20">
      <c r="A38" s="16">
        <v>9</v>
      </c>
      <c r="B38" s="75"/>
      <c r="C38" s="77"/>
      <c r="D38" s="68" t="s">
        <v>6</v>
      </c>
      <c r="E38" s="68"/>
      <c r="F38" s="17"/>
      <c r="G38" s="31"/>
      <c r="H38" s="28"/>
      <c r="I38" s="17"/>
      <c r="J38" s="17"/>
      <c r="K38" s="17"/>
      <c r="L38" s="73">
        <f t="shared" si="0"/>
        <v>0</v>
      </c>
      <c r="M38" s="74"/>
      <c r="N38" s="65">
        <f t="shared" si="1"/>
        <v>0</v>
      </c>
      <c r="O38" s="65"/>
      <c r="P38" s="24"/>
      <c r="Q38" s="25"/>
      <c r="R38" s="25"/>
      <c r="S38" s="25"/>
      <c r="T38" s="25"/>
    </row>
    <row r="39" spans="1:20">
      <c r="A39" s="4" t="s">
        <v>21</v>
      </c>
      <c r="B39" s="4"/>
      <c r="C39" s="4"/>
      <c r="D39" s="7">
        <f>IF($N$25="accident",1,0.88)</f>
        <v>0.88</v>
      </c>
      <c r="E39" s="4"/>
      <c r="F39" s="3"/>
      <c r="G39" s="4"/>
      <c r="H39" s="3"/>
      <c r="I39" s="3"/>
      <c r="J39" s="3"/>
      <c r="K39" s="3"/>
      <c r="L39" s="110">
        <f>SUM(L30:M38)</f>
        <v>0</v>
      </c>
      <c r="M39" s="110"/>
      <c r="N39" s="109">
        <f>SUM(N30:O38)</f>
        <v>0</v>
      </c>
      <c r="O39" s="109"/>
      <c r="P39" s="26"/>
      <c r="Q39" s="27"/>
      <c r="R39" s="27"/>
      <c r="S39" s="27"/>
      <c r="T39" s="27"/>
    </row>
    <row r="40" spans="1:20">
      <c r="A40" s="4" t="str">
        <f>IF(K30=7360,"7360 = Position 34.40.03.03.1 selon LiMA","")</f>
        <v/>
      </c>
      <c r="B40" s="4"/>
      <c r="C40" s="4"/>
      <c r="D40" s="7"/>
      <c r="E40" s="4"/>
      <c r="F40" s="3"/>
      <c r="G40" s="4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</row>
    <row r="41" spans="1:20" ht="11.25" customHeight="1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</row>
    <row r="42" spans="1:20" ht="18.75">
      <c r="A42" s="3"/>
      <c r="C42" s="3"/>
      <c r="E42" s="8"/>
      <c r="F42" s="8" t="s">
        <v>27</v>
      </c>
      <c r="G42" s="8"/>
      <c r="H42" s="8"/>
      <c r="I42" s="8"/>
      <c r="J42" s="9"/>
      <c r="K42" s="9"/>
      <c r="L42" s="107">
        <f>MROUND(N39,0.05)</f>
        <v>0</v>
      </c>
      <c r="M42" s="107"/>
      <c r="N42" s="108" t="s">
        <v>28</v>
      </c>
      <c r="O42" s="108"/>
      <c r="P42" s="3"/>
      <c r="Q42" s="3"/>
      <c r="R42" s="3"/>
      <c r="S42" s="3"/>
      <c r="T42" s="3"/>
    </row>
    <row r="43" spans="1:20">
      <c r="A43" s="3"/>
      <c r="B43" s="3"/>
      <c r="C43" s="3"/>
      <c r="D43" s="3"/>
      <c r="E43" s="3"/>
      <c r="F43" s="3" t="s">
        <v>22</v>
      </c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</row>
    <row r="44" spans="1:20" ht="34.5" customHeight="1">
      <c r="A44" s="103" t="str">
        <f>IF(N25="accident","Payable à 30 jours net","Payable à 30 jours net. Envoyer la copie de la facture, de l'ordonnance médicale et le récépissé de paiement à votre caisse maladie pour remboursement")</f>
        <v>Payable à 30 jours net. Envoyer la copie de la facture, de l'ordonnance médicale et le récépissé de paiement à votre caisse maladie pour remboursement</v>
      </c>
      <c r="B44" s="103"/>
      <c r="C44" s="103"/>
      <c r="D44" s="103"/>
      <c r="E44" s="103"/>
      <c r="F44" s="103"/>
      <c r="G44" s="103"/>
      <c r="H44" s="103"/>
      <c r="I44" s="103"/>
      <c r="J44" s="103"/>
      <c r="K44" s="103"/>
      <c r="L44" s="103"/>
      <c r="M44" s="103"/>
      <c r="N44" s="103"/>
      <c r="O44" s="103"/>
      <c r="P44" s="103"/>
      <c r="Q44" s="103"/>
      <c r="R44" s="103"/>
      <c r="S44" s="103"/>
      <c r="T44" s="103"/>
    </row>
    <row r="45" spans="1:20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</row>
    <row r="46" spans="1:20">
      <c r="A46" s="4" t="s">
        <v>23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</row>
    <row r="47" spans="1:20">
      <c r="A47" s="88" t="s">
        <v>556</v>
      </c>
      <c r="B47" s="89"/>
      <c r="C47" s="89"/>
      <c r="D47" s="89"/>
      <c r="E47" s="89"/>
      <c r="F47" s="89"/>
      <c r="G47" s="89"/>
      <c r="H47" s="89"/>
      <c r="I47" s="89"/>
      <c r="J47" s="89"/>
      <c r="K47" s="89"/>
      <c r="L47" s="89"/>
      <c r="M47" s="89"/>
      <c r="N47" s="89"/>
      <c r="O47" s="89"/>
      <c r="P47" s="89"/>
      <c r="Q47" s="89"/>
      <c r="R47" s="89"/>
      <c r="S47" s="89"/>
      <c r="T47" s="93"/>
    </row>
    <row r="48" spans="1:20">
      <c r="A48" s="104" t="s">
        <v>557</v>
      </c>
      <c r="B48" s="105"/>
      <c r="C48" s="105"/>
      <c r="D48" s="105"/>
      <c r="E48" s="105"/>
      <c r="F48" s="105"/>
      <c r="G48" s="105"/>
      <c r="H48" s="105"/>
      <c r="I48" s="105"/>
      <c r="J48" s="105"/>
      <c r="K48" s="105"/>
      <c r="L48" s="105"/>
      <c r="M48" s="105"/>
      <c r="N48" s="105"/>
      <c r="O48" s="105"/>
      <c r="P48" s="105"/>
      <c r="Q48" s="105"/>
      <c r="R48" s="105"/>
      <c r="S48" s="105"/>
      <c r="T48" s="106"/>
    </row>
    <row r="49" spans="1:20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</row>
  </sheetData>
  <mergeCells count="82">
    <mergeCell ref="L31:M31"/>
    <mergeCell ref="L30:M30"/>
    <mergeCell ref="L34:M34"/>
    <mergeCell ref="L39:M39"/>
    <mergeCell ref="L38:M38"/>
    <mergeCell ref="L37:M37"/>
    <mergeCell ref="L36:M36"/>
    <mergeCell ref="L35:M35"/>
    <mergeCell ref="D38:E38"/>
    <mergeCell ref="D37:E37"/>
    <mergeCell ref="D36:E36"/>
    <mergeCell ref="D35:E35"/>
    <mergeCell ref="D34:E34"/>
    <mergeCell ref="B38:C38"/>
    <mergeCell ref="B37:C37"/>
    <mergeCell ref="B36:C36"/>
    <mergeCell ref="B35:C35"/>
    <mergeCell ref="B34:C34"/>
    <mergeCell ref="N39:O39"/>
    <mergeCell ref="N38:O38"/>
    <mergeCell ref="N37:O37"/>
    <mergeCell ref="N36:O36"/>
    <mergeCell ref="N35:O35"/>
    <mergeCell ref="A44:T44"/>
    <mergeCell ref="A48:T48"/>
    <mergeCell ref="A47:T47"/>
    <mergeCell ref="L42:M42"/>
    <mergeCell ref="N42:O42"/>
    <mergeCell ref="A1:T1"/>
    <mergeCell ref="A19:T19"/>
    <mergeCell ref="A21:T21"/>
    <mergeCell ref="A22:B22"/>
    <mergeCell ref="A9:G9"/>
    <mergeCell ref="A8:G8"/>
    <mergeCell ref="E5:I5"/>
    <mergeCell ref="A13:G13"/>
    <mergeCell ref="A12:G12"/>
    <mergeCell ref="A11:G11"/>
    <mergeCell ref="A10:G10"/>
    <mergeCell ref="A2:T2"/>
    <mergeCell ref="K22:M22"/>
    <mergeCell ref="N22:T22"/>
    <mergeCell ref="A16:G16"/>
    <mergeCell ref="C22:J22"/>
    <mergeCell ref="A28:B28"/>
    <mergeCell ref="N24:T24"/>
    <mergeCell ref="K25:M25"/>
    <mergeCell ref="K24:M24"/>
    <mergeCell ref="K23:M23"/>
    <mergeCell ref="N23:T23"/>
    <mergeCell ref="C23:J23"/>
    <mergeCell ref="N25:S25"/>
    <mergeCell ref="B33:C33"/>
    <mergeCell ref="B32:C32"/>
    <mergeCell ref="B31:C31"/>
    <mergeCell ref="B30:C30"/>
    <mergeCell ref="B29:C29"/>
    <mergeCell ref="N34:O34"/>
    <mergeCell ref="N33:O33"/>
    <mergeCell ref="E27:I27"/>
    <mergeCell ref="J27:O27"/>
    <mergeCell ref="N32:O32"/>
    <mergeCell ref="N31:O31"/>
    <mergeCell ref="N30:O30"/>
    <mergeCell ref="D33:E33"/>
    <mergeCell ref="D32:E32"/>
    <mergeCell ref="D31:E31"/>
    <mergeCell ref="D30:E30"/>
    <mergeCell ref="D29:E29"/>
    <mergeCell ref="F29:K29"/>
    <mergeCell ref="L29:M29"/>
    <mergeCell ref="L33:M33"/>
    <mergeCell ref="L32:M32"/>
    <mergeCell ref="A17:G17"/>
    <mergeCell ref="C24:H24"/>
    <mergeCell ref="A3:T3"/>
    <mergeCell ref="P5:S5"/>
    <mergeCell ref="N11:S11"/>
    <mergeCell ref="N10:S10"/>
    <mergeCell ref="N9:S9"/>
    <mergeCell ref="N8:S8"/>
    <mergeCell ref="N12:S12"/>
  </mergeCells>
  <dataValidations count="3">
    <dataValidation type="list" allowBlank="1" showInputMessage="1" showErrorMessage="1" sqref="N25">
      <formula1>"Maladie,Accident"</formula1>
    </dataValidation>
    <dataValidation allowBlank="1" showInputMessage="1" promptTitle="Nom" sqref="H16"/>
    <dataValidation allowBlank="1" showInputMessage="1" sqref="I24:J24"/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Assurances!$A:$A</xm:f>
          </x14:formula1>
          <xm:sqref>N22:T22</xm:sqref>
        </x14:dataValidation>
        <x14:dataValidation type="list" allowBlank="1" showInputMessage="1" promptTitle="Nom">
          <x14:formula1>
            <xm:f>Médecins!$A:$A</xm:f>
          </x14:formula1>
          <xm:sqref>A16</xm:sqref>
        </x14:dataValidation>
        <x14:dataValidation type="list" allowBlank="1" showInputMessage="1">
          <x14:formula1>
            <xm:f>Médecins!$I:$I</xm:f>
          </x14:formula1>
          <xm:sqref>C24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131"/>
  <sheetViews>
    <sheetView workbookViewId="0">
      <selection activeCell="A2" sqref="A2:XFD2"/>
    </sheetView>
  </sheetViews>
  <sheetFormatPr baseColWidth="10" defaultRowHeight="15"/>
  <cols>
    <col min="1" max="1" width="23.28515625" customWidth="1"/>
    <col min="2" max="2" width="17.5703125" bestFit="1" customWidth="1"/>
    <col min="3" max="3" width="32" bestFit="1" customWidth="1"/>
    <col min="4" max="4" width="22" bestFit="1" customWidth="1"/>
    <col min="5" max="5" width="18.28515625" bestFit="1" customWidth="1"/>
    <col min="9" max="9" width="36.85546875" customWidth="1"/>
    <col min="11" max="11" width="11.42578125" style="41"/>
  </cols>
  <sheetData>
    <row r="1" spans="1:12" s="32" customFormat="1">
      <c r="A1" s="53" t="s">
        <v>35</v>
      </c>
      <c r="B1" s="53" t="s">
        <v>38</v>
      </c>
      <c r="C1" s="53" t="s">
        <v>36</v>
      </c>
      <c r="D1" s="53" t="s">
        <v>331</v>
      </c>
      <c r="E1" s="53" t="s">
        <v>471</v>
      </c>
      <c r="F1" s="53" t="s">
        <v>332</v>
      </c>
      <c r="I1" s="51" t="s">
        <v>471</v>
      </c>
      <c r="J1" s="33"/>
      <c r="K1" s="54" t="s">
        <v>527</v>
      </c>
      <c r="L1" s="51" t="s">
        <v>561</v>
      </c>
    </row>
    <row r="2" spans="1:12">
      <c r="A2" s="37" t="s">
        <v>339</v>
      </c>
      <c r="B2" s="37" t="s">
        <v>79</v>
      </c>
      <c r="C2" s="37" t="s">
        <v>141</v>
      </c>
      <c r="D2" s="37" t="s">
        <v>333</v>
      </c>
      <c r="E2" s="22" t="s">
        <v>4</v>
      </c>
      <c r="F2" s="37" t="s">
        <v>269</v>
      </c>
      <c r="I2" s="37" t="s">
        <v>33</v>
      </c>
      <c r="K2" s="41" t="s">
        <v>526</v>
      </c>
      <c r="L2" s="41" t="s">
        <v>526</v>
      </c>
    </row>
    <row r="3" spans="1:12">
      <c r="A3" s="52" t="s">
        <v>340</v>
      </c>
      <c r="B3" s="52" t="s">
        <v>41</v>
      </c>
      <c r="C3" s="52" t="s">
        <v>131</v>
      </c>
      <c r="D3" s="52" t="s">
        <v>334</v>
      </c>
      <c r="E3" s="1" t="s">
        <v>4</v>
      </c>
      <c r="F3" s="52" t="s">
        <v>219</v>
      </c>
      <c r="I3" s="38" t="s">
        <v>469</v>
      </c>
      <c r="K3" s="41" t="s">
        <v>528</v>
      </c>
      <c r="L3" s="41" t="s">
        <v>528</v>
      </c>
    </row>
    <row r="4" spans="1:12">
      <c r="A4" s="33" t="s">
        <v>341</v>
      </c>
      <c r="B4" s="33" t="s">
        <v>40</v>
      </c>
      <c r="C4" s="33" t="s">
        <v>172</v>
      </c>
      <c r="D4" s="33" t="s">
        <v>158</v>
      </c>
      <c r="E4" s="1" t="s">
        <v>4</v>
      </c>
      <c r="F4" s="33" t="s">
        <v>275</v>
      </c>
      <c r="I4" s="22" t="s">
        <v>470</v>
      </c>
      <c r="K4" s="41" t="s">
        <v>529</v>
      </c>
      <c r="L4" s="41" t="s">
        <v>529</v>
      </c>
    </row>
    <row r="5" spans="1:12">
      <c r="A5" s="33" t="s">
        <v>342</v>
      </c>
      <c r="B5" s="33" t="s">
        <v>68</v>
      </c>
      <c r="C5" s="33" t="s">
        <v>161</v>
      </c>
      <c r="D5" s="33" t="s">
        <v>158</v>
      </c>
      <c r="E5" s="38" t="s">
        <v>4</v>
      </c>
      <c r="F5" s="33" t="s">
        <v>254</v>
      </c>
      <c r="I5" t="s">
        <v>472</v>
      </c>
      <c r="K5" s="41" t="s">
        <v>530</v>
      </c>
      <c r="L5" s="41" t="s">
        <v>530</v>
      </c>
    </row>
    <row r="6" spans="1:12">
      <c r="A6" s="33" t="s">
        <v>343</v>
      </c>
      <c r="B6" s="33" t="s">
        <v>48</v>
      </c>
      <c r="C6" s="33" t="s">
        <v>140</v>
      </c>
      <c r="D6" s="33" t="s">
        <v>158</v>
      </c>
      <c r="E6" s="38" t="s">
        <v>4</v>
      </c>
      <c r="F6" s="33" t="s">
        <v>231</v>
      </c>
      <c r="I6" t="s">
        <v>507</v>
      </c>
      <c r="K6" s="41" t="s">
        <v>525</v>
      </c>
      <c r="L6" s="41" t="s">
        <v>525</v>
      </c>
    </row>
    <row r="7" spans="1:12">
      <c r="A7" s="33" t="s">
        <v>345</v>
      </c>
      <c r="B7" s="33" t="s">
        <v>89</v>
      </c>
      <c r="C7" s="33" t="s">
        <v>175</v>
      </c>
      <c r="D7" s="33" t="s">
        <v>158</v>
      </c>
      <c r="E7" s="1" t="s">
        <v>4</v>
      </c>
      <c r="F7" s="33" t="s">
        <v>281</v>
      </c>
      <c r="I7" t="s">
        <v>473</v>
      </c>
      <c r="K7" s="41" t="s">
        <v>531</v>
      </c>
      <c r="L7" s="41" t="s">
        <v>531</v>
      </c>
    </row>
    <row r="8" spans="1:12">
      <c r="A8" s="33" t="s">
        <v>344</v>
      </c>
      <c r="B8" s="33" t="s">
        <v>45</v>
      </c>
      <c r="C8" s="33" t="s">
        <v>135</v>
      </c>
      <c r="D8" s="33" t="s">
        <v>158</v>
      </c>
      <c r="E8" s="1" t="s">
        <v>4</v>
      </c>
      <c r="F8" s="33" t="s">
        <v>234</v>
      </c>
      <c r="I8" t="s">
        <v>4</v>
      </c>
      <c r="K8" s="41" t="s">
        <v>532</v>
      </c>
      <c r="L8" s="41" t="s">
        <v>532</v>
      </c>
    </row>
    <row r="9" spans="1:12">
      <c r="A9" s="33" t="s">
        <v>346</v>
      </c>
      <c r="B9" s="33" t="s">
        <v>49</v>
      </c>
      <c r="C9" s="33" t="s">
        <v>138</v>
      </c>
      <c r="D9" s="33" t="s">
        <v>158</v>
      </c>
      <c r="E9" s="1" t="s">
        <v>4</v>
      </c>
      <c r="F9" s="33" t="s">
        <v>228</v>
      </c>
      <c r="I9" t="s">
        <v>474</v>
      </c>
      <c r="K9" s="41" t="s">
        <v>524</v>
      </c>
      <c r="L9" s="41" t="s">
        <v>524</v>
      </c>
    </row>
    <row r="10" spans="1:12">
      <c r="A10" s="33" t="s">
        <v>347</v>
      </c>
      <c r="B10" s="33" t="s">
        <v>97</v>
      </c>
      <c r="C10" s="33" t="s">
        <v>178</v>
      </c>
      <c r="D10" s="33" t="s">
        <v>158</v>
      </c>
      <c r="E10" s="1" t="s">
        <v>483</v>
      </c>
      <c r="F10" s="33" t="s">
        <v>288</v>
      </c>
      <c r="I10" t="s">
        <v>475</v>
      </c>
      <c r="K10" s="41" t="s">
        <v>533</v>
      </c>
      <c r="L10" s="41" t="s">
        <v>533</v>
      </c>
    </row>
    <row r="11" spans="1:12">
      <c r="A11" s="33" t="s">
        <v>348</v>
      </c>
      <c r="B11" s="33" t="s">
        <v>107</v>
      </c>
      <c r="C11" s="33" t="s">
        <v>158</v>
      </c>
      <c r="D11" s="33" t="s">
        <v>158</v>
      </c>
      <c r="E11" s="1" t="s">
        <v>485</v>
      </c>
      <c r="F11" s="33" t="s">
        <v>301</v>
      </c>
      <c r="I11" t="s">
        <v>476</v>
      </c>
      <c r="K11" s="41" t="s">
        <v>534</v>
      </c>
      <c r="L11" s="41" t="s">
        <v>534</v>
      </c>
    </row>
    <row r="12" spans="1:12">
      <c r="A12" s="33" t="s">
        <v>349</v>
      </c>
      <c r="B12" s="33" t="s">
        <v>61</v>
      </c>
      <c r="C12" s="33" t="s">
        <v>185</v>
      </c>
      <c r="D12" s="33" t="s">
        <v>158</v>
      </c>
      <c r="E12" s="1" t="s">
        <v>478</v>
      </c>
      <c r="F12" s="33" t="s">
        <v>295</v>
      </c>
      <c r="I12" t="s">
        <v>518</v>
      </c>
      <c r="K12" s="41" t="s">
        <v>535</v>
      </c>
      <c r="L12" s="41" t="s">
        <v>535</v>
      </c>
    </row>
    <row r="13" spans="1:12">
      <c r="A13" s="33" t="s">
        <v>350</v>
      </c>
      <c r="B13" s="33" t="s">
        <v>40</v>
      </c>
      <c r="C13" s="33" t="s">
        <v>144</v>
      </c>
      <c r="D13" s="33" t="s">
        <v>158</v>
      </c>
      <c r="E13" s="1" t="s">
        <v>4</v>
      </c>
      <c r="F13" s="33" t="s">
        <v>236</v>
      </c>
      <c r="I13" t="s">
        <v>522</v>
      </c>
      <c r="K13" s="41" t="s">
        <v>536</v>
      </c>
      <c r="L13" s="41" t="s">
        <v>536</v>
      </c>
    </row>
    <row r="14" spans="1:12">
      <c r="A14" s="33" t="s">
        <v>351</v>
      </c>
      <c r="B14" s="33" t="s">
        <v>113</v>
      </c>
      <c r="C14" s="33" t="s">
        <v>199</v>
      </c>
      <c r="D14" s="33" t="s">
        <v>158</v>
      </c>
      <c r="E14" s="1" t="s">
        <v>490</v>
      </c>
      <c r="F14" s="33" t="s">
        <v>313</v>
      </c>
      <c r="I14" t="s">
        <v>512</v>
      </c>
      <c r="K14" s="41" t="s">
        <v>537</v>
      </c>
    </row>
    <row r="15" spans="1:12">
      <c r="A15" s="33" t="s">
        <v>352</v>
      </c>
      <c r="B15" s="33" t="s">
        <v>69</v>
      </c>
      <c r="C15" s="33" t="s">
        <v>162</v>
      </c>
      <c r="D15" s="33" t="s">
        <v>158</v>
      </c>
      <c r="E15" s="1" t="s">
        <v>4</v>
      </c>
      <c r="F15" s="33" t="s">
        <v>255</v>
      </c>
      <c r="I15" t="s">
        <v>477</v>
      </c>
      <c r="K15" s="41" t="s">
        <v>538</v>
      </c>
    </row>
    <row r="16" spans="1:12">
      <c r="A16" s="33" t="s">
        <v>353</v>
      </c>
      <c r="B16" s="33" t="s">
        <v>118</v>
      </c>
      <c r="C16" s="33" t="s">
        <v>204</v>
      </c>
      <c r="D16" s="33" t="s">
        <v>158</v>
      </c>
      <c r="E16" s="1" t="s">
        <v>4</v>
      </c>
      <c r="F16" s="33" t="s">
        <v>318</v>
      </c>
      <c r="I16" t="s">
        <v>478</v>
      </c>
      <c r="K16" s="41" t="s">
        <v>539</v>
      </c>
    </row>
    <row r="17" spans="1:11">
      <c r="A17" s="33" t="s">
        <v>354</v>
      </c>
      <c r="B17" s="33" t="s">
        <v>119</v>
      </c>
      <c r="C17" s="33" t="s">
        <v>205</v>
      </c>
      <c r="D17" s="33" t="s">
        <v>158</v>
      </c>
      <c r="E17" s="1" t="s">
        <v>479</v>
      </c>
      <c r="F17" s="33" t="s">
        <v>319</v>
      </c>
      <c r="I17" t="s">
        <v>516</v>
      </c>
      <c r="K17" s="41" t="s">
        <v>540</v>
      </c>
    </row>
    <row r="18" spans="1:11">
      <c r="A18" s="33" t="s">
        <v>355</v>
      </c>
      <c r="B18" s="33" t="s">
        <v>59</v>
      </c>
      <c r="C18" s="33" t="s">
        <v>141</v>
      </c>
      <c r="D18" s="33" t="s">
        <v>333</v>
      </c>
      <c r="E18" s="1" t="s">
        <v>4</v>
      </c>
      <c r="F18" s="33" t="s">
        <v>279</v>
      </c>
      <c r="I18" t="s">
        <v>479</v>
      </c>
      <c r="K18" s="41" t="s">
        <v>541</v>
      </c>
    </row>
    <row r="19" spans="1:11">
      <c r="A19" s="33" t="s">
        <v>356</v>
      </c>
      <c r="B19" s="33" t="s">
        <v>40</v>
      </c>
      <c r="C19" s="33" t="s">
        <v>143</v>
      </c>
      <c r="D19" s="33" t="s">
        <v>158</v>
      </c>
      <c r="E19" s="1" t="s">
        <v>4</v>
      </c>
      <c r="F19" s="33" t="s">
        <v>235</v>
      </c>
      <c r="I19" t="s">
        <v>480</v>
      </c>
      <c r="K19" s="41" t="s">
        <v>542</v>
      </c>
    </row>
    <row r="20" spans="1:11">
      <c r="A20" s="33" t="s">
        <v>357</v>
      </c>
      <c r="B20" s="33" t="s">
        <v>70</v>
      </c>
      <c r="C20" s="33" t="s">
        <v>149</v>
      </c>
      <c r="D20" s="33" t="s">
        <v>158</v>
      </c>
      <c r="E20" s="1" t="s">
        <v>4</v>
      </c>
      <c r="F20" s="33" t="s">
        <v>256</v>
      </c>
      <c r="I20" t="s">
        <v>481</v>
      </c>
      <c r="K20" s="41" t="s">
        <v>543</v>
      </c>
    </row>
    <row r="21" spans="1:11">
      <c r="A21" s="33" t="s">
        <v>358</v>
      </c>
      <c r="B21" s="33" t="s">
        <v>124</v>
      </c>
      <c r="C21" s="33" t="s">
        <v>212</v>
      </c>
      <c r="D21" s="33" t="s">
        <v>158</v>
      </c>
      <c r="E21" s="1" t="s">
        <v>491</v>
      </c>
      <c r="F21" s="33" t="s">
        <v>326</v>
      </c>
      <c r="I21" t="s">
        <v>517</v>
      </c>
      <c r="K21" s="41" t="s">
        <v>544</v>
      </c>
    </row>
    <row r="22" spans="1:11">
      <c r="A22" s="33" t="s">
        <v>359</v>
      </c>
      <c r="B22" s="33" t="s">
        <v>39</v>
      </c>
      <c r="C22" s="33" t="s">
        <v>129</v>
      </c>
      <c r="D22" s="33" t="s">
        <v>158</v>
      </c>
      <c r="E22" s="1" t="s">
        <v>4</v>
      </c>
      <c r="F22" s="33" t="s">
        <v>217</v>
      </c>
      <c r="I22" t="s">
        <v>482</v>
      </c>
      <c r="K22" s="41" t="s">
        <v>545</v>
      </c>
    </row>
    <row r="23" spans="1:11">
      <c r="A23" s="33" t="s">
        <v>360</v>
      </c>
      <c r="B23" s="33" t="s">
        <v>114</v>
      </c>
      <c r="C23" s="33" t="s">
        <v>200</v>
      </c>
      <c r="D23" s="33" t="s">
        <v>158</v>
      </c>
      <c r="E23" s="1" t="s">
        <v>490</v>
      </c>
      <c r="F23" s="33" t="s">
        <v>314</v>
      </c>
      <c r="I23" t="s">
        <v>483</v>
      </c>
      <c r="K23" s="41" t="s">
        <v>546</v>
      </c>
    </row>
    <row r="24" spans="1:11">
      <c r="A24" s="33" t="s">
        <v>361</v>
      </c>
      <c r="B24" s="33" t="s">
        <v>98</v>
      </c>
      <c r="C24" s="33" t="s">
        <v>179</v>
      </c>
      <c r="D24" s="33" t="s">
        <v>158</v>
      </c>
      <c r="E24" s="1" t="s">
        <v>475</v>
      </c>
      <c r="F24" s="33" t="s">
        <v>289</v>
      </c>
      <c r="I24" t="s">
        <v>510</v>
      </c>
      <c r="K24" s="41" t="s">
        <v>547</v>
      </c>
    </row>
    <row r="25" spans="1:11">
      <c r="A25" s="33" t="s">
        <v>362</v>
      </c>
      <c r="B25" s="33" t="s">
        <v>45</v>
      </c>
      <c r="C25" s="33" t="s">
        <v>161</v>
      </c>
      <c r="D25" s="33" t="s">
        <v>158</v>
      </c>
      <c r="E25" s="1" t="s">
        <v>4</v>
      </c>
      <c r="F25" s="33" t="s">
        <v>257</v>
      </c>
      <c r="I25" t="s">
        <v>495</v>
      </c>
      <c r="K25" s="41" t="s">
        <v>548</v>
      </c>
    </row>
    <row r="26" spans="1:11">
      <c r="A26" s="33" t="s">
        <v>363</v>
      </c>
      <c r="B26" s="33" t="s">
        <v>54</v>
      </c>
      <c r="C26" s="33" t="s">
        <v>144</v>
      </c>
      <c r="D26" s="33" t="s">
        <v>158</v>
      </c>
      <c r="E26" s="1" t="s">
        <v>4</v>
      </c>
      <c r="F26" s="33" t="s">
        <v>236</v>
      </c>
      <c r="I26" t="s">
        <v>499</v>
      </c>
      <c r="K26" s="41" t="s">
        <v>549</v>
      </c>
    </row>
    <row r="27" spans="1:11">
      <c r="A27" s="33" t="s">
        <v>364</v>
      </c>
      <c r="B27" s="33" t="s">
        <v>55</v>
      </c>
      <c r="C27" s="33" t="s">
        <v>135</v>
      </c>
      <c r="D27" s="33" t="s">
        <v>158</v>
      </c>
      <c r="E27" s="1" t="s">
        <v>4</v>
      </c>
      <c r="F27" s="33" t="s">
        <v>237</v>
      </c>
      <c r="I27" t="s">
        <v>506</v>
      </c>
      <c r="K27" s="41" t="s">
        <v>550</v>
      </c>
    </row>
    <row r="28" spans="1:11">
      <c r="A28" s="33" t="s">
        <v>365</v>
      </c>
      <c r="B28" s="33" t="s">
        <v>109</v>
      </c>
      <c r="C28" s="33" t="s">
        <v>193</v>
      </c>
      <c r="D28" s="33" t="s">
        <v>158</v>
      </c>
      <c r="E28" s="1" t="s">
        <v>484</v>
      </c>
      <c r="F28" s="33" t="s">
        <v>306</v>
      </c>
      <c r="I28" t="s">
        <v>508</v>
      </c>
      <c r="K28" s="41" t="s">
        <v>551</v>
      </c>
    </row>
    <row r="29" spans="1:11">
      <c r="A29" s="33" t="s">
        <v>366</v>
      </c>
      <c r="B29" s="33" t="s">
        <v>54</v>
      </c>
      <c r="C29" s="33" t="s">
        <v>208</v>
      </c>
      <c r="D29" s="33" t="s">
        <v>158</v>
      </c>
      <c r="E29" s="37" t="s">
        <v>33</v>
      </c>
      <c r="F29" s="33" t="s">
        <v>322</v>
      </c>
      <c r="I29" t="s">
        <v>484</v>
      </c>
      <c r="K29" s="41" t="s">
        <v>552</v>
      </c>
    </row>
    <row r="30" spans="1:11">
      <c r="A30" s="33" t="s">
        <v>367</v>
      </c>
      <c r="B30" s="33" t="s">
        <v>52</v>
      </c>
      <c r="C30" s="33" t="s">
        <v>141</v>
      </c>
      <c r="D30" s="33" t="s">
        <v>333</v>
      </c>
      <c r="E30" s="1" t="s">
        <v>4</v>
      </c>
      <c r="F30" s="33" t="s">
        <v>232</v>
      </c>
      <c r="I30" t="s">
        <v>500</v>
      </c>
      <c r="K30" s="41" t="s">
        <v>553</v>
      </c>
    </row>
    <row r="31" spans="1:11">
      <c r="A31" s="33" t="s">
        <v>369</v>
      </c>
      <c r="B31" s="33" t="s">
        <v>71</v>
      </c>
      <c r="C31" s="33" t="s">
        <v>163</v>
      </c>
      <c r="D31" s="33" t="s">
        <v>158</v>
      </c>
      <c r="E31" s="1" t="s">
        <v>4</v>
      </c>
      <c r="F31" s="33" t="s">
        <v>258</v>
      </c>
      <c r="I31" t="s">
        <v>485</v>
      </c>
      <c r="K31" s="41" t="s">
        <v>554</v>
      </c>
    </row>
    <row r="32" spans="1:11">
      <c r="A32" s="33" t="s">
        <v>368</v>
      </c>
      <c r="B32" s="33" t="s">
        <v>42</v>
      </c>
      <c r="C32" s="33" t="s">
        <v>132</v>
      </c>
      <c r="D32" s="33" t="s">
        <v>158</v>
      </c>
      <c r="E32" s="1" t="s">
        <v>4</v>
      </c>
      <c r="F32" s="33" t="s">
        <v>220</v>
      </c>
      <c r="I32" t="s">
        <v>504</v>
      </c>
      <c r="K32" s="41" t="s">
        <v>555</v>
      </c>
    </row>
    <row r="33" spans="1:9">
      <c r="A33" s="33" t="s">
        <v>370</v>
      </c>
      <c r="B33" s="33" t="s">
        <v>72</v>
      </c>
      <c r="C33" s="33" t="s">
        <v>164</v>
      </c>
      <c r="D33" s="33" t="s">
        <v>158</v>
      </c>
      <c r="E33" s="1" t="s">
        <v>4</v>
      </c>
      <c r="F33" s="33" t="s">
        <v>259</v>
      </c>
      <c r="I33" t="s">
        <v>514</v>
      </c>
    </row>
    <row r="34" spans="1:9">
      <c r="A34" s="33" t="s">
        <v>371</v>
      </c>
      <c r="B34" s="33" t="s">
        <v>56</v>
      </c>
      <c r="C34" s="33" t="s">
        <v>145</v>
      </c>
      <c r="D34" s="33" t="s">
        <v>158</v>
      </c>
      <c r="E34" s="1" t="s">
        <v>4</v>
      </c>
      <c r="F34" s="33" t="s">
        <v>238</v>
      </c>
      <c r="I34" t="s">
        <v>496</v>
      </c>
    </row>
    <row r="35" spans="1:9">
      <c r="A35" s="33" t="s">
        <v>372</v>
      </c>
      <c r="B35" s="33" t="s">
        <v>128</v>
      </c>
      <c r="C35" s="33" t="s">
        <v>141</v>
      </c>
      <c r="D35" s="33" t="s">
        <v>333</v>
      </c>
      <c r="E35" s="1" t="s">
        <v>4</v>
      </c>
      <c r="F35" s="33" t="s">
        <v>271</v>
      </c>
      <c r="I35" t="s">
        <v>505</v>
      </c>
    </row>
    <row r="36" spans="1:9">
      <c r="A36" s="33" t="s">
        <v>373</v>
      </c>
      <c r="B36" s="33" t="s">
        <v>50</v>
      </c>
      <c r="C36" s="33" t="s">
        <v>190</v>
      </c>
      <c r="D36" s="33" t="s">
        <v>158</v>
      </c>
      <c r="E36" s="1" t="s">
        <v>485</v>
      </c>
      <c r="F36" s="33" t="s">
        <v>302</v>
      </c>
      <c r="I36" t="s">
        <v>486</v>
      </c>
    </row>
    <row r="37" spans="1:9">
      <c r="A37" s="33" t="s">
        <v>374</v>
      </c>
      <c r="B37" s="33" t="s">
        <v>74</v>
      </c>
      <c r="C37" s="33" t="s">
        <v>135</v>
      </c>
      <c r="D37" s="33" t="s">
        <v>158</v>
      </c>
      <c r="E37" s="1" t="s">
        <v>4</v>
      </c>
      <c r="F37" s="33" t="s">
        <v>261</v>
      </c>
      <c r="I37" t="s">
        <v>515</v>
      </c>
    </row>
    <row r="38" spans="1:9">
      <c r="A38" s="33" t="s">
        <v>375</v>
      </c>
      <c r="B38" s="33" t="s">
        <v>90</v>
      </c>
      <c r="C38" s="33" t="s">
        <v>171</v>
      </c>
      <c r="D38" s="33" t="s">
        <v>158</v>
      </c>
      <c r="E38" s="1" t="s">
        <v>4</v>
      </c>
      <c r="F38" s="33" t="s">
        <v>282</v>
      </c>
      <c r="I38" t="s">
        <v>493</v>
      </c>
    </row>
    <row r="39" spans="1:9">
      <c r="A39" s="33" t="s">
        <v>376</v>
      </c>
      <c r="B39" s="33" t="s">
        <v>125</v>
      </c>
      <c r="C39" s="33" t="s">
        <v>214</v>
      </c>
      <c r="D39" s="33" t="s">
        <v>158</v>
      </c>
      <c r="E39" s="1" t="s">
        <v>476</v>
      </c>
      <c r="F39" s="33" t="s">
        <v>328</v>
      </c>
      <c r="I39" t="s">
        <v>487</v>
      </c>
    </row>
    <row r="40" spans="1:9">
      <c r="A40" s="33" t="s">
        <v>377</v>
      </c>
      <c r="B40" s="33" t="s">
        <v>121</v>
      </c>
      <c r="C40" s="33" t="s">
        <v>209</v>
      </c>
      <c r="D40" s="33" t="s">
        <v>335</v>
      </c>
      <c r="E40" s="37" t="s">
        <v>33</v>
      </c>
      <c r="F40" s="33" t="s">
        <v>323</v>
      </c>
      <c r="I40" t="s">
        <v>494</v>
      </c>
    </row>
    <row r="41" spans="1:9">
      <c r="A41" s="33" t="s">
        <v>378</v>
      </c>
      <c r="B41" s="33" t="s">
        <v>40</v>
      </c>
      <c r="C41" s="33" t="s">
        <v>165</v>
      </c>
      <c r="D41" s="33" t="s">
        <v>158</v>
      </c>
      <c r="E41" s="1" t="s">
        <v>4</v>
      </c>
      <c r="F41" s="33" t="s">
        <v>262</v>
      </c>
      <c r="I41" t="s">
        <v>497</v>
      </c>
    </row>
    <row r="42" spans="1:9">
      <c r="A42" s="33" t="s">
        <v>381</v>
      </c>
      <c r="B42" s="33" t="s">
        <v>127</v>
      </c>
      <c r="C42" s="33" t="s">
        <v>216</v>
      </c>
      <c r="D42" s="33" t="s">
        <v>158</v>
      </c>
      <c r="E42" s="1" t="s">
        <v>487</v>
      </c>
      <c r="F42" s="33" t="s">
        <v>330</v>
      </c>
      <c r="I42" t="s">
        <v>488</v>
      </c>
    </row>
    <row r="43" spans="1:9">
      <c r="A43" s="33" t="s">
        <v>379</v>
      </c>
      <c r="B43" s="33" t="s">
        <v>45</v>
      </c>
      <c r="C43" s="33" t="s">
        <v>208</v>
      </c>
      <c r="D43" s="33" t="s">
        <v>158</v>
      </c>
      <c r="E43" s="37" t="s">
        <v>33</v>
      </c>
      <c r="F43" s="33" t="s">
        <v>322</v>
      </c>
      <c r="I43" t="s">
        <v>489</v>
      </c>
    </row>
    <row r="44" spans="1:9">
      <c r="A44" s="33" t="s">
        <v>380</v>
      </c>
      <c r="B44" s="33" t="s">
        <v>96</v>
      </c>
      <c r="C44" s="33" t="s">
        <v>141</v>
      </c>
      <c r="D44" s="33" t="s">
        <v>333</v>
      </c>
      <c r="E44" s="1" t="s">
        <v>4</v>
      </c>
      <c r="F44" s="33" t="s">
        <v>287</v>
      </c>
      <c r="I44" t="s">
        <v>490</v>
      </c>
    </row>
    <row r="45" spans="1:9">
      <c r="A45" s="33" t="s">
        <v>382</v>
      </c>
      <c r="B45" s="33" t="s">
        <v>110</v>
      </c>
      <c r="C45" s="33" t="s">
        <v>194</v>
      </c>
      <c r="D45" s="33" t="s">
        <v>158</v>
      </c>
      <c r="E45" s="22" t="s">
        <v>470</v>
      </c>
      <c r="F45" s="33" t="s">
        <v>307</v>
      </c>
      <c r="I45" t="s">
        <v>491</v>
      </c>
    </row>
    <row r="46" spans="1:9">
      <c r="A46" s="33" t="s">
        <v>383</v>
      </c>
      <c r="B46" s="33" t="s">
        <v>37</v>
      </c>
      <c r="C46" s="33" t="s">
        <v>197</v>
      </c>
      <c r="D46" s="33" t="s">
        <v>158</v>
      </c>
      <c r="E46" s="1" t="s">
        <v>473</v>
      </c>
      <c r="F46" s="33" t="s">
        <v>311</v>
      </c>
      <c r="I46" t="s">
        <v>498</v>
      </c>
    </row>
    <row r="47" spans="1:9">
      <c r="A47" s="33" t="s">
        <v>384</v>
      </c>
      <c r="B47" s="33" t="s">
        <v>102</v>
      </c>
      <c r="C47" s="33" t="s">
        <v>186</v>
      </c>
      <c r="D47" s="33" t="s">
        <v>158</v>
      </c>
      <c r="E47" s="1" t="s">
        <v>478</v>
      </c>
      <c r="F47" s="33" t="s">
        <v>296</v>
      </c>
      <c r="I47" t="s">
        <v>492</v>
      </c>
    </row>
    <row r="48" spans="1:9">
      <c r="A48" s="33" t="s">
        <v>385</v>
      </c>
      <c r="B48" s="33" t="s">
        <v>111</v>
      </c>
      <c r="C48" s="33" t="s">
        <v>195</v>
      </c>
      <c r="D48" s="33" t="s">
        <v>336</v>
      </c>
      <c r="E48" s="1" t="s">
        <v>473</v>
      </c>
      <c r="F48" s="33" t="s">
        <v>308</v>
      </c>
      <c r="I48" t="s">
        <v>521</v>
      </c>
    </row>
    <row r="49" spans="1:9">
      <c r="A49" s="33" t="s">
        <v>386</v>
      </c>
      <c r="B49" s="33" t="s">
        <v>73</v>
      </c>
      <c r="C49" s="33" t="s">
        <v>160</v>
      </c>
      <c r="D49" s="33" t="s">
        <v>158</v>
      </c>
      <c r="E49" s="1" t="s">
        <v>4</v>
      </c>
      <c r="F49" s="33" t="s">
        <v>260</v>
      </c>
      <c r="I49" t="s">
        <v>523</v>
      </c>
    </row>
    <row r="50" spans="1:9">
      <c r="A50" s="33" t="s">
        <v>387</v>
      </c>
      <c r="B50" s="33" t="s">
        <v>57</v>
      </c>
      <c r="C50" s="33" t="s">
        <v>146</v>
      </c>
      <c r="D50" s="33" t="s">
        <v>158</v>
      </c>
      <c r="E50" s="1" t="s">
        <v>4</v>
      </c>
      <c r="F50" s="33" t="s">
        <v>239</v>
      </c>
      <c r="I50" t="s">
        <v>511</v>
      </c>
    </row>
    <row r="51" spans="1:9">
      <c r="A51" s="33" t="s">
        <v>388</v>
      </c>
      <c r="B51" s="33" t="s">
        <v>103</v>
      </c>
      <c r="C51" s="33" t="s">
        <v>187</v>
      </c>
      <c r="D51" s="33" t="s">
        <v>158</v>
      </c>
      <c r="E51" s="1" t="s">
        <v>478</v>
      </c>
      <c r="F51" s="33" t="s">
        <v>297</v>
      </c>
      <c r="I51" t="s">
        <v>520</v>
      </c>
    </row>
    <row r="52" spans="1:9">
      <c r="A52" s="33" t="s">
        <v>389</v>
      </c>
      <c r="B52" s="33" t="s">
        <v>48</v>
      </c>
      <c r="C52" s="33" t="s">
        <v>131</v>
      </c>
      <c r="D52" s="33" t="s">
        <v>334</v>
      </c>
      <c r="E52" s="1" t="s">
        <v>4</v>
      </c>
      <c r="F52" s="33" t="s">
        <v>226</v>
      </c>
      <c r="I52" t="s">
        <v>519</v>
      </c>
    </row>
    <row r="53" spans="1:9">
      <c r="A53" s="33" t="s">
        <v>390</v>
      </c>
      <c r="B53" s="33" t="s">
        <v>85</v>
      </c>
      <c r="C53" s="33" t="s">
        <v>131</v>
      </c>
      <c r="D53" s="33" t="s">
        <v>334</v>
      </c>
      <c r="E53" s="1" t="s">
        <v>4</v>
      </c>
      <c r="F53" s="33" t="s">
        <v>276</v>
      </c>
      <c r="I53" t="s">
        <v>509</v>
      </c>
    </row>
    <row r="54" spans="1:9">
      <c r="A54" s="33" t="s">
        <v>391</v>
      </c>
      <c r="B54" s="33" t="s">
        <v>86</v>
      </c>
      <c r="C54" s="33" t="s">
        <v>131</v>
      </c>
      <c r="D54" s="33" t="s">
        <v>334</v>
      </c>
      <c r="E54" s="1" t="s">
        <v>4</v>
      </c>
      <c r="F54" s="33" t="s">
        <v>276</v>
      </c>
      <c r="I54" t="s">
        <v>513</v>
      </c>
    </row>
    <row r="55" spans="1:9">
      <c r="A55" s="33" t="s">
        <v>392</v>
      </c>
      <c r="B55" s="33" t="s">
        <v>40</v>
      </c>
      <c r="C55" s="33" t="s">
        <v>166</v>
      </c>
      <c r="D55" s="33" t="s">
        <v>158</v>
      </c>
      <c r="E55" s="1" t="s">
        <v>4</v>
      </c>
      <c r="F55" s="33" t="s">
        <v>263</v>
      </c>
      <c r="I55" t="s">
        <v>502</v>
      </c>
    </row>
    <row r="56" spans="1:9">
      <c r="A56" s="33" t="s">
        <v>393</v>
      </c>
      <c r="B56" s="33" t="s">
        <v>99</v>
      </c>
      <c r="C56" s="33" t="s">
        <v>180</v>
      </c>
      <c r="D56" s="33" t="s">
        <v>158</v>
      </c>
      <c r="E56" s="1" t="s">
        <v>475</v>
      </c>
      <c r="F56" s="33" t="s">
        <v>290</v>
      </c>
      <c r="I56" t="s">
        <v>501</v>
      </c>
    </row>
    <row r="57" spans="1:9">
      <c r="A57" s="33" t="s">
        <v>394</v>
      </c>
      <c r="B57" s="33" t="s">
        <v>70</v>
      </c>
      <c r="C57" s="33" t="s">
        <v>203</v>
      </c>
      <c r="D57" s="33" t="s">
        <v>158</v>
      </c>
      <c r="E57" s="22" t="s">
        <v>469</v>
      </c>
      <c r="F57" s="33" t="s">
        <v>317</v>
      </c>
      <c r="I57" t="s">
        <v>503</v>
      </c>
    </row>
    <row r="58" spans="1:9">
      <c r="A58" s="33" t="s">
        <v>395</v>
      </c>
      <c r="B58" s="33" t="s">
        <v>91</v>
      </c>
      <c r="C58" s="33" t="s">
        <v>175</v>
      </c>
      <c r="D58" s="33" t="s">
        <v>158</v>
      </c>
      <c r="E58" s="1" t="s">
        <v>4</v>
      </c>
      <c r="F58" s="33" t="s">
        <v>281</v>
      </c>
    </row>
    <row r="59" spans="1:9">
      <c r="A59" s="33" t="s">
        <v>396</v>
      </c>
      <c r="B59" s="33" t="s">
        <v>92</v>
      </c>
      <c r="C59" s="33" t="s">
        <v>176</v>
      </c>
      <c r="D59" s="33" t="s">
        <v>158</v>
      </c>
      <c r="E59" s="1" t="s">
        <v>4</v>
      </c>
      <c r="F59" s="33" t="s">
        <v>283</v>
      </c>
    </row>
    <row r="60" spans="1:9">
      <c r="A60" s="33" t="s">
        <v>397</v>
      </c>
      <c r="B60" s="33" t="s">
        <v>58</v>
      </c>
      <c r="C60" s="33" t="s">
        <v>184</v>
      </c>
      <c r="D60" s="33" t="s">
        <v>158</v>
      </c>
      <c r="E60" s="1" t="s">
        <v>474</v>
      </c>
      <c r="F60" s="33" t="s">
        <v>294</v>
      </c>
    </row>
    <row r="61" spans="1:9">
      <c r="A61" s="33" t="s">
        <v>398</v>
      </c>
      <c r="B61" s="33" t="s">
        <v>48</v>
      </c>
      <c r="C61" s="33" t="s">
        <v>170</v>
      </c>
      <c r="D61" s="33" t="s">
        <v>158</v>
      </c>
      <c r="E61" s="1" t="s">
        <v>4</v>
      </c>
      <c r="F61" s="33" t="s">
        <v>270</v>
      </c>
    </row>
    <row r="62" spans="1:9">
      <c r="A62" s="33" t="s">
        <v>399</v>
      </c>
      <c r="B62" s="33" t="s">
        <v>37</v>
      </c>
      <c r="C62" s="33" t="s">
        <v>141</v>
      </c>
      <c r="D62" s="33" t="s">
        <v>333</v>
      </c>
      <c r="E62" s="1" t="s">
        <v>4</v>
      </c>
      <c r="F62" s="33" t="s">
        <v>271</v>
      </c>
    </row>
    <row r="63" spans="1:9">
      <c r="A63" s="33" t="s">
        <v>400</v>
      </c>
      <c r="B63" s="33" t="s">
        <v>58</v>
      </c>
      <c r="C63" s="33" t="s">
        <v>147</v>
      </c>
      <c r="D63" s="33" t="s">
        <v>158</v>
      </c>
      <c r="E63" s="1" t="s">
        <v>4</v>
      </c>
      <c r="F63" s="33" t="s">
        <v>240</v>
      </c>
    </row>
    <row r="64" spans="1:9">
      <c r="A64" s="33" t="s">
        <v>401</v>
      </c>
      <c r="B64" s="33" t="s">
        <v>93</v>
      </c>
      <c r="C64" s="33" t="s">
        <v>177</v>
      </c>
      <c r="D64" s="33" t="s">
        <v>158</v>
      </c>
      <c r="E64" s="1" t="s">
        <v>4</v>
      </c>
      <c r="F64" s="33" t="s">
        <v>284</v>
      </c>
    </row>
    <row r="65" spans="1:6">
      <c r="A65" s="33" t="s">
        <v>402</v>
      </c>
      <c r="B65" s="33" t="s">
        <v>88</v>
      </c>
      <c r="C65" s="33" t="s">
        <v>174</v>
      </c>
      <c r="D65" s="33" t="s">
        <v>158</v>
      </c>
      <c r="E65" s="1" t="s">
        <v>472</v>
      </c>
      <c r="F65" s="33" t="s">
        <v>280</v>
      </c>
    </row>
    <row r="66" spans="1:6">
      <c r="A66" s="33" t="s">
        <v>403</v>
      </c>
      <c r="B66" s="33" t="s">
        <v>59</v>
      </c>
      <c r="C66" s="33" t="s">
        <v>148</v>
      </c>
      <c r="D66" s="33" t="s">
        <v>158</v>
      </c>
      <c r="E66" s="1" t="s">
        <v>4</v>
      </c>
      <c r="F66" s="33" t="s">
        <v>241</v>
      </c>
    </row>
    <row r="67" spans="1:6">
      <c r="A67" s="33" t="s">
        <v>404</v>
      </c>
      <c r="B67" s="33" t="s">
        <v>94</v>
      </c>
      <c r="C67" s="33" t="s">
        <v>145</v>
      </c>
      <c r="D67" s="33" t="s">
        <v>158</v>
      </c>
      <c r="E67" s="1" t="s">
        <v>4</v>
      </c>
      <c r="F67" s="33" t="s">
        <v>285</v>
      </c>
    </row>
    <row r="68" spans="1:6">
      <c r="A68" s="33" t="s">
        <v>405</v>
      </c>
      <c r="B68" s="33" t="s">
        <v>61</v>
      </c>
      <c r="C68" s="33" t="s">
        <v>213</v>
      </c>
      <c r="D68" s="33" t="s">
        <v>158</v>
      </c>
      <c r="E68" s="1" t="s">
        <v>491</v>
      </c>
      <c r="F68" s="33" t="s">
        <v>327</v>
      </c>
    </row>
    <row r="69" spans="1:6">
      <c r="A69" s="33" t="s">
        <v>406</v>
      </c>
      <c r="B69" s="33" t="s">
        <v>65</v>
      </c>
      <c r="C69" s="33" t="s">
        <v>141</v>
      </c>
      <c r="D69" s="33" t="s">
        <v>333</v>
      </c>
      <c r="E69" s="1" t="s">
        <v>4</v>
      </c>
      <c r="F69" s="33" t="s">
        <v>271</v>
      </c>
    </row>
    <row r="70" spans="1:6">
      <c r="A70" s="33" t="s">
        <v>407</v>
      </c>
      <c r="B70" s="33" t="s">
        <v>61</v>
      </c>
      <c r="C70" s="33" t="s">
        <v>171</v>
      </c>
      <c r="D70" s="33" t="s">
        <v>158</v>
      </c>
      <c r="E70" s="1" t="s">
        <v>4</v>
      </c>
      <c r="F70" s="33" t="s">
        <v>286</v>
      </c>
    </row>
    <row r="71" spans="1:6">
      <c r="A71" s="33" t="s">
        <v>408</v>
      </c>
      <c r="B71" s="33" t="s">
        <v>66</v>
      </c>
      <c r="C71" s="33" t="s">
        <v>181</v>
      </c>
      <c r="D71" s="33" t="s">
        <v>158</v>
      </c>
      <c r="E71" s="1" t="s">
        <v>480</v>
      </c>
      <c r="F71" s="33" t="s">
        <v>291</v>
      </c>
    </row>
    <row r="72" spans="1:6">
      <c r="A72" s="33" t="s">
        <v>409</v>
      </c>
      <c r="B72" s="33" t="s">
        <v>82</v>
      </c>
      <c r="C72" s="33" t="s">
        <v>131</v>
      </c>
      <c r="D72" s="33" t="s">
        <v>334</v>
      </c>
      <c r="E72" s="1" t="s">
        <v>4</v>
      </c>
      <c r="F72" s="33" t="s">
        <v>274</v>
      </c>
    </row>
    <row r="73" spans="1:6">
      <c r="A73" s="33" t="s">
        <v>410</v>
      </c>
      <c r="B73" s="33" t="s">
        <v>75</v>
      </c>
      <c r="C73" s="33" t="s">
        <v>167</v>
      </c>
      <c r="D73" s="33" t="s">
        <v>158</v>
      </c>
      <c r="E73" s="1" t="s">
        <v>4</v>
      </c>
      <c r="F73" s="33" t="s">
        <v>264</v>
      </c>
    </row>
    <row r="74" spans="1:6">
      <c r="A74" s="33" t="s">
        <v>411</v>
      </c>
      <c r="B74" s="33" t="s">
        <v>44</v>
      </c>
      <c r="C74" s="33" t="s">
        <v>192</v>
      </c>
      <c r="D74" s="33" t="s">
        <v>158</v>
      </c>
      <c r="E74" s="1" t="s">
        <v>482</v>
      </c>
      <c r="F74" s="33" t="s">
        <v>304</v>
      </c>
    </row>
    <row r="75" spans="1:6">
      <c r="A75" s="33" t="s">
        <v>412</v>
      </c>
      <c r="B75" s="33" t="s">
        <v>104</v>
      </c>
      <c r="C75" s="33" t="s">
        <v>188</v>
      </c>
      <c r="D75" s="33" t="s">
        <v>158</v>
      </c>
      <c r="E75" s="1" t="s">
        <v>478</v>
      </c>
      <c r="F75" s="33" t="s">
        <v>298</v>
      </c>
    </row>
    <row r="76" spans="1:6">
      <c r="A76" s="33" t="s">
        <v>413</v>
      </c>
      <c r="B76" s="33" t="s">
        <v>47</v>
      </c>
      <c r="C76" s="33" t="s">
        <v>206</v>
      </c>
      <c r="D76" s="33" t="s">
        <v>158</v>
      </c>
      <c r="E76" s="1" t="s">
        <v>479</v>
      </c>
      <c r="F76" s="33" t="s">
        <v>320</v>
      </c>
    </row>
    <row r="77" spans="1:6">
      <c r="A77" s="33" t="s">
        <v>414</v>
      </c>
      <c r="B77" s="33" t="s">
        <v>43</v>
      </c>
      <c r="C77" s="33" t="s">
        <v>133</v>
      </c>
      <c r="D77" s="33" t="s">
        <v>158</v>
      </c>
      <c r="E77" s="1" t="s">
        <v>4</v>
      </c>
      <c r="F77" s="33" t="s">
        <v>221</v>
      </c>
    </row>
    <row r="78" spans="1:6">
      <c r="A78" s="33" t="s">
        <v>415</v>
      </c>
      <c r="B78" s="33" t="s">
        <v>122</v>
      </c>
      <c r="C78" s="33" t="s">
        <v>210</v>
      </c>
      <c r="D78" s="33" t="s">
        <v>337</v>
      </c>
      <c r="E78" s="1" t="s">
        <v>491</v>
      </c>
      <c r="F78" s="33" t="s">
        <v>324</v>
      </c>
    </row>
    <row r="79" spans="1:6">
      <c r="A79" s="33" t="s">
        <v>416</v>
      </c>
      <c r="B79" s="33" t="s">
        <v>42</v>
      </c>
      <c r="C79" s="33" t="s">
        <v>198</v>
      </c>
      <c r="D79" s="33" t="s">
        <v>158</v>
      </c>
      <c r="E79" s="1" t="s">
        <v>473</v>
      </c>
      <c r="F79" s="33" t="s">
        <v>312</v>
      </c>
    </row>
    <row r="80" spans="1:6">
      <c r="A80" s="33" t="s">
        <v>417</v>
      </c>
      <c r="B80" s="33" t="s">
        <v>44</v>
      </c>
      <c r="C80" s="33" t="s">
        <v>134</v>
      </c>
      <c r="D80" s="33" t="s">
        <v>158</v>
      </c>
      <c r="E80" s="1" t="s">
        <v>477</v>
      </c>
      <c r="F80" s="33" t="s">
        <v>222</v>
      </c>
    </row>
    <row r="81" spans="1:6">
      <c r="A81" s="33" t="s">
        <v>418</v>
      </c>
      <c r="B81" s="33" t="s">
        <v>83</v>
      </c>
      <c r="C81" s="33" t="s">
        <v>131</v>
      </c>
      <c r="D81" s="33" t="s">
        <v>334</v>
      </c>
      <c r="E81" s="1" t="s">
        <v>4</v>
      </c>
      <c r="F81" s="33" t="s">
        <v>274</v>
      </c>
    </row>
    <row r="82" spans="1:6">
      <c r="A82" s="33" t="s">
        <v>419</v>
      </c>
      <c r="B82" s="33" t="s">
        <v>52</v>
      </c>
      <c r="C82" s="33" t="s">
        <v>196</v>
      </c>
      <c r="D82" s="33" t="s">
        <v>158</v>
      </c>
      <c r="E82" s="1" t="s">
        <v>473</v>
      </c>
      <c r="F82" s="33" t="s">
        <v>309</v>
      </c>
    </row>
    <row r="83" spans="1:6">
      <c r="A83" s="33" t="s">
        <v>420</v>
      </c>
      <c r="B83" s="33" t="s">
        <v>112</v>
      </c>
      <c r="C83" s="33" t="s">
        <v>196</v>
      </c>
      <c r="D83" s="33" t="s">
        <v>158</v>
      </c>
      <c r="E83" s="1" t="s">
        <v>473</v>
      </c>
      <c r="F83" s="33" t="s">
        <v>309</v>
      </c>
    </row>
    <row r="84" spans="1:6">
      <c r="A84" s="33" t="s">
        <v>421</v>
      </c>
      <c r="B84" s="33" t="s">
        <v>60</v>
      </c>
      <c r="C84" s="33" t="s">
        <v>149</v>
      </c>
      <c r="D84" s="33" t="s">
        <v>158</v>
      </c>
      <c r="E84" s="1" t="s">
        <v>4</v>
      </c>
      <c r="F84" s="33" t="s">
        <v>242</v>
      </c>
    </row>
    <row r="85" spans="1:6">
      <c r="A85" s="33" t="s">
        <v>422</v>
      </c>
      <c r="B85" s="33" t="s">
        <v>43</v>
      </c>
      <c r="C85" s="33" t="s">
        <v>150</v>
      </c>
      <c r="D85" s="33" t="s">
        <v>158</v>
      </c>
      <c r="E85" s="1" t="s">
        <v>4</v>
      </c>
      <c r="F85" s="33" t="s">
        <v>243</v>
      </c>
    </row>
    <row r="86" spans="1:6">
      <c r="A86" s="33" t="s">
        <v>423</v>
      </c>
      <c r="B86" s="33" t="s">
        <v>80</v>
      </c>
      <c r="C86" s="33" t="s">
        <v>171</v>
      </c>
      <c r="D86" s="33" t="s">
        <v>158</v>
      </c>
      <c r="E86" s="1" t="s">
        <v>4</v>
      </c>
      <c r="F86" s="33" t="s">
        <v>272</v>
      </c>
    </row>
    <row r="87" spans="1:6">
      <c r="A87" s="33" t="s">
        <v>424</v>
      </c>
      <c r="B87" s="33" t="s">
        <v>100</v>
      </c>
      <c r="C87" s="33" t="s">
        <v>182</v>
      </c>
      <c r="D87" s="33" t="s">
        <v>158</v>
      </c>
      <c r="E87" s="1" t="s">
        <v>481</v>
      </c>
      <c r="F87" s="33" t="s">
        <v>292</v>
      </c>
    </row>
    <row r="88" spans="1:6">
      <c r="A88" s="33" t="s">
        <v>425</v>
      </c>
      <c r="B88" s="33" t="s">
        <v>101</v>
      </c>
      <c r="C88" s="33" t="s">
        <v>182</v>
      </c>
      <c r="D88" s="33" t="s">
        <v>158</v>
      </c>
      <c r="E88" s="1" t="s">
        <v>481</v>
      </c>
      <c r="F88" s="33" t="s">
        <v>292</v>
      </c>
    </row>
    <row r="89" spans="1:6">
      <c r="A89" s="33" t="s">
        <v>426</v>
      </c>
      <c r="B89" s="33" t="s">
        <v>87</v>
      </c>
      <c r="C89" s="33" t="s">
        <v>173</v>
      </c>
      <c r="D89" s="33" t="s">
        <v>158</v>
      </c>
      <c r="E89" s="1" t="s">
        <v>4</v>
      </c>
      <c r="F89" s="33" t="s">
        <v>277</v>
      </c>
    </row>
    <row r="90" spans="1:6">
      <c r="A90" s="33" t="s">
        <v>427</v>
      </c>
      <c r="B90" s="33" t="s">
        <v>61</v>
      </c>
      <c r="C90" s="33" t="s">
        <v>151</v>
      </c>
      <c r="D90" s="33" t="s">
        <v>158</v>
      </c>
      <c r="E90" s="1" t="s">
        <v>4</v>
      </c>
      <c r="F90" s="33" t="s">
        <v>244</v>
      </c>
    </row>
    <row r="91" spans="1:6">
      <c r="A91" s="33" t="s">
        <v>428</v>
      </c>
      <c r="B91" s="33" t="s">
        <v>62</v>
      </c>
      <c r="C91" s="33" t="s">
        <v>152</v>
      </c>
      <c r="D91" s="33" t="s">
        <v>158</v>
      </c>
      <c r="E91" s="1" t="s">
        <v>4</v>
      </c>
      <c r="F91" s="33" t="s">
        <v>245</v>
      </c>
    </row>
    <row r="92" spans="1:6">
      <c r="A92" s="33" t="s">
        <v>429</v>
      </c>
      <c r="B92" s="33" t="s">
        <v>63</v>
      </c>
      <c r="C92" s="33" t="s">
        <v>153</v>
      </c>
      <c r="D92" s="33" t="s">
        <v>158</v>
      </c>
      <c r="E92" s="1" t="s">
        <v>4</v>
      </c>
      <c r="F92" s="33" t="s">
        <v>246</v>
      </c>
    </row>
    <row r="93" spans="1:6">
      <c r="A93" s="33" t="s">
        <v>430</v>
      </c>
      <c r="B93" s="33" t="s">
        <v>64</v>
      </c>
      <c r="C93" s="33" t="s">
        <v>154</v>
      </c>
      <c r="D93" s="33" t="s">
        <v>158</v>
      </c>
      <c r="E93" s="1" t="s">
        <v>4</v>
      </c>
      <c r="F93" s="33" t="s">
        <v>247</v>
      </c>
    </row>
    <row r="94" spans="1:6">
      <c r="A94" s="33" t="s">
        <v>431</v>
      </c>
      <c r="B94" s="33" t="s">
        <v>50</v>
      </c>
      <c r="C94" s="33" t="s">
        <v>155</v>
      </c>
      <c r="D94" s="33" t="s">
        <v>158</v>
      </c>
      <c r="E94" s="1" t="s">
        <v>4</v>
      </c>
      <c r="F94" s="33" t="s">
        <v>248</v>
      </c>
    </row>
    <row r="95" spans="1:6">
      <c r="A95" s="33" t="s">
        <v>432</v>
      </c>
      <c r="B95" s="33" t="s">
        <v>115</v>
      </c>
      <c r="C95" s="33" t="s">
        <v>201</v>
      </c>
      <c r="D95" s="33" t="s">
        <v>158</v>
      </c>
      <c r="E95" s="1" t="s">
        <v>490</v>
      </c>
      <c r="F95" s="33" t="s">
        <v>315</v>
      </c>
    </row>
    <row r="96" spans="1:6">
      <c r="A96" s="33" t="s">
        <v>433</v>
      </c>
      <c r="B96" s="33" t="s">
        <v>116</v>
      </c>
      <c r="C96" s="33" t="s">
        <v>200</v>
      </c>
      <c r="D96" s="33" t="s">
        <v>158</v>
      </c>
      <c r="E96" s="1" t="s">
        <v>490</v>
      </c>
      <c r="F96" s="33" t="s">
        <v>314</v>
      </c>
    </row>
    <row r="97" spans="1:6">
      <c r="A97" s="33" t="s">
        <v>434</v>
      </c>
      <c r="B97" s="33" t="s">
        <v>43</v>
      </c>
      <c r="C97" s="33" t="s">
        <v>131</v>
      </c>
      <c r="D97" s="33" t="s">
        <v>334</v>
      </c>
      <c r="E97" s="1" t="s">
        <v>4</v>
      </c>
      <c r="F97" s="33" t="s">
        <v>227</v>
      </c>
    </row>
    <row r="98" spans="1:6">
      <c r="A98" s="33" t="s">
        <v>435</v>
      </c>
      <c r="B98" s="33" t="s">
        <v>117</v>
      </c>
      <c r="C98" s="33" t="s">
        <v>202</v>
      </c>
      <c r="D98" s="33" t="s">
        <v>158</v>
      </c>
      <c r="E98" s="22" t="s">
        <v>469</v>
      </c>
      <c r="F98" s="33" t="s">
        <v>316</v>
      </c>
    </row>
    <row r="99" spans="1:6">
      <c r="A99" s="33" t="s">
        <v>436</v>
      </c>
      <c r="B99" s="33" t="s">
        <v>62</v>
      </c>
      <c r="C99" s="33" t="s">
        <v>204</v>
      </c>
      <c r="D99" s="33" t="s">
        <v>158</v>
      </c>
      <c r="E99" s="1" t="s">
        <v>4</v>
      </c>
      <c r="F99" s="33" t="s">
        <v>318</v>
      </c>
    </row>
    <row r="100" spans="1:6">
      <c r="A100" s="33" t="s">
        <v>437</v>
      </c>
      <c r="B100" s="33" t="s">
        <v>59</v>
      </c>
      <c r="C100" s="33" t="s">
        <v>156</v>
      </c>
      <c r="D100" s="33" t="s">
        <v>158</v>
      </c>
      <c r="E100" s="1" t="s">
        <v>4</v>
      </c>
      <c r="F100" s="33" t="s">
        <v>249</v>
      </c>
    </row>
    <row r="101" spans="1:6">
      <c r="A101" s="33" t="s">
        <v>438</v>
      </c>
      <c r="B101" s="33" t="s">
        <v>120</v>
      </c>
      <c r="C101" s="33" t="s">
        <v>207</v>
      </c>
      <c r="D101" s="33" t="s">
        <v>158</v>
      </c>
      <c r="E101" s="1" t="s">
        <v>479</v>
      </c>
      <c r="F101" s="33" t="s">
        <v>321</v>
      </c>
    </row>
    <row r="102" spans="1:6">
      <c r="A102" s="33" t="s">
        <v>439</v>
      </c>
      <c r="B102" s="33" t="s">
        <v>76</v>
      </c>
      <c r="C102" s="33" t="s">
        <v>168</v>
      </c>
      <c r="D102" s="33" t="s">
        <v>158</v>
      </c>
      <c r="E102" s="1" t="s">
        <v>4</v>
      </c>
      <c r="F102" s="33" t="s">
        <v>265</v>
      </c>
    </row>
    <row r="103" spans="1:6">
      <c r="A103" s="33" t="s">
        <v>440</v>
      </c>
      <c r="B103" s="33" t="s">
        <v>45</v>
      </c>
      <c r="C103" s="33" t="s">
        <v>135</v>
      </c>
      <c r="D103" s="33" t="s">
        <v>158</v>
      </c>
      <c r="E103" s="1" t="s">
        <v>4</v>
      </c>
      <c r="F103" s="33" t="s">
        <v>223</v>
      </c>
    </row>
    <row r="104" spans="1:6">
      <c r="A104" s="33" t="s">
        <v>441</v>
      </c>
      <c r="B104" s="33" t="s">
        <v>37</v>
      </c>
      <c r="C104" s="33" t="s">
        <v>136</v>
      </c>
      <c r="D104" s="33" t="s">
        <v>158</v>
      </c>
      <c r="E104" s="1" t="s">
        <v>4</v>
      </c>
      <c r="F104" s="33" t="s">
        <v>224</v>
      </c>
    </row>
    <row r="105" spans="1:6">
      <c r="A105" s="33" t="s">
        <v>442</v>
      </c>
      <c r="B105" s="33" t="s">
        <v>81</v>
      </c>
      <c r="C105" s="33" t="s">
        <v>141</v>
      </c>
      <c r="D105" s="33" t="s">
        <v>333</v>
      </c>
      <c r="E105" s="1" t="s">
        <v>4</v>
      </c>
      <c r="F105" s="33" t="s">
        <v>273</v>
      </c>
    </row>
    <row r="106" spans="1:6">
      <c r="A106" s="33" t="s">
        <v>443</v>
      </c>
      <c r="B106" s="33" t="s">
        <v>126</v>
      </c>
      <c r="C106" s="33" t="s">
        <v>215</v>
      </c>
      <c r="D106" s="33" t="s">
        <v>158</v>
      </c>
      <c r="E106" s="1" t="s">
        <v>477</v>
      </c>
      <c r="F106" s="33" t="s">
        <v>329</v>
      </c>
    </row>
    <row r="107" spans="1:6">
      <c r="A107" s="33" t="s">
        <v>445</v>
      </c>
      <c r="B107" s="33" t="s">
        <v>65</v>
      </c>
      <c r="C107" s="33" t="s">
        <v>158</v>
      </c>
      <c r="D107" s="33" t="s">
        <v>158</v>
      </c>
      <c r="E107" s="1" t="s">
        <v>486</v>
      </c>
      <c r="F107" s="33" t="s">
        <v>251</v>
      </c>
    </row>
    <row r="108" spans="1:6">
      <c r="A108" s="33" t="s">
        <v>444</v>
      </c>
      <c r="B108" s="33" t="s">
        <v>51</v>
      </c>
      <c r="C108" s="33" t="s">
        <v>157</v>
      </c>
      <c r="D108" s="33" t="s">
        <v>158</v>
      </c>
      <c r="E108" s="1" t="s">
        <v>4</v>
      </c>
      <c r="F108" s="33" t="s">
        <v>250</v>
      </c>
    </row>
    <row r="109" spans="1:6">
      <c r="A109" s="33" t="s">
        <v>446</v>
      </c>
      <c r="B109" s="33" t="s">
        <v>73</v>
      </c>
      <c r="C109" s="33" t="s">
        <v>183</v>
      </c>
      <c r="D109" s="33" t="s">
        <v>158</v>
      </c>
      <c r="E109" s="1" t="s">
        <v>492</v>
      </c>
      <c r="F109" s="33" t="s">
        <v>293</v>
      </c>
    </row>
    <row r="110" spans="1:6">
      <c r="A110" s="33" t="s">
        <v>447</v>
      </c>
      <c r="B110" s="33" t="s">
        <v>123</v>
      </c>
      <c r="C110" s="33" t="s">
        <v>211</v>
      </c>
      <c r="D110" s="33" t="s">
        <v>158</v>
      </c>
      <c r="E110" s="1" t="s">
        <v>491</v>
      </c>
      <c r="F110" s="33" t="s">
        <v>325</v>
      </c>
    </row>
    <row r="111" spans="1:6">
      <c r="A111" s="33" t="s">
        <v>448</v>
      </c>
      <c r="B111" s="33" t="s">
        <v>40</v>
      </c>
      <c r="C111" s="33" t="s">
        <v>130</v>
      </c>
      <c r="D111" s="33" t="s">
        <v>338</v>
      </c>
      <c r="E111" s="1" t="s">
        <v>491</v>
      </c>
      <c r="F111" s="33" t="s">
        <v>218</v>
      </c>
    </row>
    <row r="112" spans="1:6">
      <c r="A112" s="33" t="s">
        <v>449</v>
      </c>
      <c r="B112" s="33" t="s">
        <v>77</v>
      </c>
      <c r="C112" s="33" t="s">
        <v>135</v>
      </c>
      <c r="D112" s="33" t="s">
        <v>158</v>
      </c>
      <c r="E112" s="1" t="s">
        <v>4</v>
      </c>
      <c r="F112" s="33" t="s">
        <v>266</v>
      </c>
    </row>
    <row r="113" spans="1:6">
      <c r="A113" s="33" t="s">
        <v>450</v>
      </c>
      <c r="B113" s="33" t="s">
        <v>108</v>
      </c>
      <c r="C113" s="33" t="s">
        <v>191</v>
      </c>
      <c r="D113" s="33" t="s">
        <v>158</v>
      </c>
      <c r="E113" s="1" t="s">
        <v>485</v>
      </c>
      <c r="F113" s="33" t="s">
        <v>303</v>
      </c>
    </row>
    <row r="114" spans="1:6">
      <c r="A114" s="33" t="s">
        <v>451</v>
      </c>
      <c r="B114" s="33" t="s">
        <v>52</v>
      </c>
      <c r="C114" s="33" t="s">
        <v>195</v>
      </c>
      <c r="D114" s="33" t="s">
        <v>336</v>
      </c>
      <c r="E114" s="1" t="s">
        <v>473</v>
      </c>
      <c r="F114" s="33" t="s">
        <v>310</v>
      </c>
    </row>
    <row r="115" spans="1:6">
      <c r="A115" s="33" t="s">
        <v>453</v>
      </c>
      <c r="B115" s="33" t="s">
        <v>105</v>
      </c>
      <c r="C115" s="33" t="s">
        <v>186</v>
      </c>
      <c r="D115" s="33" t="s">
        <v>158</v>
      </c>
      <c r="E115" s="1" t="s">
        <v>478</v>
      </c>
      <c r="F115" s="33" t="s">
        <v>299</v>
      </c>
    </row>
    <row r="116" spans="1:6">
      <c r="A116" s="33" t="s">
        <v>452</v>
      </c>
      <c r="B116" s="33" t="s">
        <v>66</v>
      </c>
      <c r="C116" s="33" t="s">
        <v>159</v>
      </c>
      <c r="D116" s="33" t="s">
        <v>158</v>
      </c>
      <c r="E116" s="1" t="s">
        <v>4</v>
      </c>
      <c r="F116" s="33" t="s">
        <v>252</v>
      </c>
    </row>
    <row r="117" spans="1:6">
      <c r="A117" s="33" t="s">
        <v>454</v>
      </c>
      <c r="B117" s="33" t="s">
        <v>106</v>
      </c>
      <c r="C117" s="33" t="s">
        <v>186</v>
      </c>
      <c r="D117" s="33" t="s">
        <v>158</v>
      </c>
      <c r="E117" s="1" t="s">
        <v>478</v>
      </c>
      <c r="F117" s="33" t="s">
        <v>299</v>
      </c>
    </row>
    <row r="118" spans="1:6">
      <c r="A118" s="33" t="s">
        <v>455</v>
      </c>
      <c r="B118" s="33" t="s">
        <v>53</v>
      </c>
      <c r="C118" s="33" t="s">
        <v>142</v>
      </c>
      <c r="D118" s="33" t="s">
        <v>158</v>
      </c>
      <c r="E118" s="1" t="s">
        <v>4</v>
      </c>
      <c r="F118" s="33" t="s">
        <v>233</v>
      </c>
    </row>
    <row r="119" spans="1:6">
      <c r="A119" s="33" t="s">
        <v>456</v>
      </c>
      <c r="B119" s="33" t="s">
        <v>46</v>
      </c>
      <c r="C119" s="33" t="s">
        <v>137</v>
      </c>
      <c r="D119" s="33" t="s">
        <v>158</v>
      </c>
      <c r="E119" s="1" t="s">
        <v>4</v>
      </c>
      <c r="F119" s="33" t="s">
        <v>225</v>
      </c>
    </row>
    <row r="120" spans="1:6">
      <c r="A120" s="33" t="s">
        <v>457</v>
      </c>
      <c r="B120" s="33" t="s">
        <v>78</v>
      </c>
      <c r="C120" s="33" t="s">
        <v>135</v>
      </c>
      <c r="D120" s="33" t="s">
        <v>158</v>
      </c>
      <c r="E120" s="1" t="s">
        <v>4</v>
      </c>
      <c r="F120" s="33" t="s">
        <v>267</v>
      </c>
    </row>
    <row r="121" spans="1:6">
      <c r="A121" s="33" t="s">
        <v>458</v>
      </c>
      <c r="B121" s="33" t="s">
        <v>108</v>
      </c>
      <c r="C121" s="33" t="s">
        <v>192</v>
      </c>
      <c r="D121" s="33" t="s">
        <v>158</v>
      </c>
      <c r="E121" s="1" t="s">
        <v>482</v>
      </c>
      <c r="F121" s="33" t="s">
        <v>305</v>
      </c>
    </row>
    <row r="122" spans="1:6">
      <c r="A122" s="33" t="s">
        <v>459</v>
      </c>
      <c r="B122" s="33" t="s">
        <v>67</v>
      </c>
      <c r="C122" s="33" t="s">
        <v>160</v>
      </c>
      <c r="D122" s="33" t="s">
        <v>158</v>
      </c>
      <c r="E122" s="1" t="s">
        <v>4</v>
      </c>
      <c r="F122" s="33" t="s">
        <v>253</v>
      </c>
    </row>
    <row r="123" spans="1:6">
      <c r="A123" s="33" t="s">
        <v>460</v>
      </c>
      <c r="B123" s="33" t="s">
        <v>84</v>
      </c>
      <c r="C123" s="33" t="s">
        <v>131</v>
      </c>
      <c r="D123" s="33" t="s">
        <v>334</v>
      </c>
      <c r="E123" s="1" t="s">
        <v>4</v>
      </c>
      <c r="F123" s="33" t="s">
        <v>274</v>
      </c>
    </row>
    <row r="124" spans="1:6">
      <c r="A124" s="33" t="s">
        <v>461</v>
      </c>
      <c r="B124" s="33" t="s">
        <v>95</v>
      </c>
      <c r="C124" s="33" t="s">
        <v>171</v>
      </c>
      <c r="D124" s="33" t="s">
        <v>158</v>
      </c>
      <c r="E124" s="1" t="s">
        <v>4</v>
      </c>
      <c r="F124" s="33" t="s">
        <v>282</v>
      </c>
    </row>
    <row r="125" spans="1:6">
      <c r="A125" s="33" t="s">
        <v>462</v>
      </c>
      <c r="B125" s="33" t="s">
        <v>47</v>
      </c>
      <c r="C125" s="33" t="s">
        <v>141</v>
      </c>
      <c r="D125" s="33" t="s">
        <v>333</v>
      </c>
      <c r="E125" s="1" t="s">
        <v>4</v>
      </c>
      <c r="F125" s="33" t="s">
        <v>278</v>
      </c>
    </row>
    <row r="126" spans="1:6">
      <c r="A126" s="33" t="s">
        <v>463</v>
      </c>
      <c r="B126" s="33" t="s">
        <v>62</v>
      </c>
      <c r="C126" s="33" t="s">
        <v>189</v>
      </c>
      <c r="D126" s="33" t="s">
        <v>158</v>
      </c>
      <c r="E126" s="1" t="s">
        <v>478</v>
      </c>
      <c r="F126" s="33" t="s">
        <v>300</v>
      </c>
    </row>
    <row r="127" spans="1:6">
      <c r="A127" s="33" t="s">
        <v>464</v>
      </c>
      <c r="B127" s="33" t="s">
        <v>37</v>
      </c>
      <c r="C127" s="33" t="s">
        <v>150</v>
      </c>
      <c r="D127" s="33" t="s">
        <v>158</v>
      </c>
      <c r="E127" s="1" t="s">
        <v>4</v>
      </c>
      <c r="F127" s="33" t="s">
        <v>243</v>
      </c>
    </row>
    <row r="128" spans="1:6">
      <c r="A128" s="33" t="s">
        <v>465</v>
      </c>
      <c r="B128" s="33" t="s">
        <v>47</v>
      </c>
      <c r="C128" s="33" t="s">
        <v>131</v>
      </c>
      <c r="D128" s="33" t="s">
        <v>334</v>
      </c>
      <c r="E128" s="1" t="s">
        <v>4</v>
      </c>
      <c r="F128" s="33" t="s">
        <v>219</v>
      </c>
    </row>
    <row r="129" spans="1:6">
      <c r="A129" s="33" t="s">
        <v>466</v>
      </c>
      <c r="B129" s="33" t="s">
        <v>50</v>
      </c>
      <c r="C129" s="33" t="s">
        <v>129</v>
      </c>
      <c r="D129" s="33" t="s">
        <v>158</v>
      </c>
      <c r="E129" s="1" t="s">
        <v>4</v>
      </c>
      <c r="F129" s="33" t="s">
        <v>229</v>
      </c>
    </row>
    <row r="130" spans="1:6">
      <c r="A130" s="33" t="s">
        <v>468</v>
      </c>
      <c r="B130" s="33" t="s">
        <v>50</v>
      </c>
      <c r="C130" s="33" t="s">
        <v>169</v>
      </c>
      <c r="D130" s="33" t="s">
        <v>158</v>
      </c>
      <c r="E130" s="1" t="s">
        <v>4</v>
      </c>
      <c r="F130" s="33" t="s">
        <v>268</v>
      </c>
    </row>
    <row r="131" spans="1:6">
      <c r="A131" s="33" t="s">
        <v>467</v>
      </c>
      <c r="B131" s="33" t="s">
        <v>51</v>
      </c>
      <c r="C131" s="33" t="s">
        <v>139</v>
      </c>
      <c r="D131" s="33" t="s">
        <v>158</v>
      </c>
      <c r="E131" s="1" t="s">
        <v>4</v>
      </c>
      <c r="F131" s="33" t="s">
        <v>230</v>
      </c>
    </row>
  </sheetData>
  <sortState ref="A2:F134">
    <sortCondition ref="A1"/>
  </sortState>
  <pageMargins left="0.7" right="0.7" top="0.75" bottom="0.75" header="0.3" footer="0.3"/>
  <ignoredErrors>
    <ignoredError sqref="K2:K32 L2:L13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123"/>
  <sheetViews>
    <sheetView workbookViewId="0">
      <selection activeCell="G19" sqref="G19"/>
    </sheetView>
  </sheetViews>
  <sheetFormatPr baseColWidth="10" defaultRowHeight="15"/>
  <cols>
    <col min="1" max="1" width="25.7109375" bestFit="1" customWidth="1"/>
    <col min="2" max="2" width="26.5703125" bestFit="1" customWidth="1"/>
    <col min="3" max="3" width="26.5703125" style="1" customWidth="1"/>
    <col min="4" max="4" width="22.28515625" customWidth="1"/>
    <col min="7" max="7" width="22.5703125" bestFit="1" customWidth="1"/>
    <col min="8" max="8" width="18.28515625" customWidth="1"/>
  </cols>
  <sheetData>
    <row r="1" spans="1:13" s="32" customFormat="1">
      <c r="A1" s="47" t="s">
        <v>560</v>
      </c>
      <c r="B1" s="47" t="s">
        <v>558</v>
      </c>
      <c r="C1" s="47" t="s">
        <v>331</v>
      </c>
      <c r="D1" s="47" t="s">
        <v>471</v>
      </c>
    </row>
    <row r="2" spans="1:13">
      <c r="A2" s="42" t="s">
        <v>32</v>
      </c>
      <c r="B2" s="42" t="s">
        <v>559</v>
      </c>
      <c r="C2" s="42"/>
      <c r="D2" s="43" t="s">
        <v>4</v>
      </c>
    </row>
    <row r="3" spans="1:13">
      <c r="A3" s="42"/>
      <c r="B3" s="42"/>
      <c r="C3" s="42"/>
      <c r="D3" s="43"/>
    </row>
    <row r="4" spans="1:13">
      <c r="A4" s="42"/>
      <c r="B4" s="42"/>
      <c r="C4" s="42"/>
      <c r="D4" s="43"/>
      <c r="G4" s="49"/>
      <c r="H4" s="49"/>
      <c r="I4" s="49"/>
      <c r="J4" s="49"/>
      <c r="K4" s="49"/>
      <c r="L4" s="49"/>
      <c r="M4" s="49"/>
    </row>
    <row r="5" spans="1:13">
      <c r="A5" s="42"/>
      <c r="B5" s="42"/>
      <c r="C5" s="42"/>
      <c r="D5" s="43"/>
      <c r="G5" s="49" t="s">
        <v>562</v>
      </c>
      <c r="H5" s="49"/>
      <c r="I5" s="49"/>
      <c r="J5" s="49"/>
      <c r="K5" s="49"/>
      <c r="L5" s="49"/>
      <c r="M5" s="49"/>
    </row>
    <row r="6" spans="1:13">
      <c r="A6" s="42"/>
      <c r="B6" s="42"/>
      <c r="C6" s="42"/>
      <c r="D6" s="43"/>
      <c r="G6" s="48" t="s">
        <v>560</v>
      </c>
      <c r="H6" s="48" t="str">
        <f>Facture!N22</f>
        <v>SUVA Sion</v>
      </c>
      <c r="I6" s="48"/>
      <c r="J6" s="48"/>
      <c r="K6" s="49"/>
      <c r="L6" s="49"/>
      <c r="M6" s="49"/>
    </row>
    <row r="7" spans="1:13">
      <c r="A7" s="42"/>
      <c r="B7" s="42"/>
      <c r="C7" s="42"/>
      <c r="D7" s="43"/>
      <c r="G7" s="48" t="s">
        <v>558</v>
      </c>
      <c r="H7" s="48" t="str">
        <f>VLOOKUP(H6,A:D,2)</f>
        <v>Av. Tourbillon 36</v>
      </c>
      <c r="I7" s="48"/>
      <c r="J7" s="48"/>
      <c r="K7" s="49"/>
      <c r="L7" s="49"/>
      <c r="M7" s="49"/>
    </row>
    <row r="8" spans="1:13">
      <c r="G8" s="48" t="s">
        <v>331</v>
      </c>
      <c r="H8" s="48">
        <f>VLOOKUP(H6,A:D,3)</f>
        <v>0</v>
      </c>
      <c r="I8" s="50" t="str">
        <f>IF(H8=0,"",H8)</f>
        <v/>
      </c>
      <c r="J8" s="48"/>
      <c r="K8" s="49"/>
      <c r="L8" s="49"/>
      <c r="M8" s="49"/>
    </row>
    <row r="9" spans="1:13">
      <c r="A9" s="42"/>
      <c r="B9" s="42"/>
      <c r="C9" s="42"/>
      <c r="D9" s="43"/>
      <c r="G9" s="48" t="s">
        <v>471</v>
      </c>
      <c r="H9" s="48" t="str">
        <f>VLOOKUP(H6,A:D,4)</f>
        <v>1950 Sion</v>
      </c>
      <c r="I9" s="48"/>
      <c r="J9" s="48"/>
      <c r="K9" s="49"/>
      <c r="L9" s="49"/>
      <c r="M9" s="49"/>
    </row>
    <row r="10" spans="1:13">
      <c r="A10" s="42"/>
      <c r="B10" s="42"/>
      <c r="C10" s="42"/>
      <c r="D10" s="43"/>
      <c r="G10" s="48"/>
      <c r="H10" s="48"/>
      <c r="I10" s="48"/>
      <c r="J10" s="48"/>
      <c r="K10" s="49"/>
      <c r="L10" s="49"/>
      <c r="M10" s="49"/>
    </row>
    <row r="11" spans="1:13">
      <c r="A11" s="42"/>
      <c r="B11" s="42"/>
      <c r="C11" s="42"/>
      <c r="D11" s="43"/>
      <c r="G11" s="48"/>
      <c r="H11" s="48"/>
      <c r="I11" s="48"/>
      <c r="J11" s="48"/>
      <c r="K11" s="49"/>
      <c r="L11" s="49"/>
      <c r="M11" s="49"/>
    </row>
    <row r="12" spans="1:13">
      <c r="A12" s="42"/>
      <c r="B12" s="42"/>
      <c r="C12" s="42"/>
      <c r="D12" s="43"/>
      <c r="G12" s="48"/>
      <c r="H12" s="48"/>
      <c r="I12" s="48"/>
      <c r="J12" s="48"/>
      <c r="K12" s="49"/>
      <c r="L12" s="49"/>
      <c r="M12" s="49"/>
    </row>
    <row r="13" spans="1:13">
      <c r="A13" s="42"/>
      <c r="B13" s="42"/>
      <c r="C13" s="42"/>
      <c r="D13" s="43"/>
      <c r="G13" s="49"/>
      <c r="H13" s="49"/>
      <c r="I13" s="49"/>
      <c r="J13" s="49"/>
      <c r="K13" s="49"/>
      <c r="L13" s="49"/>
      <c r="M13" s="49"/>
    </row>
    <row r="14" spans="1:13">
      <c r="A14" s="42"/>
      <c r="B14" s="42"/>
      <c r="C14" s="42"/>
      <c r="D14" s="43"/>
      <c r="G14" s="49"/>
      <c r="H14" s="49"/>
      <c r="I14" s="49"/>
      <c r="J14" s="49"/>
      <c r="K14" s="49"/>
      <c r="L14" s="49"/>
      <c r="M14" s="49"/>
    </row>
    <row r="15" spans="1:13">
      <c r="A15" s="42"/>
      <c r="B15" s="42"/>
      <c r="C15" s="42"/>
      <c r="D15" s="43"/>
      <c r="G15" s="49"/>
      <c r="H15" s="49"/>
      <c r="I15" s="49"/>
      <c r="J15" s="49"/>
      <c r="K15" s="49"/>
      <c r="L15" s="49"/>
      <c r="M15" s="49"/>
    </row>
    <row r="16" spans="1:13">
      <c r="A16" s="42"/>
      <c r="B16" s="42"/>
      <c r="C16" s="42"/>
      <c r="D16" s="43"/>
      <c r="G16" s="49"/>
      <c r="H16" s="49"/>
      <c r="I16" s="49"/>
      <c r="J16" s="49"/>
      <c r="K16" s="49"/>
      <c r="L16" s="49"/>
      <c r="M16" s="49"/>
    </row>
    <row r="17" spans="1:13">
      <c r="A17" s="42"/>
      <c r="B17" s="42"/>
      <c r="C17" s="42"/>
      <c r="D17" s="43"/>
      <c r="G17" s="49"/>
      <c r="H17" s="49"/>
      <c r="I17" s="49"/>
      <c r="J17" s="49"/>
      <c r="K17" s="49"/>
      <c r="L17" s="49"/>
      <c r="M17" s="49"/>
    </row>
    <row r="18" spans="1:13">
      <c r="A18" s="42"/>
      <c r="B18" s="42"/>
      <c r="C18" s="42"/>
      <c r="D18" s="43"/>
      <c r="G18" s="49"/>
      <c r="H18" s="49"/>
      <c r="I18" s="49"/>
      <c r="J18" s="49"/>
      <c r="K18" s="49"/>
      <c r="L18" s="49"/>
      <c r="M18" s="49"/>
    </row>
    <row r="19" spans="1:13">
      <c r="A19" s="42"/>
      <c r="B19" s="42"/>
      <c r="C19" s="42"/>
      <c r="D19" s="43"/>
    </row>
    <row r="20" spans="1:13">
      <c r="A20" s="42"/>
      <c r="B20" s="42"/>
      <c r="C20" s="42"/>
      <c r="D20" s="43"/>
    </row>
    <row r="21" spans="1:13">
      <c r="A21" s="42"/>
      <c r="B21" s="42"/>
      <c r="C21" s="42"/>
      <c r="D21" s="43"/>
    </row>
    <row r="22" spans="1:13">
      <c r="A22" s="42"/>
      <c r="B22" s="42"/>
      <c r="C22" s="42"/>
      <c r="D22" s="43"/>
    </row>
    <row r="23" spans="1:13">
      <c r="A23" s="42"/>
      <c r="B23" s="42"/>
      <c r="C23" s="42"/>
      <c r="D23" s="43"/>
    </row>
    <row r="24" spans="1:13">
      <c r="A24" s="42"/>
      <c r="B24" s="42"/>
      <c r="C24" s="42"/>
      <c r="D24" s="43"/>
    </row>
    <row r="25" spans="1:13">
      <c r="A25" s="42"/>
      <c r="B25" s="42"/>
      <c r="C25" s="42"/>
      <c r="D25" s="43"/>
    </row>
    <row r="26" spans="1:13">
      <c r="A26" s="42"/>
      <c r="B26" s="42"/>
      <c r="C26" s="42"/>
      <c r="D26" s="43"/>
    </row>
    <row r="27" spans="1:13">
      <c r="A27" s="42"/>
      <c r="B27" s="42"/>
      <c r="C27" s="42"/>
      <c r="D27" s="43"/>
    </row>
    <row r="28" spans="1:13">
      <c r="A28" s="42"/>
      <c r="B28" s="42"/>
      <c r="C28" s="42"/>
      <c r="D28" s="43"/>
    </row>
    <row r="29" spans="1:13">
      <c r="A29" s="42"/>
      <c r="B29" s="42"/>
      <c r="C29" s="42"/>
      <c r="D29" s="43"/>
    </row>
    <row r="30" spans="1:13">
      <c r="A30" s="42"/>
      <c r="B30" s="42"/>
      <c r="C30" s="42"/>
      <c r="D30" s="43"/>
    </row>
    <row r="31" spans="1:13">
      <c r="A31" s="42"/>
      <c r="B31" s="42"/>
      <c r="C31" s="42"/>
      <c r="D31" s="43"/>
    </row>
    <row r="32" spans="1:13">
      <c r="A32" s="42"/>
      <c r="B32" s="42"/>
      <c r="C32" s="42"/>
      <c r="D32" s="43"/>
    </row>
    <row r="33" spans="1:4">
      <c r="A33" s="42"/>
      <c r="B33" s="42"/>
      <c r="C33" s="42"/>
      <c r="D33" s="43"/>
    </row>
    <row r="34" spans="1:4">
      <c r="A34" s="42"/>
      <c r="B34" s="42"/>
      <c r="C34" s="42"/>
      <c r="D34" s="43"/>
    </row>
    <row r="35" spans="1:4">
      <c r="A35" s="42"/>
      <c r="B35" s="42"/>
      <c r="C35" s="42"/>
      <c r="D35" s="43"/>
    </row>
    <row r="36" spans="1:4">
      <c r="A36" s="42"/>
      <c r="B36" s="42"/>
      <c r="C36" s="42"/>
      <c r="D36" s="43"/>
    </row>
    <row r="37" spans="1:4">
      <c r="A37" s="42"/>
      <c r="B37" s="42"/>
      <c r="C37" s="42"/>
      <c r="D37" s="43"/>
    </row>
    <row r="38" spans="1:4">
      <c r="A38" s="42"/>
      <c r="B38" s="42"/>
      <c r="C38" s="42"/>
      <c r="D38" s="43"/>
    </row>
    <row r="39" spans="1:4">
      <c r="A39" s="42"/>
      <c r="B39" s="42"/>
      <c r="C39" s="42"/>
      <c r="D39" s="43"/>
    </row>
    <row r="47" spans="1:4">
      <c r="A47" s="42"/>
      <c r="B47" s="42"/>
      <c r="C47" s="42"/>
      <c r="D47" s="43"/>
    </row>
    <row r="48" spans="1:4">
      <c r="A48" s="42"/>
      <c r="B48" s="42"/>
      <c r="C48" s="42"/>
      <c r="D48" s="43"/>
    </row>
    <row r="49" spans="1:4">
      <c r="A49" s="42"/>
      <c r="B49" s="42"/>
      <c r="C49" s="42"/>
      <c r="D49" s="43"/>
    </row>
    <row r="50" spans="1:4">
      <c r="A50" s="42"/>
      <c r="B50" s="42"/>
      <c r="C50" s="42"/>
      <c r="D50" s="43"/>
    </row>
    <row r="51" spans="1:4">
      <c r="A51" s="42"/>
      <c r="B51" s="42"/>
      <c r="C51" s="42"/>
      <c r="D51" s="43"/>
    </row>
    <row r="52" spans="1:4">
      <c r="A52" s="42"/>
      <c r="B52" s="42"/>
      <c r="C52" s="42"/>
      <c r="D52" s="43"/>
    </row>
    <row r="53" spans="1:4">
      <c r="A53" s="42"/>
      <c r="B53" s="42"/>
      <c r="C53" s="42"/>
      <c r="D53" s="43"/>
    </row>
    <row r="54" spans="1:4">
      <c r="A54" s="42"/>
      <c r="B54" s="42"/>
      <c r="C54" s="42"/>
      <c r="D54" s="43"/>
    </row>
    <row r="55" spans="1:4">
      <c r="A55" s="42"/>
      <c r="B55" s="42"/>
      <c r="C55" s="42"/>
      <c r="D55" s="45"/>
    </row>
    <row r="56" spans="1:4">
      <c r="A56" s="42"/>
      <c r="B56" s="42"/>
      <c r="C56" s="42"/>
      <c r="D56" s="43"/>
    </row>
    <row r="57" spans="1:4">
      <c r="A57" s="42"/>
      <c r="B57" s="42"/>
      <c r="C57" s="42"/>
      <c r="D57" s="45"/>
    </row>
    <row r="58" spans="1:4">
      <c r="A58" s="42"/>
      <c r="B58" s="42"/>
      <c r="C58" s="42"/>
      <c r="D58" s="43"/>
    </row>
    <row r="59" spans="1:4">
      <c r="A59" s="42"/>
      <c r="B59" s="42"/>
      <c r="C59" s="42"/>
      <c r="D59" s="43"/>
    </row>
    <row r="60" spans="1:4">
      <c r="A60" s="42"/>
      <c r="B60" s="42"/>
      <c r="C60" s="42"/>
      <c r="D60" s="43"/>
    </row>
    <row r="61" spans="1:4">
      <c r="A61" s="42"/>
    </row>
    <row r="62" spans="1:4">
      <c r="A62" s="42"/>
      <c r="B62" s="42"/>
      <c r="C62" s="42"/>
      <c r="D62" s="43"/>
    </row>
    <row r="63" spans="1:4">
      <c r="A63" s="42"/>
      <c r="B63" s="42"/>
      <c r="C63" s="42"/>
      <c r="D63" s="43"/>
    </row>
    <row r="64" spans="1:4">
      <c r="A64" s="42"/>
      <c r="B64" s="42"/>
      <c r="C64" s="42"/>
      <c r="D64" s="43"/>
    </row>
    <row r="65" spans="1:4">
      <c r="A65" s="42"/>
      <c r="B65" s="42"/>
      <c r="C65" s="42"/>
      <c r="D65" s="43"/>
    </row>
    <row r="66" spans="1:4">
      <c r="A66" s="42"/>
      <c r="B66" s="42"/>
      <c r="C66" s="42"/>
      <c r="D66" s="43"/>
    </row>
    <row r="67" spans="1:4">
      <c r="A67" s="42"/>
      <c r="B67" s="42"/>
      <c r="C67" s="42"/>
      <c r="D67" s="43"/>
    </row>
    <row r="68" spans="1:4">
      <c r="A68" s="42"/>
      <c r="B68" s="42"/>
      <c r="C68" s="42"/>
      <c r="D68" s="43"/>
    </row>
    <row r="69" spans="1:4">
      <c r="A69" s="42"/>
      <c r="B69" s="42"/>
      <c r="C69" s="42"/>
      <c r="D69" s="43"/>
    </row>
    <row r="70" spans="1:4">
      <c r="A70" s="42"/>
      <c r="B70" s="42"/>
      <c r="C70" s="42"/>
      <c r="D70" s="43"/>
    </row>
    <row r="71" spans="1:4">
      <c r="A71" s="42"/>
      <c r="B71" s="42"/>
      <c r="C71" s="42"/>
      <c r="D71" s="43"/>
    </row>
    <row r="72" spans="1:4">
      <c r="A72" s="42"/>
      <c r="B72" s="42"/>
      <c r="C72" s="42"/>
      <c r="D72" s="43"/>
    </row>
    <row r="73" spans="1:4">
      <c r="A73" s="42"/>
      <c r="B73" s="42"/>
      <c r="C73" s="42"/>
      <c r="D73" s="43"/>
    </row>
    <row r="74" spans="1:4">
      <c r="A74" s="42"/>
      <c r="B74" s="42"/>
      <c r="C74" s="42"/>
      <c r="D74" s="43"/>
    </row>
    <row r="75" spans="1:4">
      <c r="A75" s="42"/>
      <c r="B75" s="42"/>
      <c r="C75" s="42"/>
      <c r="D75" s="43"/>
    </row>
    <row r="76" spans="1:4">
      <c r="A76" s="42"/>
      <c r="B76" s="42"/>
      <c r="C76" s="42"/>
      <c r="D76" s="43"/>
    </row>
    <row r="77" spans="1:4">
      <c r="A77" s="42"/>
      <c r="B77" s="42"/>
      <c r="C77" s="42"/>
      <c r="D77" s="43"/>
    </row>
    <row r="78" spans="1:4">
      <c r="A78" s="42"/>
      <c r="B78" s="42"/>
      <c r="C78" s="42"/>
      <c r="D78" s="43"/>
    </row>
    <row r="79" spans="1:4">
      <c r="A79" s="42"/>
      <c r="B79" s="42"/>
      <c r="C79" s="42"/>
      <c r="D79" s="43"/>
    </row>
    <row r="80" spans="1:4">
      <c r="A80" s="42"/>
      <c r="B80" s="42"/>
      <c r="C80" s="44"/>
      <c r="D80" s="46"/>
    </row>
    <row r="81" spans="1:4">
      <c r="A81" s="42"/>
      <c r="B81" s="42"/>
      <c r="C81" s="44"/>
      <c r="D81" s="46"/>
    </row>
    <row r="82" spans="1:4">
      <c r="A82" s="42"/>
      <c r="B82" s="42"/>
      <c r="C82" s="42"/>
      <c r="D82" s="43"/>
    </row>
    <row r="83" spans="1:4">
      <c r="A83" s="42"/>
      <c r="B83" s="42"/>
      <c r="C83" s="42"/>
      <c r="D83" s="43"/>
    </row>
    <row r="84" spans="1:4">
      <c r="A84" s="42"/>
      <c r="B84" s="42"/>
      <c r="C84" s="42"/>
      <c r="D84" s="43"/>
    </row>
    <row r="85" spans="1:4">
      <c r="A85" s="42"/>
      <c r="B85" s="42"/>
      <c r="C85" s="42"/>
      <c r="D85" s="43"/>
    </row>
    <row r="86" spans="1:4">
      <c r="A86" s="42"/>
      <c r="B86" s="42"/>
      <c r="C86" s="42"/>
      <c r="D86" s="43"/>
    </row>
    <row r="87" spans="1:4">
      <c r="A87" s="42"/>
      <c r="B87" s="42"/>
      <c r="C87" s="42"/>
      <c r="D87" s="43"/>
    </row>
    <row r="88" spans="1:4">
      <c r="A88" s="42"/>
      <c r="B88" s="42"/>
      <c r="C88" s="42"/>
      <c r="D88" s="43"/>
    </row>
    <row r="89" spans="1:4">
      <c r="A89" s="42"/>
      <c r="B89" s="42"/>
      <c r="C89" s="42"/>
      <c r="D89" s="43"/>
    </row>
    <row r="90" spans="1:4">
      <c r="A90" s="42"/>
      <c r="B90" s="42"/>
      <c r="C90" s="42"/>
      <c r="D90" s="43"/>
    </row>
    <row r="91" spans="1:4">
      <c r="A91" s="42"/>
      <c r="B91" s="42"/>
      <c r="C91" s="42"/>
      <c r="D91" s="43"/>
    </row>
    <row r="92" spans="1:4">
      <c r="A92" s="42"/>
      <c r="B92" s="42"/>
      <c r="C92" s="42"/>
      <c r="D92" s="43"/>
    </row>
    <row r="93" spans="1:4">
      <c r="A93" s="42"/>
      <c r="B93" s="42"/>
      <c r="C93" s="42"/>
      <c r="D93" s="43"/>
    </row>
    <row r="94" spans="1:4">
      <c r="A94" s="42"/>
      <c r="B94" s="42"/>
      <c r="C94" s="42"/>
      <c r="D94" s="43"/>
    </row>
    <row r="95" spans="1:4">
      <c r="A95" s="42"/>
      <c r="B95" s="42"/>
      <c r="C95" s="42"/>
      <c r="D95" s="43"/>
    </row>
    <row r="96" spans="1:4">
      <c r="A96" s="42"/>
      <c r="B96" s="42"/>
      <c r="C96" s="42"/>
      <c r="D96" s="43"/>
    </row>
    <row r="97" spans="1:4">
      <c r="A97" s="42"/>
      <c r="B97" s="42"/>
      <c r="C97" s="42"/>
      <c r="D97" s="43"/>
    </row>
    <row r="98" spans="1:4">
      <c r="A98" s="42"/>
      <c r="B98" s="42"/>
      <c r="C98" s="42"/>
      <c r="D98" s="43"/>
    </row>
    <row r="99" spans="1:4">
      <c r="A99" s="42"/>
      <c r="B99" s="42"/>
      <c r="C99" s="42"/>
      <c r="D99" s="43"/>
    </row>
    <row r="100" spans="1:4">
      <c r="A100" s="42"/>
      <c r="B100" s="42"/>
      <c r="C100" s="42"/>
      <c r="D100" s="43"/>
    </row>
    <row r="101" spans="1:4">
      <c r="A101" s="42"/>
      <c r="B101" s="42"/>
      <c r="C101" s="42"/>
      <c r="D101" s="43"/>
    </row>
    <row r="102" spans="1:4">
      <c r="A102" s="42"/>
      <c r="B102" s="42"/>
      <c r="C102" s="42"/>
      <c r="D102" s="43"/>
    </row>
    <row r="103" spans="1:4">
      <c r="A103" s="42"/>
      <c r="B103" s="42"/>
      <c r="C103" s="42"/>
      <c r="D103" s="43"/>
    </row>
    <row r="104" spans="1:4">
      <c r="A104" s="42"/>
      <c r="B104" s="42"/>
      <c r="C104" s="42"/>
      <c r="D104" s="43"/>
    </row>
    <row r="105" spans="1:4">
      <c r="A105" s="42"/>
      <c r="B105" s="42"/>
      <c r="C105" s="42"/>
      <c r="D105" s="43"/>
    </row>
    <row r="106" spans="1:4">
      <c r="A106" s="42"/>
      <c r="B106" s="42"/>
      <c r="C106" s="42"/>
      <c r="D106" s="43"/>
    </row>
    <row r="107" spans="1:4">
      <c r="A107" s="42"/>
      <c r="B107" s="42"/>
      <c r="C107" s="42"/>
      <c r="D107" s="43"/>
    </row>
    <row r="108" spans="1:4">
      <c r="A108" s="42"/>
      <c r="B108" s="42"/>
      <c r="C108" s="42"/>
      <c r="D108" s="43"/>
    </row>
    <row r="109" spans="1:4">
      <c r="A109" s="42"/>
      <c r="B109" s="42"/>
      <c r="C109" s="42"/>
      <c r="D109" s="43"/>
    </row>
    <row r="110" spans="1:4">
      <c r="A110" s="42"/>
      <c r="B110" s="42"/>
      <c r="C110" s="42"/>
      <c r="D110" s="43"/>
    </row>
    <row r="111" spans="1:4">
      <c r="A111" s="42"/>
      <c r="B111" s="42"/>
      <c r="C111" s="42"/>
      <c r="D111" s="43"/>
    </row>
    <row r="112" spans="1:4">
      <c r="A112" s="42"/>
      <c r="B112" s="42"/>
      <c r="C112" s="42"/>
      <c r="D112" s="43"/>
    </row>
    <row r="113" spans="1:4">
      <c r="A113" s="42"/>
      <c r="B113" s="42"/>
      <c r="C113" s="42"/>
      <c r="D113" s="43"/>
    </row>
    <row r="114" spans="1:4">
      <c r="A114" s="42"/>
      <c r="B114" s="42"/>
      <c r="C114" s="42"/>
      <c r="D114" s="43"/>
    </row>
    <row r="115" spans="1:4">
      <c r="A115" s="42"/>
      <c r="B115" s="42"/>
      <c r="C115" s="42"/>
      <c r="D115" s="43"/>
    </row>
    <row r="116" spans="1:4">
      <c r="A116" s="42"/>
      <c r="B116" s="42"/>
      <c r="C116" s="42"/>
      <c r="D116" s="43"/>
    </row>
    <row r="117" spans="1:4">
      <c r="A117" s="42"/>
      <c r="B117" s="42"/>
      <c r="C117" s="42"/>
      <c r="D117" s="43"/>
    </row>
    <row r="118" spans="1:4">
      <c r="A118" s="42"/>
      <c r="B118" s="42"/>
      <c r="C118" s="42"/>
      <c r="D118" s="43"/>
    </row>
    <row r="119" spans="1:4">
      <c r="A119" s="42"/>
      <c r="B119" s="42"/>
      <c r="C119" s="42"/>
      <c r="D119" s="43"/>
    </row>
    <row r="120" spans="1:4">
      <c r="A120" s="42"/>
      <c r="B120" s="42"/>
      <c r="C120" s="42"/>
      <c r="D120" s="43"/>
    </row>
    <row r="121" spans="1:4">
      <c r="A121" s="42"/>
      <c r="B121" s="42"/>
      <c r="C121" s="42"/>
      <c r="D121" s="43"/>
    </row>
    <row r="122" spans="1:4">
      <c r="A122" s="42"/>
      <c r="B122" s="42"/>
      <c r="C122" s="42"/>
      <c r="D122" s="43"/>
    </row>
    <row r="123" spans="1:4">
      <c r="A123" s="42"/>
      <c r="B123" s="42"/>
      <c r="C123" s="42"/>
      <c r="D123" s="43"/>
    </row>
  </sheetData>
  <sortState ref="A1:D123">
    <sortCondition ref="A1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K44"/>
  <sheetViews>
    <sheetView tabSelected="1" workbookViewId="0">
      <selection activeCell="F30" sqref="F30"/>
    </sheetView>
  </sheetViews>
  <sheetFormatPr baseColWidth="10" defaultRowHeight="15"/>
  <cols>
    <col min="1" max="1" width="12" style="1" bestFit="1" customWidth="1"/>
    <col min="2" max="2" width="13.7109375" bestFit="1" customWidth="1"/>
    <col min="3" max="3" width="13.5703125" bestFit="1" customWidth="1"/>
    <col min="4" max="4" width="18.28515625" bestFit="1" customWidth="1"/>
    <col min="5" max="5" width="17" bestFit="1" customWidth="1"/>
    <col min="8" max="8" width="18.140625" bestFit="1" customWidth="1"/>
    <col min="9" max="9" width="11.85546875" bestFit="1" customWidth="1"/>
    <col min="10" max="10" width="15.28515625" bestFit="1" customWidth="1"/>
  </cols>
  <sheetData>
    <row r="1" spans="1:11" s="32" customFormat="1">
      <c r="A1" s="51" t="s">
        <v>565</v>
      </c>
      <c r="B1" s="51" t="s">
        <v>572</v>
      </c>
      <c r="C1" s="51" t="s">
        <v>36</v>
      </c>
      <c r="D1" s="51" t="s">
        <v>471</v>
      </c>
      <c r="E1" s="51" t="s">
        <v>564</v>
      </c>
      <c r="F1" s="51" t="s">
        <v>566</v>
      </c>
      <c r="G1" s="51" t="s">
        <v>560</v>
      </c>
      <c r="H1" s="51" t="s">
        <v>567</v>
      </c>
      <c r="I1" s="51" t="s">
        <v>568</v>
      </c>
      <c r="J1" s="51" t="s">
        <v>569</v>
      </c>
      <c r="K1" s="51" t="s">
        <v>570</v>
      </c>
    </row>
    <row r="2" spans="1:11" s="1" customFormat="1">
      <c r="A2" s="1">
        <f>Facture!E5</f>
        <v>13065</v>
      </c>
      <c r="B2" s="1" t="str">
        <f>Facture!C22</f>
        <v>Gabin Jean</v>
      </c>
      <c r="C2" s="1" t="str">
        <f>Facture!C23</f>
        <v xml:space="preserve">Tsamandon </v>
      </c>
      <c r="D2" s="1" t="str">
        <f>Facture!C24</f>
        <v>1974 Arbaz</v>
      </c>
      <c r="E2" s="55" t="str">
        <f>Facture!C25</f>
        <v>08.05.1984</v>
      </c>
      <c r="F2" s="1" t="str">
        <f>Facture!N25</f>
        <v>Maladie</v>
      </c>
      <c r="G2" s="1" t="str">
        <f>Facture!N22</f>
        <v>SUVA Sion</v>
      </c>
      <c r="H2" s="55" t="str">
        <f>Facture!N24</f>
        <v>756……….</v>
      </c>
      <c r="I2" s="55">
        <f ca="1">Facture!P5</f>
        <v>41367</v>
      </c>
      <c r="J2" s="56">
        <f>Facture!L42</f>
        <v>0</v>
      </c>
    </row>
    <row r="3" spans="1:11" s="1" customFormat="1">
      <c r="E3" s="55"/>
      <c r="H3" s="55"/>
      <c r="I3" s="55"/>
      <c r="J3" s="56"/>
    </row>
    <row r="4" spans="1:11" s="1" customFormat="1">
      <c r="E4" s="55"/>
      <c r="H4" s="55"/>
      <c r="I4" s="55"/>
      <c r="J4" s="56"/>
    </row>
    <row r="5" spans="1:11" s="1" customFormat="1">
      <c r="E5" s="55"/>
      <c r="H5" s="55"/>
      <c r="I5" s="55"/>
      <c r="J5" s="56"/>
    </row>
    <row r="6" spans="1:11" s="1" customFormat="1">
      <c r="E6" s="55"/>
      <c r="H6" s="55"/>
      <c r="I6" s="55"/>
      <c r="J6" s="56"/>
    </row>
    <row r="7" spans="1:11" s="1" customFormat="1">
      <c r="E7" s="55"/>
      <c r="H7" s="55"/>
      <c r="I7" s="55"/>
      <c r="J7" s="56"/>
    </row>
    <row r="8" spans="1:11" s="1" customFormat="1">
      <c r="E8" s="55"/>
      <c r="H8" s="55"/>
      <c r="I8" s="55"/>
      <c r="J8" s="56"/>
    </row>
    <row r="9" spans="1:11" s="1" customFormat="1">
      <c r="E9" s="55"/>
      <c r="H9" s="55"/>
      <c r="I9" s="55"/>
      <c r="J9" s="56"/>
    </row>
    <row r="10" spans="1:11" s="1" customFormat="1">
      <c r="E10" s="55"/>
      <c r="H10" s="55"/>
      <c r="I10" s="55"/>
      <c r="J10" s="56"/>
    </row>
    <row r="11" spans="1:11" s="1" customFormat="1">
      <c r="E11" s="55"/>
      <c r="H11" s="55"/>
      <c r="I11" s="55"/>
      <c r="J11" s="56"/>
    </row>
    <row r="12" spans="1:11" s="1" customFormat="1">
      <c r="E12" s="55"/>
      <c r="H12" s="55"/>
      <c r="I12" s="55"/>
      <c r="J12" s="56"/>
    </row>
    <row r="13" spans="1:11" s="1" customFormat="1">
      <c r="E13" s="55"/>
      <c r="H13" s="55"/>
      <c r="I13" s="55"/>
      <c r="J13" s="56"/>
    </row>
    <row r="14" spans="1:11" s="1" customFormat="1">
      <c r="E14" s="55"/>
      <c r="H14" s="55"/>
      <c r="I14" s="55"/>
      <c r="J14" s="56"/>
    </row>
    <row r="15" spans="1:11" s="1" customFormat="1">
      <c r="E15" s="58"/>
      <c r="H15" s="55"/>
      <c r="I15" s="55"/>
      <c r="J15" s="56"/>
    </row>
    <row r="16" spans="1:11" s="1" customFormat="1">
      <c r="E16" s="58"/>
      <c r="H16" s="55"/>
      <c r="I16" s="55"/>
      <c r="J16" s="56"/>
    </row>
    <row r="17" spans="5:10" s="1" customFormat="1">
      <c r="E17" s="58"/>
      <c r="H17" s="55"/>
      <c r="I17" s="55"/>
      <c r="J17" s="56"/>
    </row>
    <row r="18" spans="5:10" s="1" customFormat="1">
      <c r="E18" s="58"/>
      <c r="H18" s="55"/>
      <c r="I18" s="55"/>
      <c r="J18" s="56"/>
    </row>
    <row r="19" spans="5:10" s="1" customFormat="1">
      <c r="E19" s="58"/>
      <c r="H19" s="55"/>
      <c r="I19" s="55"/>
      <c r="J19" s="56"/>
    </row>
    <row r="20" spans="5:10" s="1" customFormat="1">
      <c r="E20" s="58"/>
      <c r="H20" s="55"/>
      <c r="I20" s="55"/>
      <c r="J20" s="56"/>
    </row>
    <row r="21" spans="5:10" s="1" customFormat="1">
      <c r="E21" s="58"/>
      <c r="H21" s="55"/>
      <c r="I21" s="55"/>
      <c r="J21" s="56"/>
    </row>
    <row r="22" spans="5:10" s="1" customFormat="1">
      <c r="E22" s="58"/>
      <c r="H22" s="55"/>
      <c r="I22" s="55"/>
      <c r="J22" s="56"/>
    </row>
    <row r="23" spans="5:10" s="1" customFormat="1">
      <c r="E23" s="58"/>
      <c r="H23" s="55"/>
      <c r="I23" s="55"/>
      <c r="J23" s="56"/>
    </row>
    <row r="24" spans="5:10" s="1" customFormat="1">
      <c r="E24" s="58"/>
      <c r="H24" s="55"/>
      <c r="I24" s="55"/>
      <c r="J24" s="56"/>
    </row>
    <row r="25" spans="5:10" s="1" customFormat="1">
      <c r="E25" s="41"/>
      <c r="H25" s="55"/>
      <c r="I25" s="55"/>
      <c r="J25" s="56"/>
    </row>
    <row r="26" spans="5:10" s="1" customFormat="1">
      <c r="E26" s="41"/>
      <c r="H26" s="55"/>
      <c r="I26" s="55"/>
      <c r="J26" s="56"/>
    </row>
    <row r="27" spans="5:10" s="1" customFormat="1">
      <c r="E27" s="41"/>
      <c r="H27" s="55"/>
      <c r="I27" s="55"/>
      <c r="J27" s="56"/>
    </row>
    <row r="28" spans="5:10" s="1" customFormat="1">
      <c r="E28" s="41"/>
      <c r="H28" s="55"/>
      <c r="I28" s="55"/>
      <c r="J28" s="56"/>
    </row>
    <row r="29" spans="5:10" s="1" customFormat="1">
      <c r="E29" s="41"/>
      <c r="H29" s="55"/>
      <c r="I29" s="55"/>
      <c r="J29" s="56"/>
    </row>
    <row r="30" spans="5:10" s="1" customFormat="1">
      <c r="E30" s="41"/>
      <c r="H30" s="55"/>
      <c r="I30" s="55"/>
      <c r="J30" s="56"/>
    </row>
    <row r="31" spans="5:10" s="1" customFormat="1">
      <c r="E31" s="41"/>
      <c r="H31" s="55"/>
      <c r="I31" s="55"/>
      <c r="J31" s="56"/>
    </row>
    <row r="32" spans="5:10" s="1" customFormat="1">
      <c r="E32" s="41"/>
      <c r="H32" s="55"/>
      <c r="I32" s="55"/>
      <c r="J32" s="56"/>
    </row>
    <row r="33" spans="5:10" s="1" customFormat="1">
      <c r="E33" s="55"/>
      <c r="H33" s="55"/>
      <c r="I33" s="55"/>
      <c r="J33" s="56"/>
    </row>
    <row r="34" spans="5:10" s="1" customFormat="1">
      <c r="E34" s="41"/>
      <c r="H34" s="55"/>
      <c r="I34" s="55"/>
      <c r="J34" s="56"/>
    </row>
    <row r="35" spans="5:10" s="1" customFormat="1">
      <c r="E35" s="41"/>
      <c r="H35" s="55"/>
      <c r="I35" s="55"/>
      <c r="J35" s="56"/>
    </row>
    <row r="36" spans="5:10" s="1" customFormat="1">
      <c r="E36" s="41"/>
      <c r="H36" s="55"/>
      <c r="I36" s="55"/>
      <c r="J36" s="56"/>
    </row>
    <row r="37" spans="5:10" s="1" customFormat="1">
      <c r="E37" s="41"/>
      <c r="H37" s="55"/>
      <c r="I37" s="55"/>
      <c r="J37" s="56"/>
    </row>
    <row r="38" spans="5:10" s="1" customFormat="1">
      <c r="E38" s="41"/>
      <c r="H38" s="55"/>
      <c r="I38" s="55"/>
      <c r="J38" s="56"/>
    </row>
    <row r="39" spans="5:10" s="1" customFormat="1">
      <c r="E39" s="41"/>
      <c r="H39" s="55"/>
      <c r="I39" s="55"/>
      <c r="J39" s="56"/>
    </row>
    <row r="40" spans="5:10" s="1" customFormat="1">
      <c r="E40" s="41"/>
      <c r="H40" s="55"/>
      <c r="I40" s="55"/>
      <c r="J40" s="56"/>
    </row>
    <row r="41" spans="5:10" s="1" customFormat="1">
      <c r="E41" s="41"/>
      <c r="H41" s="55"/>
      <c r="I41" s="55"/>
      <c r="J41" s="56"/>
    </row>
    <row r="42" spans="5:10" s="1" customFormat="1">
      <c r="E42" s="41"/>
      <c r="H42" s="55"/>
      <c r="I42" s="55"/>
      <c r="J42" s="56"/>
    </row>
    <row r="43" spans="5:10" s="1" customFormat="1">
      <c r="E43" s="41"/>
      <c r="H43" s="55"/>
      <c r="I43" s="55"/>
      <c r="J43" s="56"/>
    </row>
    <row r="44" spans="5:10" s="1" customFormat="1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Facture</vt:lpstr>
      <vt:lpstr>Médecins</vt:lpstr>
      <vt:lpstr>Assurances</vt:lpstr>
      <vt:lpstr>Traitements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Atlasphysio</dc:creator>
  <cp:lastModifiedBy>marc</cp:lastModifiedBy>
  <cp:lastPrinted>2013-03-29T12:40:20Z</cp:lastPrinted>
  <dcterms:created xsi:type="dcterms:W3CDTF">2012-03-06T12:09:25Z</dcterms:created>
  <dcterms:modified xsi:type="dcterms:W3CDTF">2013-04-03T19:58:08Z</dcterms:modified>
</cp:coreProperties>
</file>