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8915" windowHeight="10545"/>
  </bookViews>
  <sheets>
    <sheet name="Feuil1" sheetId="1" r:id="rId1"/>
    <sheet name="Feuil2" sheetId="2" r:id="rId2"/>
  </sheets>
  <definedNames>
    <definedName name="KcolC">OFFSET(Feuil1!$C$2,,,COUNTA(Feuil1!$C:$C),20)</definedName>
    <definedName name="Kdonnées">OFFSET(Feuil1!$C$2,,,COUNTA(Feuil1!$C:$C),20)</definedName>
  </definedNames>
  <calcPr calcId="145621" calcMode="manual"/>
</workbook>
</file>

<file path=xl/calcChain.xml><?xml version="1.0" encoding="utf-8"?>
<calcChain xmlns="http://schemas.openxmlformats.org/spreadsheetml/2006/main">
  <c r="Y71" i="1" l="1" a="1"/>
  <c r="Y71" i="1" s="1"/>
  <c r="Y70" i="1" a="1"/>
  <c r="Y70" i="1" s="1"/>
  <c r="Y69" i="1" a="1"/>
  <c r="Y69" i="1" s="1"/>
  <c r="Y68" i="1" a="1"/>
  <c r="Y68" i="1" s="1"/>
  <c r="Y67" i="1" a="1"/>
  <c r="Y67" i="1" s="1"/>
  <c r="Y66" i="1" a="1"/>
  <c r="Y66" i="1" s="1"/>
  <c r="Y65" i="1" a="1"/>
  <c r="Y65" i="1" s="1"/>
  <c r="Y64" i="1" a="1"/>
  <c r="Y64" i="1" s="1"/>
  <c r="Y63" i="1" a="1"/>
  <c r="Y63" i="1" s="1"/>
  <c r="Y62" i="1" a="1"/>
  <c r="Y62" i="1" s="1"/>
  <c r="Y61" i="1" a="1"/>
  <c r="Y61" i="1" s="1"/>
  <c r="Y60" i="1" a="1"/>
  <c r="Y60" i="1" s="1"/>
  <c r="Y59" i="1" a="1"/>
  <c r="Y59" i="1" s="1"/>
  <c r="Y58" i="1" a="1"/>
  <c r="Y58" i="1" s="1"/>
  <c r="Y57" i="1" a="1"/>
  <c r="Y57" i="1" s="1"/>
  <c r="Y56" i="1" a="1"/>
  <c r="Y56" i="1" s="1"/>
  <c r="Y55" i="1" a="1"/>
  <c r="Y55" i="1" s="1"/>
  <c r="Y54" i="1" a="1"/>
  <c r="Y54" i="1" s="1"/>
  <c r="Y53" i="1" a="1"/>
  <c r="Y53" i="1" s="1"/>
  <c r="Y52" i="1" a="1"/>
  <c r="Y52" i="1" s="1"/>
  <c r="Y51" i="1" a="1"/>
  <c r="Y51" i="1" s="1"/>
  <c r="Y50" i="1" a="1"/>
  <c r="Y50" i="1" s="1"/>
  <c r="Y49" i="1" a="1"/>
  <c r="Y49" i="1" s="1"/>
  <c r="Y48" i="1" a="1"/>
  <c r="Y48" i="1" s="1"/>
  <c r="Y47" i="1" a="1"/>
  <c r="Y47" i="1" s="1"/>
  <c r="Y46" i="1" a="1"/>
  <c r="Y46" i="1" s="1"/>
  <c r="Y45" i="1" a="1"/>
  <c r="Y45" i="1" s="1"/>
  <c r="Y44" i="1" a="1"/>
  <c r="Y44" i="1" s="1"/>
  <c r="Y43" i="1" a="1"/>
  <c r="Y43" i="1" s="1"/>
  <c r="Y42" i="1" a="1"/>
  <c r="Y42" i="1" s="1"/>
  <c r="Y41" i="1" a="1"/>
  <c r="Y41" i="1" s="1"/>
  <c r="Y40" i="1" a="1"/>
  <c r="Y40" i="1" s="1"/>
  <c r="Y39" i="1" a="1"/>
  <c r="Y39" i="1" s="1"/>
  <c r="Y38" i="1" a="1"/>
  <c r="Y38" i="1" s="1"/>
  <c r="Y37" i="1" a="1"/>
  <c r="Y37" i="1" s="1"/>
  <c r="Y36" i="1" a="1"/>
  <c r="Y36" i="1" s="1"/>
  <c r="Y35" i="1" a="1"/>
  <c r="Y35" i="1" s="1"/>
  <c r="Y34" i="1" a="1"/>
  <c r="Y34" i="1" s="1"/>
  <c r="Y33" i="1" a="1"/>
  <c r="Y33" i="1" s="1"/>
  <c r="Y32" i="1" a="1"/>
  <c r="Y32" i="1" s="1"/>
  <c r="Y31" i="1" a="1"/>
  <c r="Y31" i="1" s="1"/>
  <c r="Y30" i="1" a="1"/>
  <c r="Y30" i="1" s="1"/>
  <c r="Y29" i="1" a="1"/>
  <c r="Y29" i="1" s="1"/>
  <c r="Y28" i="1" a="1"/>
  <c r="Y28" i="1" s="1"/>
  <c r="Y27" i="1" a="1"/>
  <c r="Y27" i="1" s="1"/>
  <c r="Y26" i="1" a="1"/>
  <c r="Y26" i="1" s="1"/>
  <c r="Y25" i="1" a="1"/>
  <c r="Y25" i="1" s="1"/>
  <c r="Y24" i="1" a="1"/>
  <c r="Y24" i="1" s="1"/>
  <c r="Y23" i="1" a="1"/>
  <c r="Y23" i="1" s="1"/>
  <c r="Y22" i="1" a="1"/>
  <c r="Y22" i="1" s="1"/>
  <c r="Y21" i="1" a="1"/>
  <c r="Y21" i="1" s="1"/>
  <c r="Y20" i="1" a="1"/>
  <c r="Y20" i="1" s="1"/>
  <c r="Y19" i="1" a="1"/>
  <c r="Y19" i="1" s="1"/>
  <c r="Y18" i="1" a="1"/>
  <c r="Y18" i="1" s="1"/>
  <c r="Y17" i="1" a="1"/>
  <c r="Y17" i="1" s="1"/>
  <c r="Y16" i="1" a="1"/>
  <c r="Y16" i="1" s="1"/>
  <c r="Y15" i="1" a="1"/>
  <c r="Y15" i="1" s="1"/>
  <c r="Y14" i="1" a="1"/>
  <c r="Y14" i="1" s="1"/>
  <c r="Y13" i="1" a="1"/>
  <c r="Y13" i="1" s="1"/>
  <c r="Y12" i="1" a="1"/>
  <c r="Y12" i="1" s="1"/>
  <c r="Y11" i="1" a="1"/>
  <c r="Y11" i="1" s="1"/>
  <c r="Y10" i="1" a="1"/>
  <c r="Y10" i="1" s="1"/>
  <c r="Y9" i="1" a="1"/>
  <c r="Y9" i="1" s="1"/>
  <c r="Y8" i="1" a="1"/>
  <c r="Y8" i="1" s="1"/>
  <c r="Y7" i="1" a="1"/>
  <c r="Y7" i="1" s="1"/>
  <c r="Y6" i="1" a="1"/>
  <c r="Y6" i="1" s="1"/>
  <c r="Y5" i="1" a="1"/>
  <c r="Y5" i="1" s="1"/>
  <c r="Y4" i="1" a="1"/>
  <c r="Y4" i="1" s="1"/>
  <c r="Y3" i="1" a="1"/>
  <c r="Y3" i="1" s="1"/>
  <c r="Y2" i="1" a="1"/>
  <c r="Y2" i="1" s="1"/>
</calcChain>
</file>

<file path=xl/sharedStrings.xml><?xml version="1.0" encoding="utf-8"?>
<sst xmlns="http://schemas.openxmlformats.org/spreadsheetml/2006/main" count="23" uniqueCount="4">
  <si>
    <t>date</t>
  </si>
  <si>
    <t>MS</t>
  </si>
  <si>
    <t>t i r a g e s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</si>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</sst>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0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2" fillId="3" borderId="0" xfId="0" applyFont="1" applyFill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1"/>
  <sheetViews>
    <sheetView tabSelected="1" workbookViewId="0">
      <selection activeCell="W1" sqref="W1"/>
    </sheetView>
  </sheetViews>
  <sheetFormatPr baseColWidth="10" defaultRowHeight="12.75" x14ac:dyDescent="0.2"/>
  <cols>
    <col min="2" max="28" width="4.7109375" customWidth="1"/>
  </cols>
  <sheetData>
    <row r="1" spans="1:28" x14ac:dyDescent="0.2">
      <c r="A1" s="1" t="s">
        <v>0</v>
      </c>
      <c r="B1" s="1" t="s">
        <v>1</v>
      </c>
      <c r="C1" s="2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X1" s="8"/>
      <c r="Y1" s="8"/>
      <c r="Z1" s="9">
        <v>1</v>
      </c>
      <c r="AA1" s="8"/>
      <c r="AB1" s="8"/>
    </row>
    <row r="2" spans="1:28" x14ac:dyDescent="0.2">
      <c r="A2" s="3">
        <v>34228</v>
      </c>
      <c r="B2" s="4" t="s">
        <v>3</v>
      </c>
      <c r="C2" s="5">
        <v>1</v>
      </c>
      <c r="D2" s="1">
        <v>2</v>
      </c>
      <c r="E2" s="1">
        <v>3</v>
      </c>
      <c r="F2" s="1">
        <v>5</v>
      </c>
      <c r="G2" s="1">
        <v>9</v>
      </c>
      <c r="H2" s="1">
        <v>11</v>
      </c>
      <c r="I2" s="1">
        <v>13</v>
      </c>
      <c r="J2" s="1">
        <v>14</v>
      </c>
      <c r="K2" s="1">
        <v>24</v>
      </c>
      <c r="L2" s="1">
        <v>27</v>
      </c>
      <c r="M2" s="1">
        <v>32</v>
      </c>
      <c r="N2" s="1">
        <v>45</v>
      </c>
      <c r="O2" s="1">
        <v>47</v>
      </c>
      <c r="P2" s="1">
        <v>58</v>
      </c>
      <c r="Q2" s="1">
        <v>60</v>
      </c>
      <c r="R2" s="1">
        <v>64</v>
      </c>
      <c r="S2" s="1">
        <v>65</v>
      </c>
      <c r="T2" s="1">
        <v>67</v>
      </c>
      <c r="U2" s="1">
        <v>69</v>
      </c>
      <c r="V2" s="1">
        <v>70</v>
      </c>
      <c r="X2" s="10">
        <v>1</v>
      </c>
      <c r="Y2" s="11">
        <f t="array" aca="1" ref="Y2" ca="1">SUMPRODUCT(FREQUENCY(IF(Kdonnées=1,ROW(KcolC)),ROW(Kdonnées)),FREQUENCY(IF(Kdonnées=1,ROW(KcolC)),ROW(Kdonnées)))</f>
        <v>4</v>
      </c>
      <c r="Z2" s="8"/>
      <c r="AA2" s="12">
        <v>1</v>
      </c>
      <c r="AB2" s="9">
        <v>2551</v>
      </c>
    </row>
    <row r="3" spans="1:28" x14ac:dyDescent="0.2">
      <c r="A3" s="6">
        <v>34235</v>
      </c>
      <c r="B3" s="7" t="s">
        <v>3</v>
      </c>
      <c r="C3" s="1">
        <v>2</v>
      </c>
      <c r="D3" s="1">
        <v>4</v>
      </c>
      <c r="E3" s="1">
        <v>5</v>
      </c>
      <c r="F3" s="1">
        <v>7</v>
      </c>
      <c r="G3" s="1">
        <v>11</v>
      </c>
      <c r="H3" s="1">
        <v>12</v>
      </c>
      <c r="I3" s="1">
        <v>22</v>
      </c>
      <c r="J3" s="1">
        <v>23</v>
      </c>
      <c r="K3" s="1">
        <v>27</v>
      </c>
      <c r="L3" s="1">
        <v>28</v>
      </c>
      <c r="M3" s="1">
        <v>31</v>
      </c>
      <c r="N3" s="1">
        <v>41</v>
      </c>
      <c r="O3" s="1">
        <v>44</v>
      </c>
      <c r="P3" s="1">
        <v>46</v>
      </c>
      <c r="Q3" s="1">
        <v>48</v>
      </c>
      <c r="R3" s="1">
        <v>53</v>
      </c>
      <c r="S3" s="1">
        <v>54</v>
      </c>
      <c r="T3" s="1">
        <v>62</v>
      </c>
      <c r="U3" s="1">
        <v>66</v>
      </c>
      <c r="V3" s="1">
        <v>70</v>
      </c>
      <c r="X3" s="10">
        <v>2</v>
      </c>
      <c r="Y3" s="11">
        <f t="array" aca="1" ref="Y3" ca="1">SUMPRODUCT(FREQUENCY(IF(Kdonnées=1,ROW(KcolC)),ROW(Kdonnées)),FREQUENCY(IF(Kdonnées=2,ROW(KcolC)),ROW(Kdonnées)))</f>
        <v>2</v>
      </c>
      <c r="Z3" s="8"/>
      <c r="AA3" s="12">
        <v>20</v>
      </c>
      <c r="AB3" s="9">
        <v>757</v>
      </c>
    </row>
    <row r="4" spans="1:28" x14ac:dyDescent="0.2">
      <c r="A4" s="6">
        <v>34242</v>
      </c>
      <c r="B4" s="4" t="s">
        <v>3</v>
      </c>
      <c r="C4" s="1">
        <v>3</v>
      </c>
      <c r="D4" s="1">
        <v>5</v>
      </c>
      <c r="E4" s="1">
        <v>9</v>
      </c>
      <c r="F4" s="1">
        <v>16</v>
      </c>
      <c r="G4" s="1">
        <v>21</v>
      </c>
      <c r="H4" s="1">
        <v>24</v>
      </c>
      <c r="I4" s="1">
        <v>28</v>
      </c>
      <c r="J4" s="1">
        <v>33</v>
      </c>
      <c r="K4" s="1">
        <v>36</v>
      </c>
      <c r="L4" s="1">
        <v>37</v>
      </c>
      <c r="M4" s="1">
        <v>39</v>
      </c>
      <c r="N4" s="1">
        <v>42</v>
      </c>
      <c r="O4" s="1">
        <v>43</v>
      </c>
      <c r="P4" s="1">
        <v>44</v>
      </c>
      <c r="Q4" s="1">
        <v>46</v>
      </c>
      <c r="R4" s="1">
        <v>53</v>
      </c>
      <c r="S4" s="1">
        <v>57</v>
      </c>
      <c r="T4" s="1">
        <v>60</v>
      </c>
      <c r="U4" s="1">
        <v>65</v>
      </c>
      <c r="V4" s="1">
        <v>70</v>
      </c>
      <c r="X4" s="10">
        <v>3</v>
      </c>
      <c r="Y4" s="11">
        <f t="array" aca="1" ref="Y4" ca="1">SUMPRODUCT(FREQUENCY(IF(Kdonnées=1,ROW(KcolC)),ROW(Kdonnées)),FREQUENCY(IF(Kdonnées=3,ROW(KcolC)),ROW(Kdonnées)))</f>
        <v>1</v>
      </c>
      <c r="Z4" s="8"/>
      <c r="AA4" s="12">
        <v>49</v>
      </c>
      <c r="AB4" s="9">
        <v>750</v>
      </c>
    </row>
    <row r="5" spans="1:28" x14ac:dyDescent="0.2">
      <c r="A5" s="6">
        <v>34249</v>
      </c>
      <c r="B5" s="4" t="s">
        <v>3</v>
      </c>
      <c r="C5" s="1">
        <v>5</v>
      </c>
      <c r="D5" s="1">
        <v>7</v>
      </c>
      <c r="E5" s="1">
        <v>10</v>
      </c>
      <c r="F5" s="1">
        <v>17</v>
      </c>
      <c r="G5" s="1">
        <v>26</v>
      </c>
      <c r="H5" s="1">
        <v>28</v>
      </c>
      <c r="I5" s="1">
        <v>32</v>
      </c>
      <c r="J5" s="1">
        <v>33</v>
      </c>
      <c r="K5" s="1">
        <v>35</v>
      </c>
      <c r="L5" s="1">
        <v>36</v>
      </c>
      <c r="M5" s="1">
        <v>39</v>
      </c>
      <c r="N5" s="1">
        <v>42</v>
      </c>
      <c r="O5" s="1">
        <v>44</v>
      </c>
      <c r="P5" s="1">
        <v>46</v>
      </c>
      <c r="Q5" s="1">
        <v>49</v>
      </c>
      <c r="R5" s="1">
        <v>52</v>
      </c>
      <c r="S5" s="1">
        <v>57</v>
      </c>
      <c r="T5" s="1">
        <v>58</v>
      </c>
      <c r="U5" s="1">
        <v>60</v>
      </c>
      <c r="V5" s="1">
        <v>68</v>
      </c>
      <c r="X5" s="10">
        <v>4</v>
      </c>
      <c r="Y5" s="11">
        <f t="array" aca="1" ref="Y5" ca="1">SUMPRODUCT(FREQUENCY(IF(Kdonnées=1,ROW(KcolC)),ROW(Kdonnées)),FREQUENCY(IF(Kdonnées=4,ROW(KcolC)),ROW(Kdonnées)))</f>
        <v>1</v>
      </c>
      <c r="Z5" s="8"/>
      <c r="AA5" s="12">
        <v>15</v>
      </c>
      <c r="AB5" s="9">
        <v>745</v>
      </c>
    </row>
    <row r="6" spans="1:28" x14ac:dyDescent="0.2">
      <c r="A6" s="6">
        <v>34256</v>
      </c>
      <c r="B6" s="7" t="s">
        <v>3</v>
      </c>
      <c r="C6" s="1">
        <v>3</v>
      </c>
      <c r="D6" s="1">
        <v>7</v>
      </c>
      <c r="E6" s="1">
        <v>8</v>
      </c>
      <c r="F6" s="1">
        <v>9</v>
      </c>
      <c r="G6" s="1">
        <v>11</v>
      </c>
      <c r="H6" s="1">
        <v>12</v>
      </c>
      <c r="I6" s="1">
        <v>18</v>
      </c>
      <c r="J6" s="1">
        <v>22</v>
      </c>
      <c r="K6" s="1">
        <v>26</v>
      </c>
      <c r="L6" s="1">
        <v>29</v>
      </c>
      <c r="M6" s="1">
        <v>30</v>
      </c>
      <c r="N6" s="1">
        <v>33</v>
      </c>
      <c r="O6" s="1">
        <v>40</v>
      </c>
      <c r="P6" s="1">
        <v>46</v>
      </c>
      <c r="Q6" s="1">
        <v>48</v>
      </c>
      <c r="R6" s="1">
        <v>49</v>
      </c>
      <c r="S6" s="1">
        <v>55</v>
      </c>
      <c r="T6" s="1">
        <v>58</v>
      </c>
      <c r="U6" s="1">
        <v>60</v>
      </c>
      <c r="V6" s="1">
        <v>63</v>
      </c>
      <c r="X6" s="10">
        <v>5</v>
      </c>
      <c r="Y6" s="11">
        <f t="array" aca="1" ref="Y6" ca="1">SUMPRODUCT(FREQUENCY(IF(Kdonnées=1,ROW(KcolC)),ROW(Kdonnées)),FREQUENCY(IF(Kdonnées=5,ROW(KcolC)),ROW(Kdonnées)))</f>
        <v>1</v>
      </c>
      <c r="Z6" s="8"/>
      <c r="AA6" s="12">
        <v>66</v>
      </c>
      <c r="AB6" s="9">
        <v>738</v>
      </c>
    </row>
    <row r="7" spans="1:28" x14ac:dyDescent="0.2">
      <c r="A7" s="6">
        <v>34263</v>
      </c>
      <c r="B7" s="4" t="s">
        <v>3</v>
      </c>
      <c r="C7" s="1">
        <v>1</v>
      </c>
      <c r="D7" s="1">
        <v>2</v>
      </c>
      <c r="E7" s="1">
        <v>6</v>
      </c>
      <c r="F7" s="1">
        <v>10</v>
      </c>
      <c r="G7" s="1">
        <v>11</v>
      </c>
      <c r="H7" s="1">
        <v>16</v>
      </c>
      <c r="I7" s="1">
        <v>17</v>
      </c>
      <c r="J7" s="1">
        <v>21</v>
      </c>
      <c r="K7" s="1">
        <v>27</v>
      </c>
      <c r="L7" s="1">
        <v>35</v>
      </c>
      <c r="M7" s="1">
        <v>42</v>
      </c>
      <c r="N7" s="1">
        <v>45</v>
      </c>
      <c r="O7" s="1">
        <v>49</v>
      </c>
      <c r="P7" s="1">
        <v>56</v>
      </c>
      <c r="Q7" s="1">
        <v>59</v>
      </c>
      <c r="R7" s="1">
        <v>63</v>
      </c>
      <c r="S7" s="1">
        <v>66</v>
      </c>
      <c r="T7" s="1">
        <v>68</v>
      </c>
      <c r="U7" s="1">
        <v>69</v>
      </c>
      <c r="V7" s="1">
        <v>70</v>
      </c>
      <c r="X7" s="10">
        <v>6</v>
      </c>
      <c r="Y7" s="11">
        <f t="array" aca="1" ref="Y7" ca="1">SUMPRODUCT(FREQUENCY(IF(Kdonnées=1,ROW(KcolC)),ROW(Kdonnées)),FREQUENCY(IF(Kdonnées=6,ROW(KcolC)),ROW(Kdonnées)))</f>
        <v>3</v>
      </c>
      <c r="Z7" s="8"/>
      <c r="AA7" s="12">
        <v>2</v>
      </c>
      <c r="AB7" s="9">
        <v>735</v>
      </c>
    </row>
    <row r="8" spans="1:28" x14ac:dyDescent="0.2">
      <c r="A8" s="6">
        <v>34270</v>
      </c>
      <c r="B8" s="4" t="s">
        <v>3</v>
      </c>
      <c r="C8" s="1">
        <v>4</v>
      </c>
      <c r="D8" s="1">
        <v>13</v>
      </c>
      <c r="E8" s="1">
        <v>14</v>
      </c>
      <c r="F8" s="1">
        <v>23</v>
      </c>
      <c r="G8" s="1">
        <v>26</v>
      </c>
      <c r="H8" s="1">
        <v>29</v>
      </c>
      <c r="I8" s="1">
        <v>36</v>
      </c>
      <c r="J8" s="1">
        <v>37</v>
      </c>
      <c r="K8" s="1">
        <v>39</v>
      </c>
      <c r="L8" s="1">
        <v>41</v>
      </c>
      <c r="M8" s="1">
        <v>42</v>
      </c>
      <c r="N8" s="1">
        <v>45</v>
      </c>
      <c r="O8" s="1">
        <v>46</v>
      </c>
      <c r="P8" s="1">
        <v>52</v>
      </c>
      <c r="Q8" s="1">
        <v>53</v>
      </c>
      <c r="R8" s="1">
        <v>54</v>
      </c>
      <c r="S8" s="1">
        <v>56</v>
      </c>
      <c r="T8" s="1">
        <v>61</v>
      </c>
      <c r="U8" s="1">
        <v>63</v>
      </c>
      <c r="V8" s="1">
        <v>65</v>
      </c>
      <c r="X8" s="10">
        <v>7</v>
      </c>
      <c r="Y8" s="11">
        <f t="array" aca="1" ref="Y8" ca="1">SUMPRODUCT(FREQUENCY(IF(Kdonnées=1,ROW(KcolC)),ROW(Kdonnées)),FREQUENCY(IF(Kdonnées=7,ROW(KcolC)),ROW(Kdonnées)))</f>
        <v>1</v>
      </c>
      <c r="Z8" s="8"/>
      <c r="AA8" s="12">
        <v>7</v>
      </c>
      <c r="AB8" s="9">
        <v>729</v>
      </c>
    </row>
    <row r="9" spans="1:28" x14ac:dyDescent="0.2">
      <c r="A9" s="6">
        <v>34277</v>
      </c>
      <c r="B9" s="7" t="s">
        <v>3</v>
      </c>
      <c r="C9" s="1">
        <v>5</v>
      </c>
      <c r="D9" s="1">
        <v>9</v>
      </c>
      <c r="E9" s="1">
        <v>11</v>
      </c>
      <c r="F9" s="1">
        <v>15</v>
      </c>
      <c r="G9" s="1">
        <v>19</v>
      </c>
      <c r="H9" s="1">
        <v>21</v>
      </c>
      <c r="I9" s="1">
        <v>22</v>
      </c>
      <c r="J9" s="1">
        <v>25</v>
      </c>
      <c r="K9" s="1">
        <v>30</v>
      </c>
      <c r="L9" s="1">
        <v>36</v>
      </c>
      <c r="M9" s="1">
        <v>38</v>
      </c>
      <c r="N9" s="1">
        <v>41</v>
      </c>
      <c r="O9" s="1">
        <v>42</v>
      </c>
      <c r="P9" s="1">
        <v>45</v>
      </c>
      <c r="Q9" s="1">
        <v>56</v>
      </c>
      <c r="R9" s="1">
        <v>57</v>
      </c>
      <c r="S9" s="1">
        <v>60</v>
      </c>
      <c r="T9" s="1">
        <v>65</v>
      </c>
      <c r="U9" s="1">
        <v>66</v>
      </c>
      <c r="V9" s="1">
        <v>68</v>
      </c>
      <c r="X9" s="10">
        <v>8</v>
      </c>
      <c r="Y9" s="11">
        <f t="array" aca="1" ref="Y9" ca="1">SUMPRODUCT(FREQUENCY(IF(Kdonnées=1,ROW(KcolC)),ROW(Kdonnées)),FREQUENCY(IF(Kdonnées=8,ROW(KcolC)),ROW(Kdonnées)))</f>
        <v>1</v>
      </c>
      <c r="Z9" s="8"/>
      <c r="AA9" s="12">
        <v>30</v>
      </c>
      <c r="AB9" s="9">
        <v>729</v>
      </c>
    </row>
    <row r="10" spans="1:28" x14ac:dyDescent="0.2">
      <c r="A10" s="6">
        <v>34284</v>
      </c>
      <c r="B10" s="4" t="s">
        <v>3</v>
      </c>
      <c r="C10" s="1">
        <v>5</v>
      </c>
      <c r="D10" s="1">
        <v>7</v>
      </c>
      <c r="E10" s="1">
        <v>8</v>
      </c>
      <c r="F10" s="1">
        <v>12</v>
      </c>
      <c r="G10" s="1">
        <v>16</v>
      </c>
      <c r="H10" s="1">
        <v>24</v>
      </c>
      <c r="I10" s="1">
        <v>25</v>
      </c>
      <c r="J10" s="1">
        <v>26</v>
      </c>
      <c r="K10" s="1">
        <v>28</v>
      </c>
      <c r="L10" s="1">
        <v>32</v>
      </c>
      <c r="M10" s="1">
        <v>33</v>
      </c>
      <c r="N10" s="1">
        <v>41</v>
      </c>
      <c r="O10" s="1">
        <v>42</v>
      </c>
      <c r="P10" s="1">
        <v>43</v>
      </c>
      <c r="Q10" s="1">
        <v>48</v>
      </c>
      <c r="R10" s="1">
        <v>50</v>
      </c>
      <c r="S10" s="1">
        <v>52</v>
      </c>
      <c r="T10" s="1">
        <v>57</v>
      </c>
      <c r="U10" s="1">
        <v>62</v>
      </c>
      <c r="V10" s="1">
        <v>65</v>
      </c>
      <c r="X10" s="10">
        <v>9</v>
      </c>
      <c r="Y10" s="11">
        <f t="array" aca="1" ref="Y10" ca="1">SUMPRODUCT(FREQUENCY(IF(Kdonnées=1,ROW(KcolC)),ROW(Kdonnées)),FREQUENCY(IF(Kdonnées=9,ROW(KcolC)),ROW(Kdonnées)))</f>
        <v>1</v>
      </c>
      <c r="Z10" s="8"/>
      <c r="AA10" s="12">
        <v>59</v>
      </c>
      <c r="AB10" s="9">
        <v>727</v>
      </c>
    </row>
    <row r="11" spans="1:28" x14ac:dyDescent="0.2">
      <c r="A11" s="6">
        <v>34291</v>
      </c>
      <c r="B11" s="4" t="s">
        <v>3</v>
      </c>
      <c r="C11" s="1">
        <v>3</v>
      </c>
      <c r="D11" s="1">
        <v>4</v>
      </c>
      <c r="E11" s="1">
        <v>9</v>
      </c>
      <c r="F11" s="1">
        <v>12</v>
      </c>
      <c r="G11" s="1">
        <v>14</v>
      </c>
      <c r="H11" s="1">
        <v>22</v>
      </c>
      <c r="I11" s="1">
        <v>26</v>
      </c>
      <c r="J11" s="1">
        <v>30</v>
      </c>
      <c r="K11" s="1">
        <v>33</v>
      </c>
      <c r="L11" s="1">
        <v>37</v>
      </c>
      <c r="M11" s="1">
        <v>41</v>
      </c>
      <c r="N11" s="1">
        <v>47</v>
      </c>
      <c r="O11" s="1">
        <v>53</v>
      </c>
      <c r="P11" s="1">
        <v>54</v>
      </c>
      <c r="Q11" s="1">
        <v>57</v>
      </c>
      <c r="R11" s="1">
        <v>61</v>
      </c>
      <c r="S11" s="1">
        <v>62</v>
      </c>
      <c r="T11" s="1">
        <v>67</v>
      </c>
      <c r="U11" s="1">
        <v>68</v>
      </c>
      <c r="V11" s="1">
        <v>69</v>
      </c>
      <c r="X11" s="10">
        <v>10</v>
      </c>
      <c r="Y11" s="11">
        <f t="array" aca="1" ref="Y11" ca="1">SUMPRODUCT(FREQUENCY(IF(Kdonnées=1,ROW(KcolC)),ROW(Kdonnées)),FREQUENCY(IF(Kdonnées=10,ROW(KcolC)),ROW(Kdonnées)))</f>
        <v>3</v>
      </c>
      <c r="Z11" s="8"/>
      <c r="AA11" s="12">
        <v>5</v>
      </c>
      <c r="AB11" s="9">
        <v>726</v>
      </c>
    </row>
    <row r="12" spans="1:28" x14ac:dyDescent="0.2">
      <c r="A12" s="6">
        <v>34298</v>
      </c>
      <c r="B12" s="7" t="s">
        <v>3</v>
      </c>
      <c r="C12" s="1">
        <v>3</v>
      </c>
      <c r="D12" s="1">
        <v>11</v>
      </c>
      <c r="E12" s="1">
        <v>15</v>
      </c>
      <c r="F12" s="1">
        <v>16</v>
      </c>
      <c r="G12" s="1">
        <v>20</v>
      </c>
      <c r="H12" s="1">
        <v>21</v>
      </c>
      <c r="I12" s="1">
        <v>33</v>
      </c>
      <c r="J12" s="1">
        <v>34</v>
      </c>
      <c r="K12" s="1">
        <v>47</v>
      </c>
      <c r="L12" s="1">
        <v>49</v>
      </c>
      <c r="M12" s="1">
        <v>50</v>
      </c>
      <c r="N12" s="1">
        <v>51</v>
      </c>
      <c r="O12" s="1">
        <v>52</v>
      </c>
      <c r="P12" s="1">
        <v>54</v>
      </c>
      <c r="Q12" s="1">
        <v>57</v>
      </c>
      <c r="R12" s="1">
        <v>58</v>
      </c>
      <c r="S12" s="1">
        <v>61</v>
      </c>
      <c r="T12" s="1">
        <v>62</v>
      </c>
      <c r="U12" s="1">
        <v>66</v>
      </c>
      <c r="V12" s="1">
        <v>70</v>
      </c>
      <c r="X12" s="10">
        <v>11</v>
      </c>
      <c r="Y12" s="11">
        <f t="array" aca="1" ref="Y12" ca="1">SUMPRODUCT(FREQUENCY(IF(Kdonnées=1,ROW(KcolC)),ROW(Kdonnées)),FREQUENCY(IF(Kdonnées=11,ROW(KcolC)),ROW(Kdonnées)))</f>
        <v>2</v>
      </c>
      <c r="Z12" s="8"/>
      <c r="AA12" s="12">
        <v>16</v>
      </c>
      <c r="AB12" s="9">
        <v>725</v>
      </c>
    </row>
    <row r="13" spans="1:28" x14ac:dyDescent="0.2">
      <c r="A13" s="6">
        <v>34305</v>
      </c>
      <c r="B13" s="4" t="s">
        <v>3</v>
      </c>
      <c r="C13" s="1">
        <v>2</v>
      </c>
      <c r="D13" s="1">
        <v>8</v>
      </c>
      <c r="E13" s="1">
        <v>9</v>
      </c>
      <c r="F13" s="1">
        <v>10</v>
      </c>
      <c r="G13" s="1">
        <v>13</v>
      </c>
      <c r="H13" s="1">
        <v>18</v>
      </c>
      <c r="I13" s="1">
        <v>19</v>
      </c>
      <c r="J13" s="1">
        <v>22</v>
      </c>
      <c r="K13" s="1">
        <v>23</v>
      </c>
      <c r="L13" s="1">
        <v>24</v>
      </c>
      <c r="M13" s="1">
        <v>28</v>
      </c>
      <c r="N13" s="1">
        <v>33</v>
      </c>
      <c r="O13" s="1">
        <v>34</v>
      </c>
      <c r="P13" s="1">
        <v>37</v>
      </c>
      <c r="Q13" s="1">
        <v>41</v>
      </c>
      <c r="R13" s="1">
        <v>42</v>
      </c>
      <c r="S13" s="1">
        <v>43</v>
      </c>
      <c r="T13" s="1">
        <v>45</v>
      </c>
      <c r="U13" s="1">
        <v>51</v>
      </c>
      <c r="V13" s="1">
        <v>61</v>
      </c>
      <c r="X13" s="10">
        <v>12</v>
      </c>
      <c r="Y13" s="11">
        <f t="array" aca="1" ref="Y13" ca="1">SUMPRODUCT(FREQUENCY(IF(Kdonnées=1,ROW(KcolC)),ROW(Kdonnées)),FREQUENCY(IF(Kdonnées=12,ROW(KcolC)),ROW(Kdonnées)))</f>
        <v>0</v>
      </c>
      <c r="Z13" s="8"/>
      <c r="AA13" s="12">
        <v>44</v>
      </c>
      <c r="AB13" s="9">
        <v>724</v>
      </c>
    </row>
    <row r="14" spans="1:28" x14ac:dyDescent="0.2">
      <c r="A14" s="6">
        <v>34312</v>
      </c>
      <c r="B14" s="4" t="s">
        <v>3</v>
      </c>
      <c r="C14" s="1">
        <v>2</v>
      </c>
      <c r="D14" s="1">
        <v>4</v>
      </c>
      <c r="E14" s="1">
        <v>7</v>
      </c>
      <c r="F14" s="1">
        <v>11</v>
      </c>
      <c r="G14" s="1">
        <v>12</v>
      </c>
      <c r="H14" s="1">
        <v>14</v>
      </c>
      <c r="I14" s="1">
        <v>15</v>
      </c>
      <c r="J14" s="1">
        <v>16</v>
      </c>
      <c r="K14" s="1">
        <v>28</v>
      </c>
      <c r="L14" s="1">
        <v>36</v>
      </c>
      <c r="M14" s="1">
        <v>38</v>
      </c>
      <c r="N14" s="1">
        <v>40</v>
      </c>
      <c r="O14" s="1">
        <v>44</v>
      </c>
      <c r="P14" s="1">
        <v>45</v>
      </c>
      <c r="Q14" s="1">
        <v>56</v>
      </c>
      <c r="R14" s="1">
        <v>63</v>
      </c>
      <c r="S14" s="1">
        <v>65</v>
      </c>
      <c r="T14" s="1">
        <v>67</v>
      </c>
      <c r="U14" s="1">
        <v>68</v>
      </c>
      <c r="V14" s="1">
        <v>70</v>
      </c>
      <c r="X14" s="10">
        <v>13</v>
      </c>
      <c r="Y14" s="11">
        <f t="array" aca="1" ref="Y14" ca="1">SUMPRODUCT(FREQUENCY(IF(Kdonnées=1,ROW(KcolC)),ROW(Kdonnées)),FREQUENCY(IF(Kdonnées=13,ROW(KcolC)),ROW(Kdonnées)))</f>
        <v>1</v>
      </c>
      <c r="Z14" s="8"/>
      <c r="AA14" s="12">
        <v>69</v>
      </c>
      <c r="AB14" s="9">
        <v>724</v>
      </c>
    </row>
    <row r="15" spans="1:28" x14ac:dyDescent="0.2">
      <c r="A15" s="6">
        <v>34319</v>
      </c>
      <c r="B15" s="7" t="s">
        <v>3</v>
      </c>
      <c r="C15" s="1">
        <v>7</v>
      </c>
      <c r="D15" s="1">
        <v>9</v>
      </c>
      <c r="E15" s="1">
        <v>12</v>
      </c>
      <c r="F15" s="1">
        <v>13</v>
      </c>
      <c r="G15" s="1">
        <v>15</v>
      </c>
      <c r="H15" s="1">
        <v>19</v>
      </c>
      <c r="I15" s="1">
        <v>21</v>
      </c>
      <c r="J15" s="1">
        <v>29</v>
      </c>
      <c r="K15" s="1">
        <v>30</v>
      </c>
      <c r="L15" s="1">
        <v>31</v>
      </c>
      <c r="M15" s="1">
        <v>34</v>
      </c>
      <c r="N15" s="1">
        <v>36</v>
      </c>
      <c r="O15" s="1">
        <v>37</v>
      </c>
      <c r="P15" s="1">
        <v>39</v>
      </c>
      <c r="Q15" s="1">
        <v>41</v>
      </c>
      <c r="R15" s="1">
        <v>48</v>
      </c>
      <c r="S15" s="1">
        <v>53</v>
      </c>
      <c r="T15" s="1">
        <v>62</v>
      </c>
      <c r="U15" s="1">
        <v>64</v>
      </c>
      <c r="V15" s="1">
        <v>68</v>
      </c>
      <c r="X15" s="10">
        <v>14</v>
      </c>
      <c r="Y15" s="11">
        <f t="array" aca="1" ref="Y15" ca="1">SUMPRODUCT(FREQUENCY(IF(Kdonnées=1,ROW(KcolC)),ROW(Kdonnées)),FREQUENCY(IF(Kdonnées=14,ROW(KcolC)),ROW(Kdonnées)))</f>
        <v>2</v>
      </c>
      <c r="Z15" s="8"/>
      <c r="AA15" s="12">
        <v>43</v>
      </c>
      <c r="AB15" s="9">
        <v>722</v>
      </c>
    </row>
    <row r="16" spans="1:28" x14ac:dyDescent="0.2">
      <c r="A16" s="6">
        <v>34326</v>
      </c>
      <c r="B16" s="4" t="s">
        <v>3</v>
      </c>
      <c r="C16" s="1">
        <v>3</v>
      </c>
      <c r="D16" s="1">
        <v>5</v>
      </c>
      <c r="E16" s="1">
        <v>10</v>
      </c>
      <c r="F16" s="1">
        <v>13</v>
      </c>
      <c r="G16" s="1">
        <v>14</v>
      </c>
      <c r="H16" s="1">
        <v>15</v>
      </c>
      <c r="I16" s="1">
        <v>16</v>
      </c>
      <c r="J16" s="1">
        <v>22</v>
      </c>
      <c r="K16" s="1">
        <v>26</v>
      </c>
      <c r="L16" s="1">
        <v>29</v>
      </c>
      <c r="M16" s="1">
        <v>30</v>
      </c>
      <c r="N16" s="1">
        <v>34</v>
      </c>
      <c r="O16" s="1">
        <v>36</v>
      </c>
      <c r="P16" s="1">
        <v>41</v>
      </c>
      <c r="Q16" s="1">
        <v>43</v>
      </c>
      <c r="R16" s="1">
        <v>47</v>
      </c>
      <c r="S16" s="1">
        <v>48</v>
      </c>
      <c r="T16" s="1">
        <v>55</v>
      </c>
      <c r="U16" s="1">
        <v>66</v>
      </c>
      <c r="V16" s="1">
        <v>67</v>
      </c>
      <c r="X16" s="10">
        <v>15</v>
      </c>
      <c r="Y16" s="11">
        <f t="array" aca="1" ref="Y16" ca="1">SUMPRODUCT(FREQUENCY(IF(Kdonnées=1,ROW(KcolC)),ROW(Kdonnées)),FREQUENCY(IF(Kdonnées=15,ROW(KcolC)),ROW(Kdonnées)))</f>
        <v>1</v>
      </c>
      <c r="Z16" s="8"/>
      <c r="AA16" s="12">
        <v>61</v>
      </c>
      <c r="AB16" s="9">
        <v>721</v>
      </c>
    </row>
    <row r="17" spans="1:28" x14ac:dyDescent="0.2">
      <c r="A17" s="6">
        <v>34333</v>
      </c>
      <c r="B17" s="4" t="s">
        <v>3</v>
      </c>
      <c r="C17" s="1">
        <v>2</v>
      </c>
      <c r="D17" s="1">
        <v>3</v>
      </c>
      <c r="E17" s="1">
        <v>7</v>
      </c>
      <c r="F17" s="1">
        <v>8</v>
      </c>
      <c r="G17" s="1">
        <v>15</v>
      </c>
      <c r="H17" s="1">
        <v>20</v>
      </c>
      <c r="I17" s="1">
        <v>22</v>
      </c>
      <c r="J17" s="1">
        <v>32</v>
      </c>
      <c r="K17" s="1">
        <v>35</v>
      </c>
      <c r="L17" s="1">
        <v>41</v>
      </c>
      <c r="M17" s="1">
        <v>49</v>
      </c>
      <c r="N17" s="1">
        <v>50</v>
      </c>
      <c r="O17" s="1">
        <v>51</v>
      </c>
      <c r="P17" s="1">
        <v>53</v>
      </c>
      <c r="Q17" s="1">
        <v>54</v>
      </c>
      <c r="R17" s="1">
        <v>58</v>
      </c>
      <c r="S17" s="1">
        <v>59</v>
      </c>
      <c r="T17" s="1">
        <v>60</v>
      </c>
      <c r="U17" s="1">
        <v>69</v>
      </c>
      <c r="V17" s="1">
        <v>70</v>
      </c>
      <c r="X17" s="10">
        <v>16</v>
      </c>
      <c r="Y17" s="11">
        <f t="array" aca="1" ref="Y17" ca="1">SUMPRODUCT(FREQUENCY(IF(Kdonnées=1,ROW(KcolC)),ROW(Kdonnées)),FREQUENCY(IF(Kdonnées=16,ROW(KcolC)),ROW(Kdonnées)))</f>
        <v>1</v>
      </c>
      <c r="Z17" s="8"/>
      <c r="AA17" s="12">
        <v>36</v>
      </c>
      <c r="AB17" s="9">
        <v>719</v>
      </c>
    </row>
    <row r="18" spans="1:28" x14ac:dyDescent="0.2">
      <c r="A18" s="6">
        <v>34340</v>
      </c>
      <c r="B18" s="7" t="s">
        <v>3</v>
      </c>
      <c r="C18" s="1">
        <v>1</v>
      </c>
      <c r="D18" s="1">
        <v>6</v>
      </c>
      <c r="E18" s="1">
        <v>10</v>
      </c>
      <c r="F18" s="1">
        <v>14</v>
      </c>
      <c r="G18" s="1">
        <v>20</v>
      </c>
      <c r="H18" s="1">
        <v>21</v>
      </c>
      <c r="I18" s="1">
        <v>23</v>
      </c>
      <c r="J18" s="1">
        <v>24</v>
      </c>
      <c r="K18" s="1">
        <v>25</v>
      </c>
      <c r="L18" s="1">
        <v>27</v>
      </c>
      <c r="M18" s="1">
        <v>32</v>
      </c>
      <c r="N18" s="1">
        <v>36</v>
      </c>
      <c r="O18" s="1">
        <v>37</v>
      </c>
      <c r="P18" s="1">
        <v>38</v>
      </c>
      <c r="Q18" s="1">
        <v>47</v>
      </c>
      <c r="R18" s="1">
        <v>53</v>
      </c>
      <c r="S18" s="1">
        <v>56</v>
      </c>
      <c r="T18" s="1">
        <v>59</v>
      </c>
      <c r="U18" s="1">
        <v>62</v>
      </c>
      <c r="V18" s="1">
        <v>63</v>
      </c>
      <c r="X18" s="10">
        <v>17</v>
      </c>
      <c r="Y18" s="11">
        <f t="array" aca="1" ref="Y18" ca="1">SUMPRODUCT(FREQUENCY(IF(Kdonnées=1,ROW(KcolC)),ROW(Kdonnées)),FREQUENCY(IF(Kdonnées=17,ROW(KcolC)),ROW(Kdonnées)))</f>
        <v>1</v>
      </c>
      <c r="Z18" s="8"/>
      <c r="AA18" s="12">
        <v>13</v>
      </c>
      <c r="AB18" s="9">
        <v>718</v>
      </c>
    </row>
    <row r="19" spans="1:28" x14ac:dyDescent="0.2">
      <c r="A19" s="6">
        <v>34347</v>
      </c>
      <c r="B19" s="4" t="s">
        <v>3</v>
      </c>
      <c r="C19" s="1">
        <v>4</v>
      </c>
      <c r="D19" s="1">
        <v>11</v>
      </c>
      <c r="E19" s="1">
        <v>12</v>
      </c>
      <c r="F19" s="1">
        <v>15</v>
      </c>
      <c r="G19" s="1">
        <v>25</v>
      </c>
      <c r="H19" s="1">
        <v>28</v>
      </c>
      <c r="I19" s="1">
        <v>30</v>
      </c>
      <c r="J19" s="1">
        <v>31</v>
      </c>
      <c r="K19" s="1">
        <v>33</v>
      </c>
      <c r="L19" s="1">
        <v>35</v>
      </c>
      <c r="M19" s="1">
        <v>39</v>
      </c>
      <c r="N19" s="1">
        <v>43</v>
      </c>
      <c r="O19" s="1">
        <v>45</v>
      </c>
      <c r="P19" s="1">
        <v>49</v>
      </c>
      <c r="Q19" s="1">
        <v>51</v>
      </c>
      <c r="R19" s="1">
        <v>56</v>
      </c>
      <c r="S19" s="1">
        <v>59</v>
      </c>
      <c r="T19" s="1">
        <v>63</v>
      </c>
      <c r="U19" s="1">
        <v>66</v>
      </c>
      <c r="V19" s="1">
        <v>69</v>
      </c>
      <c r="X19" s="10">
        <v>18</v>
      </c>
      <c r="Y19" s="11">
        <f t="array" aca="1" ref="Y19" ca="1">SUMPRODUCT(FREQUENCY(IF(Kdonnées=1,ROW(KcolC)),ROW(Kdonnées)),FREQUENCY(IF(Kdonnées=18,ROW(KcolC)),ROW(Kdonnées)))</f>
        <v>0</v>
      </c>
      <c r="Z19" s="8"/>
      <c r="AA19" s="12">
        <v>28</v>
      </c>
      <c r="AB19" s="9">
        <v>718</v>
      </c>
    </row>
    <row r="20" spans="1:28" x14ac:dyDescent="0.2">
      <c r="A20" s="6">
        <v>34354</v>
      </c>
      <c r="B20" s="4" t="s">
        <v>3</v>
      </c>
      <c r="C20" s="1">
        <v>1</v>
      </c>
      <c r="D20" s="1">
        <v>4</v>
      </c>
      <c r="E20" s="1">
        <v>6</v>
      </c>
      <c r="F20" s="1">
        <v>7</v>
      </c>
      <c r="G20" s="1">
        <v>8</v>
      </c>
      <c r="H20" s="1">
        <v>10</v>
      </c>
      <c r="I20" s="1">
        <v>15</v>
      </c>
      <c r="J20" s="1">
        <v>24</v>
      </c>
      <c r="K20" s="1">
        <v>27</v>
      </c>
      <c r="L20" s="1">
        <v>33</v>
      </c>
      <c r="M20" s="1">
        <v>34</v>
      </c>
      <c r="N20" s="1">
        <v>35</v>
      </c>
      <c r="O20" s="1">
        <v>37</v>
      </c>
      <c r="P20" s="1">
        <v>38</v>
      </c>
      <c r="Q20" s="1">
        <v>46</v>
      </c>
      <c r="R20" s="1">
        <v>50</v>
      </c>
      <c r="S20" s="1">
        <v>58</v>
      </c>
      <c r="T20" s="1">
        <v>67</v>
      </c>
      <c r="U20" s="1">
        <v>68</v>
      </c>
      <c r="V20" s="1">
        <v>70</v>
      </c>
      <c r="X20" s="10">
        <v>19</v>
      </c>
      <c r="Y20" s="11">
        <f t="array" aca="1" ref="Y20" ca="1">SUMPRODUCT(FREQUENCY(IF(Kdonnées=1,ROW(KcolC)),ROW(Kdonnées)),FREQUENCY(IF(Kdonnées=19,ROW(KcolC)),ROW(Kdonnées)))</f>
        <v>0</v>
      </c>
      <c r="Z20" s="8"/>
      <c r="AA20" s="12">
        <v>33</v>
      </c>
      <c r="AB20" s="9">
        <v>718</v>
      </c>
    </row>
    <row r="21" spans="1:28" x14ac:dyDescent="0.2">
      <c r="A21" s="6">
        <v>34361</v>
      </c>
      <c r="B21" s="7" t="s">
        <v>3</v>
      </c>
      <c r="C21" s="1">
        <v>10</v>
      </c>
      <c r="D21" s="1">
        <v>11</v>
      </c>
      <c r="E21" s="1">
        <v>12</v>
      </c>
      <c r="F21" s="1">
        <v>14</v>
      </c>
      <c r="G21" s="1">
        <v>15</v>
      </c>
      <c r="H21" s="1">
        <v>17</v>
      </c>
      <c r="I21" s="1">
        <v>18</v>
      </c>
      <c r="J21" s="1">
        <v>23</v>
      </c>
      <c r="K21" s="1">
        <v>25</v>
      </c>
      <c r="L21" s="1">
        <v>37</v>
      </c>
      <c r="M21" s="1">
        <v>38</v>
      </c>
      <c r="N21" s="1">
        <v>42</v>
      </c>
      <c r="O21" s="1">
        <v>52</v>
      </c>
      <c r="P21" s="1">
        <v>53</v>
      </c>
      <c r="Q21" s="1">
        <v>54</v>
      </c>
      <c r="R21" s="1">
        <v>55</v>
      </c>
      <c r="S21" s="1">
        <v>63</v>
      </c>
      <c r="T21" s="1">
        <v>64</v>
      </c>
      <c r="U21" s="1">
        <v>65</v>
      </c>
      <c r="V21" s="1">
        <v>68</v>
      </c>
      <c r="X21" s="10">
        <v>20</v>
      </c>
      <c r="Y21" s="11">
        <f t="array" aca="1" ref="Y21" ca="1">SUMPRODUCT(FREQUENCY(IF(Kdonnées=1,ROW(KcolC)),ROW(Kdonnées)),FREQUENCY(IF(Kdonnées=20,ROW(KcolC)),ROW(Kdonnées)))</f>
        <v>1</v>
      </c>
      <c r="Z21" s="8"/>
      <c r="AA21" s="12">
        <v>57</v>
      </c>
      <c r="AB21" s="9">
        <v>716</v>
      </c>
    </row>
    <row r="22" spans="1:28" x14ac:dyDescent="0.2">
      <c r="X22" s="10">
        <v>21</v>
      </c>
      <c r="Y22" s="11">
        <f t="array" aca="1" ref="Y22" ca="1">SUMPRODUCT(FREQUENCY(IF(Kdonnées=1,ROW(KcolC)),ROW(Kdonnées)),FREQUENCY(IF(Kdonnées=21,ROW(KcolC)),ROW(Kdonnées)))</f>
        <v>2</v>
      </c>
      <c r="Z22" s="8"/>
      <c r="AA22" s="12">
        <v>14</v>
      </c>
      <c r="AB22" s="9">
        <v>715</v>
      </c>
    </row>
    <row r="23" spans="1:28" x14ac:dyDescent="0.2">
      <c r="X23" s="10">
        <v>22</v>
      </c>
      <c r="Y23" s="11">
        <f t="array" aca="1" ref="Y23" ca="1">SUMPRODUCT(FREQUENCY(IF(Kdonnées=1,ROW(KcolC)),ROW(Kdonnées)),FREQUENCY(IF(Kdonnées=22,ROW(KcolC)),ROW(Kdonnées)))</f>
        <v>0</v>
      </c>
      <c r="Z23" s="8"/>
      <c r="AA23" s="12">
        <v>67</v>
      </c>
      <c r="AB23" s="9">
        <v>715</v>
      </c>
    </row>
    <row r="24" spans="1:28" x14ac:dyDescent="0.2">
      <c r="X24" s="10">
        <v>23</v>
      </c>
      <c r="Y24" s="11">
        <f t="array" aca="1" ref="Y24" ca="1">SUMPRODUCT(FREQUENCY(IF(Kdonnées=1,ROW(KcolC)),ROW(Kdonnées)),FREQUENCY(IF(Kdonnées=23,ROW(KcolC)),ROW(Kdonnées)))</f>
        <v>1</v>
      </c>
      <c r="Z24" s="8"/>
      <c r="AA24" s="12">
        <v>10</v>
      </c>
      <c r="AB24" s="9">
        <v>714</v>
      </c>
    </row>
    <row r="25" spans="1:28" x14ac:dyDescent="0.2">
      <c r="X25" s="10">
        <v>24</v>
      </c>
      <c r="Y25" s="11">
        <f t="array" aca="1" ref="Y25" ca="1">SUMPRODUCT(FREQUENCY(IF(Kdonnées=1,ROW(KcolC)),ROW(Kdonnées)),FREQUENCY(IF(Kdonnées=24,ROW(KcolC)),ROW(Kdonnées)))</f>
        <v>3</v>
      </c>
      <c r="Z25" s="8"/>
      <c r="AA25" s="12">
        <v>35</v>
      </c>
      <c r="AB25" s="9">
        <v>713</v>
      </c>
    </row>
    <row r="26" spans="1:28" x14ac:dyDescent="0.2">
      <c r="X26" s="10">
        <v>25</v>
      </c>
      <c r="Y26" s="11">
        <f t="array" aca="1" ref="Y26" ca="1">SUMPRODUCT(FREQUENCY(IF(Kdonnées=1,ROW(KcolC)),ROW(Kdonnées)),FREQUENCY(IF(Kdonnées=25,ROW(KcolC)),ROW(Kdonnées)))</f>
        <v>1</v>
      </c>
      <c r="Z26" s="8"/>
      <c r="AA26" s="12">
        <v>9</v>
      </c>
      <c r="AB26" s="9">
        <v>712</v>
      </c>
    </row>
    <row r="27" spans="1:28" x14ac:dyDescent="0.2">
      <c r="X27" s="10">
        <v>26</v>
      </c>
      <c r="Y27" s="11">
        <f t="array" aca="1" ref="Y27" ca="1">SUMPRODUCT(FREQUENCY(IF(Kdonnées=1,ROW(KcolC)),ROW(Kdonnées)),FREQUENCY(IF(Kdonnées=26,ROW(KcolC)),ROW(Kdonnées)))</f>
        <v>0</v>
      </c>
      <c r="Z27" s="8"/>
      <c r="AA27" s="12">
        <v>29</v>
      </c>
      <c r="AB27" s="9">
        <v>712</v>
      </c>
    </row>
    <row r="28" spans="1:28" x14ac:dyDescent="0.2">
      <c r="X28" s="10">
        <v>27</v>
      </c>
      <c r="Y28" s="11">
        <f t="array" aca="1" ref="Y28" ca="1">SUMPRODUCT(FREQUENCY(IF(Kdonnées=1,ROW(KcolC)),ROW(Kdonnées)),FREQUENCY(IF(Kdonnées=27,ROW(KcolC)),ROW(Kdonnées)))</f>
        <v>4</v>
      </c>
      <c r="Z28" s="8"/>
      <c r="AA28" s="12">
        <v>51</v>
      </c>
      <c r="AB28" s="9">
        <v>708</v>
      </c>
    </row>
    <row r="29" spans="1:28" x14ac:dyDescent="0.2">
      <c r="X29" s="10">
        <v>28</v>
      </c>
      <c r="Y29" s="11">
        <f t="array" aca="1" ref="Y29" ca="1">SUMPRODUCT(FREQUENCY(IF(Kdonnées=1,ROW(KcolC)),ROW(Kdonnées)),FREQUENCY(IF(Kdonnées=28,ROW(KcolC)),ROW(Kdonnées)))</f>
        <v>0</v>
      </c>
      <c r="Z29" s="8"/>
      <c r="AA29" s="12">
        <v>50</v>
      </c>
      <c r="AB29" s="9">
        <v>707</v>
      </c>
    </row>
    <row r="30" spans="1:28" x14ac:dyDescent="0.2">
      <c r="X30" s="10">
        <v>29</v>
      </c>
      <c r="Y30" s="11">
        <f t="array" aca="1" ref="Y30" ca="1">SUMPRODUCT(FREQUENCY(IF(Kdonnées=1,ROW(KcolC)),ROW(Kdonnées)),FREQUENCY(IF(Kdonnées=29,ROW(KcolC)),ROW(Kdonnées)))</f>
        <v>0</v>
      </c>
      <c r="Z30" s="8"/>
      <c r="AA30" s="12">
        <v>54</v>
      </c>
      <c r="AB30" s="9">
        <v>706</v>
      </c>
    </row>
    <row r="31" spans="1:28" x14ac:dyDescent="0.2">
      <c r="X31" s="10">
        <v>30</v>
      </c>
      <c r="Y31" s="11">
        <f t="array" aca="1" ref="Y31" ca="1">SUMPRODUCT(FREQUENCY(IF(Kdonnées=1,ROW(KcolC)),ROW(Kdonnées)),FREQUENCY(IF(Kdonnées=30,ROW(KcolC)),ROW(Kdonnées)))</f>
        <v>0</v>
      </c>
      <c r="Z31" s="8"/>
      <c r="AA31" s="12">
        <v>18</v>
      </c>
      <c r="AB31" s="9">
        <v>705</v>
      </c>
    </row>
    <row r="32" spans="1:28" x14ac:dyDescent="0.2">
      <c r="X32" s="10">
        <v>31</v>
      </c>
      <c r="Y32" s="11">
        <f t="array" aca="1" ref="Y32" ca="1">SUMPRODUCT(FREQUENCY(IF(Kdonnées=1,ROW(KcolC)),ROW(Kdonnées)),FREQUENCY(IF(Kdonnées=31,ROW(KcolC)),ROW(Kdonnées)))</f>
        <v>0</v>
      </c>
      <c r="Z32" s="8"/>
      <c r="AA32" s="12">
        <v>42</v>
      </c>
      <c r="AB32" s="9">
        <v>705</v>
      </c>
    </row>
    <row r="33" spans="24:28" x14ac:dyDescent="0.2">
      <c r="X33" s="10">
        <v>32</v>
      </c>
      <c r="Y33" s="11">
        <f t="array" aca="1" ref="Y33" ca="1">SUMPRODUCT(FREQUENCY(IF(Kdonnées=1,ROW(KcolC)),ROW(Kdonnées)),FREQUENCY(IF(Kdonnées=32,ROW(KcolC)),ROW(Kdonnées)))</f>
        <v>2</v>
      </c>
      <c r="Z33" s="8"/>
      <c r="AA33" s="12">
        <v>53</v>
      </c>
      <c r="AB33" s="9">
        <v>705</v>
      </c>
    </row>
    <row r="34" spans="24:28" x14ac:dyDescent="0.2">
      <c r="X34" s="10">
        <v>33</v>
      </c>
      <c r="Y34" s="11">
        <f t="array" aca="1" ref="Y34" ca="1">SUMPRODUCT(FREQUENCY(IF(Kdonnées=1,ROW(KcolC)),ROW(Kdonnées)),FREQUENCY(IF(Kdonnées=33,ROW(KcolC)),ROW(Kdonnées)))</f>
        <v>1</v>
      </c>
      <c r="Z34" s="8"/>
      <c r="AA34" s="12">
        <v>64</v>
      </c>
      <c r="AB34" s="9">
        <v>705</v>
      </c>
    </row>
    <row r="35" spans="24:28" x14ac:dyDescent="0.2">
      <c r="X35" s="10">
        <v>34</v>
      </c>
      <c r="Y35" s="11">
        <f t="array" aca="1" ref="Y35" ca="1">SUMPRODUCT(FREQUENCY(IF(Kdonnées=1,ROW(KcolC)),ROW(Kdonnées)),FREQUENCY(IF(Kdonnées=34,ROW(KcolC)),ROW(Kdonnées)))</f>
        <v>1</v>
      </c>
      <c r="Z35" s="8"/>
      <c r="AA35" s="12">
        <v>40</v>
      </c>
      <c r="AB35" s="9">
        <v>704</v>
      </c>
    </row>
    <row r="36" spans="24:28" x14ac:dyDescent="0.2">
      <c r="X36" s="10">
        <v>35</v>
      </c>
      <c r="Y36" s="11">
        <f t="array" aca="1" ref="Y36" ca="1">SUMPRODUCT(FREQUENCY(IF(Kdonnées=1,ROW(KcolC)),ROW(Kdonnées)),FREQUENCY(IF(Kdonnées=35,ROW(KcolC)),ROW(Kdonnées)))</f>
        <v>2</v>
      </c>
      <c r="Z36" s="8"/>
      <c r="AA36" s="12">
        <v>70</v>
      </c>
      <c r="AB36" s="9">
        <v>704</v>
      </c>
    </row>
    <row r="37" spans="24:28" x14ac:dyDescent="0.2">
      <c r="X37" s="10">
        <v>36</v>
      </c>
      <c r="Y37" s="11">
        <f t="array" aca="1" ref="Y37" ca="1">SUMPRODUCT(FREQUENCY(IF(Kdonnées=1,ROW(KcolC)),ROW(Kdonnées)),FREQUENCY(IF(Kdonnées=36,ROW(KcolC)),ROW(Kdonnées)))</f>
        <v>1</v>
      </c>
      <c r="Z37" s="8"/>
      <c r="AA37" s="12">
        <v>8</v>
      </c>
      <c r="AB37" s="9">
        <v>703</v>
      </c>
    </row>
    <row r="38" spans="24:28" x14ac:dyDescent="0.2">
      <c r="X38" s="10">
        <v>37</v>
      </c>
      <c r="Y38" s="11">
        <f t="array" aca="1" ref="Y38" ca="1">SUMPRODUCT(FREQUENCY(IF(Kdonnées=1,ROW(KcolC)),ROW(Kdonnées)),FREQUENCY(IF(Kdonnées=37,ROW(KcolC)),ROW(Kdonnées)))</f>
        <v>2</v>
      </c>
      <c r="Z38" s="8"/>
      <c r="AA38" s="12">
        <v>26</v>
      </c>
      <c r="AB38" s="9">
        <v>703</v>
      </c>
    </row>
    <row r="39" spans="24:28" x14ac:dyDescent="0.2">
      <c r="X39" s="10">
        <v>38</v>
      </c>
      <c r="Y39" s="11">
        <f t="array" aca="1" ref="Y39" ca="1">SUMPRODUCT(FREQUENCY(IF(Kdonnées=1,ROW(KcolC)),ROW(Kdonnées)),FREQUENCY(IF(Kdonnées=38,ROW(KcolC)),ROW(Kdonnées)))</f>
        <v>2</v>
      </c>
      <c r="Z39" s="8"/>
      <c r="AA39" s="12">
        <v>19</v>
      </c>
      <c r="AB39" s="9">
        <v>702</v>
      </c>
    </row>
    <row r="40" spans="24:28" x14ac:dyDescent="0.2">
      <c r="X40" s="10">
        <v>39</v>
      </c>
      <c r="Y40" s="11">
        <f t="array" aca="1" ref="Y40" ca="1">SUMPRODUCT(FREQUENCY(IF(Kdonnées=1,ROW(KcolC)),ROW(Kdonnées)),FREQUENCY(IF(Kdonnées=39,ROW(KcolC)),ROW(Kdonnées)))</f>
        <v>0</v>
      </c>
      <c r="Z40" s="8"/>
      <c r="AA40" s="12">
        <v>3</v>
      </c>
      <c r="AB40" s="9">
        <v>699</v>
      </c>
    </row>
    <row r="41" spans="24:28" x14ac:dyDescent="0.2">
      <c r="X41" s="10">
        <v>40</v>
      </c>
      <c r="Y41" s="11">
        <f t="array" aca="1" ref="Y41" ca="1">SUMPRODUCT(FREQUENCY(IF(Kdonnées=1,ROW(KcolC)),ROW(Kdonnées)),FREQUENCY(IF(Kdonnées=40,ROW(KcolC)),ROW(Kdonnées)))</f>
        <v>0</v>
      </c>
      <c r="Z41" s="8"/>
      <c r="AA41" s="12">
        <v>27</v>
      </c>
      <c r="AB41" s="9">
        <v>699</v>
      </c>
    </row>
    <row r="42" spans="24:28" x14ac:dyDescent="0.2">
      <c r="X42" s="10">
        <v>41</v>
      </c>
      <c r="Y42" s="11">
        <f t="array" aca="1" ref="Y42" ca="1">SUMPRODUCT(FREQUENCY(IF(Kdonnées=1,ROW(KcolC)),ROW(Kdonnées)),FREQUENCY(IF(Kdonnées=41,ROW(KcolC)),ROW(Kdonnées)))</f>
        <v>0</v>
      </c>
      <c r="Z42" s="8"/>
      <c r="AA42" s="12">
        <v>25</v>
      </c>
      <c r="AB42" s="9">
        <v>698</v>
      </c>
    </row>
    <row r="43" spans="24:28" x14ac:dyDescent="0.2">
      <c r="X43" s="10">
        <v>42</v>
      </c>
      <c r="Y43" s="11">
        <f t="array" aca="1" ref="Y43" ca="1">SUMPRODUCT(FREQUENCY(IF(Kdonnées=1,ROW(KcolC)),ROW(Kdonnées)),FREQUENCY(IF(Kdonnées=42,ROW(KcolC)),ROW(Kdonnées)))</f>
        <v>1</v>
      </c>
      <c r="Z43" s="8"/>
      <c r="AA43" s="12">
        <v>52</v>
      </c>
      <c r="AB43" s="9">
        <v>698</v>
      </c>
    </row>
    <row r="44" spans="24:28" x14ac:dyDescent="0.2">
      <c r="X44" s="10">
        <v>43</v>
      </c>
      <c r="Y44" s="11">
        <f t="array" aca="1" ref="Y44" ca="1">SUMPRODUCT(FREQUENCY(IF(Kdonnées=1,ROW(KcolC)),ROW(Kdonnées)),FREQUENCY(IF(Kdonnées=43,ROW(KcolC)),ROW(Kdonnées)))</f>
        <v>0</v>
      </c>
      <c r="Z44" s="8"/>
      <c r="AA44" s="12">
        <v>37</v>
      </c>
      <c r="AB44" s="9">
        <v>697</v>
      </c>
    </row>
    <row r="45" spans="24:28" x14ac:dyDescent="0.2">
      <c r="X45" s="10">
        <v>44</v>
      </c>
      <c r="Y45" s="11">
        <f t="array" aca="1" ref="Y45" ca="1">SUMPRODUCT(FREQUENCY(IF(Kdonnées=1,ROW(KcolC)),ROW(Kdonnées)),FREQUENCY(IF(Kdonnées=44,ROW(KcolC)),ROW(Kdonnées)))</f>
        <v>0</v>
      </c>
      <c r="Z45" s="8"/>
      <c r="AA45" s="12">
        <v>21</v>
      </c>
      <c r="AB45" s="9">
        <v>696</v>
      </c>
    </row>
    <row r="46" spans="24:28" x14ac:dyDescent="0.2">
      <c r="X46" s="10">
        <v>45</v>
      </c>
      <c r="Y46" s="11">
        <f t="array" aca="1" ref="Y46" ca="1">SUMPRODUCT(FREQUENCY(IF(Kdonnées=1,ROW(KcolC)),ROW(Kdonnées)),FREQUENCY(IF(Kdonnées=45,ROW(KcolC)),ROW(Kdonnées)))</f>
        <v>2</v>
      </c>
      <c r="Z46" s="8"/>
      <c r="AA46" s="12">
        <v>68</v>
      </c>
      <c r="AB46" s="9">
        <v>696</v>
      </c>
    </row>
    <row r="47" spans="24:28" x14ac:dyDescent="0.2">
      <c r="X47" s="10">
        <v>46</v>
      </c>
      <c r="Y47" s="11">
        <f t="array" aca="1" ref="Y47" ca="1">SUMPRODUCT(FREQUENCY(IF(Kdonnées=1,ROW(KcolC)),ROW(Kdonnées)),FREQUENCY(IF(Kdonnées=46,ROW(KcolC)),ROW(Kdonnées)))</f>
        <v>1</v>
      </c>
      <c r="Z47" s="8"/>
      <c r="AA47" s="12">
        <v>34</v>
      </c>
      <c r="AB47" s="9">
        <v>695</v>
      </c>
    </row>
    <row r="48" spans="24:28" x14ac:dyDescent="0.2">
      <c r="X48" s="10">
        <v>47</v>
      </c>
      <c r="Y48" s="11">
        <f t="array" aca="1" ref="Y48" ca="1">SUMPRODUCT(FREQUENCY(IF(Kdonnées=1,ROW(KcolC)),ROW(Kdonnées)),FREQUENCY(IF(Kdonnées=47,ROW(KcolC)),ROW(Kdonnées)))</f>
        <v>2</v>
      </c>
      <c r="Z48" s="8"/>
      <c r="AA48" s="12">
        <v>60</v>
      </c>
      <c r="AB48" s="9">
        <v>695</v>
      </c>
    </row>
    <row r="49" spans="24:28" x14ac:dyDescent="0.2">
      <c r="X49" s="10">
        <v>48</v>
      </c>
      <c r="Y49" s="11">
        <f t="array" aca="1" ref="Y49" ca="1">SUMPRODUCT(FREQUENCY(IF(Kdonnées=1,ROW(KcolC)),ROW(Kdonnées)),FREQUENCY(IF(Kdonnées=48,ROW(KcolC)),ROW(Kdonnées)))</f>
        <v>0</v>
      </c>
      <c r="Z49" s="8"/>
      <c r="AA49" s="12">
        <v>41</v>
      </c>
      <c r="AB49" s="9">
        <v>692</v>
      </c>
    </row>
    <row r="50" spans="24:28" x14ac:dyDescent="0.2">
      <c r="X50" s="10">
        <v>49</v>
      </c>
      <c r="Y50" s="11">
        <f t="array" aca="1" ref="Y50" ca="1">SUMPRODUCT(FREQUENCY(IF(Kdonnées=1,ROW(KcolC)),ROW(Kdonnées)),FREQUENCY(IF(Kdonnées=49,ROW(KcolC)),ROW(Kdonnées)))</f>
        <v>1</v>
      </c>
      <c r="Z50" s="8"/>
      <c r="AA50" s="12">
        <v>62</v>
      </c>
      <c r="AB50" s="9">
        <v>692</v>
      </c>
    </row>
    <row r="51" spans="24:28" x14ac:dyDescent="0.2">
      <c r="X51" s="10">
        <v>50</v>
      </c>
      <c r="Y51" s="11">
        <f t="array" aca="1" ref="Y51" ca="1">SUMPRODUCT(FREQUENCY(IF(Kdonnées=1,ROW(KcolC)),ROW(Kdonnées)),FREQUENCY(IF(Kdonnées=50,ROW(KcolC)),ROW(Kdonnées)))</f>
        <v>1</v>
      </c>
      <c r="Z51" s="8"/>
      <c r="AA51" s="12">
        <v>24</v>
      </c>
      <c r="AB51" s="9">
        <v>691</v>
      </c>
    </row>
    <row r="52" spans="24:28" x14ac:dyDescent="0.2">
      <c r="X52" s="10">
        <v>51</v>
      </c>
      <c r="Y52" s="11">
        <f t="array" aca="1" ref="Y52" ca="1">SUMPRODUCT(FREQUENCY(IF(Kdonnées=1,ROW(KcolC)),ROW(Kdonnées)),FREQUENCY(IF(Kdonnées=51,ROW(KcolC)),ROW(Kdonnées)))</f>
        <v>0</v>
      </c>
      <c r="Z52" s="8"/>
      <c r="AA52" s="12">
        <v>46</v>
      </c>
      <c r="AB52" s="9">
        <v>691</v>
      </c>
    </row>
    <row r="53" spans="24:28" x14ac:dyDescent="0.2">
      <c r="X53" s="10">
        <v>52</v>
      </c>
      <c r="Y53" s="11">
        <f t="array" aca="1" ref="Y53" ca="1">SUMPRODUCT(FREQUENCY(IF(Kdonnées=1,ROW(KcolC)),ROW(Kdonnées)),FREQUENCY(IF(Kdonnées=52,ROW(KcolC)),ROW(Kdonnées)))</f>
        <v>0</v>
      </c>
      <c r="Z53" s="8"/>
      <c r="AA53" s="12">
        <v>56</v>
      </c>
      <c r="AB53" s="9">
        <v>691</v>
      </c>
    </row>
    <row r="54" spans="24:28" x14ac:dyDescent="0.2">
      <c r="X54" s="10">
        <v>53</v>
      </c>
      <c r="Y54" s="11">
        <f t="array" aca="1" ref="Y54" ca="1">SUMPRODUCT(FREQUENCY(IF(Kdonnées=1,ROW(KcolC)),ROW(Kdonnées)),FREQUENCY(IF(Kdonnées=53,ROW(KcolC)),ROW(Kdonnées)))</f>
        <v>1</v>
      </c>
      <c r="Z54" s="8"/>
      <c r="AA54" s="12">
        <v>6</v>
      </c>
      <c r="AB54" s="9">
        <v>690</v>
      </c>
    </row>
    <row r="55" spans="24:28" x14ac:dyDescent="0.2">
      <c r="X55" s="10">
        <v>54</v>
      </c>
      <c r="Y55" s="11">
        <f t="array" aca="1" ref="Y55" ca="1">SUMPRODUCT(FREQUENCY(IF(Kdonnées=1,ROW(KcolC)),ROW(Kdonnées)),FREQUENCY(IF(Kdonnées=54,ROW(KcolC)),ROW(Kdonnées)))</f>
        <v>0</v>
      </c>
      <c r="Z55" s="8"/>
      <c r="AA55" s="12">
        <v>31</v>
      </c>
      <c r="AB55" s="9">
        <v>688</v>
      </c>
    </row>
    <row r="56" spans="24:28" x14ac:dyDescent="0.2">
      <c r="X56" s="10">
        <v>55</v>
      </c>
      <c r="Y56" s="11">
        <f t="array" aca="1" ref="Y56" ca="1">SUMPRODUCT(FREQUENCY(IF(Kdonnées=1,ROW(KcolC)),ROW(Kdonnées)),FREQUENCY(IF(Kdonnées=55,ROW(KcolC)),ROW(Kdonnées)))</f>
        <v>0</v>
      </c>
      <c r="Z56" s="8"/>
      <c r="AA56" s="12">
        <v>38</v>
      </c>
      <c r="AB56" s="9">
        <v>687</v>
      </c>
    </row>
    <row r="57" spans="24:28" x14ac:dyDescent="0.2">
      <c r="X57" s="10">
        <v>56</v>
      </c>
      <c r="Y57" s="11">
        <f t="array" aca="1" ref="Y57" ca="1">SUMPRODUCT(FREQUENCY(IF(Kdonnées=1,ROW(KcolC)),ROW(Kdonnées)),FREQUENCY(IF(Kdonnées=56,ROW(KcolC)),ROW(Kdonnées)))</f>
        <v>2</v>
      </c>
      <c r="Z57" s="8"/>
      <c r="AA57" s="12">
        <v>4</v>
      </c>
      <c r="AB57" s="9">
        <v>684</v>
      </c>
    </row>
    <row r="58" spans="24:28" x14ac:dyDescent="0.2">
      <c r="X58" s="10">
        <v>57</v>
      </c>
      <c r="Y58" s="11">
        <f t="array" aca="1" ref="Y58" ca="1">SUMPRODUCT(FREQUENCY(IF(Kdonnées=1,ROW(KcolC)),ROW(Kdonnées)),FREQUENCY(IF(Kdonnées=57,ROW(KcolC)),ROW(Kdonnées)))</f>
        <v>0</v>
      </c>
      <c r="Z58" s="8"/>
      <c r="AA58" s="12">
        <v>55</v>
      </c>
      <c r="AB58" s="9">
        <v>684</v>
      </c>
    </row>
    <row r="59" spans="24:28" x14ac:dyDescent="0.2">
      <c r="X59" s="10">
        <v>58</v>
      </c>
      <c r="Y59" s="11">
        <f t="array" aca="1" ref="Y59" ca="1">SUMPRODUCT(FREQUENCY(IF(Kdonnées=1,ROW(KcolC)),ROW(Kdonnées)),FREQUENCY(IF(Kdonnées=58,ROW(KcolC)),ROW(Kdonnées)))</f>
        <v>2</v>
      </c>
      <c r="Z59" s="8"/>
      <c r="AA59" s="12">
        <v>23</v>
      </c>
      <c r="AB59" s="9">
        <v>682</v>
      </c>
    </row>
    <row r="60" spans="24:28" x14ac:dyDescent="0.2">
      <c r="X60" s="10">
        <v>59</v>
      </c>
      <c r="Y60" s="11">
        <f t="array" aca="1" ref="Y60" ca="1">SUMPRODUCT(FREQUENCY(IF(Kdonnées=1,ROW(KcolC)),ROW(Kdonnées)),FREQUENCY(IF(Kdonnées=59,ROW(KcolC)),ROW(Kdonnées)))</f>
        <v>2</v>
      </c>
      <c r="Z60" s="8"/>
      <c r="AA60" s="12">
        <v>45</v>
      </c>
      <c r="AB60" s="9">
        <v>680</v>
      </c>
    </row>
    <row r="61" spans="24:28" x14ac:dyDescent="0.2">
      <c r="X61" s="10">
        <v>60</v>
      </c>
      <c r="Y61" s="11">
        <f t="array" aca="1" ref="Y61" ca="1">SUMPRODUCT(FREQUENCY(IF(Kdonnées=1,ROW(KcolC)),ROW(Kdonnées)),FREQUENCY(IF(Kdonnées=60,ROW(KcolC)),ROW(Kdonnées)))</f>
        <v>1</v>
      </c>
      <c r="Z61" s="8"/>
      <c r="AA61" s="12">
        <v>65</v>
      </c>
      <c r="AB61" s="9">
        <v>680</v>
      </c>
    </row>
    <row r="62" spans="24:28" x14ac:dyDescent="0.2">
      <c r="X62" s="10">
        <v>61</v>
      </c>
      <c r="Y62" s="11">
        <f t="array" aca="1" ref="Y62" ca="1">SUMPRODUCT(FREQUENCY(IF(Kdonnées=1,ROW(KcolC)),ROW(Kdonnées)),FREQUENCY(IF(Kdonnées=61,ROW(KcolC)),ROW(Kdonnées)))</f>
        <v>0</v>
      </c>
      <c r="Z62" s="8"/>
      <c r="AA62" s="12">
        <v>17</v>
      </c>
      <c r="AB62" s="9">
        <v>679</v>
      </c>
    </row>
    <row r="63" spans="24:28" x14ac:dyDescent="0.2">
      <c r="X63" s="10">
        <v>62</v>
      </c>
      <c r="Y63" s="11">
        <f t="array" aca="1" ref="Y63" ca="1">SUMPRODUCT(FREQUENCY(IF(Kdonnées=1,ROW(KcolC)),ROW(Kdonnées)),FREQUENCY(IF(Kdonnées=62,ROW(KcolC)),ROW(Kdonnées)))</f>
        <v>1</v>
      </c>
      <c r="Z63" s="8"/>
      <c r="AA63" s="12">
        <v>32</v>
      </c>
      <c r="AB63" s="9">
        <v>677</v>
      </c>
    </row>
    <row r="64" spans="24:28" x14ac:dyDescent="0.2">
      <c r="X64" s="10">
        <v>63</v>
      </c>
      <c r="Y64" s="11">
        <f t="array" aca="1" ref="Y64" ca="1">SUMPRODUCT(FREQUENCY(IF(Kdonnées=1,ROW(KcolC)),ROW(Kdonnées)),FREQUENCY(IF(Kdonnées=63,ROW(KcolC)),ROW(Kdonnées)))</f>
        <v>2</v>
      </c>
      <c r="Z64" s="8"/>
      <c r="AA64" s="12">
        <v>48</v>
      </c>
      <c r="AB64" s="9">
        <v>674</v>
      </c>
    </row>
    <row r="65" spans="24:28" x14ac:dyDescent="0.2">
      <c r="X65" s="10">
        <v>64</v>
      </c>
      <c r="Y65" s="11">
        <f t="array" aca="1" ref="Y65" ca="1">SUMPRODUCT(FREQUENCY(IF(Kdonnées=1,ROW(KcolC)),ROW(Kdonnées)),FREQUENCY(IF(Kdonnées=64,ROW(KcolC)),ROW(Kdonnées)))</f>
        <v>1</v>
      </c>
      <c r="Z65" s="8"/>
      <c r="AA65" s="12">
        <v>22</v>
      </c>
      <c r="AB65" s="9">
        <v>673</v>
      </c>
    </row>
    <row r="66" spans="24:28" x14ac:dyDescent="0.2">
      <c r="X66" s="10">
        <v>65</v>
      </c>
      <c r="Y66" s="11">
        <f t="array" aca="1" ref="Y66" ca="1">SUMPRODUCT(FREQUENCY(IF(Kdonnées=1,ROW(KcolC)),ROW(Kdonnées)),FREQUENCY(IF(Kdonnées=65,ROW(KcolC)),ROW(Kdonnées)))</f>
        <v>1</v>
      </c>
      <c r="Z66" s="8"/>
      <c r="AA66" s="12">
        <v>11</v>
      </c>
      <c r="AB66" s="9">
        <v>672</v>
      </c>
    </row>
    <row r="67" spans="24:28" x14ac:dyDescent="0.2">
      <c r="X67" s="10">
        <v>66</v>
      </c>
      <c r="Y67" s="11">
        <f t="array" aca="1" ref="Y67" ca="1">SUMPRODUCT(FREQUENCY(IF(Kdonnées=1,ROW(KcolC)),ROW(Kdonnées)),FREQUENCY(IF(Kdonnées=66,ROW(KcolC)),ROW(Kdonnées)))</f>
        <v>1</v>
      </c>
      <c r="Z67" s="8"/>
      <c r="AA67" s="12">
        <v>47</v>
      </c>
      <c r="AB67" s="9">
        <v>668</v>
      </c>
    </row>
    <row r="68" spans="24:28" x14ac:dyDescent="0.2">
      <c r="X68" s="10">
        <v>67</v>
      </c>
      <c r="Y68" s="11">
        <f t="array" aca="1" ref="Y68" ca="1">SUMPRODUCT(FREQUENCY(IF(Kdonnées=1,ROW(KcolC)),ROW(Kdonnées)),FREQUENCY(IF(Kdonnées=67,ROW(KcolC)),ROW(Kdonnées)))</f>
        <v>2</v>
      </c>
      <c r="Z68" s="8"/>
      <c r="AA68" s="12">
        <v>39</v>
      </c>
      <c r="AB68" s="9">
        <v>663</v>
      </c>
    </row>
    <row r="69" spans="24:28" x14ac:dyDescent="0.2">
      <c r="X69" s="10">
        <v>68</v>
      </c>
      <c r="Y69" s="11">
        <f t="array" aca="1" ref="Y69" ca="1">SUMPRODUCT(FREQUENCY(IF(Kdonnées=1,ROW(KcolC)),ROW(Kdonnées)),FREQUENCY(IF(Kdonnées=68,ROW(KcolC)),ROW(Kdonnées)))</f>
        <v>2</v>
      </c>
      <c r="Z69" s="8"/>
      <c r="AA69" s="12">
        <v>12</v>
      </c>
      <c r="AB69" s="9">
        <v>662</v>
      </c>
    </row>
    <row r="70" spans="24:28" x14ac:dyDescent="0.2">
      <c r="X70" s="10">
        <v>69</v>
      </c>
      <c r="Y70" s="11">
        <f t="array" aca="1" ref="Y70" ca="1">SUMPRODUCT(FREQUENCY(IF(Kdonnées=1,ROW(KcolC)),ROW(Kdonnées)),FREQUENCY(IF(Kdonnées=69,ROW(KcolC)),ROW(Kdonnées)))</f>
        <v>2</v>
      </c>
      <c r="Z70" s="8"/>
      <c r="AA70" s="12">
        <v>63</v>
      </c>
      <c r="AB70" s="9">
        <v>661</v>
      </c>
    </row>
    <row r="71" spans="24:28" x14ac:dyDescent="0.2">
      <c r="X71" s="10">
        <v>70</v>
      </c>
      <c r="Y71" s="11">
        <f t="array" aca="1" ref="Y71" ca="1">SUMPRODUCT(FREQUENCY(IF(Kdonnées=1,ROW(KcolC)),ROW(Kdonnées)),FREQUENCY(IF(Kdonnées=70,ROW(KcolC)),ROW(Kdonnées)))</f>
        <v>3</v>
      </c>
      <c r="Z71" s="8"/>
      <c r="AA71" s="12">
        <v>58</v>
      </c>
      <c r="AB71" s="9">
        <v>656</v>
      </c>
    </row>
  </sheetData>
  <mergeCells count="1">
    <mergeCell ref="C1:V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2011-11-06T15:29:59Z</dcterms:created>
  <dcterms:modified xsi:type="dcterms:W3CDTF">2011-11-06T15:44:01Z</dcterms:modified>
</cp:coreProperties>
</file>