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530" yWindow="465" windowWidth="13980" windowHeight="7815" activeTab="1"/>
  </bookViews>
  <sheets>
    <sheet name="Bilan" sheetId="3" r:id="rId1"/>
    <sheet name="Promotion" sheetId="2" r:id="rId2"/>
  </sheets>
  <externalReferences>
    <externalReference r:id="rId3"/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D6" i="3" l="1"/>
  <c r="B6" i="3"/>
  <c r="D5" i="3"/>
  <c r="B5" i="3"/>
  <c r="D4" i="3"/>
  <c r="B4" i="3"/>
  <c r="D3" i="3"/>
  <c r="B13" i="3" s="1"/>
  <c r="B3" i="3"/>
  <c r="D2" i="3"/>
  <c r="B2" i="3"/>
  <c r="B11" i="3" l="1"/>
  <c r="B12" i="3"/>
  <c r="B11" i="2" l="1"/>
  <c r="B8" i="2"/>
  <c r="B10" i="2"/>
  <c r="B34" i="2"/>
  <c r="B20" i="2"/>
  <c r="B32" i="2"/>
  <c r="B24" i="2"/>
  <c r="B25" i="2"/>
  <c r="B12" i="2"/>
  <c r="B35" i="2"/>
  <c r="B39" i="2"/>
  <c r="B5" i="2"/>
  <c r="B6" i="2"/>
  <c r="B7" i="2"/>
  <c r="B36" i="2"/>
  <c r="B37" i="2"/>
  <c r="B27" i="2"/>
  <c r="B2" i="2"/>
  <c r="B17" i="2"/>
  <c r="B13" i="2"/>
  <c r="B33" i="2"/>
  <c r="B23" i="2"/>
  <c r="B29" i="2"/>
  <c r="B41" i="2"/>
  <c r="B16" i="2"/>
  <c r="B38" i="2"/>
  <c r="B30" i="2"/>
  <c r="B22" i="2"/>
  <c r="B9" i="2"/>
  <c r="B3" i="2"/>
  <c r="B40" i="2"/>
  <c r="B14" i="2"/>
  <c r="B31" i="2"/>
  <c r="B26" i="2"/>
  <c r="C6" i="3" l="1"/>
  <c r="C3" i="3"/>
  <c r="C5" i="3"/>
  <c r="C2" i="3"/>
  <c r="C4" i="3"/>
  <c r="B19" i="2"/>
  <c r="B28" i="2"/>
  <c r="B4" i="2"/>
  <c r="B15" i="2"/>
  <c r="B21" i="2"/>
  <c r="B18" i="2"/>
  <c r="B52" i="2" l="1"/>
  <c r="B46" i="2"/>
  <c r="B45" i="2"/>
  <c r="C45" i="2" s="1"/>
  <c r="B47" i="2"/>
  <c r="B49" i="2"/>
  <c r="B51" i="2"/>
  <c r="B50" i="2"/>
</calcChain>
</file>

<file path=xl/sharedStrings.xml><?xml version="1.0" encoding="utf-8"?>
<sst xmlns="http://schemas.openxmlformats.org/spreadsheetml/2006/main" count="54" uniqueCount="54">
  <si>
    <t>Service Comptabilité</t>
  </si>
  <si>
    <t>Service Relations Humaines</t>
  </si>
  <si>
    <t>Service Développement</t>
  </si>
  <si>
    <t>Service Administratif</t>
  </si>
  <si>
    <t>Service Commercial</t>
  </si>
  <si>
    <t>Service</t>
  </si>
  <si>
    <t>Moyenne des moyennes pondérées</t>
  </si>
  <si>
    <t>Moyenne des moyennes non pondérées</t>
  </si>
  <si>
    <t>Score cumulé</t>
  </si>
  <si>
    <t>Jérémy</t>
  </si>
  <si>
    <t>Séverine</t>
  </si>
  <si>
    <t>Laura</t>
  </si>
  <si>
    <t>Alexis</t>
  </si>
  <si>
    <t>Peter</t>
  </si>
  <si>
    <t>Ray</t>
  </si>
  <si>
    <t>Henry</t>
  </si>
  <si>
    <t>Ludivine</t>
  </si>
  <si>
    <t>Sivacoumar</t>
  </si>
  <si>
    <t>Loic</t>
  </si>
  <si>
    <t>Damien</t>
  </si>
  <si>
    <t>Benjamin</t>
  </si>
  <si>
    <t>Christophe</t>
  </si>
  <si>
    <t>Sylvain</t>
  </si>
  <si>
    <t>Nicolas</t>
  </si>
  <si>
    <t>Olivier</t>
  </si>
  <si>
    <t>Grégoire</t>
  </si>
  <si>
    <t>Yann</t>
  </si>
  <si>
    <t>Alexia</t>
  </si>
  <si>
    <t>Bruno</t>
  </si>
  <si>
    <t>Mathilde</t>
  </si>
  <si>
    <t>Serge</t>
  </si>
  <si>
    <t>Vincent</t>
  </si>
  <si>
    <t>Jean</t>
  </si>
  <si>
    <t>Yannis</t>
  </si>
  <si>
    <t>Robin</t>
  </si>
  <si>
    <t>Maxence</t>
  </si>
  <si>
    <t>Stéphane</t>
  </si>
  <si>
    <t>François</t>
  </si>
  <si>
    <t>Jean Luc</t>
  </si>
  <si>
    <t>Adrien</t>
  </si>
  <si>
    <t>Raphaël</t>
  </si>
  <si>
    <t>Thibault</t>
  </si>
  <si>
    <t>Théo</t>
  </si>
  <si>
    <t>Axel</t>
  </si>
  <si>
    <t>Arnaud</t>
  </si>
  <si>
    <t>Anthony</t>
  </si>
  <si>
    <t>William</t>
  </si>
  <si>
    <t>Témanuia</t>
  </si>
  <si>
    <t>Elodie</t>
  </si>
  <si>
    <t>Nom</t>
  </si>
  <si>
    <t>Classement des trois meilleurs services :</t>
  </si>
  <si>
    <t>Plus mauvais employés</t>
  </si>
  <si>
    <t>Score total</t>
  </si>
  <si>
    <t>Meilleurs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</si>
</sst>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0" borderId="0" xfId="0" applyFill="1"/>
    <xf numFmtId="0" fontId="3" fillId="3" borderId="0" xfId="2" applyAlignment="1">
      <alignment horizontal="center"/>
    </xf>
    <xf numFmtId="0" fontId="2" fillId="2" borderId="0" xfId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/>
  </cellXfs>
  <cellStyles count="3">
    <cellStyle name="Insatisfaisant" xfId="2" builtinId="27"/>
    <cellStyle name="Normal" xfId="0" builtinId="0"/>
    <cellStyle name="Satisfaisant" xfId="1" builtinId="26"/>
  </cellStyles>
  <dxfs count="3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scores au sein de l'entreprise</a:t>
            </a:r>
            <a:endParaRPr lang="en-US"/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Bilan!$D$1</c:f>
              <c:strCache>
                <c:ptCount val="1"/>
                <c:pt idx="0">
                  <c:v>Score cumulé</c:v>
                </c:pt>
              </c:strCache>
            </c:strRef>
          </c:tx>
          <c:dPt>
            <c:idx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</c:dPt>
          <c:dPt>
            <c:idx val="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4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cat>
            <c:strRef>
              <c:f>Bilan!$A$2:$A$6</c:f>
              <c:strCache>
                <c:ptCount val="5"/>
                <c:pt idx="0">
                  <c:v>Service Comptabilité</c:v>
                </c:pt>
                <c:pt idx="1">
                  <c:v>Service Relations Humaines</c:v>
                </c:pt>
                <c:pt idx="2">
                  <c:v>Service Développement</c:v>
                </c:pt>
                <c:pt idx="3">
                  <c:v>Service Administratif</c:v>
                </c:pt>
                <c:pt idx="4">
                  <c:v>Service Commercial</c:v>
                </c:pt>
              </c:strCache>
            </c:strRef>
          </c:cat>
          <c:val>
            <c:numRef>
              <c:f>Bilan!$D$2:$D$6</c:f>
              <c:numCache>
                <c:formatCode>General</c:formatCode>
                <c:ptCount val="5"/>
                <c:pt idx="0">
                  <c:v>537</c:v>
                </c:pt>
                <c:pt idx="1">
                  <c:v>645</c:v>
                </c:pt>
                <c:pt idx="2">
                  <c:v>626</c:v>
                </c:pt>
                <c:pt idx="3">
                  <c:v>650</c:v>
                </c:pt>
                <c:pt idx="4">
                  <c:v>602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132386790842708"/>
          <c:y val="0.12411338812097492"/>
          <c:w val="0.52011412018137448"/>
          <c:h val="0.81415375968492953"/>
        </c:manualLayout>
      </c:layout>
      <c:radarChart>
        <c:radarStyle val="marker"/>
        <c:varyColors val="0"/>
        <c:ser>
          <c:idx val="0"/>
          <c:order val="0"/>
          <c:tx>
            <c:strRef>
              <c:f>Promotion!$B$1</c:f>
              <c:strCache>
                <c:ptCount val="1"/>
                <c:pt idx="0">
                  <c:v>Score total</c:v>
                </c:pt>
              </c:strCache>
            </c:strRef>
          </c:tx>
          <c:marker>
            <c:symbol val="none"/>
          </c:marker>
          <c:cat>
            <c:strRef>
              <c:f>Promotion!$A$2:$A$41</c:f>
              <c:strCache>
                <c:ptCount val="40"/>
                <c:pt idx="0">
                  <c:v>Adrien</c:v>
                </c:pt>
                <c:pt idx="1">
                  <c:v>Alexia</c:v>
                </c:pt>
                <c:pt idx="2">
                  <c:v>Alexis</c:v>
                </c:pt>
                <c:pt idx="3">
                  <c:v>Anthony</c:v>
                </c:pt>
                <c:pt idx="4">
                  <c:v>Arnaud</c:v>
                </c:pt>
                <c:pt idx="5">
                  <c:v>Axel</c:v>
                </c:pt>
                <c:pt idx="6">
                  <c:v>Benjamin</c:v>
                </c:pt>
                <c:pt idx="7">
                  <c:v>Bruno</c:v>
                </c:pt>
                <c:pt idx="8">
                  <c:v>Christophe</c:v>
                </c:pt>
                <c:pt idx="9">
                  <c:v>Damien</c:v>
                </c:pt>
                <c:pt idx="10">
                  <c:v>Elodie</c:v>
                </c:pt>
                <c:pt idx="11">
                  <c:v>François</c:v>
                </c:pt>
                <c:pt idx="12">
                  <c:v>Grégoire</c:v>
                </c:pt>
                <c:pt idx="13">
                  <c:v>Henry</c:v>
                </c:pt>
                <c:pt idx="14">
                  <c:v>Jean</c:v>
                </c:pt>
                <c:pt idx="15">
                  <c:v>Jean Luc</c:v>
                </c:pt>
                <c:pt idx="16">
                  <c:v>Jérémy</c:v>
                </c:pt>
                <c:pt idx="17">
                  <c:v>Laura</c:v>
                </c:pt>
                <c:pt idx="18">
                  <c:v>Loic</c:v>
                </c:pt>
                <c:pt idx="19">
                  <c:v>Ludivine</c:v>
                </c:pt>
                <c:pt idx="20">
                  <c:v>Mathilde</c:v>
                </c:pt>
                <c:pt idx="21">
                  <c:v>Maxence</c:v>
                </c:pt>
                <c:pt idx="22">
                  <c:v>Nicolas</c:v>
                </c:pt>
                <c:pt idx="23">
                  <c:v>Olivier</c:v>
                </c:pt>
                <c:pt idx="24">
                  <c:v>Peter</c:v>
                </c:pt>
                <c:pt idx="25">
                  <c:v>Raphaël</c:v>
                </c:pt>
                <c:pt idx="26">
                  <c:v>Ray</c:v>
                </c:pt>
                <c:pt idx="27">
                  <c:v>Robin</c:v>
                </c:pt>
                <c:pt idx="28">
                  <c:v>Serge</c:v>
                </c:pt>
                <c:pt idx="29">
                  <c:v>Séverine</c:v>
                </c:pt>
                <c:pt idx="30">
                  <c:v>Sivacoumar</c:v>
                </c:pt>
                <c:pt idx="31">
                  <c:v>Stéphane</c:v>
                </c:pt>
                <c:pt idx="32">
                  <c:v>Sylvain</c:v>
                </c:pt>
                <c:pt idx="33">
                  <c:v>Témanuia</c:v>
                </c:pt>
                <c:pt idx="34">
                  <c:v>Théo</c:v>
                </c:pt>
                <c:pt idx="35">
                  <c:v>Thibault</c:v>
                </c:pt>
                <c:pt idx="36">
                  <c:v>Vincent</c:v>
                </c:pt>
                <c:pt idx="37">
                  <c:v>William</c:v>
                </c:pt>
                <c:pt idx="38">
                  <c:v>Yann</c:v>
                </c:pt>
                <c:pt idx="39">
                  <c:v>Yannis</c:v>
                </c:pt>
              </c:strCache>
            </c:strRef>
          </c:cat>
          <c:val>
            <c:numRef>
              <c:f>Promotion!$B$2:$B$41</c:f>
              <c:numCache>
                <c:formatCode>General</c:formatCode>
                <c:ptCount val="40"/>
                <c:pt idx="0">
                  <c:v>88</c:v>
                </c:pt>
                <c:pt idx="1">
                  <c:v>84</c:v>
                </c:pt>
                <c:pt idx="2">
                  <c:v>70</c:v>
                </c:pt>
                <c:pt idx="3">
                  <c:v>71</c:v>
                </c:pt>
                <c:pt idx="4">
                  <c:v>82</c:v>
                </c:pt>
                <c:pt idx="5">
                  <c:v>35</c:v>
                </c:pt>
                <c:pt idx="6">
                  <c:v>77</c:v>
                </c:pt>
                <c:pt idx="7">
                  <c:v>61</c:v>
                </c:pt>
                <c:pt idx="8">
                  <c:v>78</c:v>
                </c:pt>
                <c:pt idx="9">
                  <c:v>37</c:v>
                </c:pt>
                <c:pt idx="10">
                  <c:v>85</c:v>
                </c:pt>
                <c:pt idx="11">
                  <c:v>80</c:v>
                </c:pt>
                <c:pt idx="12">
                  <c:v>72</c:v>
                </c:pt>
                <c:pt idx="13">
                  <c:v>89</c:v>
                </c:pt>
                <c:pt idx="14">
                  <c:v>43</c:v>
                </c:pt>
                <c:pt idx="15">
                  <c:v>71</c:v>
                </c:pt>
                <c:pt idx="16">
                  <c:v>75</c:v>
                </c:pt>
                <c:pt idx="17">
                  <c:v>84</c:v>
                </c:pt>
                <c:pt idx="18">
                  <c:v>96</c:v>
                </c:pt>
                <c:pt idx="19">
                  <c:v>99</c:v>
                </c:pt>
                <c:pt idx="20">
                  <c:v>81</c:v>
                </c:pt>
                <c:pt idx="21">
                  <c:v>79</c:v>
                </c:pt>
                <c:pt idx="22">
                  <c:v>65</c:v>
                </c:pt>
                <c:pt idx="23">
                  <c:v>100</c:v>
                </c:pt>
                <c:pt idx="24">
                  <c:v>96</c:v>
                </c:pt>
                <c:pt idx="25">
                  <c:v>114</c:v>
                </c:pt>
                <c:pt idx="26">
                  <c:v>101</c:v>
                </c:pt>
                <c:pt idx="27">
                  <c:v>74</c:v>
                </c:pt>
                <c:pt idx="28">
                  <c:v>96</c:v>
                </c:pt>
                <c:pt idx="29">
                  <c:v>74</c:v>
                </c:pt>
                <c:pt idx="30">
                  <c:v>94</c:v>
                </c:pt>
                <c:pt idx="31">
                  <c:v>87</c:v>
                </c:pt>
                <c:pt idx="32">
                  <c:v>73</c:v>
                </c:pt>
                <c:pt idx="33">
                  <c:v>77</c:v>
                </c:pt>
                <c:pt idx="34">
                  <c:v>64</c:v>
                </c:pt>
                <c:pt idx="35">
                  <c:v>62</c:v>
                </c:pt>
                <c:pt idx="36">
                  <c:v>77</c:v>
                </c:pt>
                <c:pt idx="37">
                  <c:v>70</c:v>
                </c:pt>
                <c:pt idx="38">
                  <c:v>55</c:v>
                </c:pt>
                <c:pt idx="39">
                  <c:v>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349184"/>
        <c:axId val="72350720"/>
      </c:radarChart>
      <c:catAx>
        <c:axId val="72349184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72350720"/>
        <c:crosses val="autoZero"/>
        <c:auto val="1"/>
        <c:lblAlgn val="ctr"/>
        <c:lblOffset val="100"/>
        <c:noMultiLvlLbl val="0"/>
      </c:catAx>
      <c:valAx>
        <c:axId val="72350720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723491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380992239563664"/>
          <c:y val="0.43846138072019541"/>
          <c:w val="9.2668548134211493E-2"/>
          <c:h val="3.3164439751404977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3.6039895013123366E-2"/>
          <c:y val="0.13502581408093223"/>
          <c:w val="0.86857934497318268"/>
          <c:h val="0.6941443857979291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Promotion!$B$1</c:f>
              <c:strCache>
                <c:ptCount val="1"/>
                <c:pt idx="0">
                  <c:v>Score total</c:v>
                </c:pt>
              </c:strCache>
            </c:strRef>
          </c:tx>
          <c:invertIfNegative val="0"/>
          <c:cat>
            <c:strRef>
              <c:f>Promotion!$A$2:$A$41</c:f>
              <c:strCache>
                <c:ptCount val="40"/>
                <c:pt idx="0">
                  <c:v>Adrien</c:v>
                </c:pt>
                <c:pt idx="1">
                  <c:v>Alexia</c:v>
                </c:pt>
                <c:pt idx="2">
                  <c:v>Alexis</c:v>
                </c:pt>
                <c:pt idx="3">
                  <c:v>Anthony</c:v>
                </c:pt>
                <c:pt idx="4">
                  <c:v>Arnaud</c:v>
                </c:pt>
                <c:pt idx="5">
                  <c:v>Axel</c:v>
                </c:pt>
                <c:pt idx="6">
                  <c:v>Benjamin</c:v>
                </c:pt>
                <c:pt idx="7">
                  <c:v>Bruno</c:v>
                </c:pt>
                <c:pt idx="8">
                  <c:v>Christophe</c:v>
                </c:pt>
                <c:pt idx="9">
                  <c:v>Damien</c:v>
                </c:pt>
                <c:pt idx="10">
                  <c:v>Elodie</c:v>
                </c:pt>
                <c:pt idx="11">
                  <c:v>François</c:v>
                </c:pt>
                <c:pt idx="12">
                  <c:v>Grégoire</c:v>
                </c:pt>
                <c:pt idx="13">
                  <c:v>Henry</c:v>
                </c:pt>
                <c:pt idx="14">
                  <c:v>Jean</c:v>
                </c:pt>
                <c:pt idx="15">
                  <c:v>Jean Luc</c:v>
                </c:pt>
                <c:pt idx="16">
                  <c:v>Jérémy</c:v>
                </c:pt>
                <c:pt idx="17">
                  <c:v>Laura</c:v>
                </c:pt>
                <c:pt idx="18">
                  <c:v>Loic</c:v>
                </c:pt>
                <c:pt idx="19">
                  <c:v>Ludivine</c:v>
                </c:pt>
                <c:pt idx="20">
                  <c:v>Mathilde</c:v>
                </c:pt>
                <c:pt idx="21">
                  <c:v>Maxence</c:v>
                </c:pt>
                <c:pt idx="22">
                  <c:v>Nicolas</c:v>
                </c:pt>
                <c:pt idx="23">
                  <c:v>Olivier</c:v>
                </c:pt>
                <c:pt idx="24">
                  <c:v>Peter</c:v>
                </c:pt>
                <c:pt idx="25">
                  <c:v>Raphaël</c:v>
                </c:pt>
                <c:pt idx="26">
                  <c:v>Ray</c:v>
                </c:pt>
                <c:pt idx="27">
                  <c:v>Robin</c:v>
                </c:pt>
                <c:pt idx="28">
                  <c:v>Serge</c:v>
                </c:pt>
                <c:pt idx="29">
                  <c:v>Séverine</c:v>
                </c:pt>
                <c:pt idx="30">
                  <c:v>Sivacoumar</c:v>
                </c:pt>
                <c:pt idx="31">
                  <c:v>Stéphane</c:v>
                </c:pt>
                <c:pt idx="32">
                  <c:v>Sylvain</c:v>
                </c:pt>
                <c:pt idx="33">
                  <c:v>Témanuia</c:v>
                </c:pt>
                <c:pt idx="34">
                  <c:v>Théo</c:v>
                </c:pt>
                <c:pt idx="35">
                  <c:v>Thibault</c:v>
                </c:pt>
                <c:pt idx="36">
                  <c:v>Vincent</c:v>
                </c:pt>
                <c:pt idx="37">
                  <c:v>William</c:v>
                </c:pt>
                <c:pt idx="38">
                  <c:v>Yann</c:v>
                </c:pt>
                <c:pt idx="39">
                  <c:v>Yannis</c:v>
                </c:pt>
              </c:strCache>
            </c:strRef>
          </c:cat>
          <c:val>
            <c:numRef>
              <c:f>Promotion!$B$2:$B$41</c:f>
              <c:numCache>
                <c:formatCode>General</c:formatCode>
                <c:ptCount val="40"/>
                <c:pt idx="0">
                  <c:v>88</c:v>
                </c:pt>
                <c:pt idx="1">
                  <c:v>84</c:v>
                </c:pt>
                <c:pt idx="2">
                  <c:v>70</c:v>
                </c:pt>
                <c:pt idx="3">
                  <c:v>71</c:v>
                </c:pt>
                <c:pt idx="4">
                  <c:v>82</c:v>
                </c:pt>
                <c:pt idx="5">
                  <c:v>35</c:v>
                </c:pt>
                <c:pt idx="6">
                  <c:v>77</c:v>
                </c:pt>
                <c:pt idx="7">
                  <c:v>61</c:v>
                </c:pt>
                <c:pt idx="8">
                  <c:v>78</c:v>
                </c:pt>
                <c:pt idx="9">
                  <c:v>37</c:v>
                </c:pt>
                <c:pt idx="10">
                  <c:v>85</c:v>
                </c:pt>
                <c:pt idx="11">
                  <c:v>80</c:v>
                </c:pt>
                <c:pt idx="12">
                  <c:v>72</c:v>
                </c:pt>
                <c:pt idx="13">
                  <c:v>89</c:v>
                </c:pt>
                <c:pt idx="14">
                  <c:v>43</c:v>
                </c:pt>
                <c:pt idx="15">
                  <c:v>71</c:v>
                </c:pt>
                <c:pt idx="16">
                  <c:v>75</c:v>
                </c:pt>
                <c:pt idx="17">
                  <c:v>84</c:v>
                </c:pt>
                <c:pt idx="18">
                  <c:v>96</c:v>
                </c:pt>
                <c:pt idx="19">
                  <c:v>99</c:v>
                </c:pt>
                <c:pt idx="20">
                  <c:v>81</c:v>
                </c:pt>
                <c:pt idx="21">
                  <c:v>79</c:v>
                </c:pt>
                <c:pt idx="22">
                  <c:v>65</c:v>
                </c:pt>
                <c:pt idx="23">
                  <c:v>100</c:v>
                </c:pt>
                <c:pt idx="24">
                  <c:v>96</c:v>
                </c:pt>
                <c:pt idx="25">
                  <c:v>114</c:v>
                </c:pt>
                <c:pt idx="26">
                  <c:v>101</c:v>
                </c:pt>
                <c:pt idx="27">
                  <c:v>74</c:v>
                </c:pt>
                <c:pt idx="28">
                  <c:v>96</c:v>
                </c:pt>
                <c:pt idx="29">
                  <c:v>74</c:v>
                </c:pt>
                <c:pt idx="30">
                  <c:v>94</c:v>
                </c:pt>
                <c:pt idx="31">
                  <c:v>87</c:v>
                </c:pt>
                <c:pt idx="32">
                  <c:v>73</c:v>
                </c:pt>
                <c:pt idx="33">
                  <c:v>77</c:v>
                </c:pt>
                <c:pt idx="34">
                  <c:v>64</c:v>
                </c:pt>
                <c:pt idx="35">
                  <c:v>62</c:v>
                </c:pt>
                <c:pt idx="36">
                  <c:v>77</c:v>
                </c:pt>
                <c:pt idx="37">
                  <c:v>70</c:v>
                </c:pt>
                <c:pt idx="38">
                  <c:v>55</c:v>
                </c:pt>
                <c:pt idx="39">
                  <c:v>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2686592"/>
        <c:axId val="72696576"/>
      </c:barChart>
      <c:catAx>
        <c:axId val="72686592"/>
        <c:scaling>
          <c:orientation val="minMax"/>
        </c:scaling>
        <c:delete val="0"/>
        <c:axPos val="b"/>
        <c:majorTickMark val="out"/>
        <c:minorTickMark val="none"/>
        <c:tickLblPos val="nextTo"/>
        <c:crossAx val="72696576"/>
        <c:crosses val="autoZero"/>
        <c:auto val="1"/>
        <c:lblAlgn val="ctr"/>
        <c:lblOffset val="100"/>
        <c:noMultiLvlLbl val="0"/>
      </c:catAx>
      <c:valAx>
        <c:axId val="726965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2686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6</xdr:row>
      <xdr:rowOff>295275</xdr:rowOff>
    </xdr:from>
    <xdr:to>
      <xdr:col>7</xdr:col>
      <xdr:colOff>390525</xdr:colOff>
      <xdr:row>24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0</xdr:row>
      <xdr:rowOff>419099</xdr:rowOff>
    </xdr:from>
    <xdr:to>
      <xdr:col>13</xdr:col>
      <xdr:colOff>590550</xdr:colOff>
      <xdr:row>36</xdr:row>
      <xdr:rowOff>171450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638175</xdr:colOff>
      <xdr:row>33</xdr:row>
      <xdr:rowOff>180975</xdr:rowOff>
    </xdr:from>
    <xdr:to>
      <xdr:col>18</xdr:col>
      <xdr:colOff>161925</xdr:colOff>
      <xdr:row>56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RH_SSII_-_Etape_1_bi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RH%20SSII%20&#8211;%20Etap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RH_SSII_-_Etape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e Comptabilité"/>
      <sheetName val="Service Relations Humaines"/>
      <sheetName val="Service Développement"/>
      <sheetName val="Service Administratif"/>
      <sheetName val="Service Commercial"/>
    </sheetNames>
    <sheetDataSet>
      <sheetData sheetId="0">
        <row r="12">
          <cell r="C12">
            <v>14</v>
          </cell>
          <cell r="K12">
            <v>68</v>
          </cell>
          <cell r="L12">
            <v>8.5</v>
          </cell>
        </row>
        <row r="13">
          <cell r="K13">
            <v>37</v>
          </cell>
          <cell r="L13">
            <v>4.625</v>
          </cell>
        </row>
        <row r="14">
          <cell r="K14">
            <v>80</v>
          </cell>
          <cell r="L14">
            <v>10</v>
          </cell>
        </row>
        <row r="15">
          <cell r="K15">
            <v>87</v>
          </cell>
          <cell r="L15">
            <v>10.875</v>
          </cell>
        </row>
        <row r="16">
          <cell r="K16">
            <v>68</v>
          </cell>
          <cell r="L16">
            <v>8.5</v>
          </cell>
        </row>
        <row r="17">
          <cell r="K17">
            <v>55</v>
          </cell>
          <cell r="L17">
            <v>6.875</v>
          </cell>
        </row>
        <row r="18">
          <cell r="K18">
            <v>73</v>
          </cell>
          <cell r="L18">
            <v>9.125</v>
          </cell>
        </row>
        <row r="19">
          <cell r="K19">
            <v>69</v>
          </cell>
          <cell r="L19">
            <v>8.625</v>
          </cell>
        </row>
      </sheetData>
      <sheetData sheetId="1">
        <row r="12">
          <cell r="C12">
            <v>9</v>
          </cell>
          <cell r="K12">
            <v>99</v>
          </cell>
          <cell r="L12">
            <v>12.375</v>
          </cell>
        </row>
        <row r="13">
          <cell r="K13">
            <v>72</v>
          </cell>
          <cell r="L13">
            <v>9</v>
          </cell>
        </row>
        <row r="14">
          <cell r="K14">
            <v>93</v>
          </cell>
          <cell r="L14">
            <v>11.625</v>
          </cell>
        </row>
        <row r="15">
          <cell r="K15">
            <v>110</v>
          </cell>
          <cell r="L15">
            <v>13.75</v>
          </cell>
        </row>
        <row r="16">
          <cell r="K16">
            <v>85</v>
          </cell>
          <cell r="L16">
            <v>10.625</v>
          </cell>
        </row>
        <row r="17">
          <cell r="K17">
            <v>71</v>
          </cell>
          <cell r="L17">
            <v>8.875</v>
          </cell>
        </row>
        <row r="18">
          <cell r="K18">
            <v>62</v>
          </cell>
          <cell r="L18">
            <v>7.75</v>
          </cell>
        </row>
        <row r="19">
          <cell r="K19">
            <v>53</v>
          </cell>
          <cell r="L19">
            <v>6.625</v>
          </cell>
        </row>
      </sheetData>
      <sheetData sheetId="2">
        <row r="12">
          <cell r="C12">
            <v>4</v>
          </cell>
          <cell r="K12">
            <v>85</v>
          </cell>
          <cell r="L12">
            <v>10.625</v>
          </cell>
        </row>
        <row r="13">
          <cell r="K13">
            <v>48</v>
          </cell>
          <cell r="L13">
            <v>6</v>
          </cell>
        </row>
        <row r="14">
          <cell r="K14">
            <v>90</v>
          </cell>
          <cell r="L14">
            <v>11.25</v>
          </cell>
        </row>
        <row r="15">
          <cell r="K15">
            <v>96</v>
          </cell>
          <cell r="L15">
            <v>12</v>
          </cell>
        </row>
        <row r="16">
          <cell r="K16">
            <v>66</v>
          </cell>
          <cell r="L16">
            <v>8.25</v>
          </cell>
        </row>
        <row r="17">
          <cell r="K17">
            <v>73</v>
          </cell>
          <cell r="L17">
            <v>9.125</v>
          </cell>
        </row>
        <row r="18">
          <cell r="K18">
            <v>81</v>
          </cell>
          <cell r="L18">
            <v>10.125</v>
          </cell>
        </row>
        <row r="19">
          <cell r="K19">
            <v>87</v>
          </cell>
          <cell r="L19">
            <v>10.875</v>
          </cell>
        </row>
      </sheetData>
      <sheetData sheetId="3">
        <row r="12">
          <cell r="C12">
            <v>5</v>
          </cell>
          <cell r="K12">
            <v>72</v>
          </cell>
          <cell r="L12">
            <v>9</v>
          </cell>
        </row>
        <row r="13">
          <cell r="K13">
            <v>86</v>
          </cell>
          <cell r="L13">
            <v>10.75</v>
          </cell>
        </row>
        <row r="14">
          <cell r="K14">
            <v>84</v>
          </cell>
          <cell r="L14">
            <v>10.5</v>
          </cell>
        </row>
        <row r="15">
          <cell r="K15">
            <v>95</v>
          </cell>
          <cell r="L15">
            <v>11.875</v>
          </cell>
        </row>
        <row r="16">
          <cell r="K16">
            <v>60</v>
          </cell>
          <cell r="L16">
            <v>7.5</v>
          </cell>
        </row>
        <row r="17">
          <cell r="K17">
            <v>74</v>
          </cell>
          <cell r="L17">
            <v>9.25</v>
          </cell>
        </row>
        <row r="18">
          <cell r="K18">
            <v>68</v>
          </cell>
          <cell r="L18">
            <v>8.5</v>
          </cell>
        </row>
        <row r="19">
          <cell r="K19">
            <v>111</v>
          </cell>
          <cell r="L19">
            <v>13.875</v>
          </cell>
        </row>
      </sheetData>
      <sheetData sheetId="4">
        <row r="12">
          <cell r="C12">
            <v>15</v>
          </cell>
          <cell r="K12">
            <v>69</v>
          </cell>
          <cell r="L12">
            <v>8.625</v>
          </cell>
        </row>
        <row r="13">
          <cell r="K13">
            <v>72</v>
          </cell>
          <cell r="L13">
            <v>9</v>
          </cell>
        </row>
        <row r="14">
          <cell r="K14">
            <v>97</v>
          </cell>
          <cell r="L14">
            <v>12.125</v>
          </cell>
        </row>
        <row r="15">
          <cell r="K15">
            <v>67</v>
          </cell>
          <cell r="L15">
            <v>8.375</v>
          </cell>
        </row>
        <row r="16">
          <cell r="K16">
            <v>81</v>
          </cell>
          <cell r="L16">
            <v>10.125</v>
          </cell>
        </row>
        <row r="17">
          <cell r="K17">
            <v>65</v>
          </cell>
          <cell r="L17">
            <v>8.125</v>
          </cell>
        </row>
        <row r="18">
          <cell r="K18">
            <v>60</v>
          </cell>
          <cell r="L18">
            <v>7.5</v>
          </cell>
        </row>
        <row r="19">
          <cell r="K19">
            <v>91</v>
          </cell>
          <cell r="L19">
            <v>11.375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rection"/>
      <sheetName val="Services par services"/>
    </sheetNames>
    <sheetDataSet>
      <sheetData sheetId="0">
        <row r="3">
          <cell r="A3" t="str">
            <v>Jérémy</v>
          </cell>
          <cell r="B3">
            <v>8.2549019607843146</v>
          </cell>
          <cell r="C3" t="str">
            <v>Aucun commentaire de la part de la direction</v>
          </cell>
        </row>
        <row r="4">
          <cell r="A4" t="str">
            <v>Séverine</v>
          </cell>
          <cell r="B4">
            <v>8.3137254901960791</v>
          </cell>
          <cell r="C4" t="str">
            <v>Aucun commentaire de la part de la direction</v>
          </cell>
        </row>
        <row r="5">
          <cell r="A5" t="str">
            <v>Laura</v>
          </cell>
          <cell r="B5">
            <v>10.156862745098039</v>
          </cell>
          <cell r="C5" t="str">
            <v>Aucun commentaire de la part de la direction</v>
          </cell>
        </row>
        <row r="6">
          <cell r="A6" t="str">
            <v>Alexis</v>
          </cell>
          <cell r="B6">
            <v>9.9607843137254903</v>
          </cell>
          <cell r="C6" t="str">
            <v>Aucun commentaire de la part de la direction</v>
          </cell>
        </row>
        <row r="7">
          <cell r="A7" t="str">
            <v>Peter</v>
          </cell>
          <cell r="B7">
            <v>11.411764705882353</v>
          </cell>
          <cell r="C7" t="str">
            <v>Aucun commentaire de la part de la direction</v>
          </cell>
        </row>
        <row r="8">
          <cell r="A8" t="str">
            <v>Ray</v>
          </cell>
          <cell r="B8">
            <v>11.313725490196079</v>
          </cell>
          <cell r="C8" t="str">
            <v>Aucun commentaire de la part de la direction</v>
          </cell>
        </row>
        <row r="9">
          <cell r="A9" t="str">
            <v>Henry</v>
          </cell>
          <cell r="B9">
            <v>11.568627450980392</v>
          </cell>
          <cell r="C9" t="str">
            <v>Aucun commentaire de la part de la direction</v>
          </cell>
        </row>
        <row r="10">
          <cell r="A10" t="str">
            <v>Ludivine</v>
          </cell>
          <cell r="B10">
            <v>12.529411764705882</v>
          </cell>
          <cell r="C10" t="str">
            <v>Aucun commentaire de la part de la direction</v>
          </cell>
        </row>
        <row r="11">
          <cell r="A11" t="str">
            <v>Service Relations Humaines</v>
          </cell>
        </row>
        <row r="12">
          <cell r="A12" t="str">
            <v>Sivacoumar</v>
          </cell>
          <cell r="B12">
            <v>11.450980392156863</v>
          </cell>
          <cell r="C12" t="str">
            <v>Aucun commentaire de la part de la direction</v>
          </cell>
        </row>
        <row r="13">
          <cell r="A13" t="str">
            <v>Loic</v>
          </cell>
          <cell r="B13">
            <v>10.294117647058824</v>
          </cell>
          <cell r="C13" t="str">
            <v>Aucun commentaire de la part de la direction</v>
          </cell>
        </row>
        <row r="14">
          <cell r="A14" t="str">
            <v>Damien</v>
          </cell>
          <cell r="B14">
            <v>3.2941176470588234</v>
          </cell>
          <cell r="C14" t="str">
            <v>Renvoi envisagé par la direction</v>
          </cell>
        </row>
        <row r="15">
          <cell r="A15" t="str">
            <v>Benjamin</v>
          </cell>
          <cell r="B15">
            <v>9.9607843137254903</v>
          </cell>
          <cell r="C15" t="str">
            <v>Aucun commentaire de la part de la direction</v>
          </cell>
        </row>
        <row r="16">
          <cell r="A16" t="str">
            <v>Christophe</v>
          </cell>
          <cell r="B16">
            <v>10.607843137254902</v>
          </cell>
          <cell r="C16" t="str">
            <v>Aucun commentaire de la part de la direction</v>
          </cell>
        </row>
        <row r="17">
          <cell r="A17" t="str">
            <v>Sylvain</v>
          </cell>
          <cell r="B17">
            <v>8.3137254901960791</v>
          </cell>
          <cell r="C17" t="str">
            <v>Aucun commentaire de la part de la direction</v>
          </cell>
        </row>
        <row r="18">
          <cell r="A18" t="str">
            <v>Nicolas</v>
          </cell>
          <cell r="B18">
            <v>9.8039215686274517</v>
          </cell>
          <cell r="C18" t="str">
            <v>Aucun commentaire de la part de la direction</v>
          </cell>
        </row>
        <row r="19">
          <cell r="A19" t="str">
            <v>Olivier</v>
          </cell>
          <cell r="B19">
            <v>12.411764705882353</v>
          </cell>
          <cell r="C19" t="str">
            <v>Aucun commentaire de la part de la direction</v>
          </cell>
        </row>
        <row r="20">
          <cell r="A20" t="str">
            <v>Service Développement</v>
          </cell>
        </row>
        <row r="21">
          <cell r="A21" t="str">
            <v>Grégoire</v>
          </cell>
          <cell r="B21">
            <v>9.8039215686274517</v>
          </cell>
          <cell r="C21" t="str">
            <v>Aucun commentaire de la part de la direction</v>
          </cell>
        </row>
        <row r="22">
          <cell r="A22" t="str">
            <v>Yann</v>
          </cell>
          <cell r="B22">
            <v>7.6274509803921573</v>
          </cell>
          <cell r="C22" t="str">
            <v>Aucun commentaire de la part de la direction</v>
          </cell>
        </row>
        <row r="23">
          <cell r="A23" t="str">
            <v>Alexia</v>
          </cell>
          <cell r="B23">
            <v>10.607843137254902</v>
          </cell>
          <cell r="C23" t="str">
            <v>Aucun commentaire de la part de la direction</v>
          </cell>
        </row>
        <row r="24">
          <cell r="A24" t="str">
            <v>Bruno</v>
          </cell>
          <cell r="B24">
            <v>7.4901960784313726</v>
          </cell>
          <cell r="C24" t="str">
            <v>Aucun commentaire de la part de la direction</v>
          </cell>
        </row>
        <row r="25">
          <cell r="A25" t="str">
            <v>Mathilde</v>
          </cell>
          <cell r="B25">
            <v>10.96078431372549</v>
          </cell>
          <cell r="C25" t="str">
            <v>Aucun commentaire de la part de la direction</v>
          </cell>
        </row>
        <row r="26">
          <cell r="A26" t="str">
            <v>Serge</v>
          </cell>
          <cell r="B26">
            <v>11.882352941176471</v>
          </cell>
          <cell r="C26" t="str">
            <v>Aucun commentaire de la part de la direction</v>
          </cell>
        </row>
        <row r="27">
          <cell r="A27" t="str">
            <v>Vincent</v>
          </cell>
          <cell r="B27">
            <v>11.647058823529411</v>
          </cell>
          <cell r="C27" t="str">
            <v>Aucun commentaire de la part de la direction</v>
          </cell>
        </row>
        <row r="28">
          <cell r="A28" t="str">
            <v>Jean</v>
          </cell>
          <cell r="B28">
            <v>4.784313725490196</v>
          </cell>
          <cell r="C28" t="str">
            <v>Renvoi envisagé par la direction</v>
          </cell>
        </row>
        <row r="29">
          <cell r="A29" t="str">
            <v>Service Administratif</v>
          </cell>
        </row>
        <row r="30">
          <cell r="A30" t="str">
            <v>Yannis</v>
          </cell>
          <cell r="B30">
            <v>10.921568627450981</v>
          </cell>
          <cell r="C30" t="str">
            <v>Aucun commentaire de la part de la direction</v>
          </cell>
        </row>
        <row r="31">
          <cell r="A31" t="str">
            <v>Robin</v>
          </cell>
          <cell r="B31">
            <v>7.6862745098039218</v>
          </cell>
          <cell r="C31" t="str">
            <v>Aucun commentaire de la part de la direction</v>
          </cell>
        </row>
        <row r="32">
          <cell r="A32" t="str">
            <v>Maxence</v>
          </cell>
          <cell r="B32">
            <v>10.274509803921569</v>
          </cell>
          <cell r="C32" t="str">
            <v>Aucun commentaire de la part de la direction</v>
          </cell>
        </row>
        <row r="33">
          <cell r="A33" t="str">
            <v>Stéphane</v>
          </cell>
          <cell r="B33">
            <v>10.235294117647058</v>
          </cell>
          <cell r="C33" t="str">
            <v>Aucun commentaire de la part de la direction</v>
          </cell>
        </row>
        <row r="34">
          <cell r="A34" t="str">
            <v>François</v>
          </cell>
          <cell r="B34">
            <v>8.8431372549019613</v>
          </cell>
          <cell r="C34" t="str">
            <v>Aucun commentaire de la part de la direction</v>
          </cell>
        </row>
        <row r="35">
          <cell r="A35" t="str">
            <v>Jean Luc</v>
          </cell>
          <cell r="B35">
            <v>9.0196078431372548</v>
          </cell>
          <cell r="C35" t="str">
            <v>Aucun commentaire de la part de la direction</v>
          </cell>
        </row>
        <row r="36">
          <cell r="A36" t="str">
            <v>Adrien</v>
          </cell>
          <cell r="B36">
            <v>11.470588235294118</v>
          </cell>
          <cell r="C36" t="str">
            <v>Aucun commentaire de la part de la direction</v>
          </cell>
        </row>
        <row r="37">
          <cell r="A37" t="str">
            <v>Raphaël</v>
          </cell>
          <cell r="B37">
            <v>14.607843137254902</v>
          </cell>
          <cell r="C37" t="str">
            <v>Aucun commentaire de la part de la direction</v>
          </cell>
        </row>
        <row r="38">
          <cell r="A38" t="str">
            <v>Service Commercial</v>
          </cell>
        </row>
        <row r="39">
          <cell r="A39" t="str">
            <v>Thibault</v>
          </cell>
          <cell r="B39">
            <v>8.1372549019607838</v>
          </cell>
          <cell r="C39" t="str">
            <v>Aucun commentaire de la part de la direction</v>
          </cell>
        </row>
        <row r="40">
          <cell r="A40" t="str">
            <v>Théo</v>
          </cell>
          <cell r="B40">
            <v>8.3137254901960791</v>
          </cell>
          <cell r="C40" t="str">
            <v>Aucun commentaire de la part de la direction</v>
          </cell>
        </row>
        <row r="41">
          <cell r="A41" t="str">
            <v>Axel</v>
          </cell>
          <cell r="B41">
            <v>5.3137254901960782</v>
          </cell>
          <cell r="C41" t="str">
            <v>Renvoi envisagé par la direction</v>
          </cell>
        </row>
        <row r="42">
          <cell r="A42" t="str">
            <v>Arnaud</v>
          </cell>
          <cell r="B42">
            <v>11.607843137254902</v>
          </cell>
          <cell r="C42" t="str">
            <v>Aucun commentaire de la part de la direction</v>
          </cell>
        </row>
        <row r="43">
          <cell r="A43" t="str">
            <v>Anthony</v>
          </cell>
          <cell r="B43">
            <v>7.6078431372549016</v>
          </cell>
          <cell r="C43" t="str">
            <v>Aucun commentaire de la part de la direction</v>
          </cell>
        </row>
        <row r="44">
          <cell r="A44" t="str">
            <v>William</v>
          </cell>
          <cell r="B44">
            <v>8.764705882352942</v>
          </cell>
          <cell r="C44" t="str">
            <v>Aucun commentaire de la part de la direction</v>
          </cell>
        </row>
        <row r="45">
          <cell r="A45" t="str">
            <v>Témanuia</v>
          </cell>
          <cell r="B45">
            <v>10.450980392156863</v>
          </cell>
          <cell r="C45" t="str">
            <v>Aucun commentaire de la part de la direction</v>
          </cell>
        </row>
        <row r="46">
          <cell r="A46" t="str">
            <v>Elodie</v>
          </cell>
          <cell r="B46">
            <v>10.549019607843137</v>
          </cell>
          <cell r="C46" t="str">
            <v>Aucun commentaire de la part de la direction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e Comptabilité"/>
      <sheetName val="Service Relations Humaines"/>
      <sheetName val="Service Développement"/>
      <sheetName val="Service Administratif"/>
      <sheetName val="Service Commercial"/>
    </sheetNames>
    <sheetDataSet>
      <sheetData sheetId="0">
        <row r="12">
          <cell r="A12" t="str">
            <v>Jérémy</v>
          </cell>
          <cell r="K12">
            <v>75</v>
          </cell>
        </row>
        <row r="13">
          <cell r="K13">
            <v>74</v>
          </cell>
        </row>
        <row r="14">
          <cell r="K14">
            <v>84</v>
          </cell>
        </row>
        <row r="15">
          <cell r="K15">
            <v>70</v>
          </cell>
        </row>
        <row r="16">
          <cell r="K16">
            <v>96</v>
          </cell>
        </row>
        <row r="17">
          <cell r="K17">
            <v>101</v>
          </cell>
        </row>
        <row r="18">
          <cell r="K18">
            <v>89</v>
          </cell>
        </row>
        <row r="19">
          <cell r="K19">
            <v>99</v>
          </cell>
        </row>
      </sheetData>
      <sheetData sheetId="1">
        <row r="12">
          <cell r="C12">
            <v>8</v>
          </cell>
          <cell r="K12">
            <v>94</v>
          </cell>
        </row>
        <row r="13">
          <cell r="K13">
            <v>96</v>
          </cell>
        </row>
        <row r="14">
          <cell r="K14">
            <v>37</v>
          </cell>
        </row>
        <row r="15">
          <cell r="K15">
            <v>77</v>
          </cell>
        </row>
        <row r="16">
          <cell r="K16">
            <v>78</v>
          </cell>
        </row>
        <row r="17">
          <cell r="K17">
            <v>73</v>
          </cell>
        </row>
        <row r="18">
          <cell r="K18">
            <v>65</v>
          </cell>
        </row>
        <row r="19">
          <cell r="K19">
            <v>100</v>
          </cell>
        </row>
      </sheetData>
      <sheetData sheetId="2">
        <row r="12">
          <cell r="C12">
            <v>9</v>
          </cell>
          <cell r="K12">
            <v>72</v>
          </cell>
        </row>
        <row r="13">
          <cell r="K13">
            <v>55</v>
          </cell>
        </row>
        <row r="14">
          <cell r="K14">
            <v>84</v>
          </cell>
        </row>
        <row r="15">
          <cell r="K15">
            <v>61</v>
          </cell>
        </row>
        <row r="16">
          <cell r="K16">
            <v>81</v>
          </cell>
        </row>
        <row r="17">
          <cell r="K17">
            <v>96</v>
          </cell>
        </row>
        <row r="18">
          <cell r="K18">
            <v>77</v>
          </cell>
        </row>
        <row r="19">
          <cell r="K19">
            <v>43</v>
          </cell>
        </row>
      </sheetData>
      <sheetData sheetId="3">
        <row r="12">
          <cell r="C12">
            <v>13</v>
          </cell>
          <cell r="K12">
            <v>83</v>
          </cell>
        </row>
        <row r="13">
          <cell r="K13">
            <v>74</v>
          </cell>
        </row>
        <row r="14">
          <cell r="K14">
            <v>79</v>
          </cell>
        </row>
        <row r="15">
          <cell r="K15">
            <v>87</v>
          </cell>
        </row>
        <row r="16">
          <cell r="K16">
            <v>80</v>
          </cell>
        </row>
        <row r="17">
          <cell r="K17">
            <v>71</v>
          </cell>
        </row>
        <row r="18">
          <cell r="K18">
            <v>88</v>
          </cell>
        </row>
        <row r="19">
          <cell r="K19">
            <v>114</v>
          </cell>
        </row>
      </sheetData>
      <sheetData sheetId="4">
        <row r="12">
          <cell r="C12">
            <v>4</v>
          </cell>
          <cell r="K12">
            <v>62</v>
          </cell>
        </row>
        <row r="13">
          <cell r="K13">
            <v>64</v>
          </cell>
        </row>
        <row r="14">
          <cell r="K14">
            <v>35</v>
          </cell>
        </row>
        <row r="15">
          <cell r="K15">
            <v>82</v>
          </cell>
        </row>
        <row r="16">
          <cell r="K16">
            <v>71</v>
          </cell>
        </row>
        <row r="17">
          <cell r="K17">
            <v>70</v>
          </cell>
        </row>
        <row r="18">
          <cell r="K18">
            <v>77</v>
          </cell>
        </row>
        <row r="19">
          <cell r="K19">
            <v>85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A1:B41" totalsRowShown="0" dataDxfId="2">
  <autoFilter ref="A1:B41"/>
  <sortState ref="A2:B41">
    <sortCondition ref="A1:A41"/>
  </sortState>
  <tableColumns count="2">
    <tableColumn id="1" name="Nom" dataDxfId="1"/>
    <tableColumn id="2" name="Score total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0"/>
  <sheetViews>
    <sheetView workbookViewId="0">
      <selection activeCell="I14" sqref="I14"/>
    </sheetView>
  </sheetViews>
  <sheetFormatPr baseColWidth="10" defaultRowHeight="15" x14ac:dyDescent="0.25"/>
  <cols>
    <col min="1" max="1" width="43.7109375" customWidth="1"/>
    <col min="2" max="2" width="45.28515625" customWidth="1"/>
    <col min="3" max="3" width="34.140625" customWidth="1"/>
    <col min="4" max="4" width="23" customWidth="1"/>
  </cols>
  <sheetData>
    <row r="1" spans="1:91" s="12" customFormat="1" ht="30.75" customHeight="1" x14ac:dyDescent="0.25">
      <c r="A1" s="13" t="s">
        <v>5</v>
      </c>
      <c r="B1" s="13" t="s">
        <v>7</v>
      </c>
      <c r="C1" s="13" t="s">
        <v>6</v>
      </c>
      <c r="D1" s="13" t="s">
        <v>8</v>
      </c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</row>
    <row r="2" spans="1:91" ht="29.25" customHeight="1" x14ac:dyDescent="0.25">
      <c r="A2" s="14" t="s">
        <v>0</v>
      </c>
      <c r="B2" s="15">
        <f>('[1]Service Comptabilité'!$L$12+'[1]Service Comptabilité'!$L$13+'[1]Service Comptabilité'!$L$14+'[1]Service Comptabilité'!$L$15+'[1]Service Comptabilité'!$L$16+'[1]Service Comptabilité'!$L$17+'[1]Service Comptabilité'!$L$18+'[1]Service Comptabilité'!$L$19)/8</f>
        <v>8.390625</v>
      </c>
      <c r="C2" s="15">
        <f>([2]Direction!$B$3+[2]Direction!$B$4+[2]Direction!$B$5+[2]Direction!$B$6+[2]Direction!$B$7+[2]Direction!$B$8+[2]Direction!$B$9+[2]Direction!$B$10)/8</f>
        <v>10.438725490196079</v>
      </c>
      <c r="D2" s="15">
        <f>'[1]Service Comptabilité'!$K$12+'[1]Service Comptabilité'!$K$13+'[1]Service Comptabilité'!$K$14+'[1]Service Comptabilité'!$K$15+'[1]Service Comptabilité'!$K$16+'[1]Service Comptabilité'!$K$17+'[1]Service Comptabilité'!$K$18+'[1]Service Comptabilité'!$K$19</f>
        <v>537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</row>
    <row r="3" spans="1:91" ht="30" customHeight="1" x14ac:dyDescent="0.25">
      <c r="A3" s="16" t="s">
        <v>1</v>
      </c>
      <c r="B3" s="17">
        <f>('[1]Service Relations Humaines'!$L$12+'[1]Service Relations Humaines'!$L$13+'[1]Service Relations Humaines'!$L$14+'[1]Service Relations Humaines'!$L$15+'[1]Service Relations Humaines'!$L$16+'[1]Service Relations Humaines'!$L$17+'[1]Service Relations Humaines'!$L$18+'[1]Service Relations Humaines'!$L$19)/8</f>
        <v>10.078125</v>
      </c>
      <c r="C3" s="17">
        <f>([2]Direction!$B$12+[2]Direction!$B$13+[2]Direction!$B$14+[2]Direction!$B$15+[2]Direction!$B$16+[2]Direction!$B$17+[2]Direction!$B$18+[2]Direction!$B$19)/8</f>
        <v>9.5171568627450984</v>
      </c>
      <c r="D3" s="17">
        <f>'[1]Service Relations Humaines'!$K$12+'[1]Service Relations Humaines'!$K$13+'[1]Service Relations Humaines'!$K$14+'[1]Service Relations Humaines'!$K$15+'[1]Service Relations Humaines'!$K$16+'[1]Service Relations Humaines'!$K$17+'[1]Service Relations Humaines'!$K$18+'[1]Service Relations Humaines'!$K$19</f>
        <v>645</v>
      </c>
      <c r="F3" s="21"/>
    </row>
    <row r="4" spans="1:91" ht="30.75" customHeight="1" x14ac:dyDescent="0.25">
      <c r="A4" s="14" t="s">
        <v>2</v>
      </c>
      <c r="B4" s="15">
        <f>('[1]Service Développement'!$L$12+'[1]Service Développement'!$L$13+'[1]Service Développement'!$L$14+'[1]Service Développement'!$L$15+'[1]Service Développement'!$L$16+'[1]Service Développement'!$L$17+'[1]Service Développement'!$L$18+'[1]Service Développement'!$L$19)/8</f>
        <v>9.78125</v>
      </c>
      <c r="C4" s="15">
        <f>([2]Direction!$B$21+[2]Direction!$B$22+[2]Direction!$B$23+[2]Direction!$B$24+[2]Direction!$B$25+[2]Direction!$B$26+[2]Direction!$B$27+[2]Direction!$B$28)/8</f>
        <v>9.3504901960784306</v>
      </c>
      <c r="D4" s="15">
        <f>'[1]Service Développement'!$K$12+'[1]Service Développement'!$K$13+'[1]Service Développement'!$K$14+'[1]Service Développement'!$K$15+'[1]Service Développement'!$K$16+'[1]Service Développement'!$K$17+'[1]Service Développement'!$K$18+'[1]Service Développement'!$K$19</f>
        <v>626</v>
      </c>
    </row>
    <row r="5" spans="1:91" ht="30" customHeight="1" x14ac:dyDescent="0.25">
      <c r="A5" s="16" t="s">
        <v>3</v>
      </c>
      <c r="B5" s="17">
        <f>('[1]Service Administratif'!$L$12+'[1]Service Administratif'!$L$13+'[1]Service Administratif'!$L$14+'[1]Service Administratif'!$L$15+'[1]Service Administratif'!$L$16+'[1]Service Administratif'!$L$17+'[1]Service Administratif'!$L$18+'[1]Service Administratif'!$L$19)/8</f>
        <v>10.15625</v>
      </c>
      <c r="C5" s="17">
        <f>([2]Direction!$B$30+[2]Direction!$B$31+[2]Direction!$B$33+[2]Direction!$B$32+[2]Direction!$B$34+[2]Direction!$B$35+[2]Direction!$B$36+[2]Direction!$B$37)/8</f>
        <v>10.382352941176471</v>
      </c>
      <c r="D5" s="17">
        <f>'[1]Service Administratif'!$K$12+'[1]Service Administratif'!$K$13+'[1]Service Administratif'!$K$14+'[1]Service Administratif'!$K$15+'[1]Service Administratif'!$K$16+'[1]Service Administratif'!$K$17+'[1]Service Administratif'!$K$18+'[1]Service Administratif'!$K$19</f>
        <v>650</v>
      </c>
    </row>
    <row r="6" spans="1:91" ht="30" customHeight="1" x14ac:dyDescent="0.25">
      <c r="A6" s="14" t="s">
        <v>4</v>
      </c>
      <c r="B6" s="15">
        <f>('[1]Service Commercial'!$L$12+'[1]Service Commercial'!$L$13+'[1]Service Commercial'!$L$14+'[1]Service Commercial'!$L$15+'[1]Service Commercial'!$L$16+'[1]Service Commercial'!$L$17+'[1]Service Commercial'!$L$18+'[1]Service Commercial'!$L$19)/8</f>
        <v>9.40625</v>
      </c>
      <c r="C6" s="15">
        <f>([2]Direction!$B$39+[2]Direction!$B$40+[2]Direction!$B$41+[2]Direction!$B$42+[2]Direction!$B$43+[2]Direction!$B$44+[2]Direction!$B$45+[2]Direction!$B$46)/8</f>
        <v>8.8431372549019613</v>
      </c>
      <c r="D6" s="15">
        <f>'[1]Service Commercial'!$K$12+'[1]Service Commercial'!$K$13+'[1]Service Commercial'!$K$14+'[1]Service Commercial'!$K$15+'[1]Service Commercial'!$K$16+'[1]Service Commercial'!$K$17+'[1]Service Commercial'!$K$18+'[1]Service Commercial'!$K$19</f>
        <v>602</v>
      </c>
    </row>
    <row r="7" spans="1:91" ht="30.75" customHeight="1" x14ac:dyDescent="0.25"/>
    <row r="11" spans="1:91" x14ac:dyDescent="0.25">
      <c r="A11" s="4" t="s">
        <v>50</v>
      </c>
      <c r="B11" s="5" t="str">
        <f>IF(LARGE(D2:D6,1)=D2,"Service Comptabilité",IF(LARGE(D2:D6,1)=D3,"Services Relations Humaines",IF(LARGE(D2:D6,1)=D4,"Service Développement",IF(LARGE(D2:D6,1)=D5,"Service Administratif",IF(LARGE(D2:D6,1)=D6,"Service Commercial")))))</f>
        <v>Service Administratif</v>
      </c>
    </row>
    <row r="12" spans="1:91" x14ac:dyDescent="0.25">
      <c r="A12" s="1"/>
      <c r="B12" s="5" t="str">
        <f>IF(LARGE(D2:D6,2)=D2,"Service Comptabilité",IF(LARGE(D2:D6,2)=D3,"Services Relations Humaines",IF(LARGE(D2:D6,2)=D4,"Service Développement",IF(LARGE(D2:D6,2)=D5,"Service Administratif",IF(LARGE(D2:D6,2)=D6,"Service Commercial")))))</f>
        <v>Services Relations Humaines</v>
      </c>
    </row>
    <row r="13" spans="1:91" x14ac:dyDescent="0.25">
      <c r="A13" s="2"/>
      <c r="B13" s="5" t="str">
        <f>IF(LARGE(D2:D6,3)=D3,"Service Comptabilité",IF(LARGE(D2:D6,3)=D3,"Services Relations Humaines",IF(LARGE(D2:D6,3)=D4,"Service Développement",IF(LARGE(D2:D6,3)=D5,"Service Administratif",IF(LARGE(D2:D6,3)=D6,"Service Commercial")))))</f>
        <v>Service Développement</v>
      </c>
    </row>
    <row r="30" spans="87:87" x14ac:dyDescent="0.25">
      <c r="CI30" s="2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2"/>
  <sheetViews>
    <sheetView tabSelected="1" topLeftCell="A19" workbookViewId="0">
      <selection activeCell="C45" sqref="C45"/>
    </sheetView>
  </sheetViews>
  <sheetFormatPr baseColWidth="10" defaultColWidth="11.42578125" defaultRowHeight="15" x14ac:dyDescent="0.25"/>
  <cols>
    <col min="1" max="1" width="26" customWidth="1"/>
    <col min="2" max="2" width="18.85546875" style="7" customWidth="1"/>
    <col min="3" max="3" width="34.140625" customWidth="1"/>
  </cols>
  <sheetData>
    <row r="1" spans="1:3" ht="37.5" customHeight="1" x14ac:dyDescent="0.25">
      <c r="A1" s="18" t="s">
        <v>49</v>
      </c>
      <c r="B1" s="19" t="s">
        <v>52</v>
      </c>
      <c r="C1" s="9"/>
    </row>
    <row r="2" spans="1:3" ht="17.25" customHeight="1" x14ac:dyDescent="0.25">
      <c r="A2" s="8" t="s">
        <v>39</v>
      </c>
      <c r="B2" s="3">
        <f>'[3]Service Administratif'!$K$18</f>
        <v>88</v>
      </c>
    </row>
    <row r="3" spans="1:3" x14ac:dyDescent="0.25">
      <c r="A3" s="6" t="s">
        <v>27</v>
      </c>
      <c r="B3" s="3">
        <f>'[3]Service Développement'!$K$14</f>
        <v>84</v>
      </c>
    </row>
    <row r="4" spans="1:3" x14ac:dyDescent="0.25">
      <c r="A4" s="2" t="s">
        <v>12</v>
      </c>
      <c r="B4" s="3">
        <f>'[3]Service Comptabilité'!$K$15</f>
        <v>70</v>
      </c>
    </row>
    <row r="5" spans="1:3" x14ac:dyDescent="0.25">
      <c r="A5" s="6" t="s">
        <v>45</v>
      </c>
      <c r="B5" s="3">
        <f>'[3]Service Commercial'!$K$16</f>
        <v>71</v>
      </c>
    </row>
    <row r="6" spans="1:3" x14ac:dyDescent="0.25">
      <c r="A6" s="2" t="s">
        <v>44</v>
      </c>
      <c r="B6" s="3">
        <f>'[3]Service Commercial'!$K$15</f>
        <v>82</v>
      </c>
    </row>
    <row r="7" spans="1:3" x14ac:dyDescent="0.25">
      <c r="A7" s="6" t="s">
        <v>43</v>
      </c>
      <c r="B7" s="3">
        <f>'[3]Service Commercial'!$K$14</f>
        <v>35</v>
      </c>
    </row>
    <row r="8" spans="1:3" x14ac:dyDescent="0.25">
      <c r="A8" s="2" t="s">
        <v>20</v>
      </c>
      <c r="B8" s="3">
        <f>'[3]Service Relations Humaines'!$K$15</f>
        <v>77</v>
      </c>
    </row>
    <row r="9" spans="1:3" x14ac:dyDescent="0.25">
      <c r="A9" s="2" t="s">
        <v>28</v>
      </c>
      <c r="B9" s="3">
        <f>'[3]Service Développement'!$K$15</f>
        <v>61</v>
      </c>
    </row>
    <row r="10" spans="1:3" x14ac:dyDescent="0.25">
      <c r="A10" s="8" t="s">
        <v>21</v>
      </c>
      <c r="B10" s="3">
        <f>'[3]Service Relations Humaines'!$K$16</f>
        <v>78</v>
      </c>
    </row>
    <row r="11" spans="1:3" x14ac:dyDescent="0.25">
      <c r="A11" s="6" t="s">
        <v>19</v>
      </c>
      <c r="B11" s="3">
        <f>'[3]Service Relations Humaines'!$K$14</f>
        <v>37</v>
      </c>
    </row>
    <row r="12" spans="1:3" x14ac:dyDescent="0.25">
      <c r="A12" s="2" t="s">
        <v>48</v>
      </c>
      <c r="B12" s="3">
        <f>'[3]Service Commercial'!$K$19</f>
        <v>85</v>
      </c>
    </row>
    <row r="13" spans="1:3" x14ac:dyDescent="0.25">
      <c r="A13" s="6" t="s">
        <v>37</v>
      </c>
      <c r="B13" s="3">
        <f>'[3]Service Administratif'!$K$16</f>
        <v>80</v>
      </c>
    </row>
    <row r="14" spans="1:3" x14ac:dyDescent="0.25">
      <c r="A14" s="8" t="s">
        <v>25</v>
      </c>
      <c r="B14" s="3">
        <f>'[3]Service Développement'!$K$12</f>
        <v>72</v>
      </c>
    </row>
    <row r="15" spans="1:3" x14ac:dyDescent="0.25">
      <c r="A15" s="6" t="s">
        <v>15</v>
      </c>
      <c r="B15" s="3">
        <f>'[3]Service Comptabilité'!$K$18</f>
        <v>89</v>
      </c>
    </row>
    <row r="16" spans="1:3" x14ac:dyDescent="0.25">
      <c r="A16" s="2" t="s">
        <v>32</v>
      </c>
      <c r="B16" s="3">
        <f>'[3]Service Développement'!$K$19</f>
        <v>43</v>
      </c>
    </row>
    <row r="17" spans="1:2" x14ac:dyDescent="0.25">
      <c r="A17" s="2" t="s">
        <v>38</v>
      </c>
      <c r="B17" s="3">
        <f>'[3]Service Administratif'!$K$17</f>
        <v>71</v>
      </c>
    </row>
    <row r="18" spans="1:2" x14ac:dyDescent="0.25">
      <c r="A18" s="8" t="s">
        <v>9</v>
      </c>
      <c r="B18" s="3">
        <f>'[3]Service Comptabilité'!$K$12</f>
        <v>75</v>
      </c>
    </row>
    <row r="19" spans="1:2" x14ac:dyDescent="0.25">
      <c r="A19" s="6" t="s">
        <v>11</v>
      </c>
      <c r="B19" s="3">
        <f>'[3]Service Comptabilité'!$K$14</f>
        <v>84</v>
      </c>
    </row>
    <row r="20" spans="1:2" x14ac:dyDescent="0.25">
      <c r="A20" s="2" t="s">
        <v>18</v>
      </c>
      <c r="B20" s="3">
        <f>'[3]Service Relations Humaines'!$K$13</f>
        <v>96</v>
      </c>
    </row>
    <row r="21" spans="1:2" x14ac:dyDescent="0.25">
      <c r="A21" s="2" t="s">
        <v>16</v>
      </c>
      <c r="B21" s="3">
        <f>'[3]Service Comptabilité'!$K$19</f>
        <v>99</v>
      </c>
    </row>
    <row r="22" spans="1:2" x14ac:dyDescent="0.25">
      <c r="A22" s="8" t="s">
        <v>29</v>
      </c>
      <c r="B22" s="3">
        <f>'[3]Service Développement'!$K$16</f>
        <v>81</v>
      </c>
    </row>
    <row r="23" spans="1:2" x14ac:dyDescent="0.25">
      <c r="A23" s="6" t="s">
        <v>35</v>
      </c>
      <c r="B23" s="3">
        <f>'[3]Service Administratif'!$K$14</f>
        <v>79</v>
      </c>
    </row>
    <row r="24" spans="1:2" x14ac:dyDescent="0.25">
      <c r="A24" s="8" t="s">
        <v>23</v>
      </c>
      <c r="B24" s="3">
        <f>'[3]Service Relations Humaines'!$K$18</f>
        <v>65</v>
      </c>
    </row>
    <row r="25" spans="1:2" x14ac:dyDescent="0.25">
      <c r="A25" s="2" t="s">
        <v>24</v>
      </c>
      <c r="B25" s="3">
        <f>'[3]Service Relations Humaines'!$K$19</f>
        <v>100</v>
      </c>
    </row>
    <row r="26" spans="1:2" x14ac:dyDescent="0.25">
      <c r="A26" s="8" t="s">
        <v>13</v>
      </c>
      <c r="B26" s="3">
        <f>'[3]Service Comptabilité'!$K$16</f>
        <v>96</v>
      </c>
    </row>
    <row r="27" spans="1:2" x14ac:dyDescent="0.25">
      <c r="A27" s="2" t="s">
        <v>40</v>
      </c>
      <c r="B27" s="3">
        <f>'[3]Service Administratif'!$K$19</f>
        <v>114</v>
      </c>
    </row>
    <row r="28" spans="1:2" x14ac:dyDescent="0.25">
      <c r="A28" s="2" t="s">
        <v>14</v>
      </c>
      <c r="B28" s="3">
        <f>'[3]Service Comptabilité'!$K$17</f>
        <v>101</v>
      </c>
    </row>
    <row r="29" spans="1:2" x14ac:dyDescent="0.25">
      <c r="A29" s="2" t="s">
        <v>34</v>
      </c>
      <c r="B29" s="3">
        <f>'[3]Service Administratif'!$K$13</f>
        <v>74</v>
      </c>
    </row>
    <row r="30" spans="1:2" x14ac:dyDescent="0.25">
      <c r="A30" s="2" t="s">
        <v>30</v>
      </c>
      <c r="B30" s="3">
        <f>'[3]Service Développement'!$K$17</f>
        <v>96</v>
      </c>
    </row>
    <row r="31" spans="1:2" x14ac:dyDescent="0.25">
      <c r="A31" s="2" t="s">
        <v>10</v>
      </c>
      <c r="B31" s="3">
        <f>'[3]Service Comptabilité'!$K$13</f>
        <v>74</v>
      </c>
    </row>
    <row r="32" spans="1:2" x14ac:dyDescent="0.25">
      <c r="A32" s="8" t="s">
        <v>17</v>
      </c>
      <c r="B32" s="3">
        <f>'[3]Service Relations Humaines'!$K$12</f>
        <v>94</v>
      </c>
    </row>
    <row r="33" spans="1:3" x14ac:dyDescent="0.25">
      <c r="A33" s="2" t="s">
        <v>36</v>
      </c>
      <c r="B33" s="3">
        <f>'[3]Service Administratif'!$K$15</f>
        <v>87</v>
      </c>
    </row>
    <row r="34" spans="1:3" x14ac:dyDescent="0.25">
      <c r="A34" s="2" t="s">
        <v>22</v>
      </c>
      <c r="B34" s="3">
        <f>'[3]Service Relations Humaines'!$K$17</f>
        <v>73</v>
      </c>
    </row>
    <row r="35" spans="1:3" x14ac:dyDescent="0.25">
      <c r="A35" s="6" t="s">
        <v>47</v>
      </c>
      <c r="B35" s="3">
        <f>'[3]Service Commercial'!$K$18</f>
        <v>77</v>
      </c>
    </row>
    <row r="36" spans="1:3" x14ac:dyDescent="0.25">
      <c r="A36" s="2" t="s">
        <v>42</v>
      </c>
      <c r="B36" s="3">
        <f>'[3]Service Commercial'!$K$13</f>
        <v>64</v>
      </c>
    </row>
    <row r="37" spans="1:3" x14ac:dyDescent="0.25">
      <c r="A37" s="6" t="s">
        <v>41</v>
      </c>
      <c r="B37" s="3">
        <f>'[3]Service Commercial'!$K$12</f>
        <v>62</v>
      </c>
    </row>
    <row r="38" spans="1:3" x14ac:dyDescent="0.25">
      <c r="A38" s="8" t="s">
        <v>31</v>
      </c>
      <c r="B38" s="3">
        <f>'[3]Service Développement'!$K$18</f>
        <v>77</v>
      </c>
    </row>
    <row r="39" spans="1:3" x14ac:dyDescent="0.25">
      <c r="A39" s="2" t="s">
        <v>46</v>
      </c>
      <c r="B39" s="3">
        <f>'[3]Service Commercial'!$K$17</f>
        <v>70</v>
      </c>
    </row>
    <row r="40" spans="1:3" x14ac:dyDescent="0.25">
      <c r="A40" s="2" t="s">
        <v>26</v>
      </c>
      <c r="B40" s="3">
        <f>'[3]Service Développement'!$K$13</f>
        <v>55</v>
      </c>
    </row>
    <row r="41" spans="1:3" x14ac:dyDescent="0.25">
      <c r="A41" s="6" t="s">
        <v>33</v>
      </c>
      <c r="B41" s="3">
        <f>'[3]Service Administratif'!$K$12</f>
        <v>83</v>
      </c>
    </row>
    <row r="45" spans="1:3" x14ac:dyDescent="0.25">
      <c r="A45" s="10" t="s">
        <v>51</v>
      </c>
      <c r="B45" s="7" t="str">
        <f>IF(SMALL(Tableau3[Score total],1)=B2,"Adrien",IF(SMALL(Tableau3[Score total],1)=B3,"Alexia",IF(SMALL(Tableau3[Score total],1)=B4,"Alexis",IF(SMALL(Tableau3[Score total],1)=B5,"Anthony",IF(SMALL(Tableau3[Score total],1)=B6,"Arnaud",IF(SMALL(Tableau3[Score total],1)=B7,"Axel",IF(SMALL(Tableau3[Score total],1)=B8,"Benjamin",IF(SMALL(Tableau3[Score total],1)=B9,"Bruno",IF(SMALL(Tableau3[Score total],1)=B10,"Christophe",IF(SMALL(Tableau3[Score total],1)=B11,"Damien",IF(SMALL(Tableau3[Score total],1)=B12,"Elodie",IF(SMALL(Tableau3[Score total],1)=B13,"François",IF(SMALL(Tableau3[Score total],1)=B14,"Grégoire",IF(SMALL(Tableau3[Score total],1)=B15,"Henry",IF(SMALL(Tableau3[Score total],1)=B16,"Jean",IF(SMALL(Tableau3[Score total],1)=B17,"Jean Luc",IF(SMALL(Tableau3[Score total],1)=B18,"Jérémy",IF(SMALL(Tableau3[Score total],1)=B19,"Laura",IF(SMALL(Tableau3[Score total],1)=B20,"Loic",IF(SMALL(Tableau3[Score total],1)=B21,"Ludivine",IF(SMALL(Tableau3[Score total],1)=B22,"Mathilde",IF(SMALL(Tableau3[Score total],1)=23,"Maxence",IF(SMALL(Tableau3[Score total],1)=B24,"Nicolas",IF(SMALL(Tableau3[Score total],1)=B25,"Olivier",IF(SMALL(Tableau3[Score total],1)=B26,"Peter",IF(SMALL(Tableau3[Score total],1)=B27,"Raphaël",IF(SMALL(Tableau3[Score total],1)=B28,"Ray",IF(SMALL(Tableau3[Score total],1)=B29,"Robin",IF(SMALL(Tableau3[Score total],1)=B30,"Serge",IF(SMALL(Tableau3[Score total],1)=B31,"Séverine",IF(SMALL(Tableau3[Score total],1)=B32,"Sivacoumar",IF(SMALL(Tableau3[Score total],1)=B33,"Stéphane",IF(SMALL(Tableau3[Score total],1)=B34,"Sylvain",IF(SMALL(Tableau3[Score total],1)=B35,"Témanuia",IF(SMALL(Tableau3[Score total],1)=B36,"Théo",IF(SMALL(Tableau3[Score total],1)=B37,"Thibault",IF(SMALL(Tableau3[Score total],1)=B38,"Vincent",IF(SMALL(Tableau3[Score total],1)=B39,"William",IF(SMALL(Tableau3[Score total],1)=B40,"Yann",IF(SMALL(Tableau3[Score total],1)=B41,"Yannis",))))))))))))))))))))))))))))))))))))))))</f>
        <v>Axel</v>
      </c>
      <c r="C45" t="str">
        <f>IF(VLOOKUP(B45,[2]Direction!$A$3:$C$46,3,FALSE)="Renvoi envisagé par la direction","Renvoyé","")</f>
        <v>Renvoyé</v>
      </c>
    </row>
    <row r="46" spans="1:3" x14ac:dyDescent="0.25">
      <c r="B46" s="7" t="str">
        <f>IF(SMALL(Tableau3[Score total],2)=B2,"Adrien",IF(SMALL(Tableau3[Score total],2)=B3,"Alexia",IF(SMALL(Tableau3[Score total],2)=B4,"Alexis",IF(SMALL(Tableau3[Score total],2)=B5,"Anthony",IF(SMALL(Tableau3[Score total],2)=B6,"Arnaud",IF(SMALL(Tableau3[Score total],2)=B7,"Axel",IF(SMALL(Tableau3[Score total],2)=B8,"Benjamin",IF(SMALL(Tableau3[Score total],2)=B9,"Bruno",IF(SMALL(Tableau3[Score total],2)=B10,"Christophe",IF(SMALL(Tableau3[Score total],2)=B11,"Damien",IF(SMALL(Tableau3[Score total],2)=B12,"Elodie",IF(SMALL(Tableau3[Score total],2)=B13,"François",IF(SMALL(Tableau3[Score total],2)=B14,"Grégoire",IF(SMALL(Tableau3[Score total],2)=B15,"Henry",IF(SMALL(Tableau3[Score total],2)=B16,"Jean",IF(SMALL(Tableau3[Score total],2)=B17,"Jean Luc",IF(SMALL(Tableau3[Score total],2)=B18,"Jérémy",IF(SMALL(Tableau3[Score total],2)=B19,"Laura",IF(SMALL(Tableau3[Score total],2)=B20,"Loic",IF(SMALL(Tableau3[Score total],2)=B21,"Ludivine",IF(SMALL(Tableau3[Score total],2)=B22,"Mathilde",IF(SMALL(Tableau3[Score total],2)=23,"Maxence",IF(SMALL(Tableau3[Score total],2)=B24,"Nicolas",IF(SMALL(Tableau3[Score total],2)=B25,"Olivier",IF(SMALL(Tableau3[Score total],2)=B26,"Peter",IF(SMALL(Tableau3[Score total],2)=B27,"Raphaël",IF(SMALL(Tableau3[Score total],2)=B28,"Ray",IF(SMALL(Tableau3[Score total],2)=B29,"Robin",IF(SMALL(Tableau3[Score total],2)=B30,"Serge",IF(SMALL(Tableau3[Score total],2)=B31,"Séverine",IF(SMALL(Tableau3[Score total],2)=B32,"Sivacoumar",IF(SMALL(Tableau3[Score total],2)=B33,"Stéphane",IF(SMALL(Tableau3[Score total],2)=B34,"Sylvain",IF(SMALL(Tableau3[Score total],2)=B35,"Témanuia",IF(SMALL(Tableau3[Score total],2)=B36,"Théo",IF(SMALL(Tableau3[Score total],2)=B37,"Thibault",IF(SMALL(Tableau3[Score total],2)=B38,"Vincent",IF(SMALL(Tableau3[Score total],2)=B39,"William",IF(SMALL(Tableau3[Score total],2)=B40,"Yann",IF(SMALL(Tableau3[Score total],2)=B41,"Yannis",))))))))))))))))))))))))))))))))))))))))</f>
        <v>Damien</v>
      </c>
    </row>
    <row r="47" spans="1:3" x14ac:dyDescent="0.25">
      <c r="B47" s="7" t="str">
        <f>IF(SMALL(Tableau3[Score total],3)=B2,"Adrien",IF(SMALL(Tableau3[Score total],3)=B3,"Alexia",IF(SMALL(Tableau3[Score total],3)=B4,"Alexis",IF(SMALL(Tableau3[Score total],3)=B5,"Anthony",IF(SMALL(Tableau3[Score total],3)=B6,"Arnaud",IF(SMALL(Tableau3[Score total],3)=B7,"Axel",IF(SMALL(Tableau3[Score total],3)=B8,"Benjamin",IF(SMALL(Tableau3[Score total],3)=B9,"Bruno",IF(SMALL(Tableau3[Score total],3)=B10,"Christophe",IF(SMALL(Tableau3[Score total],3)=B11,"Damien",IF(SMALL(Tableau3[Score total],3)=B12,"Elodie",IF(SMALL(Tableau3[Score total],3)=B13,"François",IF(SMALL(Tableau3[Score total],3)=B14,"Grégoire",IF(SMALL(Tableau3[Score total],3)=B15,"Henry",IF(SMALL(Tableau3[Score total],3)=B16,"Jean",IF(SMALL(Tableau3[Score total],3)=B17,"Jean Luc",IF(SMALL(Tableau3[Score total],3)=B18,"Jérémy",IF(SMALL(Tableau3[Score total],3)=B19,"Laura",IF(SMALL(Tableau3[Score total],3)=B20,"Loic",IF(SMALL(Tableau3[Score total],3)=B21,"Ludivine",IF(SMALL(Tableau3[Score total],3)=B22,"Mathilde",IF(SMALL(Tableau3[Score total],3)=23,"Maxence",IF(SMALL(Tableau3[Score total],3)=B24,"Nicolas",IF(SMALL(Tableau3[Score total],3)=B25,"Olivier",IF(SMALL(Tableau3[Score total],2)=B26,"Peter",IF(SMALL(Tableau3[Score total],3)=B27,"Raphaël",IF(SMALL(Tableau3[Score total],3)=B28,"Ray",IF(SMALL(Tableau3[Score total],3)=B29,"Robin",IF(SMALL(Tableau3[Score total],3)=B30,"Serge",IF(SMALL(Tableau3[Score total],3)=B31,"Séverine",IF(SMALL(Tableau3[Score total],3)=B32,"Sivacoumar",IF(SMALL(Tableau3[Score total],3)=B33,"Stéphane",IF(SMALL(Tableau3[Score total],3)=B34,"Sylvain",IF(SMALL(Tableau3[Score total],3)=B35,"Témanuia",IF(SMALL(Tableau3[Score total],3)=B36,"Théo",IF(SMALL(Tableau3[Score total],3)=B37,"Thibault",IF(SMALL(Tableau3[Score total],3)=B38,"Vincent",IF(SMALL(Tableau3[Score total],3)=B39,"William",IF(SMALL(Tableau3[Score total],3)=B40,"Yann",IF(SMALL(Tableau3[Score total],3)=B41,"Yannis",))))))))))))))))))))))))))))))))))))))))</f>
        <v>Jean</v>
      </c>
    </row>
    <row r="49" spans="1:2" x14ac:dyDescent="0.25">
      <c r="A49" s="11" t="s">
        <v>53</v>
      </c>
      <c r="B49" s="7" t="str">
        <f>IF(LARGE(Tableau3[Score total],1)=B2,"Adrien",IF(LARGE(Tableau3[Score total],1)=B3,"Alexia",IF(LARGE(Tableau3[Score total],1)=B4,"Alexis",IF(LARGE(Tableau3[Score total],1)=B5,"Anthony",IF(LARGE(Tableau3[Score total],1)=B6,"Arnaud",IF(LARGE(Tableau3[Score total],1)=B7,"Axel",IF(LARGE(Tableau3[Score total],1)=B8,"Benjamin",IF(LARGE(Tableau3[Score total],1)=B9,"Bruno",IF(LARGE(Tableau3[Score total],1)=B10,"Christophe",IF(LARGE(Tableau3[Score total],1)=B11,"Damien",IF(LARGE(Tableau3[Score total],1)=B12,"Elodie",IF(LARGE(Tableau3[Score total],1)=B13,"François",IF(LARGE(Tableau3[Score total],1)=B14,"Grégoire",IF(LARGE(Tableau3[Score total],1)=B15,"Henry",IF(LARGE(Tableau3[Score total],1)=B16,"Jean",IF(LARGE(Tableau3[Score total],1)=B17,"Jean Luc",IF(LARGE(Tableau3[Score total],1)=B18,"Jérémy",IF(LARGE(Tableau3[Score total],1)=B19,"Laura",IF(LARGE(Tableau3[Score total],1)=B20,"Loic",IF(LARGE(Tableau3[Score total],1)=B21,"Ludivine",IF(LARGE(Tableau3[Score total],1)=B22,"Mathilde",IF(LARGE(Tableau3[Score total],1)=23,"Maxence",IF(LARGE(Tableau3[Score total],1)=B24,"Nicolas",IF(LARGE(Tableau3[Score total],1)=B25,"Olivier",IF(LARGE(Tableau3[Score total],1)=B26,"Peter",IF(LARGE(Tableau3[Score total],1)=B27,"Raphaël",IF(LARGE(Tableau3[Score total],1)=B28,"Ray",IF(LARGE(Tableau3[Score total],1)=B29,"Robin",IF(LARGE(Tableau3[Score total],1)=B30,"Serge",IF(LARGE(Tableau3[Score total],1)=B31,"Séverine",IF(LARGE(Tableau3[Score total],1)=B32,"Sivacoumar",IF(LARGE(Tableau3[Score total],1)=B33,"Stéphane",IF(LARGE(Tableau3[Score total],1)=B34,"Sylvain",IF(LARGE(Tableau3[Score total],1)=B35,"Témanuia",IF(LARGE(Tableau3[Score total],1)=B36,"Théo",IF(LARGE(Tableau3[Score total],1)=B37,"Thibault",IF(LARGE(Tableau3[Score total],1)=B38,"Vincent",IF(LARGE(Tableau3[Score total],1)=B39,"William",IF(LARGE(Tableau3[Score total],1)=B40,"Yann",IF(LARGE(Tableau3[Score total],1)=B41,"Yannis",))))))))))))))))))))))))))))))))))))))))</f>
        <v>Raphaël</v>
      </c>
    </row>
    <row r="50" spans="1:2" x14ac:dyDescent="0.25">
      <c r="B50" s="7" t="str">
        <f>IF(LARGE(Tableau3[Score total],2)=B2,"Adrien",IF(LARGE(Tableau3[Score total],2)=B3,"Alexia",IF(LARGE(Tableau3[Score total],2)=B4,"Alexis",IF(LARGE(Tableau3[Score total],2)=B5,"Anthony",IF(LARGE(Tableau3[Score total],2)=B6,"Arnaud",IF(LARGE(Tableau3[Score total],2)=B7,"Axel",IF(LARGE(Tableau3[Score total],2)=B8,"Benjamin",IF(LARGE(Tableau3[Score total],2)=B9,"Bruno",IF(LARGE(Tableau3[Score total],2)=B10,"Christophe",IF(LARGE(Tableau3[Score total],2)=B11,"Damien",IF(LARGE(Tableau3[Score total],2)=B12,"Elodie",IF(LARGE(Tableau3[Score total],2)=B13,"François",IF(LARGE(Tableau3[Score total],2)=B14,"Grégoire",IF(LARGE(Tableau3[Score total],2)=B15,"Henry",IF(LARGE(Tableau3[Score total],2)=B16,"Jean",IF(LARGE(Tableau3[Score total],2)=B17,"Jean Luc",IF(LARGE(Tableau3[Score total],2)=B18,"Jérémy",IF(LARGE(Tableau3[Score total],2)=B19,"Laura",IF(LARGE(Tableau3[Score total],2)=B20,"Loic",IF(LARGE(Tableau3[Score total],2)=B21,"Ludivine",IF(LARGE(Tableau3[Score total],2)=B22,"Mathilde",IF(LARGE(Tableau3[Score total],2)=23,"Maxence",IF(LARGE(Tableau3[Score total],2)=B24,"Nicolas",IF(LARGE(Tableau3[Score total],2)=B25,"Olivier",IF(LARGE(Tableau3[Score total],2)=B26,"Peter",IF(LARGE(Tableau3[Score total],2)=B27,"Raphaël",IF(LARGE(Tableau3[Score total],2)=B28,"Ray",IF(LARGE(Tableau3[Score total],2)=B29,"Robin",IF(LARGE(Tableau3[Score total],2)=B30,"Serge",IF(LARGE(Tableau3[Score total],2)=B31,"Séverine",IF(LARGE(Tableau3[Score total],2)=B32,"Sivacoumar",IF(LARGE(Tableau3[Score total],2)=B33,"Stéphane",IF(LARGE(Tableau3[Score total],2)=B34,"Sylvain",IF(LARGE(Tableau3[Score total],2)=B35,"Témanuia",IF(LARGE(Tableau3[Score total],2)=B36,"Théo",IF(LARGE(Tableau3[Score total],2)=B37,"Thibault",IF(LARGE(Tableau3[Score total],2)=B38,"Vincent",IF(LARGE(Tableau3[Score total],2)=B39,"William",IF(LARGE(Tableau3[Score total],2)=B40,"Yann",IF(LARGE(Tableau3[Score total],2)=B41,"Yannis",))))))))))))))))))))))))))))))))))))))))</f>
        <v>Ray</v>
      </c>
    </row>
    <row r="51" spans="1:2" x14ac:dyDescent="0.25">
      <c r="B51" s="7" t="str">
        <f>IF(LARGE(Tableau3[Score total],3)=B2,"Adrien",IF(LARGE(Tableau3[Score total],3)=B3,"Alexia",IF(LARGE(Tableau3[Score total],3)=B4,"Alexis",IF(LARGE(Tableau3[Score total],3)=B5,"Anthony",IF(LARGE(Tableau3[Score total],3)=B6,"Arnaud",IF(LARGE(Tableau3[Score total],3)=B7,"Axel",IF(LARGE(Tableau3[Score total],3)=B8,"Benjamin",IF(LARGE(Tableau3[Score total],3)=B9,"Bruno",IF(LARGE(Tableau3[Score total],3)=B10,"Christophe",IF(LARGE(Tableau3[Score total],3)=B11,"Damien",IF(LARGE(Tableau3[Score total],3)=B12,"Elodie",IF(LARGE(Tableau3[Score total],3)=B13,"François",IF(LARGE(Tableau3[Score total],3)=B14,"Grégoire",IF(LARGE(Tableau3[Score total],3)=B15,"Henry",IF(LARGE(Tableau3[Score total],3)=B16,"Jean",IF(LARGE(Tableau3[Score total],3)=B17,"Jean Luc",IF(LARGE(Tableau3[Score total],3)=B18,"Jérémy",IF(LARGE(Tableau3[Score total],3)=B19,"Laura",IF(LARGE(Tableau3[Score total],3)=B20,"Loic",IF(LARGE(Tableau3[Score total],3)=B21,"Ludivine",IF(LARGE(Tableau3[Score total],3)=B22,"Mathilde",IF(LARGE(Tableau3[Score total],3)=23,"Maxence",IF(LARGE(Tableau3[Score total],3)=B24,"Nicolas",IF(LARGE(Tableau3[Score total],3)=B25,"Olivier",IF(LARGE(Tableau3[Score total],3)=B26,"Peter",IF(LARGE(Tableau3[Score total],3)=B27,"Raphaël",IF(LARGE(Tableau3[Score total],3)=B28,"Ray",IF(LARGE(Tableau3[Score total],3)=B29,"Robin",IF(LARGE(Tableau3[Score total],3)=B30,"Serge",IF(LARGE(Tableau3[Score total],3)=B31,"Séverine",IF(LARGE(Tableau3[Score total],3)=B32,"Sivacoumar",IF(LARGE(Tableau3[Score total],3)=B33,"Stéphane",IF(LARGE(Tableau3[Score total],3)=B34,"Sylvain",IF(LARGE(Tableau3[Score total],3)=B35,"Témanuia",IF(LARGE(Tableau3[Score total],3)=B36,"Théo",IF(LARGE(Tableau3[Score total],3)=B37,"Thibault",IF(LARGE(Tableau3[Score total],3)=B38,"Vincent",IF(LARGE(Tableau3[Score total],3)=B39,"William",IF(LARGE(Tableau3[Score total],3)=B40,"Yann",IF(LARGE(Tableau3[Score total],3)=B41,"Yannis",))))))))))))))))))))))))))))))))))))))))</f>
        <v>Olivier</v>
      </c>
    </row>
    <row r="52" spans="1:2" x14ac:dyDescent="0.25">
      <c r="B52" s="7" t="str">
        <f>IF(LARGE(Tableau3[Score total],4)=B2,"Adrien",IF(LARGE(Tableau3[Score total],4)=B3,"Alexia",IF(LARGE(Tableau3[Score total],4)=B4,"Alexis",IF(LARGE(Tableau3[Score total],4)=B5,"Anthony",IF(LARGE(Tableau3[Score total],4)=B6,"Arnaud",IF(LARGE(Tableau3[Score total],4)=B7,"Axel",IF(LARGE(Tableau3[Score total],4)=B8,"Benjamin",IF(LARGE(Tableau3[Score total],4)=B9,"Bruno",IF(LARGE(Tableau3[Score total],4)=B10,"Christophe",IF(LARGE(Tableau3[Score total],4)=B11,"Damien",IF(LARGE(Tableau3[Score total],4)=B12,"Elodie",IF(LARGE(Tableau3[Score total],4)=B13,"François",IF(LARGE(Tableau3[Score total],4)=B14,"Grégoire",IF(LARGE(Tableau3[Score total],4)=B15,"Henry",IF(LARGE(Tableau3[Score total],4)=B16,"Jean",IF(LARGE(Tableau3[Score total],4)=B17,"Jean Luc",IF(LARGE(Tableau3[Score total],4)=B18,"Jérémy",IF(LARGE(Tableau3[Score total],4)=B19,"Laura",IF(LARGE(Tableau3[Score total],4)=B20,"Loic",IF(LARGE(Tableau3[Score total],4)=B21,"Ludivine",IF(LARGE(Tableau3[Score total],4)=B22,"Mathilde",IF(LARGE(Tableau3[Score total],4)=23,"Maxence",IF(LARGE(Tableau3[Score total],4)=B24,"Nicolas",IF(LARGE(Tableau3[Score total],4)=B25,"Olivier",IF(LARGE(Tableau3[Score total],4)=B26,"Peter",IF(LARGE(Tableau3[Score total],4)=B27,"Raphaël",IF(LARGE(Tableau3[Score total],4)=B28,"Ray",IF(LARGE(Tableau3[Score total],4)=B29,"Robin",IF(LARGE(Tableau3[Score total],4)=B30,"Serge",IF(LARGE(Tableau3[Score total],4)=B31,"Séverine",IF(LARGE(Tableau3[Score total],4)=B32,"Sivacoumar",IF(LARGE(Tableau3[Score total],4)=B33,"Stéphane",IF(LARGE(Tableau3[Score total],4)=B34,"Sylvain",IF(LARGE(Tableau3[Score total],4)=B35,"Témanuia",IF(LARGE(Tableau3[Score total],4)=B36,"Théo",IF(LARGE(Tableau3[Score total],4)=B37,"Thibault",IF(LARGE(Tableau3[Score total],4)=B38,"Vincent",IF(LARGE(Tableau3[Score total],4)=B39,"William",IF(LARGE(Tableau3[Score total],4)=B40,"Yann",IF(LARGE(Tableau3[Score total],4)=B41,"Yannis",))))))))))))))))))))))))))))))))))))))))</f>
        <v>Ludivine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Promotion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earso</dc:creator>
  <cp:lastModifiedBy>GUINOT Aymeric</cp:lastModifiedBy>
  <dcterms:created xsi:type="dcterms:W3CDTF">2011-10-19T09:22:33Z</dcterms:created>
  <dcterms:modified xsi:type="dcterms:W3CDTF">2011-10-28T06:47:23Z</dcterms:modified>
</cp:coreProperties>
</file>