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7455" yWindow="-165" windowWidth="16200" windowHeight="10230"/>
  </bookViews>
  <sheets>
    <sheet name="Feuil1" sheetId="1" r:id="rId1"/>
    <sheet name="Feuil2" sheetId="2" r:id="rId2"/>
    <sheet name="Feuil3" sheetId="3" r:id="rId3"/>
    <sheet name="Test" sheetId="4" r:id="rId4"/>
  </sheets>
  <definedNames>
    <definedName name="bet">Feuil3!#REF!</definedName>
  </definedNames>
  <calcPr calcId="144525"/>
</workbook>
</file>

<file path=xl/calcChain.xml><?xml version="1.0" encoding="utf-8"?>
<calcChain xmlns="http://schemas.openxmlformats.org/spreadsheetml/2006/main">
  <c r="H11" i="1" l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J42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16" i="1"/>
  <c r="E4" i="1"/>
  <c r="G13" i="1"/>
  <c r="P4" i="1"/>
  <c r="A10" i="1"/>
  <c r="C10" i="1" s="1"/>
  <c r="H1" i="1"/>
  <c r="G11" i="1" s="1"/>
  <c r="A13" i="1" l="1"/>
  <c r="C12" i="1"/>
  <c r="F13" i="1"/>
</calcChain>
</file>

<file path=xl/sharedStrings.xml><?xml version="1.0" encoding="utf-8"?>
<sst xmlns="http://schemas.openxmlformats.org/spreadsheetml/2006/main" count="47" uniqueCount="47">
  <si>
    <t>Intitulé</t>
  </si>
  <si>
    <t>Quantité</t>
  </si>
  <si>
    <t>Bon n°</t>
  </si>
  <si>
    <t>Date</t>
  </si>
  <si>
    <t>à</t>
  </si>
  <si>
    <t xml:space="preserve">   10 h</t>
  </si>
  <si>
    <t xml:space="preserve">   11 h</t>
  </si>
  <si>
    <t xml:space="preserve">   12 h</t>
  </si>
  <si>
    <t xml:space="preserve">   13 h</t>
  </si>
  <si>
    <t xml:space="preserve">   15 h</t>
  </si>
  <si>
    <t xml:space="preserve">   16 h</t>
  </si>
  <si>
    <t xml:space="preserve">   17 h</t>
  </si>
  <si>
    <t xml:space="preserve">   14 h</t>
  </si>
  <si>
    <t xml:space="preserve">    08 h</t>
  </si>
  <si>
    <t xml:space="preserve">    09 h</t>
  </si>
  <si>
    <t>Conducteur de travaux</t>
  </si>
  <si>
    <t>Chantier</t>
  </si>
  <si>
    <t>U</t>
  </si>
  <si>
    <t>Conducteurs</t>
  </si>
  <si>
    <t>Livraison le</t>
  </si>
  <si>
    <t>A mettre à diposition du</t>
  </si>
  <si>
    <t>FOURNISSEUR</t>
  </si>
  <si>
    <t>Notes :</t>
  </si>
  <si>
    <t>nom 1</t>
  </si>
  <si>
    <t>numero 1</t>
  </si>
  <si>
    <t>nom 2</t>
  </si>
  <si>
    <t>numero 2</t>
  </si>
  <si>
    <t>nom 3</t>
  </si>
  <si>
    <t>numero 3</t>
  </si>
  <si>
    <t>nom 4</t>
  </si>
  <si>
    <t>numero 4</t>
  </si>
  <si>
    <t>nom 5</t>
  </si>
  <si>
    <t>numero 5</t>
  </si>
  <si>
    <t>nom 6</t>
  </si>
  <si>
    <t>numero 6</t>
  </si>
  <si>
    <t>FOURNISSEUR 1</t>
  </si>
  <si>
    <t>FOURNISSEUR 2</t>
  </si>
  <si>
    <t>FOURNISSEUR 3</t>
  </si>
  <si>
    <t>FOURNISSEUR 4</t>
  </si>
  <si>
    <t>FOURNISSEUR 5</t>
  </si>
  <si>
    <t>FOURNISSEUR 6</t>
  </si>
  <si>
    <t>FOURNISSEUR 7</t>
  </si>
  <si>
    <t>au dêpot 1</t>
  </si>
  <si>
    <t>au dêpot 2</t>
  </si>
  <si>
    <t>au dêpot 3</t>
  </si>
  <si>
    <t>au dêpot 4</t>
  </si>
  <si>
    <t>-15-37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</si>
</sst>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40C]d\ mmmm\ yyyy;@"/>
    <numFmt numFmtId="165" formatCode="h:mm;@"/>
    <numFmt numFmtId="166" formatCode="00000"/>
    <numFmt numFmtId="167" formatCode="yyyy\-mm\-dd\-"/>
  </numFmts>
  <fonts count="2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u/>
      <sz val="16.5"/>
      <color theme="10"/>
      <name val="Calibri"/>
      <family val="2"/>
    </font>
    <font>
      <sz val="11"/>
      <color theme="5"/>
      <name val="Calibri"/>
      <family val="2"/>
      <scheme val="minor"/>
    </font>
    <font>
      <sz val="14"/>
      <name val="Calibri"/>
      <family val="2"/>
      <scheme val="minor"/>
    </font>
    <font>
      <sz val="15"/>
      <name val="Calibri"/>
      <family val="2"/>
      <scheme val="minor"/>
    </font>
    <font>
      <sz val="20"/>
      <name val="Calibri"/>
      <family val="2"/>
      <scheme val="minor"/>
    </font>
    <font>
      <sz val="24"/>
      <name val="Calibri"/>
      <family val="2"/>
      <scheme val="minor"/>
    </font>
    <font>
      <b/>
      <sz val="16"/>
      <name val="Calibri"/>
      <family val="2"/>
      <scheme val="minor"/>
    </font>
    <font>
      <i/>
      <sz val="12"/>
      <name val="Calibri"/>
      <family val="2"/>
      <scheme val="minor"/>
    </font>
    <font>
      <b/>
      <u/>
      <sz val="14"/>
      <name val="Calibri"/>
      <family val="2"/>
    </font>
    <font>
      <sz val="22"/>
      <name val="Calibri"/>
      <family val="2"/>
      <scheme val="minor"/>
    </font>
    <font>
      <u/>
      <sz val="11"/>
      <name val="Calibri"/>
      <family val="2"/>
      <scheme val="minor"/>
    </font>
    <font>
      <sz val="10"/>
      <color theme="1"/>
      <name val="Arial Unicode MS"/>
      <family val="2"/>
    </font>
    <font>
      <sz val="11"/>
      <color rgb="FF454545"/>
      <name val="Arial"/>
      <family val="2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7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double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 style="double">
        <color indexed="64"/>
      </left>
      <right/>
      <top style="dashed">
        <color indexed="64"/>
      </top>
      <bottom style="double">
        <color indexed="64"/>
      </bottom>
      <diagonal/>
    </border>
    <border>
      <left/>
      <right/>
      <top style="dashed">
        <color indexed="64"/>
      </top>
      <bottom style="double">
        <color indexed="64"/>
      </bottom>
      <diagonal/>
    </border>
    <border>
      <left/>
      <right style="thin">
        <color indexed="64"/>
      </right>
      <top style="dashed">
        <color indexed="64"/>
      </top>
      <bottom style="double">
        <color indexed="64"/>
      </bottom>
      <diagonal/>
    </border>
    <border>
      <left style="thin">
        <color indexed="64"/>
      </left>
      <right/>
      <top style="dashed">
        <color indexed="64"/>
      </top>
      <bottom style="double">
        <color indexed="64"/>
      </bottom>
      <diagonal/>
    </border>
    <border>
      <left/>
      <right style="double">
        <color indexed="64"/>
      </right>
      <top style="dashed">
        <color indexed="64"/>
      </top>
      <bottom style="dashed">
        <color indexed="64"/>
      </bottom>
      <diagonal/>
    </border>
    <border>
      <left/>
      <right style="double">
        <color indexed="64"/>
      </right>
      <top style="dashed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dashed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auto="1"/>
      </left>
      <right/>
      <top/>
      <bottom style="dashed">
        <color auto="1"/>
      </bottom>
      <diagonal/>
    </border>
    <border>
      <left/>
      <right/>
      <top/>
      <bottom style="dashed">
        <color auto="1"/>
      </bottom>
      <diagonal/>
    </border>
    <border>
      <left/>
      <right style="double">
        <color auto="1"/>
      </right>
      <top/>
      <bottom style="dashed">
        <color auto="1"/>
      </bottom>
      <diagonal/>
    </border>
    <border>
      <left/>
      <right/>
      <top style="double">
        <color auto="1"/>
      </top>
      <bottom style="dashed">
        <color auto="1"/>
      </bottom>
      <diagonal/>
    </border>
    <border>
      <left style="double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auto="1"/>
      </left>
      <right style="thin">
        <color auto="1"/>
      </right>
      <top style="dashed">
        <color indexed="64"/>
      </top>
      <bottom style="dashed">
        <color indexed="64"/>
      </bottom>
      <diagonal/>
    </border>
    <border>
      <left style="double">
        <color auto="1"/>
      </left>
      <right style="thin">
        <color indexed="64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ashed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/>
      <bottom style="double">
        <color indexed="64"/>
      </bottom>
      <diagonal/>
    </border>
    <border>
      <left style="thin">
        <color auto="1"/>
      </left>
      <right style="thin">
        <color auto="1"/>
      </right>
      <top style="dashed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108">
    <xf numFmtId="0" fontId="0" fillId="0" borderId="0" xfId="0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vertical="center"/>
    </xf>
    <xf numFmtId="14" fontId="4" fillId="0" borderId="0" xfId="0" applyNumberFormat="1" applyFont="1"/>
    <xf numFmtId="0" fontId="6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164" fontId="5" fillId="0" borderId="0" xfId="0" applyNumberFormat="1" applyFont="1" applyAlignment="1">
      <alignment horizontal="center"/>
    </xf>
    <xf numFmtId="0" fontId="5" fillId="0" borderId="0" xfId="0" applyFont="1" applyAlignment="1">
      <alignment horizontal="right"/>
    </xf>
    <xf numFmtId="166" fontId="5" fillId="0" borderId="0" xfId="0" applyNumberFormat="1" applyFont="1"/>
    <xf numFmtId="0" fontId="5" fillId="0" borderId="0" xfId="0" applyFont="1" applyAlignment="1"/>
    <xf numFmtId="167" fontId="5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0" fontId="4" fillId="0" borderId="0" xfId="0" applyNumberFormat="1" applyFont="1"/>
    <xf numFmtId="0" fontId="8" fillId="0" borderId="0" xfId="0" applyFont="1"/>
    <xf numFmtId="0" fontId="2" fillId="0" borderId="0" xfId="0" applyNumberFormat="1" applyFont="1" applyFill="1"/>
    <xf numFmtId="0" fontId="0" fillId="0" borderId="0" xfId="0" applyFill="1"/>
    <xf numFmtId="0" fontId="1" fillId="0" borderId="0" xfId="0" applyFont="1"/>
    <xf numFmtId="0" fontId="5" fillId="0" borderId="0" xfId="0" applyFont="1" applyBorder="1"/>
    <xf numFmtId="0" fontId="10" fillId="0" borderId="0" xfId="0" applyFont="1" applyAlignment="1">
      <alignment vertical="center"/>
    </xf>
    <xf numFmtId="0" fontId="11" fillId="0" borderId="0" xfId="0" applyFont="1"/>
    <xf numFmtId="0" fontId="10" fillId="0" borderId="1" xfId="0" applyFont="1" applyBorder="1" applyAlignment="1">
      <alignment horizontal="center" vertical="center"/>
    </xf>
    <xf numFmtId="0" fontId="5" fillId="0" borderId="18" xfId="0" applyFont="1" applyBorder="1"/>
    <xf numFmtId="0" fontId="5" fillId="0" borderId="19" xfId="0" applyFont="1" applyBorder="1"/>
    <xf numFmtId="0" fontId="12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49" fontId="5" fillId="0" borderId="24" xfId="0" applyNumberFormat="1" applyFont="1" applyBorder="1" applyAlignment="1">
      <alignment horizontal="center" vertical="center"/>
    </xf>
    <xf numFmtId="49" fontId="5" fillId="0" borderId="27" xfId="0" applyNumberFormat="1" applyFont="1" applyBorder="1" applyAlignment="1">
      <alignment horizontal="center" vertical="center"/>
    </xf>
    <xf numFmtId="0" fontId="4" fillId="0" borderId="28" xfId="0" applyFont="1" applyBorder="1"/>
    <xf numFmtId="0" fontId="5" fillId="0" borderId="29" xfId="0" applyFont="1" applyBorder="1" applyAlignment="1">
      <alignment horizontal="center" vertical="center"/>
    </xf>
    <xf numFmtId="49" fontId="5" fillId="0" borderId="30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2" borderId="23" xfId="0" applyNumberFormat="1" applyFont="1" applyFill="1" applyBorder="1" applyAlignment="1" applyProtection="1">
      <alignment horizontal="center" vertical="center"/>
      <protection hidden="1"/>
    </xf>
    <xf numFmtId="0" fontId="6" fillId="0" borderId="0" xfId="0" applyFont="1" applyAlignment="1"/>
    <xf numFmtId="0" fontId="3" fillId="0" borderId="0" xfId="0" applyFont="1" applyAlignment="1">
      <alignment horizontal="center"/>
    </xf>
    <xf numFmtId="49" fontId="6" fillId="0" borderId="31" xfId="0" applyNumberFormat="1" applyFont="1" applyBorder="1" applyAlignment="1">
      <alignment horizontal="center" vertical="center"/>
    </xf>
    <xf numFmtId="49" fontId="6" fillId="0" borderId="32" xfId="0" applyNumberFormat="1" applyFont="1" applyBorder="1" applyAlignment="1">
      <alignment horizontal="center" vertical="center"/>
    </xf>
    <xf numFmtId="49" fontId="6" fillId="0" borderId="33" xfId="0" applyNumberFormat="1" applyFont="1" applyBorder="1" applyAlignment="1">
      <alignment horizontal="center" vertical="center"/>
    </xf>
    <xf numFmtId="14" fontId="6" fillId="0" borderId="0" xfId="0" applyNumberFormat="1" applyFont="1" applyAlignment="1">
      <alignment horizontal="center"/>
    </xf>
    <xf numFmtId="0" fontId="12" fillId="0" borderId="0" xfId="0" applyFont="1" applyBorder="1" applyAlignment="1">
      <alignment vertical="center"/>
    </xf>
    <xf numFmtId="0" fontId="13" fillId="0" borderId="22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3" fillId="0" borderId="0" xfId="0" applyFont="1"/>
    <xf numFmtId="49" fontId="0" fillId="0" borderId="0" xfId="0" applyNumberFormat="1"/>
    <xf numFmtId="0" fontId="5" fillId="0" borderId="2" xfId="0" applyFont="1" applyBorder="1"/>
    <xf numFmtId="49" fontId="5" fillId="0" borderId="40" xfId="0" applyNumberFormat="1" applyFont="1" applyBorder="1" applyAlignment="1" applyProtection="1">
      <protection locked="0"/>
    </xf>
    <xf numFmtId="49" fontId="5" fillId="0" borderId="38" xfId="0" applyNumberFormat="1" applyFont="1" applyBorder="1" applyAlignment="1" applyProtection="1">
      <protection locked="0"/>
    </xf>
    <xf numFmtId="0" fontId="17" fillId="0" borderId="8" xfId="0" applyFont="1" applyBorder="1" applyAlignment="1" applyProtection="1">
      <alignment horizontal="center"/>
      <protection locked="0"/>
    </xf>
    <xf numFmtId="0" fontId="5" fillId="0" borderId="37" xfId="0" applyFont="1" applyBorder="1" applyAlignment="1" applyProtection="1">
      <alignment horizontal="center"/>
      <protection locked="0"/>
    </xf>
    <xf numFmtId="0" fontId="5" fillId="0" borderId="21" xfId="0" applyFont="1" applyBorder="1" applyProtection="1">
      <protection locked="0"/>
    </xf>
    <xf numFmtId="0" fontId="5" fillId="0" borderId="34" xfId="0" applyFont="1" applyBorder="1" applyProtection="1">
      <protection locked="0"/>
    </xf>
    <xf numFmtId="0" fontId="5" fillId="0" borderId="35" xfId="0" applyFont="1" applyBorder="1" applyProtection="1">
      <protection locked="0"/>
    </xf>
    <xf numFmtId="0" fontId="5" fillId="0" borderId="36" xfId="0" applyFont="1" applyBorder="1" applyProtection="1">
      <protection locked="0"/>
    </xf>
    <xf numFmtId="0" fontId="5" fillId="0" borderId="10" xfId="0" applyFont="1" applyBorder="1" applyProtection="1">
      <protection locked="0"/>
    </xf>
    <xf numFmtId="0" fontId="5" fillId="0" borderId="11" xfId="0" applyFont="1" applyBorder="1" applyProtection="1">
      <protection locked="0"/>
    </xf>
    <xf numFmtId="165" fontId="5" fillId="0" borderId="11" xfId="0" applyNumberFormat="1" applyFont="1" applyBorder="1" applyProtection="1">
      <protection locked="0"/>
    </xf>
    <xf numFmtId="0" fontId="5" fillId="0" borderId="18" xfId="0" applyFont="1" applyBorder="1" applyProtection="1">
      <protection locked="0"/>
    </xf>
    <xf numFmtId="0" fontId="5" fillId="0" borderId="14" xfId="0" applyFont="1" applyBorder="1" applyProtection="1">
      <protection locked="0"/>
    </xf>
    <xf numFmtId="0" fontId="5" fillId="0" borderId="15" xfId="0" applyFont="1" applyBorder="1" applyProtection="1">
      <protection locked="0"/>
    </xf>
    <xf numFmtId="0" fontId="5" fillId="0" borderId="19" xfId="0" applyFont="1" applyBorder="1" applyProtection="1">
      <protection locked="0"/>
    </xf>
    <xf numFmtId="49" fontId="5" fillId="0" borderId="0" xfId="0" applyNumberFormat="1" applyFont="1"/>
    <xf numFmtId="49" fontId="10" fillId="0" borderId="0" xfId="0" applyNumberFormat="1" applyFont="1" applyAlignment="1">
      <alignment vertical="center"/>
    </xf>
    <xf numFmtId="0" fontId="18" fillId="0" borderId="0" xfId="0" applyFont="1"/>
    <xf numFmtId="0" fontId="0" fillId="0" borderId="0" xfId="0" applyFont="1" applyFill="1"/>
    <xf numFmtId="0" fontId="0" fillId="0" borderId="0" xfId="0" applyFont="1" applyFill="1" applyAlignment="1">
      <alignment horizontal="left"/>
    </xf>
    <xf numFmtId="49" fontId="0" fillId="0" borderId="0" xfId="0" applyNumberFormat="1" applyFont="1" applyFill="1"/>
    <xf numFmtId="49" fontId="5" fillId="0" borderId="43" xfId="0" applyNumberFormat="1" applyFont="1" applyBorder="1" applyAlignment="1" applyProtection="1">
      <protection locked="0"/>
    </xf>
    <xf numFmtId="0" fontId="19" fillId="0" borderId="0" xfId="0" applyFont="1"/>
    <xf numFmtId="0" fontId="5" fillId="3" borderId="0" xfId="0" applyFont="1" applyFill="1" applyAlignment="1">
      <alignment horizontal="center"/>
    </xf>
    <xf numFmtId="164" fontId="5" fillId="0" borderId="0" xfId="0" applyNumberFormat="1" applyFont="1" applyAlignment="1">
      <alignment horizontal="left"/>
    </xf>
    <xf numFmtId="49" fontId="6" fillId="0" borderId="31" xfId="0" applyNumberFormat="1" applyFont="1" applyBorder="1" applyAlignment="1">
      <alignment horizontal="center" vertical="center"/>
    </xf>
    <xf numFmtId="49" fontId="6" fillId="0" borderId="32" xfId="0" applyNumberFormat="1" applyFont="1" applyBorder="1" applyAlignment="1">
      <alignment horizontal="center" vertical="center"/>
    </xf>
    <xf numFmtId="49" fontId="6" fillId="0" borderId="33" xfId="0" applyNumberFormat="1" applyFont="1" applyBorder="1" applyAlignment="1">
      <alignment horizontal="center" vertical="center"/>
    </xf>
    <xf numFmtId="49" fontId="5" fillId="0" borderId="31" xfId="0" applyNumberFormat="1" applyFont="1" applyBorder="1" applyAlignment="1">
      <alignment horizontal="center" vertical="center"/>
    </xf>
    <xf numFmtId="49" fontId="5" fillId="0" borderId="32" xfId="0" applyNumberFormat="1" applyFont="1" applyBorder="1" applyAlignment="1">
      <alignment horizontal="center" vertical="center"/>
    </xf>
    <xf numFmtId="49" fontId="5" fillId="0" borderId="33" xfId="0" applyNumberFormat="1" applyFont="1" applyBorder="1" applyAlignment="1">
      <alignment horizontal="center" vertical="center"/>
    </xf>
    <xf numFmtId="0" fontId="5" fillId="0" borderId="25" xfId="0" applyFont="1" applyBorder="1" applyAlignment="1">
      <alignment horizontal="center"/>
    </xf>
    <xf numFmtId="0" fontId="5" fillId="0" borderId="26" xfId="0" applyFont="1" applyBorder="1" applyAlignment="1">
      <alignment horizontal="center"/>
    </xf>
    <xf numFmtId="14" fontId="4" fillId="0" borderId="1" xfId="0" applyNumberFormat="1" applyFont="1" applyBorder="1" applyAlignment="1">
      <alignment horizontal="center" vertical="center"/>
    </xf>
    <xf numFmtId="0" fontId="15" fillId="0" borderId="8" xfId="1" applyFont="1" applyBorder="1" applyAlignment="1" applyProtection="1">
      <alignment horizontal="center" vertical="center"/>
    </xf>
    <xf numFmtId="0" fontId="15" fillId="0" borderId="2" xfId="1" applyFont="1" applyBorder="1" applyAlignment="1" applyProtection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13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39" xfId="0" applyFont="1" applyBorder="1" applyAlignment="1">
      <alignment horizontal="left" vertical="center"/>
    </xf>
    <xf numFmtId="0" fontId="5" fillId="0" borderId="46" xfId="0" applyFont="1" applyBorder="1" applyAlignment="1">
      <alignment horizontal="left" vertical="center"/>
    </xf>
    <xf numFmtId="0" fontId="10" fillId="0" borderId="22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/>
    </xf>
    <xf numFmtId="0" fontId="5" fillId="0" borderId="20" xfId="0" applyFont="1" applyBorder="1" applyAlignment="1">
      <alignment horizontal="center"/>
    </xf>
    <xf numFmtId="0" fontId="5" fillId="0" borderId="41" xfId="0" applyFont="1" applyBorder="1" applyAlignment="1">
      <alignment horizontal="left" vertical="center"/>
    </xf>
    <xf numFmtId="0" fontId="5" fillId="0" borderId="45" xfId="0" applyFont="1" applyBorder="1" applyAlignment="1">
      <alignment horizontal="left" vertical="center"/>
    </xf>
    <xf numFmtId="0" fontId="6" fillId="0" borderId="0" xfId="0" applyFont="1" applyAlignment="1">
      <alignment horizontal="right"/>
    </xf>
    <xf numFmtId="0" fontId="5" fillId="0" borderId="17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5" fillId="0" borderId="44" xfId="0" applyFont="1" applyBorder="1" applyAlignment="1">
      <alignment horizontal="left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Lines="10" dropStyle="combo" dx="16" fmlaLink="$O$55" fmlaRange="$O$44:$O$54" noThreeD="1" val="0"/>
</file>

<file path=xl/ctrlProps/ctrlProp2.xml><?xml version="1.0" encoding="utf-8"?>
<formControlPr xmlns="http://schemas.microsoft.com/office/spreadsheetml/2009/9/main" objectType="Drop" dropLines="6" dropStyle="combo" dx="16" fmlaLink="$O$8" fmlaRange="$P$8:$P$13" noThreeD="1" val="0"/>
</file>

<file path=xl/ctrlProps/ctrlProp3.xml><?xml version="1.0" encoding="utf-8"?>
<formControlPr xmlns="http://schemas.microsoft.com/office/spreadsheetml/2009/9/main" objectType="Scroll" dx="16" fmlaLink="$O$15" max="600" min="100" page="10" val="100"/>
</file>

<file path=xl/ctrlProps/ctrlProp4.xml><?xml version="1.0" encoding="utf-8"?>
<formControlPr xmlns="http://schemas.microsoft.com/office/spreadsheetml/2009/9/main" objectType="Drop" dropStyle="combo" dx="16" fmlaLink="$N$17" fmlaRange="$O$17:$Q$22" noThreeD="1" val="0"/>
</file>

<file path=xl/ctrlProps/ctrlProp5.xml><?xml version="1.0" encoding="utf-8"?>
<formControlPr xmlns="http://schemas.microsoft.com/office/spreadsheetml/2009/9/main" objectType="Drop" dropStyle="combo" dx="16" fmlaRange="$L$44:$L$48" noThreeD="1" sel="5" val="0"/>
</file>

<file path=xl/ctrlProps/ctrlProp6.xml><?xml version="1.0" encoding="utf-8"?>
<formControlPr xmlns="http://schemas.microsoft.com/office/spreadsheetml/2009/9/main" objectType="Drop" dropStyle="combo" dx="16" fmlaRange="$P$45:$P$48" noThreeD="1" sel="4" val="0"/>
</file>

<file path=xl/ctrlProps/ctrlProp7.xml><?xml version="1.0" encoding="utf-8"?>
<formControlPr xmlns="http://schemas.microsoft.com/office/spreadsheetml/2009/9/main" objectType="CheckBox" checked="Checked" fmlaLink="$A$45" lockText="1" noThreeD="1"/>
</file>

<file path=xl/ctrlProps/ctrlProp8.xml><?xml version="1.0" encoding="utf-8"?>
<formControlPr xmlns="http://schemas.microsoft.com/office/spreadsheetml/2009/9/main" objectType="CheckBox" checked="Checked" fmlaLink="$A$43" lockText="1" noThreeD="1"/>
</file>

<file path=xl/ctrlProps/ctrlProp9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43</xdr:row>
          <xdr:rowOff>0</xdr:rowOff>
        </xdr:from>
        <xdr:to>
          <xdr:col>5</xdr:col>
          <xdr:colOff>47625</xdr:colOff>
          <xdr:row>44</xdr:row>
          <xdr:rowOff>28575</xdr:rowOff>
        </xdr:to>
        <xdr:sp macro="" textlink="">
          <xdr:nvSpPr>
            <xdr:cNvPr id="1027" name="menu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</xdr:row>
          <xdr:rowOff>190500</xdr:rowOff>
        </xdr:from>
        <xdr:to>
          <xdr:col>4</xdr:col>
          <xdr:colOff>209550</xdr:colOff>
          <xdr:row>10</xdr:row>
          <xdr:rowOff>9525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1457325</xdr:colOff>
          <xdr:row>10</xdr:row>
          <xdr:rowOff>228600</xdr:rowOff>
        </xdr:from>
        <xdr:to>
          <xdr:col>4</xdr:col>
          <xdr:colOff>38100</xdr:colOff>
          <xdr:row>12</xdr:row>
          <xdr:rowOff>19050</xdr:rowOff>
        </xdr:to>
        <xdr:sp macro="" textlink="">
          <xdr:nvSpPr>
            <xdr:cNvPr id="1053" name="Scroll Bar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209550</xdr:colOff>
          <xdr:row>7</xdr:row>
          <xdr:rowOff>19050</xdr:rowOff>
        </xdr:from>
        <xdr:to>
          <xdr:col>9</xdr:col>
          <xdr:colOff>57150</xdr:colOff>
          <xdr:row>8</xdr:row>
          <xdr:rowOff>133350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238125</xdr:colOff>
          <xdr:row>44</xdr:row>
          <xdr:rowOff>0</xdr:rowOff>
        </xdr:from>
        <xdr:to>
          <xdr:col>6</xdr:col>
          <xdr:colOff>457200</xdr:colOff>
          <xdr:row>45</xdr:row>
          <xdr:rowOff>9525</xdr:rowOff>
        </xdr:to>
        <xdr:sp macro="" textlink="">
          <xdr:nvSpPr>
            <xdr:cNvPr id="1057" name="menu 2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523875</xdr:colOff>
          <xdr:row>44</xdr:row>
          <xdr:rowOff>0</xdr:rowOff>
        </xdr:from>
        <xdr:to>
          <xdr:col>4</xdr:col>
          <xdr:colOff>228600</xdr:colOff>
          <xdr:row>45</xdr:row>
          <xdr:rowOff>9525</xdr:rowOff>
        </xdr:to>
        <xdr:sp macro="" textlink="">
          <xdr:nvSpPr>
            <xdr:cNvPr id="1058" name="menu 1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390525</xdr:colOff>
          <xdr:row>44</xdr:row>
          <xdr:rowOff>0</xdr:rowOff>
        </xdr:from>
        <xdr:to>
          <xdr:col>0</xdr:col>
          <xdr:colOff>695325</xdr:colOff>
          <xdr:row>45</xdr:row>
          <xdr:rowOff>47625</xdr:rowOff>
        </xdr:to>
        <xdr:sp macro="" textlink="">
          <xdr:nvSpPr>
            <xdr:cNvPr id="1061" name="case1_1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390525</xdr:colOff>
          <xdr:row>43</xdr:row>
          <xdr:rowOff>0</xdr:rowOff>
        </xdr:from>
        <xdr:to>
          <xdr:col>0</xdr:col>
          <xdr:colOff>695325</xdr:colOff>
          <xdr:row>44</xdr:row>
          <xdr:rowOff>47625</xdr:rowOff>
        </xdr:to>
        <xdr:sp macro="" textlink="">
          <xdr:nvSpPr>
            <xdr:cNvPr id="1062" name="Case1_2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0</xdr:colOff>
          <xdr:row>2</xdr:row>
          <xdr:rowOff>9525</xdr:rowOff>
        </xdr:from>
        <xdr:to>
          <xdr:col>24</xdr:col>
          <xdr:colOff>0</xdr:colOff>
          <xdr:row>3</xdr:row>
          <xdr:rowOff>9525</xdr:rowOff>
        </xdr:to>
        <xdr:sp macro="" textlink="">
          <xdr:nvSpPr>
            <xdr:cNvPr id="1063" name="Butto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Maj Numéro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U59"/>
  <sheetViews>
    <sheetView tabSelected="1" zoomScale="135" zoomScaleNormal="135" workbookViewId="0">
      <selection activeCell="W5" sqref="W5"/>
    </sheetView>
  </sheetViews>
  <sheetFormatPr baseColWidth="10" defaultRowHeight="15" x14ac:dyDescent="0.25"/>
  <cols>
    <col min="1" max="1" width="11.42578125" style="2"/>
    <col min="2" max="2" width="13.5703125" style="2" customWidth="1"/>
    <col min="3" max="3" width="22" style="2" customWidth="1"/>
    <col min="4" max="4" width="1.7109375" style="2" customWidth="1"/>
    <col min="5" max="5" width="11.42578125" style="2"/>
    <col min="6" max="6" width="8.42578125" style="2" bestFit="1" customWidth="1"/>
    <col min="7" max="7" width="11.7109375" style="2" bestFit="1" customWidth="1"/>
    <col min="8" max="8" width="7" style="2" customWidth="1"/>
    <col min="9" max="9" width="5" style="2" customWidth="1"/>
    <col min="10" max="10" width="7.5703125" style="2" bestFit="1" customWidth="1"/>
    <col min="11" max="14" width="6.140625" style="2" hidden="1" customWidth="1"/>
    <col min="15" max="15" width="6.5703125" style="12" hidden="1" customWidth="1"/>
    <col min="16" max="16" width="13.140625" style="2" hidden="1" customWidth="1"/>
    <col min="17" max="17" width="14" style="2" hidden="1" customWidth="1"/>
    <col min="18" max="18" width="11.42578125" style="2" hidden="1" customWidth="1"/>
    <col min="19" max="19" width="11.42578125" style="61" hidden="1" customWidth="1"/>
    <col min="20" max="21" width="11.42578125" style="2" hidden="1" customWidth="1"/>
    <col min="22" max="22" width="0" style="2" hidden="1" customWidth="1"/>
    <col min="23" max="16384" width="11.42578125" style="2"/>
  </cols>
  <sheetData>
    <row r="1" spans="1:18" x14ac:dyDescent="0.25">
      <c r="G1" s="8" t="s">
        <v>3</v>
      </c>
      <c r="H1" s="70">
        <f ca="1" xml:space="preserve"> TODAY()</f>
        <v>40785</v>
      </c>
      <c r="I1" s="70"/>
      <c r="J1" s="70"/>
    </row>
    <row r="3" spans="1:18" ht="15.75" thickBot="1" x14ac:dyDescent="0.3"/>
    <row r="4" spans="1:18" ht="15.75" customHeight="1" thickTop="1" x14ac:dyDescent="0.25">
      <c r="E4" s="82" t="str">
        <f>IF(N17=1,O17,IF(N17=2,O18,IF(N17=3,O19,IF(N17=4,O20,IF(N17=5,O21,IF(N17=6,O22))))))</f>
        <v>FOURNISSEUR</v>
      </c>
      <c r="F4" s="83"/>
      <c r="G4" s="83"/>
      <c r="H4" s="83"/>
      <c r="I4" s="83"/>
      <c r="J4" s="84"/>
      <c r="K4" s="7"/>
      <c r="L4" s="7"/>
      <c r="M4" s="7"/>
      <c r="N4" s="7"/>
      <c r="P4" s="18">
        <f>IF(O8=6,100,IF(O8=1,101,IF(O8=2,201,IF(O8=3,301,IF(O8=4,401,IF(O8=5,501))))))</f>
        <v>101</v>
      </c>
    </row>
    <row r="5" spans="1:18" ht="15" customHeight="1" x14ac:dyDescent="0.25">
      <c r="E5" s="85"/>
      <c r="F5" s="86"/>
      <c r="G5" s="86"/>
      <c r="H5" s="86"/>
      <c r="I5" s="86"/>
      <c r="J5" s="87"/>
      <c r="P5" s="18"/>
    </row>
    <row r="6" spans="1:18" ht="15.75" customHeight="1" thickBot="1" x14ac:dyDescent="0.3">
      <c r="E6" s="85"/>
      <c r="F6" s="86"/>
      <c r="G6" s="86"/>
      <c r="H6" s="86"/>
      <c r="I6" s="86"/>
      <c r="J6" s="87"/>
      <c r="K6" s="9"/>
      <c r="L6" s="9"/>
      <c r="M6" s="9"/>
      <c r="N6" s="9"/>
    </row>
    <row r="7" spans="1:18" ht="15" customHeight="1" thickBot="1" x14ac:dyDescent="0.3">
      <c r="E7" s="88"/>
      <c r="F7" s="89"/>
      <c r="G7" s="89"/>
      <c r="H7" s="89"/>
      <c r="I7" s="89"/>
      <c r="J7" s="90"/>
      <c r="O7" s="27"/>
      <c r="P7" s="77" t="s">
        <v>18</v>
      </c>
      <c r="Q7" s="78"/>
    </row>
    <row r="8" spans="1:18" ht="15.75" customHeight="1" thickTop="1" thickBot="1" x14ac:dyDescent="0.3">
      <c r="E8" s="40"/>
      <c r="F8" s="40"/>
      <c r="G8" s="40"/>
      <c r="H8" s="40"/>
      <c r="I8" s="40"/>
      <c r="O8" s="28">
        <v>1</v>
      </c>
      <c r="P8" s="29" t="s">
        <v>23</v>
      </c>
      <c r="Q8" s="30" t="s">
        <v>24</v>
      </c>
    </row>
    <row r="9" spans="1:18" ht="16.5" thickTop="1" thickBot="1" x14ac:dyDescent="0.3">
      <c r="A9" s="79" t="s">
        <v>15</v>
      </c>
      <c r="B9" s="79"/>
      <c r="C9" s="79"/>
      <c r="F9" s="10"/>
      <c r="G9" s="10"/>
      <c r="H9" s="10"/>
      <c r="I9" s="10"/>
      <c r="J9" s="10"/>
      <c r="O9" s="28"/>
      <c r="P9" s="29" t="s">
        <v>25</v>
      </c>
      <c r="Q9" s="30" t="s">
        <v>26</v>
      </c>
    </row>
    <row r="10" spans="1:18" ht="16.5" thickTop="1" thickBot="1" x14ac:dyDescent="0.3">
      <c r="A10" s="79" t="str">
        <f>IF(O8=6,P13,IF(O8=1,P8,IF(O8=2,P9,IF(O8=3,P10,IF(O8=4,P11,IF(O8=5,P12))))))</f>
        <v>nom 1</v>
      </c>
      <c r="B10" s="79"/>
      <c r="C10" s="32" t="str">
        <f>IF(A10=P8,Q8,IF(A10=P9,Q9,IF(A10=P10,Q10,IF(A10=P11,Q11,IF(A10=P12,Q12,IF(A10=P13,Q13))))))</f>
        <v>numero 1</v>
      </c>
      <c r="K10" s="10"/>
      <c r="L10" s="10"/>
      <c r="M10" s="10"/>
      <c r="N10" s="10"/>
      <c r="O10" s="28"/>
      <c r="P10" s="29" t="s">
        <v>27</v>
      </c>
      <c r="Q10" s="30" t="s">
        <v>28</v>
      </c>
    </row>
    <row r="11" spans="1:18" ht="21.75" customHeight="1" thickTop="1" thickBot="1" x14ac:dyDescent="0.3">
      <c r="F11" s="8" t="s">
        <v>2</v>
      </c>
      <c r="G11" s="11">
        <f ca="1">H1</f>
        <v>40785</v>
      </c>
      <c r="H11" s="93" t="str">
        <f>IF(O8=6,"XXX",IF(O8=1,"FGR-LY",IF(O8=2,"CFA-LY",IF(O8=3,"JPP-LY",IF(O8=4,"KRO-LY",IF(O8=5,"MDU-LY"))))))</f>
        <v>FGR-LY</v>
      </c>
      <c r="I11" s="93"/>
      <c r="J11" s="69" t="s">
        <v>46</v>
      </c>
      <c r="K11" s="25"/>
      <c r="L11" s="25"/>
      <c r="M11" s="25"/>
      <c r="N11" s="25"/>
      <c r="O11" s="28"/>
      <c r="P11" s="29" t="s">
        <v>29</v>
      </c>
      <c r="Q11" s="30" t="s">
        <v>30</v>
      </c>
    </row>
    <row r="12" spans="1:18" ht="33" thickTop="1" thickBot="1" x14ac:dyDescent="0.3">
      <c r="A12" s="80" t="s">
        <v>16</v>
      </c>
      <c r="B12" s="81"/>
      <c r="C12" s="41" t="str">
        <f>IF(O15=100,"Référence",VLOOKUP($O15,Feuil2!#REF!,2))</f>
        <v>Référence</v>
      </c>
      <c r="K12" s="25"/>
      <c r="L12" s="25"/>
      <c r="M12" s="25"/>
      <c r="N12" s="25"/>
      <c r="O12" s="28"/>
      <c r="P12" s="29" t="s">
        <v>31</v>
      </c>
      <c r="Q12" s="30" t="s">
        <v>32</v>
      </c>
    </row>
    <row r="13" spans="1:18" ht="33" thickTop="1" thickBot="1" x14ac:dyDescent="0.3">
      <c r="A13" s="91" t="str">
        <f>IF(O15=100,"Adresse",VLOOKUP($O15,Feuil2!#REF!,3))</f>
        <v>Adresse</v>
      </c>
      <c r="B13" s="91"/>
      <c r="C13" s="91"/>
      <c r="D13" s="91"/>
      <c r="E13" s="91"/>
      <c r="F13" s="42" t="str">
        <f>IF(O15=100,"CP",VLOOKUP($O15,Feuil2!#REF!,4))</f>
        <v>CP</v>
      </c>
      <c r="G13" s="92" t="str">
        <f>IF(O15=100,"Ville",VLOOKUP($O15,Feuil2!#REF!,5))</f>
        <v>Ville</v>
      </c>
      <c r="H13" s="92"/>
      <c r="I13" s="92"/>
      <c r="J13" s="92"/>
      <c r="K13" s="25"/>
      <c r="L13" s="25"/>
      <c r="M13" s="25"/>
      <c r="N13" s="25"/>
      <c r="O13" s="31"/>
      <c r="P13" s="29" t="s">
        <v>33</v>
      </c>
      <c r="Q13" s="30" t="s">
        <v>34</v>
      </c>
    </row>
    <row r="14" spans="1:18" ht="24" customHeight="1" thickTop="1" thickBot="1" x14ac:dyDescent="0.45">
      <c r="F14" s="21"/>
      <c r="K14" s="25"/>
      <c r="L14" s="25"/>
      <c r="M14" s="25"/>
      <c r="N14" s="25"/>
      <c r="P14" s="1"/>
    </row>
    <row r="15" spans="1:18" ht="33" thickTop="1" thickBot="1" x14ac:dyDescent="0.3">
      <c r="A15" s="99" t="s">
        <v>0</v>
      </c>
      <c r="B15" s="99"/>
      <c r="C15" s="99"/>
      <c r="D15" s="99"/>
      <c r="E15" s="99"/>
      <c r="F15" s="99"/>
      <c r="G15" s="99"/>
      <c r="H15" s="98" t="s">
        <v>1</v>
      </c>
      <c r="I15" s="98"/>
      <c r="J15" s="22" t="s">
        <v>17</v>
      </c>
      <c r="K15" s="25"/>
      <c r="L15" s="25"/>
      <c r="M15" s="25"/>
      <c r="N15" s="25"/>
      <c r="O15" s="33">
        <v>100</v>
      </c>
      <c r="P15" s="14"/>
    </row>
    <row r="16" spans="1:18" ht="16.5" thickTop="1" thickBot="1" x14ac:dyDescent="0.3">
      <c r="A16" s="46"/>
      <c r="B16" s="102"/>
      <c r="C16" s="102"/>
      <c r="D16" s="102"/>
      <c r="E16" s="102"/>
      <c r="F16" s="102"/>
      <c r="G16" s="102"/>
      <c r="H16" s="100"/>
      <c r="I16" s="101"/>
      <c r="J16" s="45" t="str">
        <f>IF(A16="","",VLOOKUP($A16,Feuil3!#REF!,3))</f>
        <v/>
      </c>
      <c r="R16" s="15"/>
    </row>
    <row r="17" spans="1:20" ht="15.75" thickBot="1" x14ac:dyDescent="0.3">
      <c r="A17" s="47"/>
      <c r="B17" s="103" t="str">
        <f>IF(A17="","",VLOOKUP($A17,Feuil3!#REF!,2))</f>
        <v/>
      </c>
      <c r="C17" s="103"/>
      <c r="D17" s="103"/>
      <c r="E17" s="103"/>
      <c r="F17" s="103"/>
      <c r="G17" s="103"/>
      <c r="H17" s="94"/>
      <c r="I17" s="95"/>
      <c r="J17" s="23" t="str">
        <f>IF(A17="","",VLOOKUP($A17,Feuil3!#REF!,3))</f>
        <v/>
      </c>
      <c r="N17" s="2">
        <v>1</v>
      </c>
      <c r="O17" s="71" t="s">
        <v>21</v>
      </c>
      <c r="P17" s="72"/>
      <c r="Q17" s="73"/>
      <c r="R17" s="15">
        <v>6</v>
      </c>
    </row>
    <row r="18" spans="1:20" ht="15.75" thickBot="1" x14ac:dyDescent="0.3">
      <c r="A18" s="47"/>
      <c r="B18" s="96" t="str">
        <f>IF(A18="","",VLOOKUP($A18,Feuil3!#REF!,2))</f>
        <v/>
      </c>
      <c r="C18" s="96"/>
      <c r="D18" s="96"/>
      <c r="E18" s="96"/>
      <c r="F18" s="96"/>
      <c r="G18" s="96"/>
      <c r="H18" s="94"/>
      <c r="I18" s="95"/>
      <c r="J18" s="23" t="str">
        <f>IF(A18="","",VLOOKUP($A18,Feuil3!#REF!,3))</f>
        <v/>
      </c>
      <c r="O18" s="71" t="s">
        <v>35</v>
      </c>
      <c r="P18" s="72"/>
      <c r="Q18" s="73"/>
      <c r="R18" s="15"/>
    </row>
    <row r="19" spans="1:20" ht="16.5" thickBot="1" x14ac:dyDescent="0.35">
      <c r="A19" s="47"/>
      <c r="B19" s="97" t="str">
        <f>IF(A19="","",VLOOKUP($A19,Feuil3!#REF!,2))</f>
        <v/>
      </c>
      <c r="C19" s="97"/>
      <c r="D19" s="97"/>
      <c r="E19" s="97"/>
      <c r="F19" s="97"/>
      <c r="G19" s="97"/>
      <c r="H19" s="94"/>
      <c r="I19" s="95"/>
      <c r="J19" s="23" t="str">
        <f>IF(A19="","",VLOOKUP($A19,Feuil3!#REF!,3))</f>
        <v/>
      </c>
      <c r="O19" s="71" t="s">
        <v>36</v>
      </c>
      <c r="P19" s="72"/>
      <c r="Q19" s="73"/>
      <c r="R19" s="15"/>
      <c r="T19" s="63"/>
    </row>
    <row r="20" spans="1:20" s="20" customFormat="1" ht="14.1" customHeight="1" thickBot="1" x14ac:dyDescent="0.3">
      <c r="A20" s="47"/>
      <c r="B20" s="96" t="str">
        <f>IF(A20="","",VLOOKUP($A20,Feuil3!#REF!,2))</f>
        <v/>
      </c>
      <c r="C20" s="96"/>
      <c r="D20" s="96"/>
      <c r="E20" s="96"/>
      <c r="F20" s="96"/>
      <c r="G20" s="96"/>
      <c r="H20" s="94"/>
      <c r="I20" s="95"/>
      <c r="J20" s="23" t="str">
        <f>IF(A20="","",VLOOKUP($A20,Feuil3!#REF!,3))</f>
        <v/>
      </c>
      <c r="K20" s="26"/>
      <c r="L20" s="26"/>
      <c r="M20" s="26"/>
      <c r="N20" s="26"/>
      <c r="O20" s="71" t="s">
        <v>37</v>
      </c>
      <c r="P20" s="72"/>
      <c r="Q20" s="73"/>
      <c r="S20" s="62"/>
    </row>
    <row r="21" spans="1:20" ht="14.1" customHeight="1" thickBot="1" x14ac:dyDescent="0.3">
      <c r="A21" s="47"/>
      <c r="B21" s="96" t="str">
        <f>IF(A21="","",VLOOKUP($A21,Feuil3!#REF!,2))</f>
        <v/>
      </c>
      <c r="C21" s="96"/>
      <c r="D21" s="96"/>
      <c r="E21" s="96"/>
      <c r="F21" s="96"/>
      <c r="G21" s="96"/>
      <c r="H21" s="94"/>
      <c r="I21" s="95"/>
      <c r="J21" s="23" t="str">
        <f>IF(A21="","",VLOOKUP($A21,Feuil3!#REF!,3))</f>
        <v/>
      </c>
      <c r="K21" s="19"/>
      <c r="L21" s="19"/>
      <c r="M21" s="19"/>
      <c r="N21" s="19"/>
      <c r="O21" s="71" t="s">
        <v>38</v>
      </c>
      <c r="P21" s="72"/>
      <c r="Q21" s="73"/>
    </row>
    <row r="22" spans="1:20" ht="14.1" customHeight="1" thickBot="1" x14ac:dyDescent="0.3">
      <c r="A22" s="47"/>
      <c r="B22" s="96" t="str">
        <f>IF(A22="","",VLOOKUP($A22,Feuil3!#REF!,2))</f>
        <v/>
      </c>
      <c r="C22" s="96"/>
      <c r="D22" s="96"/>
      <c r="E22" s="96"/>
      <c r="F22" s="96"/>
      <c r="G22" s="96"/>
      <c r="H22" s="94"/>
      <c r="I22" s="95"/>
      <c r="J22" s="23" t="str">
        <f>IF(A22="","",VLOOKUP($A22,Feuil3!#REF!,3))</f>
        <v/>
      </c>
      <c r="K22" s="19"/>
      <c r="L22" s="19"/>
      <c r="M22" s="19"/>
      <c r="N22" s="19"/>
      <c r="O22" s="71" t="s">
        <v>39</v>
      </c>
      <c r="P22" s="72"/>
      <c r="Q22" s="73"/>
    </row>
    <row r="23" spans="1:20" ht="14.1" customHeight="1" thickBot="1" x14ac:dyDescent="0.3">
      <c r="A23" s="47"/>
      <c r="B23" s="96" t="str">
        <f>IF(A23="","",VLOOKUP($A23,Feuil3!#REF!,2))</f>
        <v/>
      </c>
      <c r="C23" s="96"/>
      <c r="D23" s="96"/>
      <c r="E23" s="96"/>
      <c r="F23" s="96"/>
      <c r="G23" s="96"/>
      <c r="H23" s="94"/>
      <c r="I23" s="95"/>
      <c r="J23" s="23" t="str">
        <f>IF(A23="","",VLOOKUP($A23,Feuil3!#REF!,3))</f>
        <v/>
      </c>
      <c r="K23" s="19"/>
      <c r="L23" s="19"/>
      <c r="M23" s="19"/>
      <c r="N23" s="19"/>
      <c r="O23" s="71" t="s">
        <v>40</v>
      </c>
      <c r="P23" s="72"/>
      <c r="Q23" s="73"/>
    </row>
    <row r="24" spans="1:20" ht="14.1" customHeight="1" thickBot="1" x14ac:dyDescent="0.3">
      <c r="A24" s="47"/>
      <c r="B24" s="96" t="str">
        <f>IF(A24="","",VLOOKUP($A24,Feuil3!#REF!,2))</f>
        <v/>
      </c>
      <c r="C24" s="96"/>
      <c r="D24" s="96"/>
      <c r="E24" s="96"/>
      <c r="F24" s="96"/>
      <c r="G24" s="96"/>
      <c r="H24" s="94"/>
      <c r="I24" s="95"/>
      <c r="J24" s="23" t="str">
        <f>IF(A24="","",VLOOKUP($A24,Feuil3!#REF!,3))</f>
        <v/>
      </c>
      <c r="K24" s="19"/>
      <c r="L24" s="19"/>
      <c r="M24" s="19"/>
      <c r="N24" s="19"/>
      <c r="O24" s="71" t="s">
        <v>41</v>
      </c>
      <c r="P24" s="72"/>
      <c r="Q24" s="73"/>
    </row>
    <row r="25" spans="1:20" ht="14.1" customHeight="1" thickBot="1" x14ac:dyDescent="0.3">
      <c r="A25" s="47"/>
      <c r="B25" s="96" t="str">
        <f>IF(A25="","",VLOOKUP($A25,Feuil3!#REF!,2))</f>
        <v/>
      </c>
      <c r="C25" s="96"/>
      <c r="D25" s="96"/>
      <c r="E25" s="96"/>
      <c r="F25" s="96"/>
      <c r="G25" s="96"/>
      <c r="H25" s="94"/>
      <c r="I25" s="95"/>
      <c r="J25" s="23" t="str">
        <f>IF(A25="","",VLOOKUP($A25,Feuil3!#REF!,3))</f>
        <v/>
      </c>
      <c r="K25" s="19"/>
      <c r="L25" s="19"/>
      <c r="M25" s="19"/>
      <c r="N25" s="19"/>
      <c r="O25" s="71"/>
      <c r="P25" s="72"/>
      <c r="Q25" s="73"/>
    </row>
    <row r="26" spans="1:20" ht="14.1" customHeight="1" thickBot="1" x14ac:dyDescent="0.3">
      <c r="A26" s="47"/>
      <c r="B26" s="96" t="str">
        <f>IF(A26="","",VLOOKUP($A26,Feuil3!#REF!,2))</f>
        <v/>
      </c>
      <c r="C26" s="96"/>
      <c r="D26" s="96"/>
      <c r="E26" s="96"/>
      <c r="F26" s="96"/>
      <c r="G26" s="96"/>
      <c r="H26" s="94"/>
      <c r="I26" s="95"/>
      <c r="J26" s="23" t="str">
        <f>IF(A26="","",VLOOKUP($A26,Feuil3!#REF!,3))</f>
        <v/>
      </c>
      <c r="K26" s="19"/>
      <c r="L26" s="19"/>
      <c r="M26" s="19"/>
      <c r="N26" s="19"/>
      <c r="O26" s="71"/>
      <c r="P26" s="72"/>
      <c r="Q26" s="73"/>
    </row>
    <row r="27" spans="1:20" ht="14.1" customHeight="1" thickBot="1" x14ac:dyDescent="0.3">
      <c r="A27" s="47"/>
      <c r="B27" s="96" t="str">
        <f>IF(A27="","",VLOOKUP($A27,Feuil3!#REF!,2))</f>
        <v/>
      </c>
      <c r="C27" s="96"/>
      <c r="D27" s="96"/>
      <c r="E27" s="96"/>
      <c r="F27" s="96"/>
      <c r="G27" s="96"/>
      <c r="H27" s="94"/>
      <c r="I27" s="95"/>
      <c r="J27" s="23" t="str">
        <f>IF(A27="","",VLOOKUP($A27,Feuil3!#REF!,3))</f>
        <v/>
      </c>
      <c r="K27" s="19"/>
      <c r="L27" s="19"/>
      <c r="M27" s="19"/>
      <c r="N27" s="19"/>
      <c r="O27" s="71"/>
      <c r="P27" s="72"/>
      <c r="Q27" s="73"/>
    </row>
    <row r="28" spans="1:20" ht="14.1" customHeight="1" thickBot="1" x14ac:dyDescent="0.3">
      <c r="A28" s="47"/>
      <c r="B28" s="96" t="str">
        <f>IF(A28="","",VLOOKUP($A28,Feuil3!#REF!,2))</f>
        <v/>
      </c>
      <c r="C28" s="96"/>
      <c r="D28" s="96"/>
      <c r="E28" s="96"/>
      <c r="F28" s="96"/>
      <c r="G28" s="96"/>
      <c r="H28" s="94"/>
      <c r="I28" s="95"/>
      <c r="J28" s="23" t="str">
        <f>IF(A28="","",VLOOKUP($A28,Feuil3!#REF!,3))</f>
        <v/>
      </c>
      <c r="K28" s="19"/>
      <c r="L28" s="19"/>
      <c r="M28" s="19"/>
      <c r="N28" s="19"/>
      <c r="O28" s="71"/>
      <c r="P28" s="72"/>
      <c r="Q28" s="73"/>
    </row>
    <row r="29" spans="1:20" ht="14.1" customHeight="1" thickBot="1" x14ac:dyDescent="0.3">
      <c r="A29" s="47"/>
      <c r="B29" s="96" t="str">
        <f>IF(A29="","",VLOOKUP($A29,Feuil3!#REF!,2))</f>
        <v/>
      </c>
      <c r="C29" s="96"/>
      <c r="D29" s="96"/>
      <c r="E29" s="96"/>
      <c r="F29" s="96"/>
      <c r="G29" s="96"/>
      <c r="H29" s="94"/>
      <c r="I29" s="95"/>
      <c r="J29" s="23" t="str">
        <f>IF(A29="","",VLOOKUP($A29,Feuil3!#REF!,3))</f>
        <v/>
      </c>
      <c r="K29" s="19"/>
      <c r="L29" s="19"/>
      <c r="M29" s="19"/>
      <c r="N29" s="19"/>
      <c r="O29" s="71"/>
      <c r="P29" s="72"/>
      <c r="Q29" s="73"/>
    </row>
    <row r="30" spans="1:20" ht="14.1" customHeight="1" thickBot="1" x14ac:dyDescent="0.3">
      <c r="A30" s="47"/>
      <c r="B30" s="96" t="str">
        <f>IF(A30="","",VLOOKUP($A30,Feuil3!#REF!,2))</f>
        <v/>
      </c>
      <c r="C30" s="96"/>
      <c r="D30" s="96"/>
      <c r="E30" s="96"/>
      <c r="F30" s="96"/>
      <c r="G30" s="96"/>
      <c r="H30" s="94"/>
      <c r="I30" s="95"/>
      <c r="J30" s="23" t="str">
        <f>IF(A30="","",VLOOKUP($A30,Feuil3!#REF!,3))</f>
        <v/>
      </c>
      <c r="K30" s="19"/>
      <c r="L30" s="19"/>
      <c r="M30" s="19"/>
      <c r="N30" s="19"/>
      <c r="O30" s="71"/>
      <c r="P30" s="72"/>
      <c r="Q30" s="73"/>
      <c r="T30" s="68"/>
    </row>
    <row r="31" spans="1:20" ht="14.1" customHeight="1" thickBot="1" x14ac:dyDescent="0.3">
      <c r="A31" s="47"/>
      <c r="B31" s="96" t="str">
        <f>IF(A31="","",VLOOKUP($A31,Feuil3!#REF!,2))</f>
        <v/>
      </c>
      <c r="C31" s="96"/>
      <c r="D31" s="96"/>
      <c r="E31" s="96"/>
      <c r="F31" s="96"/>
      <c r="G31" s="96"/>
      <c r="H31" s="94"/>
      <c r="I31" s="95"/>
      <c r="J31" s="23" t="str">
        <f>IF(A31="","",VLOOKUP($A31,Feuil3!#REF!,3))</f>
        <v/>
      </c>
      <c r="K31" s="19"/>
      <c r="L31" s="19"/>
      <c r="M31" s="19"/>
      <c r="N31" s="19"/>
      <c r="O31" s="71"/>
      <c r="P31" s="72"/>
      <c r="Q31" s="73"/>
    </row>
    <row r="32" spans="1:20" ht="14.1" customHeight="1" thickBot="1" x14ac:dyDescent="0.3">
      <c r="A32" s="47"/>
      <c r="B32" s="96" t="str">
        <f>IF(A32="","",VLOOKUP($A32,Feuil3!#REF!,2))</f>
        <v/>
      </c>
      <c r="C32" s="96"/>
      <c r="D32" s="96"/>
      <c r="E32" s="96"/>
      <c r="F32" s="96"/>
      <c r="G32" s="96"/>
      <c r="H32" s="94"/>
      <c r="I32" s="95"/>
      <c r="J32" s="23" t="str">
        <f>IF(A32="","",VLOOKUP($A32,Feuil3!#REF!,3))</f>
        <v/>
      </c>
      <c r="K32" s="19"/>
      <c r="L32" s="19"/>
      <c r="M32" s="19"/>
      <c r="N32" s="19"/>
      <c r="O32" s="71"/>
      <c r="P32" s="72"/>
      <c r="Q32" s="73"/>
    </row>
    <row r="33" spans="1:19" ht="14.1" customHeight="1" thickBot="1" x14ac:dyDescent="0.3">
      <c r="A33" s="47"/>
      <c r="B33" s="96" t="str">
        <f>IF(A33="","",VLOOKUP($A33,Feuil3!#REF!,2))</f>
        <v/>
      </c>
      <c r="C33" s="96"/>
      <c r="D33" s="96"/>
      <c r="E33" s="96"/>
      <c r="F33" s="96"/>
      <c r="G33" s="96"/>
      <c r="H33" s="94"/>
      <c r="I33" s="95"/>
      <c r="J33" s="23" t="str">
        <f>IF(A33="","",VLOOKUP($A33,Feuil3!#REF!,3))</f>
        <v/>
      </c>
      <c r="K33" s="19"/>
      <c r="L33" s="19"/>
      <c r="M33" s="19"/>
      <c r="N33" s="19"/>
      <c r="O33" s="71"/>
      <c r="P33" s="72"/>
      <c r="Q33" s="73"/>
    </row>
    <row r="34" spans="1:19" ht="14.1" customHeight="1" thickBot="1" x14ac:dyDescent="0.3">
      <c r="A34" s="47"/>
      <c r="B34" s="96" t="str">
        <f>IF(A34="","",VLOOKUP($A34,Feuil3!#REF!,2))</f>
        <v/>
      </c>
      <c r="C34" s="96"/>
      <c r="D34" s="96"/>
      <c r="E34" s="96"/>
      <c r="F34" s="96"/>
      <c r="G34" s="96"/>
      <c r="H34" s="94"/>
      <c r="I34" s="95"/>
      <c r="J34" s="23" t="str">
        <f>IF(A34="","",VLOOKUP($A34,Feuil3!#REF!,3))</f>
        <v/>
      </c>
      <c r="K34" s="19"/>
      <c r="L34" s="19"/>
      <c r="M34" s="19"/>
      <c r="N34" s="19"/>
      <c r="O34" s="71"/>
      <c r="P34" s="72"/>
      <c r="Q34" s="73"/>
    </row>
    <row r="35" spans="1:19" ht="14.1" customHeight="1" thickBot="1" x14ac:dyDescent="0.3">
      <c r="A35" s="47"/>
      <c r="B35" s="96" t="str">
        <f>IF(A35="","",VLOOKUP($A35,Feuil3!#REF!,2))</f>
        <v/>
      </c>
      <c r="C35" s="96"/>
      <c r="D35" s="96"/>
      <c r="E35" s="96"/>
      <c r="F35" s="96"/>
      <c r="G35" s="96"/>
      <c r="H35" s="94"/>
      <c r="I35" s="95"/>
      <c r="J35" s="23" t="str">
        <f>IF(A35="","",VLOOKUP($A35,Feuil3!#REF!,3))</f>
        <v/>
      </c>
      <c r="K35" s="19"/>
      <c r="L35" s="19"/>
      <c r="M35" s="19"/>
      <c r="N35" s="19"/>
      <c r="O35" s="71"/>
      <c r="P35" s="72"/>
      <c r="Q35" s="73"/>
    </row>
    <row r="36" spans="1:19" ht="14.1" customHeight="1" thickBot="1" x14ac:dyDescent="0.3">
      <c r="A36" s="47"/>
      <c r="B36" s="96" t="str">
        <f>IF(A36="","",VLOOKUP($A36,Feuil3!#REF!,2))</f>
        <v/>
      </c>
      <c r="C36" s="96"/>
      <c r="D36" s="96"/>
      <c r="E36" s="96"/>
      <c r="F36" s="96"/>
      <c r="G36" s="96"/>
      <c r="H36" s="94"/>
      <c r="I36" s="95"/>
      <c r="J36" s="23" t="str">
        <f>IF(A36="","",VLOOKUP($A36,Feuil3!#REF!,3))</f>
        <v/>
      </c>
      <c r="K36" s="19"/>
      <c r="L36" s="19"/>
      <c r="M36" s="19"/>
      <c r="N36" s="19"/>
      <c r="O36" s="71"/>
      <c r="P36" s="72"/>
      <c r="Q36" s="73"/>
    </row>
    <row r="37" spans="1:19" ht="14.1" customHeight="1" thickBot="1" x14ac:dyDescent="0.3">
      <c r="A37" s="47"/>
      <c r="B37" s="96" t="str">
        <f>IF(A37="","",VLOOKUP($A37,Feuil3!#REF!,2))</f>
        <v/>
      </c>
      <c r="C37" s="96"/>
      <c r="D37" s="96"/>
      <c r="E37" s="96"/>
      <c r="F37" s="96"/>
      <c r="G37" s="96"/>
      <c r="H37" s="94"/>
      <c r="I37" s="95"/>
      <c r="J37" s="23" t="str">
        <f>IF(A37="","",VLOOKUP($A37,Feuil3!#REF!,3))</f>
        <v/>
      </c>
      <c r="K37" s="19"/>
      <c r="L37" s="19"/>
      <c r="M37" s="19"/>
      <c r="N37" s="19"/>
      <c r="O37" s="71"/>
      <c r="P37" s="72"/>
      <c r="Q37" s="73"/>
    </row>
    <row r="38" spans="1:19" ht="14.1" customHeight="1" thickBot="1" x14ac:dyDescent="0.3">
      <c r="A38" s="47"/>
      <c r="B38" s="96" t="str">
        <f>IF(A38="","",VLOOKUP($A38,Feuil3!#REF!,2))</f>
        <v/>
      </c>
      <c r="C38" s="96"/>
      <c r="D38" s="96"/>
      <c r="E38" s="96"/>
      <c r="F38" s="96"/>
      <c r="G38" s="96"/>
      <c r="H38" s="94"/>
      <c r="I38" s="95"/>
      <c r="J38" s="23" t="str">
        <f>IF(A38="","",VLOOKUP($A38,Feuil3!#REF!,3))</f>
        <v/>
      </c>
      <c r="K38" s="19"/>
      <c r="L38" s="19"/>
      <c r="M38" s="19"/>
      <c r="N38" s="19"/>
      <c r="O38" s="71"/>
      <c r="P38" s="72"/>
      <c r="Q38" s="73"/>
    </row>
    <row r="39" spans="1:19" ht="15.75" thickBot="1" x14ac:dyDescent="0.3">
      <c r="A39" s="47"/>
      <c r="B39" s="96" t="str">
        <f>IF(A39="","",VLOOKUP($A39,Feuil3!#REF!,2))</f>
        <v/>
      </c>
      <c r="C39" s="96"/>
      <c r="D39" s="96"/>
      <c r="E39" s="96"/>
      <c r="F39" s="96"/>
      <c r="G39" s="96"/>
      <c r="H39" s="94"/>
      <c r="I39" s="95"/>
      <c r="J39" s="23" t="str">
        <f>IF(A39="","",VLOOKUP($A39,Feuil3!#REF!,3))</f>
        <v/>
      </c>
      <c r="K39" s="19"/>
      <c r="L39" s="19"/>
      <c r="M39" s="19"/>
      <c r="N39" s="19"/>
      <c r="O39" s="71"/>
      <c r="P39" s="72"/>
      <c r="Q39" s="73"/>
    </row>
    <row r="40" spans="1:19" ht="16.5" thickBot="1" x14ac:dyDescent="0.35">
      <c r="A40" s="47"/>
      <c r="B40" s="96" t="str">
        <f>IF(A40="","",VLOOKUP($A40,Feuil3!#REF!,2))</f>
        <v/>
      </c>
      <c r="C40" s="96"/>
      <c r="D40" s="96"/>
      <c r="E40" s="96"/>
      <c r="F40" s="96"/>
      <c r="G40" s="96"/>
      <c r="H40" s="94"/>
      <c r="I40" s="95"/>
      <c r="J40" s="23" t="str">
        <f>IF(A40="","",VLOOKUP($A40,Feuil3!#REF!,3))</f>
        <v/>
      </c>
      <c r="K40" s="19"/>
      <c r="L40" s="19"/>
      <c r="M40" s="19"/>
      <c r="N40" s="19"/>
      <c r="O40" s="71"/>
      <c r="P40" s="72"/>
      <c r="Q40" s="73"/>
      <c r="S40" s="63"/>
    </row>
    <row r="41" spans="1:19" ht="15.75" thickBot="1" x14ac:dyDescent="0.3">
      <c r="A41" s="47"/>
      <c r="B41" s="96" t="str">
        <f>IF(A41="","",VLOOKUP($A41,Feuil3!#REF!,2))</f>
        <v/>
      </c>
      <c r="C41" s="96"/>
      <c r="D41" s="96"/>
      <c r="E41" s="96"/>
      <c r="F41" s="96"/>
      <c r="G41" s="96"/>
      <c r="H41" s="94"/>
      <c r="I41" s="95"/>
      <c r="J41" s="23" t="str">
        <f>IF(A41="","",VLOOKUP($A41,Feuil3!#REF!,3))</f>
        <v/>
      </c>
      <c r="K41" s="19"/>
      <c r="L41" s="19"/>
      <c r="M41" s="19"/>
      <c r="N41" s="19"/>
      <c r="O41" s="36"/>
      <c r="P41" s="37"/>
      <c r="Q41" s="38"/>
    </row>
    <row r="42" spans="1:19" ht="15.75" thickBot="1" x14ac:dyDescent="0.3">
      <c r="A42" s="67"/>
      <c r="B42" s="107" t="str">
        <f>IF(A42="","",VLOOKUP($A42,Feuil3!#REF!,2))</f>
        <v/>
      </c>
      <c r="C42" s="107"/>
      <c r="D42" s="107"/>
      <c r="E42" s="107"/>
      <c r="F42" s="107"/>
      <c r="G42" s="107"/>
      <c r="H42" s="105"/>
      <c r="I42" s="106"/>
      <c r="J42" s="24" t="str">
        <f>IF(A42="","",VLOOKUP($A42,Feuil3!#REF!,3))</f>
        <v/>
      </c>
      <c r="K42" s="19"/>
      <c r="L42" s="19"/>
      <c r="M42" s="19"/>
      <c r="N42" s="19"/>
      <c r="O42" s="71"/>
      <c r="P42" s="72"/>
      <c r="Q42" s="73"/>
    </row>
    <row r="43" spans="1:19" ht="16.5" thickTop="1" thickBot="1" x14ac:dyDescent="0.3">
      <c r="A43" s="43" t="b">
        <v>1</v>
      </c>
      <c r="K43" s="19"/>
      <c r="L43" s="19"/>
      <c r="M43" s="19"/>
      <c r="N43" s="19"/>
      <c r="O43" s="74"/>
      <c r="P43" s="75"/>
      <c r="Q43" s="76"/>
    </row>
    <row r="44" spans="1:19" x14ac:dyDescent="0.25">
      <c r="A44" s="104" t="s">
        <v>19</v>
      </c>
      <c r="B44" s="104"/>
      <c r="C44" s="39"/>
      <c r="D44" s="5" t="s">
        <v>4</v>
      </c>
      <c r="E44" s="4"/>
      <c r="F44" s="4"/>
      <c r="G44" s="6"/>
      <c r="H44" s="6"/>
      <c r="I44" s="6"/>
      <c r="K44" s="19"/>
      <c r="L44" s="19" t="s">
        <v>42</v>
      </c>
      <c r="M44" s="19"/>
      <c r="N44" s="19"/>
    </row>
    <row r="45" spans="1:19" x14ac:dyDescent="0.25">
      <c r="A45" s="35" t="b">
        <v>1</v>
      </c>
      <c r="B45" s="34" t="s">
        <v>20</v>
      </c>
      <c r="C45" s="34"/>
      <c r="D45" s="34"/>
      <c r="E45" s="34"/>
      <c r="F45" s="6"/>
      <c r="G45" s="6"/>
      <c r="H45" s="6"/>
      <c r="I45" s="6"/>
      <c r="L45" s="19" t="s">
        <v>43</v>
      </c>
      <c r="O45" s="13" t="s">
        <v>13</v>
      </c>
      <c r="P45" s="2">
        <v>1</v>
      </c>
    </row>
    <row r="46" spans="1:19" ht="15.75" thickBot="1" x14ac:dyDescent="0.3">
      <c r="A46" s="6"/>
      <c r="B46" s="6"/>
      <c r="C46" s="6"/>
      <c r="D46" s="6"/>
      <c r="E46" s="6"/>
      <c r="F46" s="6"/>
      <c r="G46" s="6"/>
      <c r="H46" s="6"/>
      <c r="I46" s="6"/>
      <c r="L46" s="19" t="s">
        <v>44</v>
      </c>
      <c r="O46" s="13" t="s">
        <v>14</v>
      </c>
      <c r="P46" s="2">
        <v>2</v>
      </c>
    </row>
    <row r="47" spans="1:19" ht="15.75" thickTop="1" x14ac:dyDescent="0.25">
      <c r="A47" s="48" t="s">
        <v>22</v>
      </c>
      <c r="B47" s="49"/>
      <c r="C47" s="49"/>
      <c r="D47" s="49"/>
      <c r="E47" s="49"/>
      <c r="F47" s="49"/>
      <c r="G47" s="49"/>
      <c r="H47" s="49"/>
      <c r="I47" s="49"/>
      <c r="J47" s="50"/>
      <c r="L47" s="19" t="s">
        <v>45</v>
      </c>
      <c r="O47" s="13" t="s">
        <v>5</v>
      </c>
      <c r="P47" s="2">
        <v>3</v>
      </c>
    </row>
    <row r="48" spans="1:19" x14ac:dyDescent="0.25">
      <c r="A48" s="51"/>
      <c r="B48" s="52"/>
      <c r="C48" s="52"/>
      <c r="D48" s="52"/>
      <c r="E48" s="52"/>
      <c r="F48" s="52"/>
      <c r="G48" s="52"/>
      <c r="H48" s="52"/>
      <c r="I48" s="52"/>
      <c r="J48" s="53"/>
      <c r="O48" s="13" t="s">
        <v>6</v>
      </c>
      <c r="P48" s="2">
        <v>4</v>
      </c>
    </row>
    <row r="49" spans="1:15" x14ac:dyDescent="0.25">
      <c r="A49" s="54"/>
      <c r="B49" s="55"/>
      <c r="C49" s="55"/>
      <c r="D49" s="55"/>
      <c r="E49" s="55"/>
      <c r="F49" s="55"/>
      <c r="G49" s="55"/>
      <c r="H49" s="56"/>
      <c r="I49" s="56"/>
      <c r="J49" s="57"/>
      <c r="O49" s="13" t="s">
        <v>7</v>
      </c>
    </row>
    <row r="50" spans="1:15" x14ac:dyDescent="0.25">
      <c r="A50" s="54"/>
      <c r="B50" s="55"/>
      <c r="C50" s="55"/>
      <c r="D50" s="55"/>
      <c r="E50" s="55"/>
      <c r="F50" s="55"/>
      <c r="G50" s="55"/>
      <c r="H50" s="55"/>
      <c r="I50" s="55"/>
      <c r="J50" s="57"/>
      <c r="O50" s="13" t="s">
        <v>8</v>
      </c>
    </row>
    <row r="51" spans="1:15" ht="15.75" thickBot="1" x14ac:dyDescent="0.3">
      <c r="A51" s="58"/>
      <c r="B51" s="59"/>
      <c r="C51" s="59"/>
      <c r="D51" s="59"/>
      <c r="E51" s="59"/>
      <c r="F51" s="59"/>
      <c r="G51" s="59"/>
      <c r="H51" s="59"/>
      <c r="I51" s="59"/>
      <c r="J51" s="60"/>
      <c r="O51" s="13" t="s">
        <v>12</v>
      </c>
    </row>
    <row r="52" spans="1:15" ht="15.75" thickTop="1" x14ac:dyDescent="0.25">
      <c r="O52" s="13" t="s">
        <v>9</v>
      </c>
    </row>
    <row r="53" spans="1:15" x14ac:dyDescent="0.25">
      <c r="C53" s="3"/>
      <c r="O53" s="13" t="s">
        <v>10</v>
      </c>
    </row>
    <row r="54" spans="1:15" x14ac:dyDescent="0.25">
      <c r="O54" s="13" t="s">
        <v>11</v>
      </c>
    </row>
    <row r="55" spans="1:15" x14ac:dyDescent="0.25">
      <c r="O55" s="12">
        <v>1</v>
      </c>
    </row>
    <row r="56" spans="1:15" x14ac:dyDescent="0.25">
      <c r="O56" s="2"/>
    </row>
    <row r="57" spans="1:15" x14ac:dyDescent="0.25">
      <c r="O57" s="2"/>
    </row>
    <row r="58" spans="1:15" x14ac:dyDescent="0.25">
      <c r="O58" s="2"/>
    </row>
    <row r="59" spans="1:15" x14ac:dyDescent="0.25">
      <c r="O59" s="2"/>
    </row>
  </sheetData>
  <sheetProtection password="EBE5" sheet="1" objects="1" scenarios="1"/>
  <mergeCells count="92">
    <mergeCell ref="A44:B44"/>
    <mergeCell ref="H35:I35"/>
    <mergeCell ref="H36:I36"/>
    <mergeCell ref="H37:I37"/>
    <mergeCell ref="H38:I38"/>
    <mergeCell ref="H39:I39"/>
    <mergeCell ref="H40:I40"/>
    <mergeCell ref="H41:I41"/>
    <mergeCell ref="H42:I42"/>
    <mergeCell ref="B40:G40"/>
    <mergeCell ref="B41:G41"/>
    <mergeCell ref="B42:G42"/>
    <mergeCell ref="B36:G36"/>
    <mergeCell ref="B37:G37"/>
    <mergeCell ref="B38:G38"/>
    <mergeCell ref="B39:G39"/>
    <mergeCell ref="B35:G35"/>
    <mergeCell ref="H29:I29"/>
    <mergeCell ref="H30:I30"/>
    <mergeCell ref="H31:I31"/>
    <mergeCell ref="B29:G29"/>
    <mergeCell ref="B30:G30"/>
    <mergeCell ref="B31:G31"/>
    <mergeCell ref="H32:I32"/>
    <mergeCell ref="H33:I33"/>
    <mergeCell ref="H34:I34"/>
    <mergeCell ref="B32:G32"/>
    <mergeCell ref="B33:G33"/>
    <mergeCell ref="B34:G34"/>
    <mergeCell ref="H26:I26"/>
    <mergeCell ref="H27:I27"/>
    <mergeCell ref="H28:I28"/>
    <mergeCell ref="B26:G26"/>
    <mergeCell ref="B27:G27"/>
    <mergeCell ref="B28:G28"/>
    <mergeCell ref="H23:I23"/>
    <mergeCell ref="H24:I24"/>
    <mergeCell ref="H25:I25"/>
    <mergeCell ref="B23:G23"/>
    <mergeCell ref="B24:G24"/>
    <mergeCell ref="B25:G25"/>
    <mergeCell ref="H20:I20"/>
    <mergeCell ref="H21:I21"/>
    <mergeCell ref="H22:I22"/>
    <mergeCell ref="B20:G20"/>
    <mergeCell ref="B21:G21"/>
    <mergeCell ref="B22:G22"/>
    <mergeCell ref="H18:I18"/>
    <mergeCell ref="H19:I19"/>
    <mergeCell ref="B18:G18"/>
    <mergeCell ref="B19:G19"/>
    <mergeCell ref="H15:I15"/>
    <mergeCell ref="A15:G15"/>
    <mergeCell ref="H16:I16"/>
    <mergeCell ref="H17:I17"/>
    <mergeCell ref="B16:G16"/>
    <mergeCell ref="B17:G17"/>
    <mergeCell ref="A10:B10"/>
    <mergeCell ref="A9:C9"/>
    <mergeCell ref="A12:B12"/>
    <mergeCell ref="E4:J7"/>
    <mergeCell ref="A13:E13"/>
    <mergeCell ref="G13:J13"/>
    <mergeCell ref="H11:I11"/>
    <mergeCell ref="P7:Q7"/>
    <mergeCell ref="O17:Q17"/>
    <mergeCell ref="O18:Q18"/>
    <mergeCell ref="O19:Q19"/>
    <mergeCell ref="O20:Q20"/>
    <mergeCell ref="O29:Q29"/>
    <mergeCell ref="O30:Q30"/>
    <mergeCell ref="O21:Q21"/>
    <mergeCell ref="O22:Q22"/>
    <mergeCell ref="O23:Q23"/>
    <mergeCell ref="O24:Q24"/>
    <mergeCell ref="O25:Q25"/>
    <mergeCell ref="H1:J1"/>
    <mergeCell ref="O42:Q42"/>
    <mergeCell ref="O43:Q43"/>
    <mergeCell ref="O36:Q36"/>
    <mergeCell ref="O37:Q37"/>
    <mergeCell ref="O38:Q38"/>
    <mergeCell ref="O39:Q39"/>
    <mergeCell ref="O40:Q40"/>
    <mergeCell ref="O31:Q31"/>
    <mergeCell ref="O32:Q32"/>
    <mergeCell ref="O33:Q33"/>
    <mergeCell ref="O34:Q34"/>
    <mergeCell ref="O35:Q35"/>
    <mergeCell ref="O26:Q26"/>
    <mergeCell ref="O27:Q27"/>
    <mergeCell ref="O28:Q28"/>
  </mergeCells>
  <hyperlinks>
    <hyperlink ref="A12:B12" location="Feuil2!A1" display="Chantier"/>
  </hyperlinks>
  <pageMargins left="0.23622047244094491" right="0.23622047244094491" top="0.19685039370078741" bottom="0.19685039370078741" header="0.11811023622047245" footer="0.11811023622047245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menu 3">
              <controlPr defaultSize="0" autoLine="0" autoPict="0">
                <anchor moveWithCells="1">
                  <from>
                    <xdr:col>4</xdr:col>
                    <xdr:colOff>0</xdr:colOff>
                    <xdr:row>42</xdr:row>
                    <xdr:rowOff>152400</xdr:rowOff>
                  </from>
                  <to>
                    <xdr:col>5</xdr:col>
                    <xdr:colOff>47625</xdr:colOff>
                    <xdr:row>43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Drop Down 8">
              <controlPr defaultSize="0" print="0" autoLine="0" autoPict="0">
                <anchor moveWithCells="1">
                  <from>
                    <xdr:col>3</xdr:col>
                    <xdr:colOff>0</xdr:colOff>
                    <xdr:row>7</xdr:row>
                    <xdr:rowOff>180975</xdr:rowOff>
                  </from>
                  <to>
                    <xdr:col>4</xdr:col>
                    <xdr:colOff>209550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6" name="Scroll Bar 29">
              <controlPr defaultSize="0" print="0" autoPict="0">
                <anchor moveWithCells="1">
                  <from>
                    <xdr:col>2</xdr:col>
                    <xdr:colOff>1457325</xdr:colOff>
                    <xdr:row>10</xdr:row>
                    <xdr:rowOff>219075</xdr:rowOff>
                  </from>
                  <to>
                    <xdr:col>4</xdr:col>
                    <xdr:colOff>38100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7" name="Drop Down 31">
              <controlPr defaultSize="0" print="0" autoLine="0" autoPict="0">
                <anchor moveWithCells="1">
                  <from>
                    <xdr:col>6</xdr:col>
                    <xdr:colOff>209550</xdr:colOff>
                    <xdr:row>7</xdr:row>
                    <xdr:rowOff>9525</xdr:rowOff>
                  </from>
                  <to>
                    <xdr:col>9</xdr:col>
                    <xdr:colOff>57150</xdr:colOff>
                    <xdr:row>8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8" name="menu 2">
              <controlPr defaultSize="0" autoLine="0" autoPict="0">
                <anchor moveWithCells="1">
                  <from>
                    <xdr:col>4</xdr:col>
                    <xdr:colOff>238125</xdr:colOff>
                    <xdr:row>43</xdr:row>
                    <xdr:rowOff>133350</xdr:rowOff>
                  </from>
                  <to>
                    <xdr:col>6</xdr:col>
                    <xdr:colOff>457200</xdr:colOff>
                    <xdr:row>44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9" name="menu 1">
              <controlPr defaultSize="0" autoLine="0" autoPict="0">
                <anchor moveWithCells="1">
                  <from>
                    <xdr:col>2</xdr:col>
                    <xdr:colOff>523875</xdr:colOff>
                    <xdr:row>43</xdr:row>
                    <xdr:rowOff>133350</xdr:rowOff>
                  </from>
                  <to>
                    <xdr:col>4</xdr:col>
                    <xdr:colOff>228600</xdr:colOff>
                    <xdr:row>44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10" name="case1_1">
              <controlPr defaultSize="0" print="0" autoFill="0" autoLine="0" autoPict="0" macro="[0]!Feuil1.Masquer1_1">
                <anchor moveWithCells="1">
                  <from>
                    <xdr:col>0</xdr:col>
                    <xdr:colOff>390525</xdr:colOff>
                    <xdr:row>43</xdr:row>
                    <xdr:rowOff>133350</xdr:rowOff>
                  </from>
                  <to>
                    <xdr:col>0</xdr:col>
                    <xdr:colOff>695325</xdr:colOff>
                    <xdr:row>44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11" name="Case1_2">
              <controlPr defaultSize="0" print="0" autoFill="0" autoLine="0" autoPict="0" macro="[0]!Feuil1.Masquer1_2">
                <anchor moveWithCells="1">
                  <from>
                    <xdr:col>0</xdr:col>
                    <xdr:colOff>390525</xdr:colOff>
                    <xdr:row>42</xdr:row>
                    <xdr:rowOff>152400</xdr:rowOff>
                  </from>
                  <to>
                    <xdr:col>0</xdr:col>
                    <xdr:colOff>695325</xdr:colOff>
                    <xdr:row>43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12" name="Button 39">
              <controlPr defaultSize="0" print="0" autoFill="0" autoPict="0" macro="[0]!Bouton39_Cliquer">
                <anchor moveWithCells="1" sizeWithCells="1">
                  <from>
                    <xdr:col>23</xdr:col>
                    <xdr:colOff>0</xdr:colOff>
                    <xdr:row>2</xdr:row>
                    <xdr:rowOff>9525</xdr:rowOff>
                  </from>
                  <to>
                    <xdr:col>24</xdr:col>
                    <xdr:colOff>0</xdr:colOff>
                    <xdr:row>3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"/>
  <sheetViews>
    <sheetView workbookViewId="0">
      <selection sqref="A1:XFD1048576"/>
    </sheetView>
  </sheetViews>
  <sheetFormatPr baseColWidth="10" defaultRowHeight="15" x14ac:dyDescent="0.25"/>
  <cols>
    <col min="1" max="1" width="11.42578125" style="16"/>
    <col min="2" max="2" width="11.42578125" style="64"/>
    <col min="3" max="3" width="11.42578125" style="65"/>
    <col min="4" max="4" width="11.42578125" style="66"/>
    <col min="5" max="5" width="11.42578125" style="65"/>
    <col min="6" max="16384" width="11.42578125" style="17"/>
  </cols>
  <sheetData/>
  <sortState ref="B1:B16">
    <sortCondition ref="B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sqref="A1:XFD1048576"/>
    </sheetView>
  </sheetViews>
  <sheetFormatPr baseColWidth="10" defaultRowHeight="15" x14ac:dyDescent="0.25"/>
  <cols>
    <col min="1" max="1" width="11.42578125" style="44"/>
  </cols>
  <sheetData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topLeftCell="A19" workbookViewId="0">
      <selection activeCell="J11" sqref="J11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Test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</dc:creator>
  <cp:lastModifiedBy>GUINOT Aymeric</cp:lastModifiedBy>
  <cp:lastPrinted>2011-08-30T13:16:01Z</cp:lastPrinted>
  <dcterms:created xsi:type="dcterms:W3CDTF">2011-07-24T10:09:50Z</dcterms:created>
  <dcterms:modified xsi:type="dcterms:W3CDTF">2011-08-30T13:37:51Z</dcterms:modified>
</cp:coreProperties>
</file>