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soubrierbesse-my.sharepoint.com/personal/pierre_jouve_soubrier-besse_fr/Documents/Bureau/"/>
    </mc:Choice>
  </mc:AlternateContent>
  <xr:revisionPtr revIDLastSave="30" documentId="8_{38A5D9DB-1579-4BE3-8A92-8F94FBB0FBAD}" xr6:coauthVersionLast="47" xr6:coauthVersionMax="47" xr10:uidLastSave="{F7628437-8605-493F-A9B0-8A2FF908350D}"/>
  <bookViews>
    <workbookView xWindow="-108" yWindow="-108" windowWidth="41496" windowHeight="16776" xr2:uid="{00000000-000D-0000-FFFF-FFFF00000000}"/>
  </bookViews>
  <sheets>
    <sheet name="SAISIE MP" sheetId="1" r:id="rId1"/>
    <sheet name="Tableau de prix" sheetId="7" r:id="rId2"/>
    <sheet name="INOX" sheetId="3" r:id="rId3"/>
    <sheet name="GP" sheetId="4" r:id="rId4"/>
    <sheet name="BASE" sheetId="8" r:id="rId5"/>
  </sheets>
  <definedNames>
    <definedName name="_xlnm._FilterDatabase" localSheetId="3" hidden="1">GP!$A$1:$H$2423</definedName>
    <definedName name="_xlnm._FilterDatabase" localSheetId="1" hidden="1">'Tableau de prix'!$A$1:$A$148</definedName>
    <definedName name="_xlnm.Print_Titles" localSheetId="1">'Tableau de prix'!$1:$3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7" i="8" l="1"/>
  <c r="O24" i="8"/>
  <c r="N24" i="8"/>
  <c r="M24" i="8"/>
  <c r="I24" i="8"/>
  <c r="H24" i="8"/>
  <c r="D24" i="8"/>
  <c r="O23" i="8"/>
  <c r="N23" i="8"/>
  <c r="M23" i="8"/>
  <c r="I23" i="8"/>
  <c r="H23" i="8"/>
  <c r="D23" i="8"/>
  <c r="O22" i="8"/>
  <c r="N22" i="8"/>
  <c r="M22" i="8"/>
  <c r="I22" i="8"/>
  <c r="H22" i="8"/>
  <c r="D22" i="8"/>
  <c r="O19" i="8"/>
  <c r="N19" i="8"/>
  <c r="M19" i="8"/>
  <c r="I19" i="8"/>
  <c r="H19" i="8"/>
  <c r="E19" i="8"/>
  <c r="O18" i="8"/>
  <c r="N18" i="8"/>
  <c r="M18" i="8"/>
  <c r="I18" i="8"/>
  <c r="H18" i="8"/>
  <c r="E18" i="8"/>
  <c r="O17" i="8"/>
  <c r="N17" i="8"/>
  <c r="M17" i="8"/>
  <c r="I17" i="8"/>
  <c r="H17" i="8"/>
  <c r="E17" i="8"/>
  <c r="N14" i="8"/>
  <c r="M14" i="8"/>
  <c r="I14" i="8"/>
  <c r="H14" i="8"/>
  <c r="N13" i="8"/>
  <c r="M13" i="8"/>
  <c r="I13" i="8"/>
  <c r="H13" i="8"/>
  <c r="N12" i="8"/>
  <c r="M12" i="8"/>
  <c r="I12" i="8"/>
  <c r="H12" i="8"/>
  <c r="S6" i="8"/>
  <c r="C1" i="7" a="1"/>
  <c r="C1" i="7" s="1"/>
  <c r="I1" i="7" a="1"/>
  <c r="I1" i="7" s="1"/>
  <c r="W7" i="8" a="1"/>
  <c r="S7" i="8" a="1"/>
  <c r="V7" i="8" a="1"/>
  <c r="T7" i="8" a="1"/>
  <c r="Q6" i="8" a="1"/>
  <c r="U7" i="8" a="1"/>
  <c r="Q6" i="8" l="1"/>
  <c r="S7" i="8"/>
  <c r="T7" i="8"/>
  <c r="U7" i="8"/>
  <c r="V7" i="8"/>
  <c r="W7" i="8"/>
  <c r="O23" i="1"/>
  <c r="N23" i="1"/>
  <c r="M23" i="1"/>
  <c r="I23" i="1"/>
  <c r="H23" i="1"/>
  <c r="D23" i="1"/>
  <c r="O22" i="1"/>
  <c r="N22" i="1"/>
  <c r="M22" i="1"/>
  <c r="I22" i="1"/>
  <c r="H22" i="1"/>
  <c r="D22" i="1"/>
  <c r="O18" i="1"/>
  <c r="N18" i="1"/>
  <c r="M18" i="1"/>
  <c r="I18" i="1"/>
  <c r="H18" i="1"/>
  <c r="E18" i="1"/>
  <c r="O17" i="1"/>
  <c r="N17" i="1"/>
  <c r="M17" i="1"/>
  <c r="I17" i="1"/>
  <c r="H17" i="1"/>
  <c r="E17" i="1"/>
  <c r="N13" i="1"/>
  <c r="M13" i="1"/>
  <c r="I13" i="1"/>
  <c r="H13" i="1"/>
  <c r="N14" i="1"/>
  <c r="M14" i="1"/>
  <c r="I14" i="1"/>
  <c r="H14" i="1"/>
  <c r="X27" i="1"/>
  <c r="O24" i="1"/>
  <c r="N24" i="1"/>
  <c r="M24" i="1"/>
  <c r="I24" i="1"/>
  <c r="H24" i="1"/>
  <c r="D24" i="1"/>
  <c r="O19" i="1"/>
  <c r="N19" i="1"/>
  <c r="M19" i="1"/>
  <c r="I19" i="1"/>
  <c r="H19" i="1"/>
  <c r="E19" i="1"/>
  <c r="N12" i="1"/>
  <c r="M12" i="1"/>
  <c r="I12" i="1"/>
  <c r="H12" i="1"/>
  <c r="S6" i="1"/>
  <c r="AT1" i="7" a="1"/>
  <c r="AT1" i="7" s="1"/>
  <c r="H148" i="7"/>
  <c r="G148" i="7"/>
  <c r="F148" i="7"/>
  <c r="E148" i="7"/>
  <c r="AO133" i="7"/>
  <c r="AJ133" i="7"/>
  <c r="AH133" i="7"/>
  <c r="AF133" i="7"/>
  <c r="AD133" i="7"/>
  <c r="AB133" i="7"/>
  <c r="Q133" i="7"/>
  <c r="O133" i="7"/>
  <c r="M133" i="7"/>
  <c r="K133" i="7"/>
  <c r="I133" i="7"/>
  <c r="AO132" i="7"/>
  <c r="AJ132" i="7"/>
  <c r="AH132" i="7"/>
  <c r="AF132" i="7"/>
  <c r="AD132" i="7"/>
  <c r="AB132" i="7"/>
  <c r="Q132" i="7"/>
  <c r="O132" i="7"/>
  <c r="M132" i="7"/>
  <c r="K132" i="7"/>
  <c r="I132" i="7"/>
  <c r="AO131" i="7"/>
  <c r="AJ131" i="7"/>
  <c r="AH131" i="7"/>
  <c r="AF131" i="7"/>
  <c r="AD131" i="7"/>
  <c r="AB131" i="7"/>
  <c r="Q131" i="7"/>
  <c r="O131" i="7"/>
  <c r="M131" i="7"/>
  <c r="K131" i="7"/>
  <c r="I131" i="7"/>
  <c r="AO130" i="7"/>
  <c r="AJ130" i="7"/>
  <c r="AH130" i="7"/>
  <c r="AF130" i="7"/>
  <c r="AD130" i="7"/>
  <c r="AB130" i="7"/>
  <c r="Q130" i="7"/>
  <c r="O130" i="7"/>
  <c r="M130" i="7"/>
  <c r="K130" i="7"/>
  <c r="I130" i="7"/>
  <c r="AO129" i="7"/>
  <c r="AJ129" i="7"/>
  <c r="AH129" i="7"/>
  <c r="AF129" i="7"/>
  <c r="AD129" i="7"/>
  <c r="AB129" i="7"/>
  <c r="Q129" i="7"/>
  <c r="O129" i="7"/>
  <c r="M129" i="7"/>
  <c r="K129" i="7"/>
  <c r="I129" i="7"/>
  <c r="AO128" i="7"/>
  <c r="AJ128" i="7"/>
  <c r="AH128" i="7"/>
  <c r="AF128" i="7"/>
  <c r="AD128" i="7"/>
  <c r="AB128" i="7"/>
  <c r="Q128" i="7"/>
  <c r="O128" i="7"/>
  <c r="M128" i="7"/>
  <c r="K128" i="7"/>
  <c r="I128" i="7"/>
  <c r="AO127" i="7"/>
  <c r="AJ127" i="7"/>
  <c r="AH127" i="7"/>
  <c r="AF127" i="7"/>
  <c r="AD127" i="7"/>
  <c r="AB127" i="7"/>
  <c r="Q127" i="7"/>
  <c r="O127" i="7"/>
  <c r="M127" i="7"/>
  <c r="K127" i="7"/>
  <c r="I127" i="7"/>
  <c r="AO126" i="7"/>
  <c r="AJ126" i="7"/>
  <c r="AH126" i="7"/>
  <c r="AF126" i="7"/>
  <c r="AD126" i="7"/>
  <c r="AB126" i="7"/>
  <c r="Q126" i="7"/>
  <c r="O126" i="7"/>
  <c r="M126" i="7"/>
  <c r="K126" i="7"/>
  <c r="I126" i="7"/>
  <c r="AO125" i="7"/>
  <c r="AJ125" i="7"/>
  <c r="AH125" i="7"/>
  <c r="AF125" i="7"/>
  <c r="AD125" i="7"/>
  <c r="AB125" i="7"/>
  <c r="Q125" i="7"/>
  <c r="O125" i="7"/>
  <c r="M125" i="7"/>
  <c r="K125" i="7"/>
  <c r="I125" i="7"/>
  <c r="AO124" i="7"/>
  <c r="AJ124" i="7"/>
  <c r="AH124" i="7"/>
  <c r="AF124" i="7"/>
  <c r="AD124" i="7"/>
  <c r="AB124" i="7"/>
  <c r="Q124" i="7"/>
  <c r="O124" i="7"/>
  <c r="M124" i="7"/>
  <c r="K124" i="7"/>
  <c r="I124" i="7"/>
  <c r="AO123" i="7"/>
  <c r="AJ123" i="7"/>
  <c r="AH123" i="7"/>
  <c r="AF123" i="7"/>
  <c r="AD123" i="7"/>
  <c r="AB123" i="7"/>
  <c r="Q123" i="7"/>
  <c r="O123" i="7"/>
  <c r="M123" i="7"/>
  <c r="K123" i="7"/>
  <c r="I123" i="7"/>
  <c r="AO122" i="7"/>
  <c r="AJ122" i="7"/>
  <c r="AH122" i="7"/>
  <c r="AF122" i="7"/>
  <c r="AD122" i="7"/>
  <c r="AB122" i="7"/>
  <c r="Q122" i="7"/>
  <c r="O122" i="7"/>
  <c r="M122" i="7"/>
  <c r="K122" i="7"/>
  <c r="I122" i="7"/>
  <c r="AO121" i="7"/>
  <c r="AJ121" i="7"/>
  <c r="AH121" i="7"/>
  <c r="AF121" i="7"/>
  <c r="AD121" i="7"/>
  <c r="AB121" i="7"/>
  <c r="Q121" i="7"/>
  <c r="O121" i="7"/>
  <c r="M121" i="7"/>
  <c r="K121" i="7"/>
  <c r="I121" i="7"/>
  <c r="AO120" i="7"/>
  <c r="AJ120" i="7"/>
  <c r="AH120" i="7"/>
  <c r="AF120" i="7"/>
  <c r="AD120" i="7"/>
  <c r="AB120" i="7"/>
  <c r="Q120" i="7"/>
  <c r="O120" i="7"/>
  <c r="M120" i="7"/>
  <c r="K120" i="7"/>
  <c r="I120" i="7"/>
  <c r="AO119" i="7"/>
  <c r="AJ119" i="7"/>
  <c r="AH119" i="7"/>
  <c r="AF119" i="7"/>
  <c r="AD119" i="7"/>
  <c r="AB119" i="7"/>
  <c r="Q119" i="7"/>
  <c r="O119" i="7"/>
  <c r="M119" i="7"/>
  <c r="K119" i="7"/>
  <c r="I119" i="7"/>
  <c r="AO118" i="7"/>
  <c r="AJ118" i="7"/>
  <c r="AH118" i="7"/>
  <c r="AF118" i="7"/>
  <c r="AD118" i="7"/>
  <c r="AB118" i="7"/>
  <c r="Q118" i="7"/>
  <c r="O118" i="7"/>
  <c r="M118" i="7"/>
  <c r="K118" i="7"/>
  <c r="I118" i="7"/>
  <c r="AO117" i="7"/>
  <c r="AJ117" i="7"/>
  <c r="AH117" i="7"/>
  <c r="AF117" i="7"/>
  <c r="AD117" i="7"/>
  <c r="AB117" i="7"/>
  <c r="Q117" i="7"/>
  <c r="O117" i="7"/>
  <c r="M117" i="7"/>
  <c r="K117" i="7"/>
  <c r="I117" i="7"/>
  <c r="AO116" i="7"/>
  <c r="AJ116" i="7"/>
  <c r="AH116" i="7"/>
  <c r="AF116" i="7"/>
  <c r="AD116" i="7"/>
  <c r="AB116" i="7"/>
  <c r="Q116" i="7"/>
  <c r="O116" i="7"/>
  <c r="M116" i="7"/>
  <c r="K116" i="7"/>
  <c r="I116" i="7"/>
  <c r="AO115" i="7"/>
  <c r="AJ115" i="7"/>
  <c r="AH115" i="7"/>
  <c r="AF115" i="7"/>
  <c r="AD115" i="7"/>
  <c r="AB115" i="7"/>
  <c r="Q115" i="7"/>
  <c r="O115" i="7"/>
  <c r="M115" i="7"/>
  <c r="K115" i="7"/>
  <c r="I115" i="7"/>
  <c r="AO114" i="7"/>
  <c r="AJ114" i="7"/>
  <c r="AH114" i="7"/>
  <c r="AF114" i="7"/>
  <c r="AD114" i="7"/>
  <c r="AB114" i="7"/>
  <c r="Q114" i="7"/>
  <c r="O114" i="7"/>
  <c r="M114" i="7"/>
  <c r="K114" i="7"/>
  <c r="I114" i="7"/>
  <c r="AO113" i="7"/>
  <c r="AJ113" i="7"/>
  <c r="AH113" i="7"/>
  <c r="AF113" i="7"/>
  <c r="AD113" i="7"/>
  <c r="AB113" i="7"/>
  <c r="Q113" i="7"/>
  <c r="O113" i="7"/>
  <c r="M113" i="7"/>
  <c r="K113" i="7"/>
  <c r="I113" i="7"/>
  <c r="AO112" i="7"/>
  <c r="AJ112" i="7"/>
  <c r="AH112" i="7"/>
  <c r="AF112" i="7"/>
  <c r="AD112" i="7"/>
  <c r="AB112" i="7"/>
  <c r="Q112" i="7"/>
  <c r="O112" i="7"/>
  <c r="M112" i="7"/>
  <c r="K112" i="7"/>
  <c r="I112" i="7"/>
  <c r="AO111" i="7"/>
  <c r="AJ111" i="7"/>
  <c r="AH111" i="7"/>
  <c r="AF111" i="7"/>
  <c r="AD111" i="7"/>
  <c r="AB111" i="7"/>
  <c r="Q111" i="7"/>
  <c r="O111" i="7"/>
  <c r="M111" i="7"/>
  <c r="K111" i="7"/>
  <c r="I111" i="7"/>
  <c r="AO110" i="7"/>
  <c r="AJ110" i="7"/>
  <c r="AH110" i="7"/>
  <c r="AF110" i="7"/>
  <c r="AD110" i="7"/>
  <c r="AB110" i="7"/>
  <c r="Q110" i="7"/>
  <c r="O110" i="7"/>
  <c r="M110" i="7"/>
  <c r="K110" i="7"/>
  <c r="I110" i="7"/>
  <c r="AO109" i="7"/>
  <c r="AJ109" i="7"/>
  <c r="AH109" i="7"/>
  <c r="AF109" i="7"/>
  <c r="AD109" i="7"/>
  <c r="AB109" i="7"/>
  <c r="Q109" i="7"/>
  <c r="O109" i="7"/>
  <c r="M109" i="7"/>
  <c r="K109" i="7"/>
  <c r="I109" i="7"/>
  <c r="AO108" i="7"/>
  <c r="AJ108" i="7"/>
  <c r="AH108" i="7"/>
  <c r="AF108" i="7"/>
  <c r="AD108" i="7"/>
  <c r="AB108" i="7"/>
  <c r="Q108" i="7"/>
  <c r="O108" i="7"/>
  <c r="M108" i="7"/>
  <c r="K108" i="7"/>
  <c r="I108" i="7"/>
  <c r="AO107" i="7"/>
  <c r="AJ107" i="7"/>
  <c r="AH107" i="7"/>
  <c r="AF107" i="7"/>
  <c r="AD107" i="7"/>
  <c r="AB107" i="7"/>
  <c r="Q107" i="7"/>
  <c r="O107" i="7"/>
  <c r="M107" i="7"/>
  <c r="K107" i="7"/>
  <c r="I107" i="7"/>
  <c r="AO106" i="7"/>
  <c r="AJ106" i="7"/>
  <c r="AH106" i="7"/>
  <c r="AF106" i="7"/>
  <c r="AD106" i="7"/>
  <c r="AB106" i="7"/>
  <c r="Q106" i="7"/>
  <c r="O106" i="7"/>
  <c r="M106" i="7"/>
  <c r="K106" i="7"/>
  <c r="I106" i="7"/>
  <c r="AO105" i="7"/>
  <c r="AJ105" i="7"/>
  <c r="AH105" i="7"/>
  <c r="AF105" i="7"/>
  <c r="AD105" i="7"/>
  <c r="AB105" i="7"/>
  <c r="Q105" i="7"/>
  <c r="O105" i="7"/>
  <c r="M105" i="7"/>
  <c r="K105" i="7"/>
  <c r="I105" i="7"/>
  <c r="AO104" i="7"/>
  <c r="AJ104" i="7"/>
  <c r="AH104" i="7"/>
  <c r="AF104" i="7"/>
  <c r="AD104" i="7"/>
  <c r="AB104" i="7"/>
  <c r="Q104" i="7"/>
  <c r="O104" i="7"/>
  <c r="M104" i="7"/>
  <c r="K104" i="7"/>
  <c r="I104" i="7"/>
  <c r="AO103" i="7"/>
  <c r="AJ103" i="7"/>
  <c r="AH103" i="7"/>
  <c r="AF103" i="7"/>
  <c r="AD103" i="7"/>
  <c r="AB103" i="7"/>
  <c r="Q103" i="7"/>
  <c r="O103" i="7"/>
  <c r="M103" i="7"/>
  <c r="K103" i="7"/>
  <c r="I103" i="7"/>
  <c r="AO102" i="7"/>
  <c r="AJ102" i="7"/>
  <c r="AH102" i="7"/>
  <c r="AF102" i="7"/>
  <c r="AD102" i="7"/>
  <c r="AB102" i="7"/>
  <c r="Q102" i="7"/>
  <c r="O102" i="7"/>
  <c r="M102" i="7"/>
  <c r="K102" i="7"/>
  <c r="I102" i="7"/>
  <c r="AO101" i="7"/>
  <c r="AJ101" i="7"/>
  <c r="AH101" i="7"/>
  <c r="AF101" i="7"/>
  <c r="AD101" i="7"/>
  <c r="AB101" i="7"/>
  <c r="Q101" i="7"/>
  <c r="O101" i="7"/>
  <c r="M101" i="7"/>
  <c r="K101" i="7"/>
  <c r="I101" i="7"/>
  <c r="AO100" i="7"/>
  <c r="AJ100" i="7"/>
  <c r="AH100" i="7"/>
  <c r="AF100" i="7"/>
  <c r="AD100" i="7"/>
  <c r="AB100" i="7"/>
  <c r="Q100" i="7"/>
  <c r="O100" i="7"/>
  <c r="M100" i="7"/>
  <c r="K100" i="7"/>
  <c r="I100" i="7"/>
  <c r="AO99" i="7"/>
  <c r="AJ99" i="7"/>
  <c r="AH99" i="7"/>
  <c r="AF99" i="7"/>
  <c r="AD99" i="7"/>
  <c r="AB99" i="7"/>
  <c r="Q99" i="7"/>
  <c r="O99" i="7"/>
  <c r="M99" i="7"/>
  <c r="K99" i="7"/>
  <c r="I99" i="7"/>
  <c r="AO98" i="7"/>
  <c r="AJ98" i="7"/>
  <c r="AH98" i="7"/>
  <c r="AF98" i="7"/>
  <c r="AD98" i="7"/>
  <c r="AB98" i="7"/>
  <c r="Q98" i="7"/>
  <c r="O98" i="7"/>
  <c r="M98" i="7"/>
  <c r="K98" i="7"/>
  <c r="I98" i="7"/>
  <c r="AO97" i="7"/>
  <c r="AJ97" i="7"/>
  <c r="AH97" i="7"/>
  <c r="AF97" i="7"/>
  <c r="AD97" i="7"/>
  <c r="AB97" i="7"/>
  <c r="Q97" i="7"/>
  <c r="O97" i="7"/>
  <c r="M97" i="7"/>
  <c r="K97" i="7"/>
  <c r="I97" i="7"/>
  <c r="AO96" i="7"/>
  <c r="AJ96" i="7"/>
  <c r="AH96" i="7"/>
  <c r="AF96" i="7"/>
  <c r="AD96" i="7"/>
  <c r="AB96" i="7"/>
  <c r="Q96" i="7"/>
  <c r="O96" i="7"/>
  <c r="M96" i="7"/>
  <c r="K96" i="7"/>
  <c r="I96" i="7"/>
  <c r="AO95" i="7"/>
  <c r="AJ95" i="7"/>
  <c r="AH95" i="7"/>
  <c r="AF95" i="7"/>
  <c r="AD95" i="7"/>
  <c r="AB95" i="7"/>
  <c r="Q95" i="7"/>
  <c r="O95" i="7"/>
  <c r="M95" i="7"/>
  <c r="K95" i="7"/>
  <c r="I95" i="7"/>
  <c r="AO94" i="7"/>
  <c r="AJ94" i="7"/>
  <c r="AH94" i="7"/>
  <c r="AF94" i="7"/>
  <c r="AD94" i="7"/>
  <c r="AB94" i="7"/>
  <c r="Q94" i="7"/>
  <c r="O94" i="7"/>
  <c r="M94" i="7"/>
  <c r="K94" i="7"/>
  <c r="I94" i="7"/>
  <c r="AO93" i="7"/>
  <c r="AJ93" i="7"/>
  <c r="AH93" i="7"/>
  <c r="AF93" i="7"/>
  <c r="AD93" i="7"/>
  <c r="AB93" i="7"/>
  <c r="Q93" i="7"/>
  <c r="O93" i="7"/>
  <c r="M93" i="7"/>
  <c r="K93" i="7"/>
  <c r="I93" i="7"/>
  <c r="AO92" i="7"/>
  <c r="AJ92" i="7"/>
  <c r="AH92" i="7"/>
  <c r="AF92" i="7"/>
  <c r="AD92" i="7"/>
  <c r="AB92" i="7"/>
  <c r="Q92" i="7"/>
  <c r="O92" i="7"/>
  <c r="M92" i="7"/>
  <c r="K92" i="7"/>
  <c r="I92" i="7"/>
  <c r="AO91" i="7"/>
  <c r="AJ91" i="7"/>
  <c r="AH91" i="7"/>
  <c r="AF91" i="7"/>
  <c r="AD91" i="7"/>
  <c r="AB91" i="7"/>
  <c r="Q91" i="7"/>
  <c r="O91" i="7"/>
  <c r="M91" i="7"/>
  <c r="K91" i="7"/>
  <c r="I91" i="7"/>
  <c r="AO90" i="7"/>
  <c r="AJ90" i="7"/>
  <c r="AH90" i="7"/>
  <c r="AF90" i="7"/>
  <c r="AD90" i="7"/>
  <c r="AB90" i="7"/>
  <c r="Q90" i="7"/>
  <c r="O90" i="7"/>
  <c r="M90" i="7"/>
  <c r="K90" i="7"/>
  <c r="I90" i="7"/>
  <c r="AO89" i="7"/>
  <c r="AJ89" i="7"/>
  <c r="AH89" i="7"/>
  <c r="AF89" i="7"/>
  <c r="AD89" i="7"/>
  <c r="AB89" i="7"/>
  <c r="Q89" i="7"/>
  <c r="O89" i="7"/>
  <c r="M89" i="7"/>
  <c r="K89" i="7"/>
  <c r="I89" i="7"/>
  <c r="AO88" i="7"/>
  <c r="AJ88" i="7"/>
  <c r="AH88" i="7"/>
  <c r="AF88" i="7"/>
  <c r="AD88" i="7"/>
  <c r="AB88" i="7"/>
  <c r="Q88" i="7"/>
  <c r="O88" i="7"/>
  <c r="M88" i="7"/>
  <c r="K88" i="7"/>
  <c r="I88" i="7"/>
  <c r="AO87" i="7"/>
  <c r="AJ87" i="7"/>
  <c r="AH87" i="7"/>
  <c r="AF87" i="7"/>
  <c r="AD87" i="7"/>
  <c r="AB87" i="7"/>
  <c r="Q87" i="7"/>
  <c r="O87" i="7"/>
  <c r="M87" i="7"/>
  <c r="K87" i="7"/>
  <c r="I87" i="7"/>
  <c r="AO86" i="7"/>
  <c r="AJ86" i="7"/>
  <c r="AH86" i="7"/>
  <c r="AF86" i="7"/>
  <c r="AD86" i="7"/>
  <c r="AB86" i="7"/>
  <c r="Q86" i="7"/>
  <c r="O86" i="7"/>
  <c r="M86" i="7"/>
  <c r="K86" i="7"/>
  <c r="I86" i="7"/>
  <c r="AO85" i="7"/>
  <c r="AJ85" i="7"/>
  <c r="AH85" i="7"/>
  <c r="AF85" i="7"/>
  <c r="AD85" i="7"/>
  <c r="AB85" i="7"/>
  <c r="Q85" i="7"/>
  <c r="O85" i="7"/>
  <c r="M85" i="7"/>
  <c r="K85" i="7"/>
  <c r="I85" i="7"/>
  <c r="AO84" i="7"/>
  <c r="AJ84" i="7"/>
  <c r="AH84" i="7"/>
  <c r="AF84" i="7"/>
  <c r="AD84" i="7"/>
  <c r="AB84" i="7"/>
  <c r="Q84" i="7"/>
  <c r="O84" i="7"/>
  <c r="M84" i="7"/>
  <c r="K84" i="7"/>
  <c r="I84" i="7"/>
  <c r="AO83" i="7"/>
  <c r="AJ83" i="7"/>
  <c r="AH83" i="7"/>
  <c r="AF83" i="7"/>
  <c r="AD83" i="7"/>
  <c r="AB83" i="7"/>
  <c r="Q83" i="7"/>
  <c r="O83" i="7"/>
  <c r="M83" i="7"/>
  <c r="K83" i="7"/>
  <c r="I83" i="7"/>
  <c r="AO82" i="7"/>
  <c r="AJ82" i="7"/>
  <c r="AH82" i="7"/>
  <c r="AF82" i="7"/>
  <c r="AD82" i="7"/>
  <c r="AB82" i="7"/>
  <c r="Q82" i="7"/>
  <c r="O82" i="7"/>
  <c r="M82" i="7"/>
  <c r="K82" i="7"/>
  <c r="I82" i="7"/>
  <c r="AO81" i="7"/>
  <c r="AJ81" i="7"/>
  <c r="AH81" i="7"/>
  <c r="AF81" i="7"/>
  <c r="AD81" i="7"/>
  <c r="AB81" i="7"/>
  <c r="Q81" i="7"/>
  <c r="O81" i="7"/>
  <c r="M81" i="7"/>
  <c r="K81" i="7"/>
  <c r="I81" i="7"/>
  <c r="AO80" i="7"/>
  <c r="AJ80" i="7"/>
  <c r="AH80" i="7"/>
  <c r="AF80" i="7"/>
  <c r="AD80" i="7"/>
  <c r="AB80" i="7"/>
  <c r="Q80" i="7"/>
  <c r="O80" i="7"/>
  <c r="M80" i="7"/>
  <c r="K80" i="7"/>
  <c r="I80" i="7"/>
  <c r="AO79" i="7"/>
  <c r="AJ79" i="7"/>
  <c r="AH79" i="7"/>
  <c r="AF79" i="7"/>
  <c r="AD79" i="7"/>
  <c r="AB79" i="7"/>
  <c r="Q79" i="7"/>
  <c r="O79" i="7"/>
  <c r="M79" i="7"/>
  <c r="K79" i="7"/>
  <c r="I79" i="7"/>
  <c r="AO78" i="7"/>
  <c r="AJ78" i="7"/>
  <c r="AH78" i="7"/>
  <c r="AF78" i="7"/>
  <c r="AD78" i="7"/>
  <c r="AB78" i="7"/>
  <c r="Q78" i="7"/>
  <c r="O78" i="7"/>
  <c r="M78" i="7"/>
  <c r="K78" i="7"/>
  <c r="I78" i="7"/>
  <c r="AO77" i="7"/>
  <c r="AJ77" i="7"/>
  <c r="AH77" i="7"/>
  <c r="AF77" i="7"/>
  <c r="AD77" i="7"/>
  <c r="AB77" i="7"/>
  <c r="Q77" i="7"/>
  <c r="O77" i="7"/>
  <c r="M77" i="7"/>
  <c r="K77" i="7"/>
  <c r="I77" i="7"/>
  <c r="AO76" i="7"/>
  <c r="AJ76" i="7"/>
  <c r="AH76" i="7"/>
  <c r="AF76" i="7"/>
  <c r="AD76" i="7"/>
  <c r="AB76" i="7"/>
  <c r="Q76" i="7"/>
  <c r="O76" i="7"/>
  <c r="M76" i="7"/>
  <c r="K76" i="7"/>
  <c r="I76" i="7"/>
  <c r="AO75" i="7"/>
  <c r="AJ75" i="7"/>
  <c r="AH75" i="7"/>
  <c r="AF75" i="7"/>
  <c r="AD75" i="7"/>
  <c r="AB75" i="7"/>
  <c r="Q75" i="7"/>
  <c r="O75" i="7"/>
  <c r="M75" i="7"/>
  <c r="K75" i="7"/>
  <c r="I75" i="7"/>
  <c r="AO74" i="7"/>
  <c r="AJ74" i="7"/>
  <c r="AH74" i="7"/>
  <c r="AF74" i="7"/>
  <c r="AD74" i="7"/>
  <c r="AB74" i="7"/>
  <c r="Q74" i="7"/>
  <c r="O74" i="7"/>
  <c r="M74" i="7"/>
  <c r="K74" i="7"/>
  <c r="I74" i="7"/>
  <c r="AO73" i="7"/>
  <c r="AJ73" i="7"/>
  <c r="AH73" i="7"/>
  <c r="AF73" i="7"/>
  <c r="AD73" i="7"/>
  <c r="AB73" i="7"/>
  <c r="Q73" i="7"/>
  <c r="O73" i="7"/>
  <c r="M73" i="7"/>
  <c r="K73" i="7"/>
  <c r="I73" i="7"/>
  <c r="AO72" i="7"/>
  <c r="AJ72" i="7"/>
  <c r="AH72" i="7"/>
  <c r="AF72" i="7"/>
  <c r="AD72" i="7"/>
  <c r="AB72" i="7"/>
  <c r="Q72" i="7"/>
  <c r="O72" i="7"/>
  <c r="M72" i="7"/>
  <c r="K72" i="7"/>
  <c r="I72" i="7"/>
  <c r="AO71" i="7"/>
  <c r="AJ71" i="7"/>
  <c r="AH71" i="7"/>
  <c r="AF71" i="7"/>
  <c r="AD71" i="7"/>
  <c r="AB71" i="7"/>
  <c r="Q71" i="7"/>
  <c r="O71" i="7"/>
  <c r="M71" i="7"/>
  <c r="K71" i="7"/>
  <c r="I71" i="7"/>
  <c r="AO70" i="7"/>
  <c r="AJ70" i="7"/>
  <c r="AH70" i="7"/>
  <c r="AF70" i="7"/>
  <c r="AD70" i="7"/>
  <c r="AB70" i="7"/>
  <c r="Q70" i="7"/>
  <c r="O70" i="7"/>
  <c r="M70" i="7"/>
  <c r="K70" i="7"/>
  <c r="I70" i="7"/>
  <c r="AO69" i="7"/>
  <c r="AJ69" i="7"/>
  <c r="AH69" i="7"/>
  <c r="AF69" i="7"/>
  <c r="AD69" i="7"/>
  <c r="AB69" i="7"/>
  <c r="Q69" i="7"/>
  <c r="O69" i="7"/>
  <c r="M69" i="7"/>
  <c r="K69" i="7"/>
  <c r="I69" i="7"/>
  <c r="AO68" i="7"/>
  <c r="AJ68" i="7"/>
  <c r="AH68" i="7"/>
  <c r="AF68" i="7"/>
  <c r="AD68" i="7"/>
  <c r="AB68" i="7"/>
  <c r="Q68" i="7"/>
  <c r="O68" i="7"/>
  <c r="M68" i="7"/>
  <c r="K68" i="7"/>
  <c r="I68" i="7"/>
  <c r="AO67" i="7"/>
  <c r="AJ67" i="7"/>
  <c r="AH67" i="7"/>
  <c r="AF67" i="7"/>
  <c r="AD67" i="7"/>
  <c r="AB67" i="7"/>
  <c r="Q67" i="7"/>
  <c r="O67" i="7"/>
  <c r="M67" i="7"/>
  <c r="K67" i="7"/>
  <c r="I67" i="7"/>
  <c r="AO66" i="7"/>
  <c r="AJ66" i="7"/>
  <c r="AH66" i="7"/>
  <c r="AF66" i="7"/>
  <c r="AD66" i="7"/>
  <c r="AB66" i="7"/>
  <c r="Q66" i="7"/>
  <c r="O66" i="7"/>
  <c r="M66" i="7"/>
  <c r="K66" i="7"/>
  <c r="I66" i="7"/>
  <c r="AO65" i="7"/>
  <c r="AJ65" i="7"/>
  <c r="AH65" i="7"/>
  <c r="AF65" i="7"/>
  <c r="AD65" i="7"/>
  <c r="AB65" i="7"/>
  <c r="Q65" i="7"/>
  <c r="O65" i="7"/>
  <c r="M65" i="7"/>
  <c r="K65" i="7"/>
  <c r="I65" i="7"/>
  <c r="AO64" i="7"/>
  <c r="AJ64" i="7"/>
  <c r="AH64" i="7"/>
  <c r="AF64" i="7"/>
  <c r="AD64" i="7"/>
  <c r="AB64" i="7"/>
  <c r="Q64" i="7"/>
  <c r="O64" i="7"/>
  <c r="M64" i="7"/>
  <c r="K64" i="7"/>
  <c r="I64" i="7"/>
  <c r="AO63" i="7"/>
  <c r="AJ63" i="7"/>
  <c r="AH63" i="7"/>
  <c r="AF63" i="7"/>
  <c r="AD63" i="7"/>
  <c r="AB63" i="7"/>
  <c r="Q63" i="7"/>
  <c r="O63" i="7"/>
  <c r="M63" i="7"/>
  <c r="K63" i="7"/>
  <c r="I63" i="7"/>
  <c r="AO62" i="7"/>
  <c r="AJ62" i="7"/>
  <c r="AH62" i="7"/>
  <c r="AF62" i="7"/>
  <c r="AD62" i="7"/>
  <c r="AB62" i="7"/>
  <c r="Q62" i="7"/>
  <c r="O62" i="7"/>
  <c r="M62" i="7"/>
  <c r="K62" i="7"/>
  <c r="I62" i="7"/>
  <c r="AO61" i="7"/>
  <c r="AJ61" i="7"/>
  <c r="AH61" i="7"/>
  <c r="AF61" i="7"/>
  <c r="AD61" i="7"/>
  <c r="AB61" i="7"/>
  <c r="Q61" i="7"/>
  <c r="O61" i="7"/>
  <c r="M61" i="7"/>
  <c r="K61" i="7"/>
  <c r="I61" i="7"/>
  <c r="AO60" i="7"/>
  <c r="AJ60" i="7"/>
  <c r="AH60" i="7"/>
  <c r="AF60" i="7"/>
  <c r="AD60" i="7"/>
  <c r="AB60" i="7"/>
  <c r="Q60" i="7"/>
  <c r="O60" i="7"/>
  <c r="M60" i="7"/>
  <c r="K60" i="7"/>
  <c r="I60" i="7"/>
  <c r="AO59" i="7"/>
  <c r="AJ59" i="7"/>
  <c r="AH59" i="7"/>
  <c r="AF59" i="7"/>
  <c r="AD59" i="7"/>
  <c r="AB59" i="7"/>
  <c r="Q59" i="7"/>
  <c r="O59" i="7"/>
  <c r="M59" i="7"/>
  <c r="K59" i="7"/>
  <c r="I59" i="7"/>
  <c r="AO58" i="7"/>
  <c r="AJ58" i="7"/>
  <c r="AH58" i="7"/>
  <c r="AF58" i="7"/>
  <c r="AD58" i="7"/>
  <c r="AB58" i="7"/>
  <c r="Q58" i="7"/>
  <c r="O58" i="7"/>
  <c r="M58" i="7"/>
  <c r="K58" i="7"/>
  <c r="I58" i="7"/>
  <c r="AO57" i="7"/>
  <c r="AJ57" i="7"/>
  <c r="AH57" i="7"/>
  <c r="AF57" i="7"/>
  <c r="AD57" i="7"/>
  <c r="AB57" i="7"/>
  <c r="Q57" i="7"/>
  <c r="O57" i="7"/>
  <c r="M57" i="7"/>
  <c r="K57" i="7"/>
  <c r="I57" i="7"/>
  <c r="AO56" i="7"/>
  <c r="AJ56" i="7"/>
  <c r="AH56" i="7"/>
  <c r="AF56" i="7"/>
  <c r="AD56" i="7"/>
  <c r="AB56" i="7"/>
  <c r="Q56" i="7"/>
  <c r="O56" i="7"/>
  <c r="M56" i="7"/>
  <c r="K56" i="7"/>
  <c r="I56" i="7"/>
  <c r="AO55" i="7"/>
  <c r="AJ55" i="7"/>
  <c r="AH55" i="7"/>
  <c r="AF55" i="7"/>
  <c r="AD55" i="7"/>
  <c r="AB55" i="7"/>
  <c r="Q55" i="7"/>
  <c r="O55" i="7"/>
  <c r="M55" i="7"/>
  <c r="K55" i="7"/>
  <c r="I55" i="7"/>
  <c r="AO54" i="7"/>
  <c r="AJ54" i="7"/>
  <c r="AH54" i="7"/>
  <c r="AF54" i="7"/>
  <c r="AD54" i="7"/>
  <c r="AB54" i="7"/>
  <c r="Q54" i="7"/>
  <c r="O54" i="7"/>
  <c r="M54" i="7"/>
  <c r="K54" i="7"/>
  <c r="I54" i="7"/>
  <c r="AO53" i="7"/>
  <c r="AJ53" i="7"/>
  <c r="AH53" i="7"/>
  <c r="AF53" i="7"/>
  <c r="AD53" i="7"/>
  <c r="AB53" i="7"/>
  <c r="Q53" i="7"/>
  <c r="O53" i="7"/>
  <c r="M53" i="7"/>
  <c r="K53" i="7"/>
  <c r="I53" i="7"/>
  <c r="AO52" i="7"/>
  <c r="AJ52" i="7"/>
  <c r="AH52" i="7"/>
  <c r="AF52" i="7"/>
  <c r="AD52" i="7"/>
  <c r="AB52" i="7"/>
  <c r="Q52" i="7"/>
  <c r="O52" i="7"/>
  <c r="M52" i="7"/>
  <c r="K52" i="7"/>
  <c r="I52" i="7"/>
  <c r="AO51" i="7"/>
  <c r="AJ51" i="7"/>
  <c r="AH51" i="7"/>
  <c r="AF51" i="7"/>
  <c r="AD51" i="7"/>
  <c r="AB51" i="7"/>
  <c r="Q51" i="7"/>
  <c r="O51" i="7"/>
  <c r="M51" i="7"/>
  <c r="K51" i="7"/>
  <c r="I51" i="7"/>
  <c r="AO50" i="7"/>
  <c r="AJ50" i="7"/>
  <c r="AH50" i="7"/>
  <c r="AF50" i="7"/>
  <c r="AD50" i="7"/>
  <c r="AB50" i="7"/>
  <c r="Q50" i="7"/>
  <c r="O50" i="7"/>
  <c r="M50" i="7"/>
  <c r="K50" i="7"/>
  <c r="I50" i="7"/>
  <c r="AO49" i="7"/>
  <c r="AJ49" i="7"/>
  <c r="AH49" i="7"/>
  <c r="AF49" i="7"/>
  <c r="AD49" i="7"/>
  <c r="AB49" i="7"/>
  <c r="Q49" i="7"/>
  <c r="O49" i="7"/>
  <c r="M49" i="7"/>
  <c r="K49" i="7"/>
  <c r="I49" i="7"/>
  <c r="AO48" i="7"/>
  <c r="AJ48" i="7"/>
  <c r="AH48" i="7"/>
  <c r="AF48" i="7"/>
  <c r="AD48" i="7"/>
  <c r="AB48" i="7"/>
  <c r="Q48" i="7"/>
  <c r="O48" i="7"/>
  <c r="M48" i="7"/>
  <c r="K48" i="7"/>
  <c r="I48" i="7"/>
  <c r="AO47" i="7"/>
  <c r="AJ47" i="7"/>
  <c r="AH47" i="7"/>
  <c r="AF47" i="7"/>
  <c r="AD47" i="7"/>
  <c r="AB47" i="7"/>
  <c r="Q47" i="7"/>
  <c r="O47" i="7"/>
  <c r="M47" i="7"/>
  <c r="K47" i="7"/>
  <c r="I47" i="7"/>
  <c r="AO46" i="7"/>
  <c r="AJ46" i="7"/>
  <c r="AH46" i="7"/>
  <c r="AF46" i="7"/>
  <c r="AD46" i="7"/>
  <c r="AB46" i="7"/>
  <c r="Q46" i="7"/>
  <c r="O46" i="7"/>
  <c r="M46" i="7"/>
  <c r="K46" i="7"/>
  <c r="I46" i="7"/>
  <c r="AO45" i="7"/>
  <c r="AJ45" i="7"/>
  <c r="AH45" i="7"/>
  <c r="AF45" i="7"/>
  <c r="AD45" i="7"/>
  <c r="AB45" i="7"/>
  <c r="Q45" i="7"/>
  <c r="O45" i="7"/>
  <c r="M45" i="7"/>
  <c r="K45" i="7"/>
  <c r="I45" i="7"/>
  <c r="AO44" i="7"/>
  <c r="AJ44" i="7"/>
  <c r="AH44" i="7"/>
  <c r="AF44" i="7"/>
  <c r="AD44" i="7"/>
  <c r="AB44" i="7"/>
  <c r="Q44" i="7"/>
  <c r="O44" i="7"/>
  <c r="M44" i="7"/>
  <c r="K44" i="7"/>
  <c r="I44" i="7"/>
  <c r="AO43" i="7"/>
  <c r="AJ43" i="7"/>
  <c r="AH43" i="7"/>
  <c r="AF43" i="7"/>
  <c r="AD43" i="7"/>
  <c r="AB43" i="7"/>
  <c r="Q43" i="7"/>
  <c r="O43" i="7"/>
  <c r="M43" i="7"/>
  <c r="K43" i="7"/>
  <c r="I43" i="7"/>
  <c r="AO42" i="7"/>
  <c r="AJ42" i="7"/>
  <c r="AH42" i="7"/>
  <c r="AF42" i="7"/>
  <c r="AD42" i="7"/>
  <c r="AB42" i="7"/>
  <c r="Q42" i="7"/>
  <c r="O42" i="7"/>
  <c r="M42" i="7"/>
  <c r="K42" i="7"/>
  <c r="I42" i="7"/>
  <c r="AO41" i="7"/>
  <c r="AJ41" i="7"/>
  <c r="AH41" i="7"/>
  <c r="AF41" i="7"/>
  <c r="AD41" i="7"/>
  <c r="AB41" i="7"/>
  <c r="Q41" i="7"/>
  <c r="O41" i="7"/>
  <c r="M41" i="7"/>
  <c r="K41" i="7"/>
  <c r="I41" i="7"/>
  <c r="AO40" i="7"/>
  <c r="AJ40" i="7"/>
  <c r="AH40" i="7"/>
  <c r="AF40" i="7"/>
  <c r="AD40" i="7"/>
  <c r="AB40" i="7"/>
  <c r="Q40" i="7"/>
  <c r="O40" i="7"/>
  <c r="M40" i="7"/>
  <c r="K40" i="7"/>
  <c r="I40" i="7"/>
  <c r="AO39" i="7"/>
  <c r="AJ39" i="7"/>
  <c r="AH39" i="7"/>
  <c r="AF39" i="7"/>
  <c r="AD39" i="7"/>
  <c r="AB39" i="7"/>
  <c r="Q39" i="7"/>
  <c r="O39" i="7"/>
  <c r="M39" i="7"/>
  <c r="K39" i="7"/>
  <c r="I39" i="7"/>
  <c r="AO38" i="7"/>
  <c r="AJ38" i="7"/>
  <c r="AH38" i="7"/>
  <c r="AF38" i="7"/>
  <c r="AD38" i="7"/>
  <c r="AB38" i="7"/>
  <c r="Q38" i="7"/>
  <c r="O38" i="7"/>
  <c r="M38" i="7"/>
  <c r="K38" i="7"/>
  <c r="I38" i="7"/>
  <c r="AO37" i="7"/>
  <c r="AJ37" i="7"/>
  <c r="AH37" i="7"/>
  <c r="AF37" i="7"/>
  <c r="AD37" i="7"/>
  <c r="AB37" i="7"/>
  <c r="Q37" i="7"/>
  <c r="O37" i="7"/>
  <c r="M37" i="7"/>
  <c r="K37" i="7"/>
  <c r="I37" i="7"/>
  <c r="AO36" i="7"/>
  <c r="AJ36" i="7"/>
  <c r="AH36" i="7"/>
  <c r="AF36" i="7"/>
  <c r="AD36" i="7"/>
  <c r="AB36" i="7"/>
  <c r="Q36" i="7"/>
  <c r="O36" i="7"/>
  <c r="M36" i="7"/>
  <c r="K36" i="7"/>
  <c r="I36" i="7"/>
  <c r="AO35" i="7"/>
  <c r="AJ35" i="7"/>
  <c r="AH35" i="7"/>
  <c r="AF35" i="7"/>
  <c r="AD35" i="7"/>
  <c r="AB35" i="7"/>
  <c r="Q35" i="7"/>
  <c r="O35" i="7"/>
  <c r="M35" i="7"/>
  <c r="K35" i="7"/>
  <c r="I35" i="7"/>
  <c r="AO34" i="7"/>
  <c r="AJ34" i="7"/>
  <c r="AH34" i="7"/>
  <c r="AF34" i="7"/>
  <c r="AD34" i="7"/>
  <c r="AB34" i="7"/>
  <c r="Q34" i="7"/>
  <c r="O34" i="7"/>
  <c r="M34" i="7"/>
  <c r="K34" i="7"/>
  <c r="I34" i="7"/>
  <c r="AO33" i="7"/>
  <c r="AJ33" i="7"/>
  <c r="AH33" i="7"/>
  <c r="AF33" i="7"/>
  <c r="AD33" i="7"/>
  <c r="AB33" i="7"/>
  <c r="Q33" i="7"/>
  <c r="O33" i="7"/>
  <c r="M33" i="7"/>
  <c r="K33" i="7"/>
  <c r="I33" i="7"/>
  <c r="AO32" i="7"/>
  <c r="AJ32" i="7"/>
  <c r="AH32" i="7"/>
  <c r="AF32" i="7"/>
  <c r="AD32" i="7"/>
  <c r="AB32" i="7"/>
  <c r="Q32" i="7"/>
  <c r="O32" i="7"/>
  <c r="M32" i="7"/>
  <c r="K32" i="7"/>
  <c r="I32" i="7"/>
  <c r="AO31" i="7"/>
  <c r="AJ31" i="7"/>
  <c r="AH31" i="7"/>
  <c r="AF31" i="7"/>
  <c r="AD31" i="7"/>
  <c r="AB31" i="7"/>
  <c r="Q31" i="7"/>
  <c r="O31" i="7"/>
  <c r="M31" i="7"/>
  <c r="K31" i="7"/>
  <c r="I31" i="7"/>
  <c r="AO30" i="7"/>
  <c r="AJ30" i="7"/>
  <c r="AH30" i="7"/>
  <c r="AF30" i="7"/>
  <c r="AD30" i="7"/>
  <c r="AB30" i="7"/>
  <c r="Q30" i="7"/>
  <c r="O30" i="7"/>
  <c r="M30" i="7"/>
  <c r="K30" i="7"/>
  <c r="I30" i="7"/>
  <c r="AO29" i="7"/>
  <c r="AJ29" i="7"/>
  <c r="AH29" i="7"/>
  <c r="AF29" i="7"/>
  <c r="AD29" i="7"/>
  <c r="AB29" i="7"/>
  <c r="Q29" i="7"/>
  <c r="O29" i="7"/>
  <c r="M29" i="7"/>
  <c r="K29" i="7"/>
  <c r="I29" i="7"/>
  <c r="AO28" i="7"/>
  <c r="AJ28" i="7"/>
  <c r="AH28" i="7"/>
  <c r="AF28" i="7"/>
  <c r="AD28" i="7"/>
  <c r="AB28" i="7"/>
  <c r="Q28" i="7"/>
  <c r="O28" i="7"/>
  <c r="M28" i="7"/>
  <c r="K28" i="7"/>
  <c r="I28" i="7"/>
  <c r="AO27" i="7"/>
  <c r="AJ27" i="7"/>
  <c r="AH27" i="7"/>
  <c r="AF27" i="7"/>
  <c r="AD27" i="7"/>
  <c r="AB27" i="7"/>
  <c r="Q27" i="7"/>
  <c r="O27" i="7"/>
  <c r="M27" i="7"/>
  <c r="K27" i="7"/>
  <c r="I27" i="7"/>
  <c r="AO26" i="7"/>
  <c r="AJ26" i="7"/>
  <c r="AH26" i="7"/>
  <c r="AF26" i="7"/>
  <c r="AD26" i="7"/>
  <c r="AB26" i="7"/>
  <c r="Q26" i="7"/>
  <c r="O26" i="7"/>
  <c r="M26" i="7"/>
  <c r="K26" i="7"/>
  <c r="I26" i="7"/>
  <c r="AO25" i="7"/>
  <c r="AJ25" i="7"/>
  <c r="AH25" i="7"/>
  <c r="AF25" i="7"/>
  <c r="AD25" i="7"/>
  <c r="AB25" i="7"/>
  <c r="Q25" i="7"/>
  <c r="O25" i="7"/>
  <c r="M25" i="7"/>
  <c r="K25" i="7"/>
  <c r="I25" i="7"/>
  <c r="AO24" i="7"/>
  <c r="AJ24" i="7"/>
  <c r="AH24" i="7"/>
  <c r="AF24" i="7"/>
  <c r="AD24" i="7"/>
  <c r="AB24" i="7"/>
  <c r="Q24" i="7"/>
  <c r="O24" i="7"/>
  <c r="M24" i="7"/>
  <c r="K24" i="7"/>
  <c r="I24" i="7"/>
  <c r="AO23" i="7"/>
  <c r="AJ23" i="7"/>
  <c r="AH23" i="7"/>
  <c r="AF23" i="7"/>
  <c r="AD23" i="7"/>
  <c r="AB23" i="7"/>
  <c r="Q23" i="7"/>
  <c r="O23" i="7"/>
  <c r="M23" i="7"/>
  <c r="K23" i="7"/>
  <c r="I23" i="7"/>
  <c r="AO22" i="7"/>
  <c r="AJ22" i="7"/>
  <c r="AH22" i="7"/>
  <c r="AF22" i="7"/>
  <c r="AD22" i="7"/>
  <c r="AB22" i="7"/>
  <c r="Q22" i="7"/>
  <c r="O22" i="7"/>
  <c r="M22" i="7"/>
  <c r="K22" i="7"/>
  <c r="I22" i="7"/>
  <c r="AO21" i="7"/>
  <c r="AJ21" i="7"/>
  <c r="AH21" i="7"/>
  <c r="AF21" i="7"/>
  <c r="AD21" i="7"/>
  <c r="AB21" i="7"/>
  <c r="Q21" i="7"/>
  <c r="O21" i="7"/>
  <c r="M21" i="7"/>
  <c r="K21" i="7"/>
  <c r="I21" i="7"/>
  <c r="AO20" i="7"/>
  <c r="AJ20" i="7"/>
  <c r="AH20" i="7"/>
  <c r="AF20" i="7"/>
  <c r="AD20" i="7"/>
  <c r="AB20" i="7"/>
  <c r="Q20" i="7"/>
  <c r="O20" i="7"/>
  <c r="M20" i="7"/>
  <c r="K20" i="7"/>
  <c r="I20" i="7"/>
  <c r="AO19" i="7"/>
  <c r="AJ19" i="7"/>
  <c r="AH19" i="7"/>
  <c r="AF19" i="7"/>
  <c r="AD19" i="7"/>
  <c r="AB19" i="7"/>
  <c r="Q19" i="7"/>
  <c r="O19" i="7"/>
  <c r="M19" i="7"/>
  <c r="K19" i="7"/>
  <c r="I19" i="7"/>
  <c r="AO18" i="7"/>
  <c r="AJ18" i="7"/>
  <c r="AH18" i="7"/>
  <c r="AF18" i="7"/>
  <c r="AD18" i="7"/>
  <c r="AB18" i="7"/>
  <c r="Q18" i="7"/>
  <c r="O18" i="7"/>
  <c r="M18" i="7"/>
  <c r="K18" i="7"/>
  <c r="I18" i="7"/>
  <c r="AO17" i="7"/>
  <c r="AJ17" i="7"/>
  <c r="AH17" i="7"/>
  <c r="AF17" i="7"/>
  <c r="AD17" i="7"/>
  <c r="AB17" i="7"/>
  <c r="Q17" i="7"/>
  <c r="O17" i="7"/>
  <c r="M17" i="7"/>
  <c r="K17" i="7"/>
  <c r="I17" i="7"/>
  <c r="AO16" i="7"/>
  <c r="AJ16" i="7"/>
  <c r="AH16" i="7"/>
  <c r="AF16" i="7"/>
  <c r="AD16" i="7"/>
  <c r="AB16" i="7"/>
  <c r="Q16" i="7"/>
  <c r="O16" i="7"/>
  <c r="M16" i="7"/>
  <c r="K16" i="7"/>
  <c r="I16" i="7"/>
  <c r="AO15" i="7"/>
  <c r="AJ15" i="7"/>
  <c r="AH15" i="7"/>
  <c r="AF15" i="7"/>
  <c r="AD15" i="7"/>
  <c r="AB15" i="7"/>
  <c r="Q15" i="7"/>
  <c r="O15" i="7"/>
  <c r="M15" i="7"/>
  <c r="K15" i="7"/>
  <c r="I15" i="7"/>
  <c r="AO14" i="7"/>
  <c r="AJ14" i="7"/>
  <c r="AH14" i="7"/>
  <c r="AF14" i="7"/>
  <c r="AD14" i="7"/>
  <c r="AB14" i="7"/>
  <c r="Q14" i="7"/>
  <c r="O14" i="7"/>
  <c r="M14" i="7"/>
  <c r="K14" i="7"/>
  <c r="I14" i="7"/>
  <c r="AO13" i="7"/>
  <c r="AJ13" i="7"/>
  <c r="AH13" i="7"/>
  <c r="AF13" i="7"/>
  <c r="AD13" i="7"/>
  <c r="AB13" i="7"/>
  <c r="Q13" i="7"/>
  <c r="O13" i="7"/>
  <c r="M13" i="7"/>
  <c r="K13" i="7"/>
  <c r="I13" i="7"/>
  <c r="AO12" i="7"/>
  <c r="AJ12" i="7"/>
  <c r="AH12" i="7"/>
  <c r="AF12" i="7"/>
  <c r="AD12" i="7"/>
  <c r="AB12" i="7"/>
  <c r="Q12" i="7"/>
  <c r="O12" i="7"/>
  <c r="M12" i="7"/>
  <c r="K12" i="7"/>
  <c r="I12" i="7"/>
  <c r="AO11" i="7"/>
  <c r="AJ11" i="7"/>
  <c r="AH11" i="7"/>
  <c r="AF11" i="7"/>
  <c r="AD11" i="7"/>
  <c r="AB11" i="7"/>
  <c r="Q11" i="7"/>
  <c r="O11" i="7"/>
  <c r="M11" i="7"/>
  <c r="K11" i="7"/>
  <c r="I11" i="7"/>
  <c r="AO10" i="7"/>
  <c r="AJ10" i="7"/>
  <c r="AH10" i="7"/>
  <c r="AF10" i="7"/>
  <c r="AD10" i="7"/>
  <c r="AB10" i="7"/>
  <c r="Q10" i="7"/>
  <c r="O10" i="7"/>
  <c r="M10" i="7"/>
  <c r="K10" i="7"/>
  <c r="I10" i="7"/>
  <c r="AO9" i="7"/>
  <c r="AJ9" i="7"/>
  <c r="AH9" i="7"/>
  <c r="AF9" i="7"/>
  <c r="AD9" i="7"/>
  <c r="AB9" i="7"/>
  <c r="Q9" i="7"/>
  <c r="O9" i="7"/>
  <c r="M9" i="7"/>
  <c r="K9" i="7"/>
  <c r="I9" i="7"/>
  <c r="AO8" i="7"/>
  <c r="AJ8" i="7"/>
  <c r="AH8" i="7"/>
  <c r="AF8" i="7"/>
  <c r="AD8" i="7"/>
  <c r="AB8" i="7"/>
  <c r="Q8" i="7"/>
  <c r="O8" i="7"/>
  <c r="M8" i="7"/>
  <c r="K8" i="7"/>
  <c r="I8" i="7"/>
  <c r="AO7" i="7"/>
  <c r="AJ7" i="7"/>
  <c r="AH7" i="7"/>
  <c r="AF7" i="7"/>
  <c r="AD7" i="7"/>
  <c r="AB7" i="7"/>
  <c r="Q7" i="7"/>
  <c r="O7" i="7"/>
  <c r="M7" i="7"/>
  <c r="K7" i="7"/>
  <c r="I7" i="7"/>
  <c r="AO6" i="7"/>
  <c r="AJ6" i="7"/>
  <c r="AH6" i="7"/>
  <c r="AF6" i="7"/>
  <c r="AD6" i="7"/>
  <c r="AB6" i="7"/>
  <c r="Q6" i="7"/>
  <c r="O6" i="7"/>
  <c r="M6" i="7"/>
  <c r="K6" i="7"/>
  <c r="I6" i="7"/>
  <c r="AO5" i="7"/>
  <c r="AJ5" i="7"/>
  <c r="AH5" i="7"/>
  <c r="AF5" i="7"/>
  <c r="AD5" i="7"/>
  <c r="AB5" i="7"/>
  <c r="Q5" i="7"/>
  <c r="O5" i="7"/>
  <c r="M5" i="7"/>
  <c r="K5" i="7"/>
  <c r="I5" i="7"/>
  <c r="AO4" i="7"/>
  <c r="AJ4" i="7"/>
  <c r="AH4" i="7"/>
  <c r="AF4" i="7"/>
  <c r="AD4" i="7"/>
  <c r="AB4" i="7"/>
  <c r="Q4" i="7"/>
  <c r="O4" i="7"/>
  <c r="M4" i="7"/>
  <c r="K4" i="7"/>
  <c r="I4" i="7"/>
  <c r="Q7" i="8" a="1"/>
  <c r="S8" i="8" a="1"/>
  <c r="T8" i="8" a="1"/>
  <c r="U8" i="8" a="1"/>
  <c r="V8" i="8" a="1"/>
  <c r="W8" i="8" a="1"/>
  <c r="Q6" i="1" a="1"/>
  <c r="W8" i="8" l="1"/>
  <c r="V8" i="8"/>
  <c r="U8" i="8"/>
  <c r="T8" i="8"/>
  <c r="S8" i="8"/>
  <c r="Q7" i="8"/>
  <c r="Q6" i="1"/>
  <c r="AB134" i="7"/>
  <c r="AD134" i="7"/>
  <c r="I134" i="7"/>
  <c r="AJ134" i="7"/>
  <c r="AO134" i="7"/>
  <c r="K134" i="7"/>
  <c r="M134" i="7"/>
  <c r="AF134" i="7"/>
  <c r="AH134" i="7"/>
  <c r="O134" i="7"/>
  <c r="Q134" i="7"/>
  <c r="U9" i="8" a="1"/>
  <c r="T9" i="8" a="1"/>
  <c r="S9" i="8" a="1"/>
  <c r="Q8" i="8" a="1"/>
  <c r="S7" i="1" a="1"/>
  <c r="T7" i="1" a="1"/>
  <c r="U7" i="1" a="1"/>
  <c r="W7" i="1" a="1"/>
  <c r="W9" i="8" a="1"/>
  <c r="V7" i="1" a="1"/>
  <c r="V9" i="8" a="1"/>
  <c r="Q8" i="8" l="1"/>
  <c r="S9" i="8"/>
  <c r="T9" i="8"/>
  <c r="U9" i="8"/>
  <c r="V9" i="8"/>
  <c r="W9" i="8"/>
  <c r="W7" i="1"/>
  <c r="V7" i="1"/>
  <c r="U7" i="1"/>
  <c r="T7" i="1"/>
  <c r="S7" i="1"/>
  <c r="S8" i="1" a="1"/>
  <c r="T8" i="1" a="1"/>
  <c r="Q9" i="8" a="1"/>
  <c r="T10" i="8" a="1"/>
  <c r="U10" i="8" a="1"/>
  <c r="V10" i="8" a="1"/>
  <c r="W10" i="8" a="1"/>
  <c r="S10" i="8" a="1"/>
  <c r="Q7" i="1" a="1"/>
  <c r="W8" i="1" a="1"/>
  <c r="V8" i="1" a="1"/>
  <c r="U8" i="1" a="1"/>
  <c r="S10" i="8" l="1"/>
  <c r="W10" i="8"/>
  <c r="V10" i="8"/>
  <c r="U10" i="8"/>
  <c r="T10" i="8"/>
  <c r="Q9" i="8"/>
  <c r="S8" i="1"/>
  <c r="T8" i="1"/>
  <c r="U8" i="1"/>
  <c r="V8" i="1"/>
  <c r="W8" i="1"/>
  <c r="Q7" i="1"/>
  <c r="G2422" i="4"/>
  <c r="G2421" i="4"/>
  <c r="G2420" i="4"/>
  <c r="G2419" i="4"/>
  <c r="G2418" i="4"/>
  <c r="G2417" i="4"/>
  <c r="G2416" i="4"/>
  <c r="G2415" i="4"/>
  <c r="G2414" i="4"/>
  <c r="G2413" i="4"/>
  <c r="G2412" i="4"/>
  <c r="G2411" i="4"/>
  <c r="G2410" i="4"/>
  <c r="G2409" i="4"/>
  <c r="G2408" i="4"/>
  <c r="G2407" i="4"/>
  <c r="G2406" i="4"/>
  <c r="G2405" i="4"/>
  <c r="G2404" i="4"/>
  <c r="G2403" i="4"/>
  <c r="G2402" i="4"/>
  <c r="G2401" i="4"/>
  <c r="G2400" i="4"/>
  <c r="G2399" i="4"/>
  <c r="G2398" i="4"/>
  <c r="G2397" i="4"/>
  <c r="G2396" i="4"/>
  <c r="G2395" i="4"/>
  <c r="G2394" i="4"/>
  <c r="G2393" i="4"/>
  <c r="G2392" i="4"/>
  <c r="G2391" i="4"/>
  <c r="G2390" i="4"/>
  <c r="G2389" i="4"/>
  <c r="G2388" i="4"/>
  <c r="G2387" i="4"/>
  <c r="G2386" i="4"/>
  <c r="G2385" i="4"/>
  <c r="G2384" i="4"/>
  <c r="G2383" i="4"/>
  <c r="G2382" i="4"/>
  <c r="G2381" i="4"/>
  <c r="G2380" i="4"/>
  <c r="G2379" i="4"/>
  <c r="G2378" i="4"/>
  <c r="G2377" i="4"/>
  <c r="G2376" i="4"/>
  <c r="G2375" i="4"/>
  <c r="G2374" i="4"/>
  <c r="G2373" i="4"/>
  <c r="G2372" i="4"/>
  <c r="G2371" i="4"/>
  <c r="G2370" i="4"/>
  <c r="G2369" i="4"/>
  <c r="G2368" i="4"/>
  <c r="G2367" i="4"/>
  <c r="G2366" i="4"/>
  <c r="G2365" i="4"/>
  <c r="G2364" i="4"/>
  <c r="G2363" i="4"/>
  <c r="G2362" i="4"/>
  <c r="G2361" i="4"/>
  <c r="G2360" i="4"/>
  <c r="G2359" i="4"/>
  <c r="G2358" i="4"/>
  <c r="G2357" i="4"/>
  <c r="G2356" i="4"/>
  <c r="G2355" i="4"/>
  <c r="G2354" i="4"/>
  <c r="G2353" i="4"/>
  <c r="G2352" i="4"/>
  <c r="G2351" i="4"/>
  <c r="G2350" i="4"/>
  <c r="G2349" i="4"/>
  <c r="G2348" i="4"/>
  <c r="G2347" i="4"/>
  <c r="G2346" i="4"/>
  <c r="G2345" i="4"/>
  <c r="G2344" i="4"/>
  <c r="G2343" i="4"/>
  <c r="G2342" i="4"/>
  <c r="G2341" i="4"/>
  <c r="G2340" i="4"/>
  <c r="G2339" i="4"/>
  <c r="G2338" i="4"/>
  <c r="G2337" i="4"/>
  <c r="G2336" i="4"/>
  <c r="G2335" i="4"/>
  <c r="G2334" i="4"/>
  <c r="G2333" i="4"/>
  <c r="G2332" i="4"/>
  <c r="G2331" i="4"/>
  <c r="G2330" i="4"/>
  <c r="G2329" i="4"/>
  <c r="G2328" i="4"/>
  <c r="G2327" i="4"/>
  <c r="G2326" i="4"/>
  <c r="G2325" i="4"/>
  <c r="G2324" i="4"/>
  <c r="G2323" i="4"/>
  <c r="G2322" i="4"/>
  <c r="G2321" i="4"/>
  <c r="G2320" i="4"/>
  <c r="G2319" i="4"/>
  <c r="G2318" i="4"/>
  <c r="G2317" i="4"/>
  <c r="G2316" i="4"/>
  <c r="G2315" i="4"/>
  <c r="G2314" i="4"/>
  <c r="G2313" i="4"/>
  <c r="G2312" i="4"/>
  <c r="G2311" i="4"/>
  <c r="G2310" i="4"/>
  <c r="G2309" i="4"/>
  <c r="G2308" i="4"/>
  <c r="G2307" i="4"/>
  <c r="G2306" i="4"/>
  <c r="G2305" i="4"/>
  <c r="G2304" i="4"/>
  <c r="G2303" i="4"/>
  <c r="G2302" i="4"/>
  <c r="G2301" i="4"/>
  <c r="G2300" i="4"/>
  <c r="G2299" i="4"/>
  <c r="G2298" i="4"/>
  <c r="G2297" i="4"/>
  <c r="G2296" i="4"/>
  <c r="G2295" i="4"/>
  <c r="G2294" i="4"/>
  <c r="G2293" i="4"/>
  <c r="G2292" i="4"/>
  <c r="G2291" i="4"/>
  <c r="G2290" i="4"/>
  <c r="G2289" i="4"/>
  <c r="G2288" i="4"/>
  <c r="G2287" i="4"/>
  <c r="G2286" i="4"/>
  <c r="G2285" i="4"/>
  <c r="G2284" i="4"/>
  <c r="G2283" i="4"/>
  <c r="G2282" i="4"/>
  <c r="G2281" i="4"/>
  <c r="G2280" i="4"/>
  <c r="G2279" i="4"/>
  <c r="G2278" i="4"/>
  <c r="G2277" i="4"/>
  <c r="G2276" i="4"/>
  <c r="G2275" i="4"/>
  <c r="G2274" i="4"/>
  <c r="G2273" i="4"/>
  <c r="G2272" i="4"/>
  <c r="G2271" i="4"/>
  <c r="G2270" i="4"/>
  <c r="G2269" i="4"/>
  <c r="G2268" i="4"/>
  <c r="G2267" i="4"/>
  <c r="G2266" i="4"/>
  <c r="G2265" i="4"/>
  <c r="G2264" i="4"/>
  <c r="G2263" i="4"/>
  <c r="G2262" i="4"/>
  <c r="G2261" i="4"/>
  <c r="G2260" i="4"/>
  <c r="G2259" i="4"/>
  <c r="G2258" i="4"/>
  <c r="G2257" i="4"/>
  <c r="G2256" i="4"/>
  <c r="G2255" i="4"/>
  <c r="G2254" i="4"/>
  <c r="G2253" i="4"/>
  <c r="G2252" i="4"/>
  <c r="G2251" i="4"/>
  <c r="G2250" i="4"/>
  <c r="G2249" i="4"/>
  <c r="G2248" i="4"/>
  <c r="G2247" i="4"/>
  <c r="G2246" i="4"/>
  <c r="G2245" i="4"/>
  <c r="G2244" i="4"/>
  <c r="G2243" i="4"/>
  <c r="G2242" i="4"/>
  <c r="G2241" i="4"/>
  <c r="G2240" i="4"/>
  <c r="G2239" i="4"/>
  <c r="G2238" i="4"/>
  <c r="G2237" i="4"/>
  <c r="G2236" i="4"/>
  <c r="G2235" i="4"/>
  <c r="G2234" i="4"/>
  <c r="G2233" i="4"/>
  <c r="G2232" i="4"/>
  <c r="G2231" i="4"/>
  <c r="G2230" i="4"/>
  <c r="G2229" i="4"/>
  <c r="G2228" i="4"/>
  <c r="G2227" i="4"/>
  <c r="G2226" i="4"/>
  <c r="G2225" i="4"/>
  <c r="G2224" i="4"/>
  <c r="G2223" i="4"/>
  <c r="G2222" i="4"/>
  <c r="G2221" i="4"/>
  <c r="G2220" i="4"/>
  <c r="G2219" i="4"/>
  <c r="G2218" i="4"/>
  <c r="G2217" i="4"/>
  <c r="G2216" i="4"/>
  <c r="G2215" i="4"/>
  <c r="G2214" i="4"/>
  <c r="G2213" i="4"/>
  <c r="G2212" i="4"/>
  <c r="G2211" i="4"/>
  <c r="G2210" i="4"/>
  <c r="G2209" i="4"/>
  <c r="G2208" i="4"/>
  <c r="G2207" i="4"/>
  <c r="G2206" i="4"/>
  <c r="G2205" i="4"/>
  <c r="G2204" i="4"/>
  <c r="G2203" i="4"/>
  <c r="G2202" i="4"/>
  <c r="G2201" i="4"/>
  <c r="G2200" i="4"/>
  <c r="G2199" i="4"/>
  <c r="G2198" i="4"/>
  <c r="G2197" i="4"/>
  <c r="G2196" i="4"/>
  <c r="G2195" i="4"/>
  <c r="G2194" i="4"/>
  <c r="G2193" i="4"/>
  <c r="G2192" i="4"/>
  <c r="G2191" i="4"/>
  <c r="G2190" i="4"/>
  <c r="G2189" i="4"/>
  <c r="G2188" i="4"/>
  <c r="G2187" i="4"/>
  <c r="G2186" i="4"/>
  <c r="G2185" i="4"/>
  <c r="G2184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" i="4"/>
  <c r="Q10" i="8" a="1"/>
  <c r="S9" i="1" a="1"/>
  <c r="T9" i="1" a="1"/>
  <c r="W9" i="1" a="1"/>
  <c r="Q8" i="1" a="1"/>
  <c r="S11" i="8" a="1"/>
  <c r="V11" i="8" a="1"/>
  <c r="U11" i="8" a="1"/>
  <c r="U9" i="1" a="1"/>
  <c r="V9" i="1" a="1"/>
  <c r="W11" i="8" a="1"/>
  <c r="T11" i="8" a="1"/>
  <c r="Q10" i="8" l="1"/>
  <c r="T11" i="8"/>
  <c r="U11" i="8"/>
  <c r="V11" i="8"/>
  <c r="W11" i="8"/>
  <c r="S11" i="8"/>
  <c r="V9" i="1"/>
  <c r="Q8" i="1"/>
  <c r="W9" i="1"/>
  <c r="U9" i="1"/>
  <c r="T9" i="1"/>
  <c r="S9" i="1"/>
  <c r="W10" i="1" a="1"/>
  <c r="T10" i="1" a="1"/>
  <c r="S10" i="1" a="1"/>
  <c r="T12" i="8" a="1"/>
  <c r="W12" i="8" a="1"/>
  <c r="V10" i="1" a="1"/>
  <c r="U10" i="1" a="1"/>
  <c r="Q11" i="8" a="1"/>
  <c r="U12" i="8" a="1"/>
  <c r="V12" i="8" a="1"/>
  <c r="S12" i="8" a="1"/>
  <c r="Q9" i="1" a="1"/>
  <c r="S12" i="8" l="1"/>
  <c r="W12" i="8"/>
  <c r="V12" i="8"/>
  <c r="U12" i="8"/>
  <c r="T12" i="8"/>
  <c r="Q11" i="8"/>
  <c r="S10" i="1"/>
  <c r="T10" i="1"/>
  <c r="U10" i="1"/>
  <c r="W10" i="1"/>
  <c r="Q9" i="1"/>
  <c r="V10" i="1"/>
  <c r="U11" i="1" a="1"/>
  <c r="W11" i="1" a="1"/>
  <c r="V11" i="1" a="1"/>
  <c r="V13" i="8" a="1"/>
  <c r="T13" i="8" a="1"/>
  <c r="W13" i="8" a="1"/>
  <c r="Q12" i="8" a="1"/>
  <c r="T11" i="1" a="1"/>
  <c r="Q10" i="1" a="1"/>
  <c r="S13" i="8" a="1"/>
  <c r="U13" i="8" a="1"/>
  <c r="S11" i="1" a="1"/>
  <c r="Q12" i="8" l="1"/>
  <c r="U13" i="8"/>
  <c r="W13" i="8"/>
  <c r="T13" i="8"/>
  <c r="V13" i="8"/>
  <c r="S13" i="8"/>
  <c r="V11" i="1"/>
  <c r="Q10" i="1"/>
  <c r="W11" i="1"/>
  <c r="U11" i="1"/>
  <c r="T11" i="1"/>
  <c r="S11" i="1"/>
  <c r="W12" i="1" a="1"/>
  <c r="U12" i="1" a="1"/>
  <c r="T12" i="1" a="1"/>
  <c r="S12" i="1" a="1"/>
  <c r="Q13" i="8" a="1"/>
  <c r="U14" i="8" a="1"/>
  <c r="W14" i="8" a="1"/>
  <c r="T14" i="8" a="1"/>
  <c r="V14" i="8" a="1"/>
  <c r="S14" i="8" a="1"/>
  <c r="V12" i="1" a="1"/>
  <c r="Q11" i="1" a="1"/>
  <c r="S14" i="8" l="1"/>
  <c r="V14" i="8"/>
  <c r="T14" i="8"/>
  <c r="W14" i="8"/>
  <c r="U14" i="8"/>
  <c r="Q13" i="8"/>
  <c r="S12" i="1"/>
  <c r="T12" i="1"/>
  <c r="U12" i="1"/>
  <c r="W12" i="1"/>
  <c r="Q11" i="1"/>
  <c r="V12" i="1"/>
  <c r="S15" i="8" a="1"/>
  <c r="V15" i="8" a="1"/>
  <c r="T15" i="8" a="1"/>
  <c r="W15" i="8" a="1"/>
  <c r="U15" i="8" a="1"/>
  <c r="Q14" i="8" a="1"/>
  <c r="Q12" i="1" a="1"/>
  <c r="Q14" i="8" l="1"/>
  <c r="U15" i="8"/>
  <c r="W15" i="8"/>
  <c r="T15" i="8"/>
  <c r="V15" i="8"/>
  <c r="S15" i="8"/>
  <c r="Q12" i="1"/>
  <c r="Q15" i="8" a="1"/>
  <c r="U16" i="8" a="1"/>
  <c r="W16" i="8" a="1"/>
  <c r="V16" i="8" a="1"/>
  <c r="S16" i="8" a="1"/>
  <c r="V13" i="1" a="1"/>
  <c r="W13" i="1" a="1"/>
  <c r="U13" i="1" a="1"/>
  <c r="T13" i="1" a="1"/>
  <c r="T16" i="8" a="1"/>
  <c r="S13" i="1" a="1"/>
  <c r="S16" i="8" l="1"/>
  <c r="V16" i="8"/>
  <c r="T16" i="8"/>
  <c r="W16" i="8"/>
  <c r="U16" i="8"/>
  <c r="Q15" i="8"/>
  <c r="S13" i="1"/>
  <c r="T13" i="1"/>
  <c r="U13" i="1"/>
  <c r="W13" i="1"/>
  <c r="V13" i="1"/>
  <c r="U14" i="1" a="1"/>
  <c r="W14" i="1" a="1"/>
  <c r="V14" i="1" a="1"/>
  <c r="S17" i="8" a="1"/>
  <c r="V17" i="8" a="1"/>
  <c r="T17" i="8" a="1"/>
  <c r="W17" i="8" a="1"/>
  <c r="Q16" i="8" a="1"/>
  <c r="Q13" i="1" a="1"/>
  <c r="S14" i="1" a="1"/>
  <c r="U17" i="8" a="1"/>
  <c r="T14" i="1" a="1"/>
  <c r="Q16" i="8" l="1"/>
  <c r="U17" i="8"/>
  <c r="W17" i="8"/>
  <c r="T17" i="8"/>
  <c r="V17" i="8"/>
  <c r="S17" i="8"/>
  <c r="V14" i="1"/>
  <c r="W14" i="1"/>
  <c r="U14" i="1"/>
  <c r="T14" i="1"/>
  <c r="S14" i="1"/>
  <c r="Q13" i="1"/>
  <c r="U15" i="1" a="1"/>
  <c r="T15" i="1" a="1"/>
  <c r="S15" i="1" a="1"/>
  <c r="Q14" i="1" a="1"/>
  <c r="Q17" i="8" a="1"/>
  <c r="W18" i="8" a="1"/>
  <c r="T18" i="8" a="1"/>
  <c r="V18" i="8" a="1"/>
  <c r="S18" i="8" a="1"/>
  <c r="U18" i="8" a="1"/>
  <c r="V15" i="1" a="1"/>
  <c r="W15" i="1" a="1"/>
  <c r="U18" i="8" l="1"/>
  <c r="S18" i="8"/>
  <c r="V18" i="8"/>
  <c r="T18" i="8"/>
  <c r="W18" i="8"/>
  <c r="Q17" i="8"/>
  <c r="Q14" i="1"/>
  <c r="S15" i="1"/>
  <c r="T15" i="1"/>
  <c r="U15" i="1"/>
  <c r="W15" i="1"/>
  <c r="V15" i="1"/>
  <c r="T16" i="1" a="1"/>
  <c r="U16" i="1" a="1"/>
  <c r="W16" i="1" a="1"/>
  <c r="V16" i="1" a="1"/>
  <c r="S19" i="8" a="1"/>
  <c r="V19" i="8" a="1"/>
  <c r="T19" i="8" a="1"/>
  <c r="Q18" i="8" a="1"/>
  <c r="S16" i="1" a="1"/>
  <c r="U19" i="8" a="1"/>
  <c r="W19" i="8" a="1"/>
  <c r="Q15" i="1" a="1"/>
  <c r="Q18" i="8" l="1"/>
  <c r="W19" i="8"/>
  <c r="T19" i="8"/>
  <c r="V19" i="8"/>
  <c r="S19" i="8"/>
  <c r="U19" i="8"/>
  <c r="V16" i="1"/>
  <c r="W16" i="1"/>
  <c r="U16" i="1"/>
  <c r="T16" i="1"/>
  <c r="S16" i="1"/>
  <c r="Q15" i="1"/>
  <c r="U17" i="1" a="1"/>
  <c r="T17" i="1" a="1"/>
  <c r="S17" i="1" a="1"/>
  <c r="Q16" i="1" a="1"/>
  <c r="Q19" i="8" a="1"/>
  <c r="V20" i="8" a="1"/>
  <c r="S20" i="8" a="1"/>
  <c r="W20" i="8" a="1"/>
  <c r="W17" i="1" a="1"/>
  <c r="T20" i="8" a="1"/>
  <c r="U20" i="8" a="1"/>
  <c r="V17" i="1" a="1"/>
  <c r="W20" i="8" l="1"/>
  <c r="U20" i="8"/>
  <c r="S20" i="8"/>
  <c r="V20" i="8"/>
  <c r="T20" i="8"/>
  <c r="Q19" i="8"/>
  <c r="S17" i="1"/>
  <c r="T17" i="1"/>
  <c r="U17" i="1"/>
  <c r="W17" i="1"/>
  <c r="V17" i="1"/>
  <c r="Q16" i="1"/>
  <c r="U18" i="1" a="1"/>
  <c r="V18" i="1" a="1"/>
  <c r="Q17" i="1" a="1"/>
  <c r="S21" i="8" a="1"/>
  <c r="V21" i="8" a="1"/>
  <c r="T21" i="8" a="1"/>
  <c r="U21" i="8" a="1"/>
  <c r="T18" i="1" a="1"/>
  <c r="W18" i="1" a="1"/>
  <c r="W21" i="8" a="1"/>
  <c r="Q20" i="8" a="1"/>
  <c r="S18" i="1" a="1"/>
  <c r="U21" i="8" l="1"/>
  <c r="Q20" i="8"/>
  <c r="T21" i="8"/>
  <c r="V21" i="8"/>
  <c r="S21" i="8"/>
  <c r="W21" i="8"/>
  <c r="V18" i="1"/>
  <c r="W18" i="1"/>
  <c r="U18" i="1"/>
  <c r="T18" i="1"/>
  <c r="S18" i="1"/>
  <c r="Q17" i="1"/>
  <c r="U19" i="1" a="1"/>
  <c r="T19" i="1" a="1"/>
  <c r="Q18" i="1" a="1"/>
  <c r="U22" i="8" a="1"/>
  <c r="T22" i="8" a="1"/>
  <c r="V22" i="8" a="1"/>
  <c r="S22" i="8" a="1"/>
  <c r="Q21" i="8" a="1"/>
  <c r="V19" i="1" a="1"/>
  <c r="S19" i="1" a="1"/>
  <c r="W19" i="1" a="1"/>
  <c r="W22" i="8" a="1"/>
  <c r="Q21" i="8" l="1"/>
  <c r="W22" i="8"/>
  <c r="S22" i="8"/>
  <c r="V22" i="8"/>
  <c r="T22" i="8"/>
  <c r="U22" i="8"/>
  <c r="Q18" i="1"/>
  <c r="S19" i="1"/>
  <c r="T19" i="1"/>
  <c r="U19" i="1"/>
  <c r="W19" i="1"/>
  <c r="V19" i="1"/>
  <c r="T20" i="1" a="1"/>
  <c r="W20" i="1" a="1"/>
  <c r="Q22" i="8" a="1"/>
  <c r="V23" i="8" a="1"/>
  <c r="U23" i="8" a="1"/>
  <c r="Q19" i="1" a="1"/>
  <c r="U20" i="1" a="1"/>
  <c r="V20" i="1" a="1"/>
  <c r="S23" i="8" a="1"/>
  <c r="T23" i="8" a="1"/>
  <c r="W23" i="8" a="1"/>
  <c r="S20" i="1" a="1"/>
  <c r="W23" i="8" l="1"/>
  <c r="U23" i="8"/>
  <c r="T23" i="8"/>
  <c r="V23" i="8"/>
  <c r="S23" i="8"/>
  <c r="Q22" i="8"/>
  <c r="V20" i="1"/>
  <c r="W20" i="1"/>
  <c r="U20" i="1"/>
  <c r="T20" i="1"/>
  <c r="S20" i="1"/>
  <c r="Q19" i="1"/>
  <c r="U21" i="1" a="1"/>
  <c r="T21" i="1" a="1"/>
  <c r="S21" i="1" a="1"/>
  <c r="Q20" i="1" a="1"/>
  <c r="W24" i="8" a="1"/>
  <c r="V24" i="8" a="1"/>
  <c r="S24" i="8" a="1"/>
  <c r="U24" i="8" a="1"/>
  <c r="W21" i="1" a="1"/>
  <c r="T24" i="8" a="1"/>
  <c r="Q23" i="8" a="1"/>
  <c r="V21" i="1" a="1"/>
  <c r="U24" i="8" l="1"/>
  <c r="Q23" i="8"/>
  <c r="S24" i="8"/>
  <c r="V24" i="8"/>
  <c r="T24" i="8"/>
  <c r="W24" i="8"/>
  <c r="Q20" i="1"/>
  <c r="S21" i="1"/>
  <c r="T21" i="1"/>
  <c r="U21" i="1"/>
  <c r="W21" i="1"/>
  <c r="V21" i="1"/>
  <c r="U22" i="1" a="1"/>
  <c r="W22" i="1" a="1"/>
  <c r="V22" i="1" a="1"/>
  <c r="U25" i="8" a="1"/>
  <c r="V25" i="8" a="1"/>
  <c r="T25" i="8" a="1"/>
  <c r="W25" i="8" a="1"/>
  <c r="Q24" i="8" a="1"/>
  <c r="T22" i="1" a="1"/>
  <c r="Q21" i="1" a="1"/>
  <c r="S25" i="8" a="1"/>
  <c r="S22" i="1" a="1"/>
  <c r="Q24" i="8" l="1"/>
  <c r="W25" i="8"/>
  <c r="T25" i="8"/>
  <c r="V25" i="8"/>
  <c r="S25" i="8"/>
  <c r="U25" i="8"/>
  <c r="V22" i="1"/>
  <c r="W22" i="1"/>
  <c r="U22" i="1"/>
  <c r="T22" i="1"/>
  <c r="S22" i="1"/>
  <c r="Q21" i="1"/>
  <c r="U23" i="1" a="1"/>
  <c r="S23" i="1" a="1"/>
  <c r="Q22" i="1" a="1"/>
  <c r="Q25" i="8" a="1"/>
  <c r="V26" i="8" a="1"/>
  <c r="U26" i="8" a="1"/>
  <c r="V23" i="1" a="1"/>
  <c r="T23" i="1" a="1"/>
  <c r="T26" i="8" a="1"/>
  <c r="S26" i="8" a="1"/>
  <c r="W26" i="8" a="1"/>
  <c r="W23" i="1" a="1"/>
  <c r="W26" i="8" l="1"/>
  <c r="U26" i="8"/>
  <c r="S26" i="8"/>
  <c r="V26" i="8"/>
  <c r="T26" i="8"/>
  <c r="Q25" i="8"/>
  <c r="S23" i="1"/>
  <c r="T23" i="1"/>
  <c r="U23" i="1"/>
  <c r="W23" i="1"/>
  <c r="V23" i="1"/>
  <c r="Q22" i="1"/>
  <c r="U24" i="1" a="1"/>
  <c r="W24" i="1" a="1"/>
  <c r="V24" i="1" a="1"/>
  <c r="Q23" i="1" a="1"/>
  <c r="W27" i="8" a="1"/>
  <c r="U27" i="8" a="1"/>
  <c r="S27" i="8" a="1"/>
  <c r="T27" i="8" a="1"/>
  <c r="Q26" i="8" a="1"/>
  <c r="S24" i="1" a="1"/>
  <c r="T24" i="1" a="1"/>
  <c r="V27" i="8" a="1"/>
  <c r="Q26" i="8" l="1"/>
  <c r="T27" i="8"/>
  <c r="V27" i="8"/>
  <c r="I26" i="8" s="1"/>
  <c r="F26" i="8" s="1"/>
  <c r="S27" i="8"/>
  <c r="U27" i="8"/>
  <c r="W27" i="8"/>
  <c r="F25" i="8" s="1"/>
  <c r="Q23" i="1"/>
  <c r="V24" i="1"/>
  <c r="W24" i="1"/>
  <c r="U24" i="1"/>
  <c r="T24" i="1"/>
  <c r="S24" i="1"/>
  <c r="Q27" i="8" a="1"/>
  <c r="Q24" i="1" a="1"/>
  <c r="V25" i="1" a="1"/>
  <c r="W25" i="1" a="1"/>
  <c r="S25" i="1" a="1"/>
  <c r="U25" i="1" a="1"/>
  <c r="T25" i="1" a="1"/>
  <c r="Q27" i="8" l="1"/>
  <c r="I25" i="8"/>
  <c r="S25" i="1"/>
  <c r="T25" i="1"/>
  <c r="U25" i="1"/>
  <c r="W25" i="1"/>
  <c r="V25" i="1"/>
  <c r="Q24" i="1"/>
  <c r="R27" i="8" a="1"/>
  <c r="Q28" i="8" a="1"/>
  <c r="S26" i="1" a="1"/>
  <c r="U26" i="1" a="1"/>
  <c r="W26" i="1" a="1"/>
  <c r="V26" i="1" a="1"/>
  <c r="Q25" i="1" a="1"/>
  <c r="T26" i="1" a="1"/>
  <c r="Q28" i="8" l="1"/>
  <c r="R27" i="8"/>
  <c r="Q25" i="1"/>
  <c r="V26" i="1"/>
  <c r="W26" i="1"/>
  <c r="U26" i="1"/>
  <c r="T26" i="1"/>
  <c r="S26" i="1"/>
  <c r="Q29" i="8" a="1"/>
  <c r="Q26" i="1" a="1"/>
  <c r="W27" i="1" a="1"/>
  <c r="U27" i="1" a="1"/>
  <c r="T27" i="1" a="1"/>
  <c r="S27" i="1" a="1"/>
  <c r="V27" i="1" a="1"/>
  <c r="Q29" i="8" l="1"/>
  <c r="S27" i="1"/>
  <c r="T27" i="1"/>
  <c r="U27" i="1"/>
  <c r="W27" i="1"/>
  <c r="F25" i="1" s="1"/>
  <c r="V27" i="1"/>
  <c r="I26" i="1" s="1"/>
  <c r="F26" i="1" s="1"/>
  <c r="Q26" i="1"/>
  <c r="Q27" i="1" a="1"/>
  <c r="Q27" i="1" l="1"/>
  <c r="I25" i="1"/>
  <c r="Q28" i="1" a="1"/>
  <c r="R27" i="1" a="1"/>
  <c r="R27" i="1" l="1"/>
  <c r="Q28" i="1"/>
  <c r="Q29" i="1" a="1"/>
  <c r="Q29" i="1" l="1"/>
  <c r="G4" i="7"/>
  <c r="Y4" i="7" s="1"/>
  <c r="Z4" i="7" s="1"/>
  <c r="E4" i="7"/>
  <c r="S4" i="7" s="1"/>
  <c r="F4" i="7"/>
  <c r="U4" i="7" s="1"/>
  <c r="W4" i="7" s="1"/>
  <c r="C4" i="7"/>
  <c r="A4" i="7" s="1"/>
  <c r="X4" i="7" l="1"/>
  <c r="AQ4" i="7" s="1"/>
  <c r="AS4" i="7" s="1"/>
  <c r="AT4" i="7" s="1"/>
  <c r="AU4" i="7" l="1"/>
  <c r="C7" i="7" l="1"/>
  <c r="A7" i="7" s="1"/>
  <c r="C107" i="7"/>
  <c r="A107" i="7" s="1"/>
  <c r="G73" i="7"/>
  <c r="E124" i="7"/>
  <c r="S124" i="7" s="1"/>
  <c r="E97" i="7"/>
  <c r="S97" i="7" s="1"/>
  <c r="F17" i="7"/>
  <c r="U17" i="7" s="1"/>
  <c r="W17" i="7" s="1"/>
  <c r="G17" i="7"/>
  <c r="G117" i="7"/>
  <c r="C73" i="7"/>
  <c r="A73" i="7" s="1"/>
  <c r="E18" i="7"/>
  <c r="S18" i="7" s="1"/>
  <c r="E118" i="7"/>
  <c r="S118" i="7" s="1"/>
  <c r="F63" i="7"/>
  <c r="U63" i="7" s="1"/>
  <c r="W63" i="7" s="1"/>
  <c r="G33" i="7"/>
  <c r="F9" i="7"/>
  <c r="U9" i="7" s="1"/>
  <c r="W9" i="7" s="1"/>
  <c r="F109" i="7"/>
  <c r="U109" i="7" s="1"/>
  <c r="W109" i="7" s="1"/>
  <c r="G84" i="7"/>
  <c r="F40" i="7"/>
  <c r="U40" i="7" s="1"/>
  <c r="W40" i="7" s="1"/>
  <c r="G75" i="7"/>
  <c r="C85" i="7"/>
  <c r="A85" i="7" s="1"/>
  <c r="E65" i="7"/>
  <c r="S65" i="7" s="1"/>
  <c r="G110" i="7"/>
  <c r="F11" i="7"/>
  <c r="U11" i="7" s="1"/>
  <c r="W11" i="7" s="1"/>
  <c r="F61" i="7"/>
  <c r="U61" i="7" s="1"/>
  <c r="W61" i="7" s="1"/>
  <c r="E91" i="7"/>
  <c r="S91" i="7" s="1"/>
  <c r="E116" i="7"/>
  <c r="S116" i="7" s="1"/>
  <c r="E96" i="7"/>
  <c r="S96" i="7" s="1"/>
  <c r="C52" i="7"/>
  <c r="A52" i="7" s="1"/>
  <c r="F54" i="7"/>
  <c r="U54" i="7" s="1"/>
  <c r="W54" i="7" s="1"/>
  <c r="E125" i="7"/>
  <c r="S125" i="7" s="1"/>
  <c r="F37" i="7"/>
  <c r="U37" i="7" s="1"/>
  <c r="W37" i="7" s="1"/>
  <c r="G67" i="7"/>
  <c r="E10" i="7"/>
  <c r="S10" i="7" s="1"/>
  <c r="C66" i="7"/>
  <c r="A66" i="7" s="1"/>
  <c r="E39" i="7"/>
  <c r="S39" i="7" s="1"/>
  <c r="G113" i="7"/>
  <c r="F75" i="7"/>
  <c r="U75" i="7" s="1"/>
  <c r="W75" i="7" s="1"/>
  <c r="C71" i="7"/>
  <c r="A71" i="7" s="1"/>
  <c r="G111" i="7"/>
  <c r="G82" i="7"/>
  <c r="F128" i="7"/>
  <c r="U128" i="7" s="1"/>
  <c r="W128" i="7" s="1"/>
  <c r="C50" i="7"/>
  <c r="A50" i="7" s="1"/>
  <c r="G116" i="7"/>
  <c r="F87" i="7"/>
  <c r="U87" i="7" s="1"/>
  <c r="W87" i="7" s="1"/>
  <c r="F79" i="7"/>
  <c r="U79" i="7" s="1"/>
  <c r="W79" i="7" s="1"/>
  <c r="E61" i="7"/>
  <c r="S61" i="7" s="1"/>
  <c r="C12" i="7"/>
  <c r="A12" i="7" s="1"/>
  <c r="C112" i="7"/>
  <c r="A112" i="7" s="1"/>
  <c r="C9" i="7"/>
  <c r="A9" i="7" s="1"/>
  <c r="G20" i="7"/>
  <c r="E102" i="7"/>
  <c r="S102" i="7" s="1"/>
  <c r="G93" i="7"/>
  <c r="G22" i="7"/>
  <c r="G122" i="7"/>
  <c r="C78" i="7"/>
  <c r="A78" i="7" s="1"/>
  <c r="E23" i="7"/>
  <c r="S23" i="7" s="1"/>
  <c r="E123" i="7"/>
  <c r="S123" i="7" s="1"/>
  <c r="F68" i="7"/>
  <c r="U68" i="7" s="1"/>
  <c r="W68" i="7" s="1"/>
  <c r="G43" i="7"/>
  <c r="F14" i="7"/>
  <c r="U14" i="7" s="1"/>
  <c r="W14" i="7" s="1"/>
  <c r="F114" i="7"/>
  <c r="U114" i="7" s="1"/>
  <c r="W114" i="7" s="1"/>
  <c r="G89" i="7"/>
  <c r="F45" i="7"/>
  <c r="U45" i="7" s="1"/>
  <c r="W45" i="7" s="1"/>
  <c r="G85" i="7"/>
  <c r="C90" i="7"/>
  <c r="A90" i="7" s="1"/>
  <c r="E70" i="7"/>
  <c r="S70" i="7" s="1"/>
  <c r="G120" i="7"/>
  <c r="C36" i="7"/>
  <c r="A36" i="7" s="1"/>
  <c r="F86" i="7"/>
  <c r="U86" i="7" s="1"/>
  <c r="W86" i="7" s="1"/>
  <c r="G46" i="7"/>
  <c r="F96" i="7"/>
  <c r="U96" i="7" s="1"/>
  <c r="W96" i="7" s="1"/>
  <c r="E121" i="7"/>
  <c r="S121" i="7" s="1"/>
  <c r="G62" i="7"/>
  <c r="E63" i="7"/>
  <c r="S63" i="7" s="1"/>
  <c r="F95" i="7"/>
  <c r="U95" i="7" s="1"/>
  <c r="W95" i="7" s="1"/>
  <c r="F81" i="7"/>
  <c r="U81" i="7" s="1"/>
  <c r="W81" i="7" s="1"/>
  <c r="C57" i="7"/>
  <c r="A57" i="7" s="1"/>
  <c r="G108" i="7"/>
  <c r="E106" i="7"/>
  <c r="S106" i="7" s="1"/>
  <c r="E52" i="7"/>
  <c r="S52" i="7" s="1"/>
  <c r="C28" i="7"/>
  <c r="A28" i="7" s="1"/>
  <c r="E90" i="7"/>
  <c r="S90" i="7" s="1"/>
  <c r="G90" i="7"/>
  <c r="C16" i="7"/>
  <c r="A16" i="7" s="1"/>
  <c r="E62" i="7"/>
  <c r="S62" i="7" s="1"/>
  <c r="G49" i="7"/>
  <c r="C56" i="7"/>
  <c r="A56" i="7" s="1"/>
  <c r="E67" i="7"/>
  <c r="S67" i="7" s="1"/>
  <c r="G87" i="7"/>
  <c r="C55" i="7"/>
  <c r="A55" i="7" s="1"/>
  <c r="E66" i="7"/>
  <c r="S66" i="7" s="1"/>
  <c r="E64" i="7"/>
  <c r="S64" i="7" s="1"/>
  <c r="C17" i="7"/>
  <c r="A17" i="7" s="1"/>
  <c r="C117" i="7"/>
  <c r="A117" i="7" s="1"/>
  <c r="C49" i="7"/>
  <c r="A49" i="7" s="1"/>
  <c r="E7" i="7"/>
  <c r="S7" i="7" s="1"/>
  <c r="E107" i="7"/>
  <c r="S107" i="7" s="1"/>
  <c r="C14" i="7"/>
  <c r="A14" i="7" s="1"/>
  <c r="G27" i="7"/>
  <c r="G127" i="7"/>
  <c r="C83" i="7"/>
  <c r="A83" i="7" s="1"/>
  <c r="E28" i="7"/>
  <c r="S28" i="7" s="1"/>
  <c r="E128" i="7"/>
  <c r="S128" i="7" s="1"/>
  <c r="F73" i="7"/>
  <c r="U73" i="7" s="1"/>
  <c r="W73" i="7" s="1"/>
  <c r="G48" i="7"/>
  <c r="F19" i="7"/>
  <c r="U19" i="7" s="1"/>
  <c r="W19" i="7" s="1"/>
  <c r="F119" i="7"/>
  <c r="U119" i="7" s="1"/>
  <c r="W119" i="7" s="1"/>
  <c r="G94" i="7"/>
  <c r="F50" i="7"/>
  <c r="U50" i="7" s="1"/>
  <c r="W50" i="7" s="1"/>
  <c r="G95" i="7"/>
  <c r="C95" i="7"/>
  <c r="A95" i="7" s="1"/>
  <c r="E75" i="7"/>
  <c r="S75" i="7" s="1"/>
  <c r="C11" i="7"/>
  <c r="A11" i="7" s="1"/>
  <c r="G60" i="7"/>
  <c r="E111" i="7"/>
  <c r="S111" i="7" s="1"/>
  <c r="E26" i="7"/>
  <c r="S26" i="7" s="1"/>
  <c r="G121" i="7"/>
  <c r="G71" i="7"/>
  <c r="E9" i="7"/>
  <c r="S9" i="7" s="1"/>
  <c r="G29" i="7"/>
  <c r="C86" i="7"/>
  <c r="A86" i="7" s="1"/>
  <c r="F47" i="7"/>
  <c r="U47" i="7" s="1"/>
  <c r="W47" i="7" s="1"/>
  <c r="F59" i="7"/>
  <c r="U59" i="7" s="1"/>
  <c r="W59" i="7" s="1"/>
  <c r="F15" i="7"/>
  <c r="U15" i="7" s="1"/>
  <c r="W15" i="7" s="1"/>
  <c r="F5" i="7"/>
  <c r="E29" i="7"/>
  <c r="S29" i="7" s="1"/>
  <c r="F18" i="7"/>
  <c r="U18" i="7" s="1"/>
  <c r="W18" i="7" s="1"/>
  <c r="E20" i="7"/>
  <c r="S20" i="7" s="1"/>
  <c r="G5" i="7"/>
  <c r="E25" i="7"/>
  <c r="S25" i="7" s="1"/>
  <c r="E49" i="7"/>
  <c r="S49" i="7" s="1"/>
  <c r="F74" i="7"/>
  <c r="U74" i="7" s="1"/>
  <c r="W74" i="7" s="1"/>
  <c r="C21" i="7"/>
  <c r="A21" i="7" s="1"/>
  <c r="E79" i="7"/>
  <c r="S79" i="7" s="1"/>
  <c r="C24" i="7"/>
  <c r="A24" i="7" s="1"/>
  <c r="G40" i="7"/>
  <c r="G25" i="7"/>
  <c r="C22" i="7"/>
  <c r="A22" i="7" s="1"/>
  <c r="C122" i="7"/>
  <c r="A122" i="7" s="1"/>
  <c r="C64" i="7"/>
  <c r="A64" i="7" s="1"/>
  <c r="E12" i="7"/>
  <c r="S12" i="7" s="1"/>
  <c r="E112" i="7"/>
  <c r="S112" i="7" s="1"/>
  <c r="C39" i="7"/>
  <c r="A39" i="7" s="1"/>
  <c r="G32" i="7"/>
  <c r="G132" i="7"/>
  <c r="C88" i="7"/>
  <c r="A88" i="7" s="1"/>
  <c r="E33" i="7"/>
  <c r="S33" i="7" s="1"/>
  <c r="E133" i="7"/>
  <c r="S133" i="7" s="1"/>
  <c r="F78" i="7"/>
  <c r="U78" i="7" s="1"/>
  <c r="W78" i="7" s="1"/>
  <c r="G53" i="7"/>
  <c r="F24" i="7"/>
  <c r="U24" i="7" s="1"/>
  <c r="W24" i="7" s="1"/>
  <c r="F124" i="7"/>
  <c r="U124" i="7" s="1"/>
  <c r="W124" i="7" s="1"/>
  <c r="G99" i="7"/>
  <c r="F55" i="7"/>
  <c r="U55" i="7" s="1"/>
  <c r="W55" i="7" s="1"/>
  <c r="G105" i="7"/>
  <c r="C100" i="7"/>
  <c r="A100" i="7" s="1"/>
  <c r="E80" i="7"/>
  <c r="S80" i="7" s="1"/>
  <c r="G31" i="7"/>
  <c r="G81" i="7"/>
  <c r="G131" i="7"/>
  <c r="C76" i="7"/>
  <c r="A76" i="7" s="1"/>
  <c r="C101" i="7"/>
  <c r="A101" i="7" s="1"/>
  <c r="F26" i="7"/>
  <c r="U26" i="7" s="1"/>
  <c r="W26" i="7" s="1"/>
  <c r="E42" i="7"/>
  <c r="S42" i="7" s="1"/>
  <c r="F8" i="7"/>
  <c r="U8" i="7" s="1"/>
  <c r="W8" i="7" s="1"/>
  <c r="C30" i="7"/>
  <c r="A30" i="7" s="1"/>
  <c r="G21" i="7"/>
  <c r="E34" i="7"/>
  <c r="S34" i="7" s="1"/>
  <c r="F13" i="7"/>
  <c r="U13" i="7" s="1"/>
  <c r="W13" i="7" s="1"/>
  <c r="E15" i="7"/>
  <c r="S15" i="7" s="1"/>
  <c r="E46" i="7"/>
  <c r="S46" i="7" s="1"/>
  <c r="F57" i="7"/>
  <c r="U57" i="7" s="1"/>
  <c r="W57" i="7" s="1"/>
  <c r="E73" i="7"/>
  <c r="S73" i="7" s="1"/>
  <c r="C40" i="7"/>
  <c r="A40" i="7" s="1"/>
  <c r="E51" i="7"/>
  <c r="S51" i="7" s="1"/>
  <c r="F76" i="7"/>
  <c r="U76" i="7" s="1"/>
  <c r="W76" i="7" s="1"/>
  <c r="F77" i="7"/>
  <c r="U77" i="7" s="1"/>
  <c r="W77" i="7" s="1"/>
  <c r="F28" i="7"/>
  <c r="U28" i="7" s="1"/>
  <c r="W28" i="7" s="1"/>
  <c r="E30" i="7"/>
  <c r="S30" i="7" s="1"/>
  <c r="F82" i="7"/>
  <c r="U82" i="7" s="1"/>
  <c r="W82" i="7" s="1"/>
  <c r="F33" i="7"/>
  <c r="U33" i="7" s="1"/>
  <c r="W33" i="7" s="1"/>
  <c r="E35" i="7"/>
  <c r="S35" i="7" s="1"/>
  <c r="E126" i="7"/>
  <c r="S126" i="7" s="1"/>
  <c r="F92" i="7"/>
  <c r="U92" i="7" s="1"/>
  <c r="W92" i="7" s="1"/>
  <c r="C27" i="7"/>
  <c r="A27" i="7" s="1"/>
  <c r="C127" i="7"/>
  <c r="A127" i="7" s="1"/>
  <c r="C74" i="7"/>
  <c r="A74" i="7" s="1"/>
  <c r="E17" i="7"/>
  <c r="S17" i="7" s="1"/>
  <c r="E117" i="7"/>
  <c r="S117" i="7" s="1"/>
  <c r="C44" i="7"/>
  <c r="A44" i="7" s="1"/>
  <c r="G37" i="7"/>
  <c r="G58" i="7"/>
  <c r="C93" i="7"/>
  <c r="A93" i="7" s="1"/>
  <c r="E38" i="7"/>
  <c r="S38" i="7" s="1"/>
  <c r="G38" i="7"/>
  <c r="F83" i="7"/>
  <c r="U83" i="7" s="1"/>
  <c r="W83" i="7" s="1"/>
  <c r="G68" i="7"/>
  <c r="F29" i="7"/>
  <c r="U29" i="7" s="1"/>
  <c r="W29" i="7" s="1"/>
  <c r="F129" i="7"/>
  <c r="U129" i="7" s="1"/>
  <c r="W129" i="7" s="1"/>
  <c r="G104" i="7"/>
  <c r="F60" i="7"/>
  <c r="U60" i="7" s="1"/>
  <c r="W60" i="7" s="1"/>
  <c r="G115" i="7"/>
  <c r="C105" i="7"/>
  <c r="A105" i="7" s="1"/>
  <c r="E85" i="7"/>
  <c r="S85" i="7" s="1"/>
  <c r="F56" i="7"/>
  <c r="U56" i="7" s="1"/>
  <c r="W56" i="7" s="1"/>
  <c r="F106" i="7"/>
  <c r="U106" i="7" s="1"/>
  <c r="W106" i="7" s="1"/>
  <c r="C41" i="7"/>
  <c r="A41" i="7" s="1"/>
  <c r="G26" i="7"/>
  <c r="F21" i="7"/>
  <c r="U21" i="7" s="1"/>
  <c r="W21" i="7" s="1"/>
  <c r="F51" i="7"/>
  <c r="U51" i="7" s="1"/>
  <c r="W51" i="7" s="1"/>
  <c r="F27" i="7"/>
  <c r="U27" i="7" s="1"/>
  <c r="W27" i="7" s="1"/>
  <c r="E5" i="7"/>
  <c r="G34" i="7"/>
  <c r="G72" i="7"/>
  <c r="C38" i="7"/>
  <c r="A38" i="7" s="1"/>
  <c r="F36" i="7"/>
  <c r="U36" i="7" s="1"/>
  <c r="W36" i="7" s="1"/>
  <c r="E88" i="7"/>
  <c r="S88" i="7" s="1"/>
  <c r="C32" i="7"/>
  <c r="A32" i="7" s="1"/>
  <c r="C132" i="7"/>
  <c r="A132" i="7" s="1"/>
  <c r="C79" i="7"/>
  <c r="A79" i="7" s="1"/>
  <c r="E22" i="7"/>
  <c r="S22" i="7" s="1"/>
  <c r="E122" i="7"/>
  <c r="S122" i="7" s="1"/>
  <c r="C54" i="7"/>
  <c r="A54" i="7" s="1"/>
  <c r="G42" i="7"/>
  <c r="C29" i="7"/>
  <c r="A29" i="7" s="1"/>
  <c r="C98" i="7"/>
  <c r="A98" i="7" s="1"/>
  <c r="E43" i="7"/>
  <c r="S43" i="7" s="1"/>
  <c r="C19" i="7"/>
  <c r="A19" i="7" s="1"/>
  <c r="F88" i="7"/>
  <c r="U88" i="7" s="1"/>
  <c r="W88" i="7" s="1"/>
  <c r="G78" i="7"/>
  <c r="F34" i="7"/>
  <c r="U34" i="7" s="1"/>
  <c r="W34" i="7" s="1"/>
  <c r="G9" i="7"/>
  <c r="G109" i="7"/>
  <c r="F65" i="7"/>
  <c r="U65" i="7" s="1"/>
  <c r="W65" i="7" s="1"/>
  <c r="C10" i="7"/>
  <c r="A10" i="7" s="1"/>
  <c r="C110" i="7"/>
  <c r="A110" i="7" s="1"/>
  <c r="E95" i="7"/>
  <c r="S95" i="7" s="1"/>
  <c r="E81" i="7"/>
  <c r="S81" i="7" s="1"/>
  <c r="C131" i="7"/>
  <c r="A131" i="7" s="1"/>
  <c r="G61" i="7"/>
  <c r="E101" i="7"/>
  <c r="S101" i="7" s="1"/>
  <c r="C46" i="7"/>
  <c r="A46" i="7" s="1"/>
  <c r="C126" i="7"/>
  <c r="A126" i="7" s="1"/>
  <c r="F42" i="7"/>
  <c r="U42" i="7" s="1"/>
  <c r="W42" i="7" s="1"/>
  <c r="E68" i="7"/>
  <c r="S68" i="7" s="1"/>
  <c r="G39" i="7"/>
  <c r="E69" i="7"/>
  <c r="S69" i="7" s="1"/>
  <c r="F6" i="7"/>
  <c r="U6" i="7" s="1"/>
  <c r="W6" i="7" s="1"/>
  <c r="G54" i="7"/>
  <c r="C37" i="7"/>
  <c r="A37" i="7" s="1"/>
  <c r="F12" i="7"/>
  <c r="U12" i="7" s="1"/>
  <c r="W12" i="7" s="1"/>
  <c r="C94" i="7"/>
  <c r="A94" i="7" s="1"/>
  <c r="E27" i="7"/>
  <c r="S27" i="7" s="1"/>
  <c r="E127" i="7"/>
  <c r="S127" i="7" s="1"/>
  <c r="C59" i="7"/>
  <c r="A59" i="7" s="1"/>
  <c r="G47" i="7"/>
  <c r="C104" i="7"/>
  <c r="A104" i="7" s="1"/>
  <c r="C103" i="7"/>
  <c r="A103" i="7" s="1"/>
  <c r="E48" i="7"/>
  <c r="S48" i="7" s="1"/>
  <c r="C114" i="7"/>
  <c r="A114" i="7" s="1"/>
  <c r="F93" i="7"/>
  <c r="U93" i="7" s="1"/>
  <c r="W93" i="7" s="1"/>
  <c r="G83" i="7"/>
  <c r="F39" i="7"/>
  <c r="U39" i="7" s="1"/>
  <c r="W39" i="7" s="1"/>
  <c r="G14" i="7"/>
  <c r="G114" i="7"/>
  <c r="F70" i="7"/>
  <c r="U70" i="7" s="1"/>
  <c r="W70" i="7" s="1"/>
  <c r="C15" i="7"/>
  <c r="A15" i="7" s="1"/>
  <c r="C115" i="7"/>
  <c r="A115" i="7" s="1"/>
  <c r="E100" i="7"/>
  <c r="S100" i="7" s="1"/>
  <c r="C106" i="7"/>
  <c r="A106" i="7" s="1"/>
  <c r="G11" i="7"/>
  <c r="G86" i="7"/>
  <c r="F101" i="7"/>
  <c r="U101" i="7" s="1"/>
  <c r="W101" i="7" s="1"/>
  <c r="G66" i="7"/>
  <c r="E31" i="7"/>
  <c r="S31" i="7" s="1"/>
  <c r="C18" i="7"/>
  <c r="A18" i="7" s="1"/>
  <c r="F71" i="7"/>
  <c r="U71" i="7" s="1"/>
  <c r="W71" i="7" s="1"/>
  <c r="C123" i="7"/>
  <c r="A123" i="7" s="1"/>
  <c r="F64" i="7"/>
  <c r="U64" i="7" s="1"/>
  <c r="W64" i="7" s="1"/>
  <c r="C72" i="7"/>
  <c r="A72" i="7" s="1"/>
  <c r="E130" i="7"/>
  <c r="S130" i="7" s="1"/>
  <c r="C42" i="7"/>
  <c r="A42" i="7" s="1"/>
  <c r="F22" i="7"/>
  <c r="U22" i="7" s="1"/>
  <c r="W22" i="7" s="1"/>
  <c r="C119" i="7"/>
  <c r="A119" i="7" s="1"/>
  <c r="E32" i="7"/>
  <c r="S32" i="7" s="1"/>
  <c r="E132" i="7"/>
  <c r="S132" i="7" s="1"/>
  <c r="C69" i="7"/>
  <c r="A69" i="7" s="1"/>
  <c r="G52" i="7"/>
  <c r="C8" i="7"/>
  <c r="A8" i="7" s="1"/>
  <c r="C108" i="7"/>
  <c r="A108" i="7" s="1"/>
  <c r="E53" i="7"/>
  <c r="S53" i="7" s="1"/>
  <c r="E14" i="7"/>
  <c r="S14" i="7" s="1"/>
  <c r="F98" i="7"/>
  <c r="U98" i="7" s="1"/>
  <c r="W98" i="7" s="1"/>
  <c r="G88" i="7"/>
  <c r="F44" i="7"/>
  <c r="U44" i="7" s="1"/>
  <c r="W44" i="7" s="1"/>
  <c r="G19" i="7"/>
  <c r="G119" i="7"/>
  <c r="F80" i="7"/>
  <c r="U80" i="7" s="1"/>
  <c r="W80" i="7" s="1"/>
  <c r="C20" i="7"/>
  <c r="A20" i="7" s="1"/>
  <c r="C120" i="7"/>
  <c r="A120" i="7" s="1"/>
  <c r="E110" i="7"/>
  <c r="S110" i="7" s="1"/>
  <c r="G126" i="7"/>
  <c r="E36" i="7"/>
  <c r="S36" i="7" s="1"/>
  <c r="F111" i="7"/>
  <c r="U111" i="7" s="1"/>
  <c r="W111" i="7" s="1"/>
  <c r="E56" i="7"/>
  <c r="S56" i="7" s="1"/>
  <c r="X56" i="7" s="1"/>
  <c r="F91" i="7"/>
  <c r="U91" i="7" s="1"/>
  <c r="W91" i="7" s="1"/>
  <c r="F126" i="7"/>
  <c r="U126" i="7" s="1"/>
  <c r="W126" i="7" s="1"/>
  <c r="C109" i="7"/>
  <c r="A109" i="7" s="1"/>
  <c r="C118" i="7"/>
  <c r="A118" i="7" s="1"/>
  <c r="F108" i="7"/>
  <c r="U108" i="7" s="1"/>
  <c r="W108" i="7" s="1"/>
  <c r="G129" i="7"/>
  <c r="C130" i="7"/>
  <c r="A130" i="7" s="1"/>
  <c r="E41" i="7"/>
  <c r="S41" i="7" s="1"/>
  <c r="E47" i="7"/>
  <c r="S47" i="7" s="1"/>
  <c r="X47" i="7" s="1"/>
  <c r="C23" i="7"/>
  <c r="A23" i="7" s="1"/>
  <c r="F105" i="7"/>
  <c r="U105" i="7" s="1"/>
  <c r="W105" i="7" s="1"/>
  <c r="G106" i="7"/>
  <c r="F52" i="7"/>
  <c r="U52" i="7" s="1"/>
  <c r="W52" i="7" s="1"/>
  <c r="C128" i="7"/>
  <c r="A128" i="7" s="1"/>
  <c r="F115" i="7"/>
  <c r="U115" i="7" s="1"/>
  <c r="W115" i="7" s="1"/>
  <c r="E131" i="7"/>
  <c r="S131" i="7" s="1"/>
  <c r="E76" i="7"/>
  <c r="S76" i="7" s="1"/>
  <c r="E6" i="7"/>
  <c r="S6" i="7" s="1"/>
  <c r="F72" i="7"/>
  <c r="U72" i="7" s="1"/>
  <c r="W72" i="7" s="1"/>
  <c r="G123" i="7"/>
  <c r="F100" i="7"/>
  <c r="U100" i="7" s="1"/>
  <c r="W100" i="7" s="1"/>
  <c r="C77" i="7"/>
  <c r="A77" i="7" s="1"/>
  <c r="G128" i="7"/>
  <c r="G101" i="7"/>
  <c r="E89" i="7"/>
  <c r="S89" i="7" s="1"/>
  <c r="C47" i="7"/>
  <c r="A47" i="7" s="1"/>
  <c r="F32" i="7"/>
  <c r="U32" i="7" s="1"/>
  <c r="W32" i="7" s="1"/>
  <c r="C129" i="7"/>
  <c r="A129" i="7" s="1"/>
  <c r="E37" i="7"/>
  <c r="S37" i="7" s="1"/>
  <c r="F7" i="7"/>
  <c r="U7" i="7" s="1"/>
  <c r="W7" i="7" s="1"/>
  <c r="C84" i="7"/>
  <c r="A84" i="7" s="1"/>
  <c r="G57" i="7"/>
  <c r="C13" i="7"/>
  <c r="A13" i="7" s="1"/>
  <c r="C113" i="7"/>
  <c r="A113" i="7" s="1"/>
  <c r="E58" i="7"/>
  <c r="S58" i="7" s="1"/>
  <c r="E114" i="7"/>
  <c r="S114" i="7" s="1"/>
  <c r="X114" i="7" s="1"/>
  <c r="F103" i="7"/>
  <c r="U103" i="7" s="1"/>
  <c r="W103" i="7" s="1"/>
  <c r="G98" i="7"/>
  <c r="F49" i="7"/>
  <c r="U49" i="7" s="1"/>
  <c r="W49" i="7" s="1"/>
  <c r="G24" i="7"/>
  <c r="G124" i="7"/>
  <c r="F85" i="7"/>
  <c r="U85" i="7" s="1"/>
  <c r="W85" i="7" s="1"/>
  <c r="C25" i="7"/>
  <c r="A25" i="7" s="1"/>
  <c r="C125" i="7"/>
  <c r="A125" i="7" s="1"/>
  <c r="E115" i="7"/>
  <c r="S115" i="7" s="1"/>
  <c r="G35" i="7"/>
  <c r="C61" i="7"/>
  <c r="A61" i="7" s="1"/>
  <c r="G16" i="7"/>
  <c r="F41" i="7"/>
  <c r="U41" i="7" s="1"/>
  <c r="W41" i="7" s="1"/>
  <c r="F116" i="7"/>
  <c r="U116" i="7" s="1"/>
  <c r="W116" i="7" s="1"/>
  <c r="G103" i="7"/>
  <c r="C124" i="7"/>
  <c r="A124" i="7" s="1"/>
  <c r="F113" i="7"/>
  <c r="U113" i="7" s="1"/>
  <c r="W113" i="7" s="1"/>
  <c r="C35" i="7"/>
  <c r="A35" i="7" s="1"/>
  <c r="C51" i="7"/>
  <c r="A51" i="7" s="1"/>
  <c r="C62" i="7"/>
  <c r="A62" i="7" s="1"/>
  <c r="F118" i="7"/>
  <c r="U118" i="7" s="1"/>
  <c r="W118" i="7" s="1"/>
  <c r="G130" i="7"/>
  <c r="F90" i="7"/>
  <c r="U90" i="7" s="1"/>
  <c r="W90" i="7" s="1"/>
  <c r="G63" i="7"/>
  <c r="E83" i="7"/>
  <c r="S83" i="7" s="1"/>
  <c r="G15" i="7"/>
  <c r="G51" i="7"/>
  <c r="E59" i="7"/>
  <c r="S59" i="7" s="1"/>
  <c r="X59" i="7" s="1"/>
  <c r="F133" i="7"/>
  <c r="U133" i="7" s="1"/>
  <c r="W133" i="7" s="1"/>
  <c r="F110" i="7"/>
  <c r="U110" i="7" s="1"/>
  <c r="W110" i="7" s="1"/>
  <c r="G6" i="7"/>
  <c r="F97" i="7"/>
  <c r="U97" i="7" s="1"/>
  <c r="W97" i="7" s="1"/>
  <c r="C67" i="7"/>
  <c r="A67" i="7" s="1"/>
  <c r="F67" i="7"/>
  <c r="U67" i="7" s="1"/>
  <c r="W67" i="7" s="1"/>
  <c r="E44" i="7"/>
  <c r="S44" i="7" s="1"/>
  <c r="E57" i="7"/>
  <c r="S57" i="7" s="1"/>
  <c r="F62" i="7"/>
  <c r="U62" i="7" s="1"/>
  <c r="W62" i="7" s="1"/>
  <c r="E54" i="7"/>
  <c r="S54" i="7" s="1"/>
  <c r="G77" i="7"/>
  <c r="C33" i="7"/>
  <c r="A33" i="7" s="1"/>
  <c r="C133" i="7"/>
  <c r="A133" i="7" s="1"/>
  <c r="E78" i="7"/>
  <c r="S78" i="7" s="1"/>
  <c r="F23" i="7"/>
  <c r="U23" i="7" s="1"/>
  <c r="W23" i="7" s="1"/>
  <c r="F123" i="7"/>
  <c r="U123" i="7" s="1"/>
  <c r="W123" i="7" s="1"/>
  <c r="G118" i="7"/>
  <c r="F69" i="7"/>
  <c r="U69" i="7" s="1"/>
  <c r="W69" i="7" s="1"/>
  <c r="G44" i="7"/>
  <c r="E105" i="7"/>
  <c r="S105" i="7" s="1"/>
  <c r="F125" i="7"/>
  <c r="U125" i="7" s="1"/>
  <c r="W125" i="7" s="1"/>
  <c r="C45" i="7"/>
  <c r="A45" i="7" s="1"/>
  <c r="G91" i="7"/>
  <c r="E120" i="7"/>
  <c r="S120" i="7" s="1"/>
  <c r="C43" i="7"/>
  <c r="A43" i="7" s="1"/>
  <c r="C82" i="7"/>
  <c r="A82" i="7" s="1"/>
  <c r="F127" i="7"/>
  <c r="U127" i="7" s="1"/>
  <c r="W127" i="7" s="1"/>
  <c r="E13" i="7"/>
  <c r="S13" i="7" s="1"/>
  <c r="E119" i="7"/>
  <c r="S119" i="7" s="1"/>
  <c r="G70" i="7"/>
  <c r="C81" i="7"/>
  <c r="A81" i="7" s="1"/>
  <c r="C26" i="7"/>
  <c r="A26" i="7" s="1"/>
  <c r="C97" i="7"/>
  <c r="A97" i="7" s="1"/>
  <c r="C70" i="7"/>
  <c r="A70" i="7" s="1"/>
  <c r="C102" i="7"/>
  <c r="A102" i="7" s="1"/>
  <c r="F99" i="7"/>
  <c r="U99" i="7" s="1"/>
  <c r="W99" i="7" s="1"/>
  <c r="G36" i="7"/>
  <c r="F117" i="7"/>
  <c r="U117" i="7" s="1"/>
  <c r="W117" i="7" s="1"/>
  <c r="G59" i="7"/>
  <c r="C6" i="7"/>
  <c r="A6" i="7" s="1"/>
  <c r="F43" i="7"/>
  <c r="U43" i="7" s="1"/>
  <c r="W43" i="7" s="1"/>
  <c r="G64" i="7"/>
  <c r="G102" i="7"/>
  <c r="E50" i="7"/>
  <c r="S50" i="7" s="1"/>
  <c r="G74" i="7"/>
  <c r="G112" i="7"/>
  <c r="F66" i="7"/>
  <c r="U66" i="7" s="1"/>
  <c r="W66" i="7" s="1"/>
  <c r="F10" i="7"/>
  <c r="U10" i="7" s="1"/>
  <c r="W10" i="7" s="1"/>
  <c r="C53" i="7"/>
  <c r="A53" i="7" s="1"/>
  <c r="G96" i="7"/>
  <c r="C58" i="7"/>
  <c r="A58" i="7" s="1"/>
  <c r="F30" i="7"/>
  <c r="U30" i="7" s="1"/>
  <c r="W30" i="7" s="1"/>
  <c r="E82" i="7"/>
  <c r="S82" i="7" s="1"/>
  <c r="F16" i="7"/>
  <c r="U16" i="7" s="1"/>
  <c r="W16" i="7" s="1"/>
  <c r="F46" i="7"/>
  <c r="U46" i="7" s="1"/>
  <c r="W46" i="7" s="1"/>
  <c r="E92" i="7"/>
  <c r="S92" i="7" s="1"/>
  <c r="X92" i="7" s="1"/>
  <c r="C96" i="7"/>
  <c r="A96" i="7" s="1"/>
  <c r="E8" i="7"/>
  <c r="S8" i="7" s="1"/>
  <c r="X8" i="7" s="1"/>
  <c r="C87" i="7"/>
  <c r="A87" i="7" s="1"/>
  <c r="G30" i="7"/>
  <c r="E93" i="7"/>
  <c r="S93" i="7" s="1"/>
  <c r="F84" i="7"/>
  <c r="U84" i="7" s="1"/>
  <c r="W84" i="7" s="1"/>
  <c r="C60" i="7"/>
  <c r="A60" i="7" s="1"/>
  <c r="E86" i="7"/>
  <c r="S86" i="7" s="1"/>
  <c r="E129" i="7"/>
  <c r="S129" i="7" s="1"/>
  <c r="F94" i="7"/>
  <c r="U94" i="7" s="1"/>
  <c r="W94" i="7" s="1"/>
  <c r="E16" i="7"/>
  <c r="S16" i="7" s="1"/>
  <c r="F107" i="7"/>
  <c r="U107" i="7" s="1"/>
  <c r="W107" i="7" s="1"/>
  <c r="F104" i="7"/>
  <c r="U104" i="7" s="1"/>
  <c r="W104" i="7" s="1"/>
  <c r="G92" i="7"/>
  <c r="E40" i="7"/>
  <c r="S40" i="7" s="1"/>
  <c r="X40" i="7" s="1"/>
  <c r="F122" i="7"/>
  <c r="U122" i="7" s="1"/>
  <c r="W122" i="7" s="1"/>
  <c r="E45" i="7"/>
  <c r="S45" i="7" s="1"/>
  <c r="F48" i="7"/>
  <c r="U48" i="7" s="1"/>
  <c r="W48" i="7" s="1"/>
  <c r="G107" i="7"/>
  <c r="G41" i="7"/>
  <c r="E60" i="7"/>
  <c r="S60" i="7" s="1"/>
  <c r="E94" i="7"/>
  <c r="S94" i="7" s="1"/>
  <c r="F31" i="7"/>
  <c r="U31" i="7" s="1"/>
  <c r="W31" i="7" s="1"/>
  <c r="F20" i="7"/>
  <c r="U20" i="7" s="1"/>
  <c r="W20" i="7" s="1"/>
  <c r="E72" i="7"/>
  <c r="S72" i="7" s="1"/>
  <c r="C63" i="7"/>
  <c r="A63" i="7" s="1"/>
  <c r="G100" i="7"/>
  <c r="E87" i="7"/>
  <c r="S87" i="7" s="1"/>
  <c r="X87" i="7" s="1"/>
  <c r="C34" i="7"/>
  <c r="A34" i="7" s="1"/>
  <c r="G55" i="7"/>
  <c r="E24" i="7"/>
  <c r="S24" i="7" s="1"/>
  <c r="C92" i="7"/>
  <c r="A92" i="7" s="1"/>
  <c r="E99" i="7"/>
  <c r="S99" i="7" s="1"/>
  <c r="E98" i="7"/>
  <c r="S98" i="7" s="1"/>
  <c r="F89" i="7"/>
  <c r="U89" i="7" s="1"/>
  <c r="W89" i="7" s="1"/>
  <c r="C65" i="7"/>
  <c r="A65" i="7" s="1"/>
  <c r="C111" i="7"/>
  <c r="A111" i="7" s="1"/>
  <c r="E103" i="7"/>
  <c r="S103" i="7" s="1"/>
  <c r="G7" i="7"/>
  <c r="C75" i="7"/>
  <c r="A75" i="7" s="1"/>
  <c r="G12" i="7"/>
  <c r="E113" i="7"/>
  <c r="S113" i="7" s="1"/>
  <c r="C5" i="7"/>
  <c r="A5" i="7" s="1"/>
  <c r="F38" i="7"/>
  <c r="U38" i="7" s="1"/>
  <c r="W38" i="7" s="1"/>
  <c r="C91" i="7"/>
  <c r="A91" i="7" s="1"/>
  <c r="G97" i="7"/>
  <c r="F132" i="7"/>
  <c r="U132" i="7" s="1"/>
  <c r="W132" i="7" s="1"/>
  <c r="E21" i="7"/>
  <c r="S21" i="7" s="1"/>
  <c r="E55" i="7"/>
  <c r="S55" i="7" s="1"/>
  <c r="X55" i="7" s="1"/>
  <c r="F58" i="7"/>
  <c r="U58" i="7" s="1"/>
  <c r="W58" i="7" s="1"/>
  <c r="G8" i="7"/>
  <c r="E104" i="7"/>
  <c r="S104" i="7" s="1"/>
  <c r="G18" i="7"/>
  <c r="G10" i="7"/>
  <c r="G23" i="7"/>
  <c r="F35" i="7"/>
  <c r="U35" i="7" s="1"/>
  <c r="W35" i="7" s="1"/>
  <c r="C99" i="7"/>
  <c r="A99" i="7" s="1"/>
  <c r="G56" i="7"/>
  <c r="E109" i="7"/>
  <c r="S109" i="7" s="1"/>
  <c r="G76" i="7"/>
  <c r="F131" i="7"/>
  <c r="U131" i="7" s="1"/>
  <c r="W131" i="7" s="1"/>
  <c r="G69" i="7"/>
  <c r="G79" i="7"/>
  <c r="G13" i="7"/>
  <c r="F121" i="7"/>
  <c r="U121" i="7" s="1"/>
  <c r="W121" i="7" s="1"/>
  <c r="C68" i="7"/>
  <c r="A68" i="7" s="1"/>
  <c r="E19" i="7"/>
  <c r="S19" i="7" s="1"/>
  <c r="C121" i="7"/>
  <c r="A121" i="7" s="1"/>
  <c r="E108" i="7"/>
  <c r="S108" i="7" s="1"/>
  <c r="C116" i="7"/>
  <c r="A116" i="7" s="1"/>
  <c r="E74" i="7"/>
  <c r="S74" i="7" s="1"/>
  <c r="F120" i="7"/>
  <c r="U120" i="7" s="1"/>
  <c r="W120" i="7" s="1"/>
  <c r="F130" i="7"/>
  <c r="U130" i="7" s="1"/>
  <c r="W130" i="7" s="1"/>
  <c r="E77" i="7"/>
  <c r="S77" i="7" s="1"/>
  <c r="G133" i="7"/>
  <c r="F102" i="7"/>
  <c r="U102" i="7" s="1"/>
  <c r="W102" i="7" s="1"/>
  <c r="C80" i="7"/>
  <c r="A80" i="7" s="1"/>
  <c r="F53" i="7"/>
  <c r="U53" i="7" s="1"/>
  <c r="W53" i="7" s="1"/>
  <c r="C48" i="7"/>
  <c r="A48" i="7" s="1"/>
  <c r="F25" i="7"/>
  <c r="U25" i="7" s="1"/>
  <c r="W25" i="7" s="1"/>
  <c r="G125" i="7"/>
  <c r="G45" i="7"/>
  <c r="C89" i="7"/>
  <c r="A89" i="7" s="1"/>
  <c r="F112" i="7"/>
  <c r="U112" i="7" s="1"/>
  <c r="W112" i="7" s="1"/>
  <c r="E71" i="7"/>
  <c r="S71" i="7" s="1"/>
  <c r="E84" i="7"/>
  <c r="S84" i="7" s="1"/>
  <c r="X84" i="7" s="1"/>
  <c r="G80" i="7"/>
  <c r="G28" i="7"/>
  <c r="E11" i="7"/>
  <c r="S11" i="7" s="1"/>
  <c r="G50" i="7"/>
  <c r="C31" i="7"/>
  <c r="A31" i="7" s="1"/>
  <c r="G65" i="7"/>
  <c r="X119" i="7" l="1"/>
  <c r="X74" i="7"/>
  <c r="X15" i="7"/>
  <c r="X57" i="7"/>
  <c r="X77" i="7"/>
  <c r="X24" i="7"/>
  <c r="X37" i="7"/>
  <c r="X19" i="7"/>
  <c r="X128" i="7"/>
  <c r="X95" i="7"/>
  <c r="X73" i="7"/>
  <c r="X44" i="7"/>
  <c r="X58" i="7"/>
  <c r="X60" i="7"/>
  <c r="X79" i="7"/>
  <c r="X9" i="7"/>
  <c r="X81" i="7"/>
  <c r="X98" i="7"/>
  <c r="X78" i="7"/>
  <c r="X45" i="7"/>
  <c r="X54" i="7"/>
  <c r="X13" i="7"/>
  <c r="X88" i="7"/>
  <c r="X26" i="7"/>
  <c r="X11" i="7"/>
  <c r="X21" i="7"/>
  <c r="X86" i="7"/>
  <c r="X50" i="7"/>
  <c r="X33" i="7"/>
  <c r="X103" i="7"/>
  <c r="X127" i="7"/>
  <c r="X69" i="7"/>
  <c r="X83" i="7"/>
  <c r="X109" i="7"/>
  <c r="X36" i="7"/>
  <c r="X76" i="7"/>
  <c r="X110" i="7"/>
  <c r="X130" i="7"/>
  <c r="X101" i="7"/>
  <c r="X108" i="7"/>
  <c r="X48" i="7"/>
  <c r="X17" i="7"/>
  <c r="X27" i="7"/>
  <c r="X68" i="7"/>
  <c r="X51" i="7"/>
  <c r="X75" i="7"/>
  <c r="X121" i="7"/>
  <c r="X18" i="7"/>
  <c r="X61" i="7"/>
  <c r="X129" i="7"/>
  <c r="X14" i="7"/>
  <c r="X113" i="7"/>
  <c r="X94" i="7"/>
  <c r="X132" i="7"/>
  <c r="X32" i="7"/>
  <c r="X6" i="7"/>
  <c r="X82" i="7"/>
  <c r="X122" i="7"/>
  <c r="X35" i="7"/>
  <c r="X22" i="7"/>
  <c r="Y125" i="7"/>
  <c r="Z125" i="7"/>
  <c r="Z69" i="7"/>
  <c r="Y69" i="7"/>
  <c r="Y15" i="7"/>
  <c r="Z15" i="7"/>
  <c r="Z45" i="7"/>
  <c r="Y45" i="7"/>
  <c r="Y61" i="7"/>
  <c r="Z61" i="7"/>
  <c r="Z104" i="7"/>
  <c r="Y104" i="7"/>
  <c r="Y131" i="7"/>
  <c r="Z131" i="7"/>
  <c r="Y29" i="7"/>
  <c r="Z29" i="7"/>
  <c r="Y127" i="7"/>
  <c r="Z127" i="7"/>
  <c r="X52" i="7"/>
  <c r="Z82" i="7"/>
  <c r="Y82" i="7"/>
  <c r="X30" i="7"/>
  <c r="Y81" i="7"/>
  <c r="Z81" i="7"/>
  <c r="Z27" i="7"/>
  <c r="Y27" i="7"/>
  <c r="X106" i="7"/>
  <c r="Y43" i="7"/>
  <c r="Z43" i="7"/>
  <c r="Y111" i="7"/>
  <c r="Z111" i="7"/>
  <c r="Z75" i="7"/>
  <c r="Y75" i="7"/>
  <c r="Z31" i="7"/>
  <c r="Y31" i="7"/>
  <c r="Z71" i="7"/>
  <c r="Y71" i="7"/>
  <c r="Z108" i="7"/>
  <c r="Y108" i="7"/>
  <c r="Z68" i="7"/>
  <c r="Y68" i="7"/>
  <c r="X80" i="7"/>
  <c r="Y25" i="7"/>
  <c r="Z25" i="7"/>
  <c r="Y121" i="7"/>
  <c r="Z121" i="7"/>
  <c r="X107" i="7"/>
  <c r="X123" i="7"/>
  <c r="Y84" i="7"/>
  <c r="Z84" i="7"/>
  <c r="AQ84" i="7" s="1"/>
  <c r="AS84" i="7" s="1"/>
  <c r="AT84" i="7" s="1"/>
  <c r="AU84" i="7" s="1"/>
  <c r="Z47" i="7"/>
  <c r="AQ47" i="7" s="1"/>
  <c r="AS47" i="7" s="1"/>
  <c r="AT47" i="7" s="1"/>
  <c r="AU47" i="7" s="1"/>
  <c r="Y47" i="7"/>
  <c r="Y40" i="7"/>
  <c r="Z40" i="7"/>
  <c r="AQ40" i="7" s="1"/>
  <c r="AS40" i="7" s="1"/>
  <c r="AT40" i="7" s="1"/>
  <c r="AU40" i="7" s="1"/>
  <c r="X7" i="7"/>
  <c r="X23" i="7"/>
  <c r="Z113" i="7"/>
  <c r="Y113" i="7"/>
  <c r="Y38" i="7"/>
  <c r="Z38" i="7"/>
  <c r="Y105" i="7"/>
  <c r="Z105" i="7"/>
  <c r="X111" i="7"/>
  <c r="X39" i="7"/>
  <c r="Z72" i="7"/>
  <c r="Y72" i="7"/>
  <c r="X38" i="7"/>
  <c r="Y60" i="7"/>
  <c r="Z60" i="7"/>
  <c r="X63" i="7"/>
  <c r="Y122" i="7"/>
  <c r="Z122" i="7"/>
  <c r="Z33" i="7"/>
  <c r="Y33" i="7"/>
  <c r="Z78" i="7"/>
  <c r="Y78" i="7"/>
  <c r="Y53" i="7"/>
  <c r="Z53" i="7"/>
  <c r="X25" i="7"/>
  <c r="Y95" i="7"/>
  <c r="Z95" i="7"/>
  <c r="Y46" i="7"/>
  <c r="Z46" i="7"/>
  <c r="Z20" i="7"/>
  <c r="Y20" i="7"/>
  <c r="X125" i="7"/>
  <c r="Z36" i="7"/>
  <c r="Y36" i="7"/>
  <c r="Z118" i="7"/>
  <c r="Y118" i="7"/>
  <c r="Y124" i="7"/>
  <c r="Z124" i="7"/>
  <c r="Y39" i="7"/>
  <c r="Z39" i="7"/>
  <c r="Y76" i="7"/>
  <c r="Z76" i="7"/>
  <c r="Z41" i="7"/>
  <c r="Y41" i="7"/>
  <c r="Y63" i="7"/>
  <c r="Z63" i="7"/>
  <c r="Y123" i="7"/>
  <c r="Z123" i="7"/>
  <c r="Y114" i="7"/>
  <c r="Z114" i="7"/>
  <c r="AQ114" i="7" s="1"/>
  <c r="AS114" i="7" s="1"/>
  <c r="AT114" i="7" s="1"/>
  <c r="AU114" i="7" s="1"/>
  <c r="Z7" i="7"/>
  <c r="Y7" i="7"/>
  <c r="Y56" i="7"/>
  <c r="Z56" i="7"/>
  <c r="AQ56" i="7" s="1"/>
  <c r="AS56" i="7" s="1"/>
  <c r="AT56" i="7" s="1"/>
  <c r="AU56" i="7" s="1"/>
  <c r="Y130" i="7"/>
  <c r="Z130" i="7"/>
  <c r="Y98" i="7"/>
  <c r="Z98" i="7"/>
  <c r="Y126" i="7"/>
  <c r="Z126" i="7"/>
  <c r="Z83" i="7"/>
  <c r="Y83" i="7"/>
  <c r="Z115" i="7"/>
  <c r="Y115" i="7"/>
  <c r="X131" i="7"/>
  <c r="Z133" i="7"/>
  <c r="Y133" i="7"/>
  <c r="Y23" i="7"/>
  <c r="Z23" i="7"/>
  <c r="Y77" i="7"/>
  <c r="Z77" i="7"/>
  <c r="AQ77" i="7" s="1"/>
  <c r="AS77" i="7" s="1"/>
  <c r="AT77" i="7" s="1"/>
  <c r="AU77" i="7" s="1"/>
  <c r="Y10" i="7"/>
  <c r="Z10" i="7"/>
  <c r="Y92" i="7"/>
  <c r="Z92" i="7"/>
  <c r="AQ92" i="7" s="1"/>
  <c r="AS92" i="7" s="1"/>
  <c r="AT92" i="7" s="1"/>
  <c r="AU92" i="7" s="1"/>
  <c r="Z96" i="7"/>
  <c r="Y96" i="7"/>
  <c r="Y70" i="7"/>
  <c r="Z70" i="7"/>
  <c r="Y18" i="7"/>
  <c r="Z18" i="7"/>
  <c r="X99" i="7"/>
  <c r="Z65" i="7"/>
  <c r="Y65" i="7"/>
  <c r="X104" i="7"/>
  <c r="Y57" i="7"/>
  <c r="Z57" i="7"/>
  <c r="Z106" i="7"/>
  <c r="Y106" i="7"/>
  <c r="Z119" i="7"/>
  <c r="AQ119" i="7" s="1"/>
  <c r="AS119" i="7" s="1"/>
  <c r="AT119" i="7" s="1"/>
  <c r="AU119" i="7" s="1"/>
  <c r="Y119" i="7"/>
  <c r="Y8" i="7"/>
  <c r="Z8" i="7"/>
  <c r="AQ8" i="7" s="1"/>
  <c r="AS8" i="7" s="1"/>
  <c r="AT8" i="7" s="1"/>
  <c r="AU8" i="7" s="1"/>
  <c r="X16" i="7"/>
  <c r="Z103" i="7"/>
  <c r="Y103" i="7"/>
  <c r="Z19" i="7"/>
  <c r="Y19" i="7"/>
  <c r="Y50" i="7"/>
  <c r="Z50" i="7"/>
  <c r="Y55" i="7"/>
  <c r="Z55" i="7"/>
  <c r="AQ55" i="7" s="1"/>
  <c r="AS55" i="7" s="1"/>
  <c r="AT55" i="7" s="1"/>
  <c r="AU55" i="7" s="1"/>
  <c r="Z112" i="7"/>
  <c r="Y112" i="7"/>
  <c r="X31" i="7"/>
  <c r="Y74" i="7"/>
  <c r="Z74" i="7"/>
  <c r="Y88" i="7"/>
  <c r="Z88" i="7"/>
  <c r="Z66" i="7"/>
  <c r="Y66" i="7"/>
  <c r="Y28" i="7"/>
  <c r="Z28" i="7"/>
  <c r="X120" i="7"/>
  <c r="Y16" i="7"/>
  <c r="Z16" i="7"/>
  <c r="X41" i="7"/>
  <c r="Z109" i="7"/>
  <c r="Y109" i="7"/>
  <c r="Y34" i="7"/>
  <c r="Z34" i="7"/>
  <c r="Y99" i="7"/>
  <c r="Z99" i="7"/>
  <c r="Z62" i="7"/>
  <c r="Y62" i="7"/>
  <c r="Y22" i="7"/>
  <c r="Z22" i="7"/>
  <c r="X10" i="7"/>
  <c r="Z80" i="7"/>
  <c r="Y80" i="7"/>
  <c r="Z100" i="7"/>
  <c r="Y100" i="7"/>
  <c r="Z102" i="7"/>
  <c r="Y102" i="7"/>
  <c r="Z91" i="7"/>
  <c r="Y91" i="7"/>
  <c r="Y6" i="7"/>
  <c r="Z6" i="7"/>
  <c r="Z86" i="7"/>
  <c r="Y86" i="7"/>
  <c r="Y9" i="7"/>
  <c r="Z9" i="7"/>
  <c r="S5" i="7"/>
  <c r="E134" i="7"/>
  <c r="Y58" i="7"/>
  <c r="Z58" i="7"/>
  <c r="X64" i="7"/>
  <c r="Z93" i="7"/>
  <c r="Y93" i="7"/>
  <c r="Z67" i="7"/>
  <c r="Y67" i="7"/>
  <c r="X118" i="7"/>
  <c r="Y97" i="7"/>
  <c r="Z97" i="7"/>
  <c r="Z64" i="7"/>
  <c r="Y64" i="7"/>
  <c r="Z35" i="7"/>
  <c r="Y35" i="7"/>
  <c r="Z129" i="7"/>
  <c r="Y129" i="7"/>
  <c r="X53" i="7"/>
  <c r="Z11" i="7"/>
  <c r="Y11" i="7"/>
  <c r="Z37" i="7"/>
  <c r="AQ37" i="7" s="1"/>
  <c r="AS37" i="7" s="1"/>
  <c r="AT37" i="7" s="1"/>
  <c r="AU37" i="7" s="1"/>
  <c r="Y37" i="7"/>
  <c r="X46" i="7"/>
  <c r="X49" i="7"/>
  <c r="X66" i="7"/>
  <c r="X102" i="7"/>
  <c r="X71" i="7"/>
  <c r="X72" i="7"/>
  <c r="X93" i="7"/>
  <c r="X115" i="7"/>
  <c r="X89" i="7"/>
  <c r="Y13" i="7"/>
  <c r="Z13" i="7"/>
  <c r="Y30" i="7"/>
  <c r="Z30" i="7"/>
  <c r="X105" i="7"/>
  <c r="Y101" i="7"/>
  <c r="Z101" i="7"/>
  <c r="X100" i="7"/>
  <c r="Y54" i="7"/>
  <c r="Z54" i="7"/>
  <c r="X117" i="7"/>
  <c r="Z5" i="7"/>
  <c r="G134" i="7"/>
  <c r="Y5" i="7"/>
  <c r="Y87" i="7"/>
  <c r="Z87" i="7"/>
  <c r="AQ87" i="7" s="1"/>
  <c r="AS87" i="7" s="1"/>
  <c r="AT87" i="7" s="1"/>
  <c r="AU87" i="7" s="1"/>
  <c r="Y117" i="7"/>
  <c r="Z117" i="7"/>
  <c r="Y12" i="7"/>
  <c r="Z12" i="7"/>
  <c r="Z24" i="7"/>
  <c r="Y24" i="7"/>
  <c r="Y107" i="7"/>
  <c r="Z107" i="7"/>
  <c r="Y79" i="7"/>
  <c r="Z79" i="7"/>
  <c r="Y59" i="7"/>
  <c r="Z59" i="7"/>
  <c r="AQ59" i="7" s="1"/>
  <c r="AS59" i="7" s="1"/>
  <c r="AT59" i="7" s="1"/>
  <c r="AU59" i="7" s="1"/>
  <c r="Y44" i="7"/>
  <c r="Z44" i="7"/>
  <c r="Z51" i="7"/>
  <c r="Y51" i="7"/>
  <c r="Z128" i="7"/>
  <c r="Y128" i="7"/>
  <c r="Y52" i="7"/>
  <c r="Z52" i="7"/>
  <c r="Z26" i="7"/>
  <c r="Y26" i="7"/>
  <c r="X34" i="7"/>
  <c r="X133" i="7"/>
  <c r="X20" i="7"/>
  <c r="Z94" i="7"/>
  <c r="Y94" i="7"/>
  <c r="X67" i="7"/>
  <c r="Z17" i="7"/>
  <c r="Y17" i="7"/>
  <c r="X43" i="7"/>
  <c r="Y21" i="7"/>
  <c r="Z21" i="7"/>
  <c r="Y120" i="7"/>
  <c r="Z120" i="7"/>
  <c r="X96" i="7"/>
  <c r="X29" i="7"/>
  <c r="Y49" i="7"/>
  <c r="Z49" i="7"/>
  <c r="X70" i="7"/>
  <c r="X116" i="7"/>
  <c r="X97" i="7"/>
  <c r="Z132" i="7"/>
  <c r="Y132" i="7"/>
  <c r="U5" i="7"/>
  <c r="F134" i="7"/>
  <c r="Z48" i="7"/>
  <c r="Y48" i="7"/>
  <c r="X62" i="7"/>
  <c r="X91" i="7"/>
  <c r="X124" i="7"/>
  <c r="Z14" i="7"/>
  <c r="Y14" i="7"/>
  <c r="Y42" i="7"/>
  <c r="Z42" i="7"/>
  <c r="X85" i="7"/>
  <c r="X42" i="7"/>
  <c r="Y32" i="7"/>
  <c r="Z32" i="7"/>
  <c r="Z85" i="7"/>
  <c r="Y85" i="7"/>
  <c r="Z73" i="7"/>
  <c r="Y73" i="7"/>
  <c r="X126" i="7"/>
  <c r="Z90" i="7"/>
  <c r="Y90" i="7"/>
  <c r="Z116" i="7"/>
  <c r="Y116" i="7"/>
  <c r="X112" i="7"/>
  <c r="X28" i="7"/>
  <c r="X90" i="7"/>
  <c r="Z89" i="7"/>
  <c r="Y89" i="7"/>
  <c r="Y110" i="7"/>
  <c r="Z110" i="7"/>
  <c r="X12" i="7"/>
  <c r="X65" i="7"/>
  <c r="AQ74" i="7" l="1"/>
  <c r="AS74" i="7" s="1"/>
  <c r="AT74" i="7" s="1"/>
  <c r="AU74" i="7" s="1"/>
  <c r="AQ128" i="7"/>
  <c r="AS128" i="7" s="1"/>
  <c r="AT128" i="7" s="1"/>
  <c r="AU128" i="7" s="1"/>
  <c r="AQ57" i="7"/>
  <c r="AS57" i="7" s="1"/>
  <c r="AT57" i="7" s="1"/>
  <c r="AU57" i="7" s="1"/>
  <c r="AQ15" i="7"/>
  <c r="AS15" i="7" s="1"/>
  <c r="AT15" i="7" s="1"/>
  <c r="AU15" i="7" s="1"/>
  <c r="AQ24" i="7"/>
  <c r="AS24" i="7" s="1"/>
  <c r="AT24" i="7" s="1"/>
  <c r="AU24" i="7" s="1"/>
  <c r="AQ95" i="7"/>
  <c r="AS95" i="7" s="1"/>
  <c r="AT95" i="7" s="1"/>
  <c r="AU95" i="7" s="1"/>
  <c r="AQ19" i="7"/>
  <c r="AS19" i="7" s="1"/>
  <c r="AT19" i="7" s="1"/>
  <c r="AU19" i="7" s="1"/>
  <c r="AQ73" i="7"/>
  <c r="AS73" i="7" s="1"/>
  <c r="AT73" i="7" s="1"/>
  <c r="AU73" i="7" s="1"/>
  <c r="AQ58" i="7"/>
  <c r="AS58" i="7" s="1"/>
  <c r="AT58" i="7" s="1"/>
  <c r="AU58" i="7" s="1"/>
  <c r="AQ44" i="7"/>
  <c r="AS44" i="7" s="1"/>
  <c r="AT44" i="7" s="1"/>
  <c r="AU44" i="7" s="1"/>
  <c r="AQ79" i="7"/>
  <c r="AS79" i="7" s="1"/>
  <c r="AT79" i="7" s="1"/>
  <c r="AU79" i="7" s="1"/>
  <c r="AQ103" i="7"/>
  <c r="AS103" i="7" s="1"/>
  <c r="AT103" i="7" s="1"/>
  <c r="AU103" i="7" s="1"/>
  <c r="AQ33" i="7"/>
  <c r="AS33" i="7" s="1"/>
  <c r="AT33" i="7" s="1"/>
  <c r="AU33" i="7" s="1"/>
  <c r="AQ98" i="7"/>
  <c r="AS98" i="7" s="1"/>
  <c r="AT98" i="7" s="1"/>
  <c r="AU98" i="7" s="1"/>
  <c r="AQ13" i="7"/>
  <c r="AS13" i="7" s="1"/>
  <c r="AT13" i="7" s="1"/>
  <c r="AU13" i="7" s="1"/>
  <c r="AQ60" i="7"/>
  <c r="AS60" i="7" s="1"/>
  <c r="AT60" i="7" s="1"/>
  <c r="AU60" i="7" s="1"/>
  <c r="AQ26" i="7"/>
  <c r="AS26" i="7" s="1"/>
  <c r="AT26" i="7" s="1"/>
  <c r="AU26" i="7" s="1"/>
  <c r="AQ45" i="7"/>
  <c r="AS45" i="7" s="1"/>
  <c r="AT45" i="7" s="1"/>
  <c r="AU45" i="7" s="1"/>
  <c r="AQ81" i="7"/>
  <c r="AS81" i="7" s="1"/>
  <c r="AT81" i="7" s="1"/>
  <c r="AU81" i="7" s="1"/>
  <c r="AQ9" i="7"/>
  <c r="AS9" i="7" s="1"/>
  <c r="AT9" i="7" s="1"/>
  <c r="AU9" i="7" s="1"/>
  <c r="AQ68" i="7"/>
  <c r="AS68" i="7" s="1"/>
  <c r="AT68" i="7" s="1"/>
  <c r="AU68" i="7" s="1"/>
  <c r="AQ86" i="7"/>
  <c r="AS86" i="7" s="1"/>
  <c r="AT86" i="7" s="1"/>
  <c r="AU86" i="7" s="1"/>
  <c r="AQ78" i="7"/>
  <c r="AS78" i="7" s="1"/>
  <c r="AT78" i="7" s="1"/>
  <c r="AU78" i="7" s="1"/>
  <c r="AQ109" i="7"/>
  <c r="AS109" i="7" s="1"/>
  <c r="AT109" i="7" s="1"/>
  <c r="AU109" i="7" s="1"/>
  <c r="AQ88" i="7"/>
  <c r="AS88" i="7" s="1"/>
  <c r="AT88" i="7" s="1"/>
  <c r="AU88" i="7" s="1"/>
  <c r="AQ50" i="7"/>
  <c r="AS50" i="7" s="1"/>
  <c r="AT50" i="7" s="1"/>
  <c r="AU50" i="7" s="1"/>
  <c r="AQ83" i="7"/>
  <c r="AS83" i="7" s="1"/>
  <c r="AT83" i="7" s="1"/>
  <c r="AU83" i="7" s="1"/>
  <c r="AQ54" i="7"/>
  <c r="AS54" i="7" s="1"/>
  <c r="AT54" i="7" s="1"/>
  <c r="AU54" i="7" s="1"/>
  <c r="AQ127" i="7"/>
  <c r="AS127" i="7" s="1"/>
  <c r="AT127" i="7" s="1"/>
  <c r="AU127" i="7" s="1"/>
  <c r="AQ11" i="7"/>
  <c r="AS11" i="7" s="1"/>
  <c r="AT11" i="7" s="1"/>
  <c r="AU11" i="7" s="1"/>
  <c r="AQ17" i="7"/>
  <c r="AS17" i="7" s="1"/>
  <c r="AT17" i="7" s="1"/>
  <c r="AU17" i="7" s="1"/>
  <c r="AQ76" i="7"/>
  <c r="AS76" i="7" s="1"/>
  <c r="AT76" i="7" s="1"/>
  <c r="AU76" i="7" s="1"/>
  <c r="AQ115" i="7"/>
  <c r="AS115" i="7" s="1"/>
  <c r="AT115" i="7" s="1"/>
  <c r="AU115" i="7" s="1"/>
  <c r="AQ97" i="7"/>
  <c r="AS97" i="7" s="1"/>
  <c r="AT97" i="7" s="1"/>
  <c r="AU97" i="7" s="1"/>
  <c r="AQ69" i="7"/>
  <c r="AS69" i="7" s="1"/>
  <c r="AT69" i="7" s="1"/>
  <c r="AU69" i="7" s="1"/>
  <c r="AQ110" i="7"/>
  <c r="AS110" i="7" s="1"/>
  <c r="AT110" i="7" s="1"/>
  <c r="AU110" i="7" s="1"/>
  <c r="AQ21" i="7"/>
  <c r="AS21" i="7" s="1"/>
  <c r="AT21" i="7" s="1"/>
  <c r="AU21" i="7" s="1"/>
  <c r="AQ35" i="7"/>
  <c r="AS35" i="7" s="1"/>
  <c r="AT35" i="7" s="1"/>
  <c r="AU35" i="7" s="1"/>
  <c r="AQ101" i="7"/>
  <c r="AS101" i="7" s="1"/>
  <c r="AT101" i="7" s="1"/>
  <c r="AU101" i="7" s="1"/>
  <c r="AQ51" i="7"/>
  <c r="AS51" i="7" s="1"/>
  <c r="AT51" i="7" s="1"/>
  <c r="AU51" i="7" s="1"/>
  <c r="AQ36" i="7"/>
  <c r="AS36" i="7" s="1"/>
  <c r="AT36" i="7" s="1"/>
  <c r="AU36" i="7" s="1"/>
  <c r="AQ130" i="7"/>
  <c r="AS130" i="7" s="1"/>
  <c r="AT130" i="7" s="1"/>
  <c r="AU130" i="7" s="1"/>
  <c r="AQ66" i="7"/>
  <c r="AS66" i="7" s="1"/>
  <c r="AT66" i="7" s="1"/>
  <c r="AU66" i="7" s="1"/>
  <c r="AQ82" i="7"/>
  <c r="AS82" i="7" s="1"/>
  <c r="AT82" i="7" s="1"/>
  <c r="AU82" i="7" s="1"/>
  <c r="AQ48" i="7"/>
  <c r="AS48" i="7" s="1"/>
  <c r="AT48" i="7" s="1"/>
  <c r="AU48" i="7" s="1"/>
  <c r="AQ6" i="7"/>
  <c r="AS6" i="7" s="1"/>
  <c r="AT6" i="7" s="1"/>
  <c r="AU6" i="7" s="1"/>
  <c r="AQ108" i="7"/>
  <c r="AS108" i="7" s="1"/>
  <c r="AT108" i="7" s="1"/>
  <c r="AU108" i="7" s="1"/>
  <c r="AQ32" i="7"/>
  <c r="AS32" i="7" s="1"/>
  <c r="AT32" i="7" s="1"/>
  <c r="AU32" i="7" s="1"/>
  <c r="AQ133" i="7"/>
  <c r="AS133" i="7" s="1"/>
  <c r="AT133" i="7" s="1"/>
  <c r="AU133" i="7" s="1"/>
  <c r="AQ7" i="7"/>
  <c r="AS7" i="7" s="1"/>
  <c r="AT7" i="7" s="1"/>
  <c r="AU7" i="7" s="1"/>
  <c r="AQ91" i="7"/>
  <c r="AS91" i="7" s="1"/>
  <c r="AT91" i="7" s="1"/>
  <c r="AU91" i="7" s="1"/>
  <c r="AQ75" i="7"/>
  <c r="AS75" i="7" s="1"/>
  <c r="AT75" i="7" s="1"/>
  <c r="AU75" i="7" s="1"/>
  <c r="AQ61" i="7"/>
  <c r="AS61" i="7" s="1"/>
  <c r="AT61" i="7" s="1"/>
  <c r="AU61" i="7" s="1"/>
  <c r="AQ121" i="7"/>
  <c r="AS121" i="7" s="1"/>
  <c r="AT121" i="7" s="1"/>
  <c r="AU121" i="7" s="1"/>
  <c r="AQ27" i="7"/>
  <c r="AS27" i="7" s="1"/>
  <c r="AT27" i="7" s="1"/>
  <c r="AU27" i="7" s="1"/>
  <c r="AQ22" i="7"/>
  <c r="AS22" i="7" s="1"/>
  <c r="AT22" i="7" s="1"/>
  <c r="AU22" i="7" s="1"/>
  <c r="AQ70" i="7"/>
  <c r="AS70" i="7" s="1"/>
  <c r="AT70" i="7" s="1"/>
  <c r="AU70" i="7" s="1"/>
  <c r="AQ42" i="7"/>
  <c r="AS42" i="7" s="1"/>
  <c r="AT42" i="7" s="1"/>
  <c r="AU42" i="7" s="1"/>
  <c r="AQ122" i="7"/>
  <c r="AS122" i="7" s="1"/>
  <c r="AT122" i="7" s="1"/>
  <c r="AU122" i="7" s="1"/>
  <c r="AQ94" i="7"/>
  <c r="AS94" i="7" s="1"/>
  <c r="AT94" i="7" s="1"/>
  <c r="AU94" i="7" s="1"/>
  <c r="AQ129" i="7"/>
  <c r="AS129" i="7" s="1"/>
  <c r="AT129" i="7" s="1"/>
  <c r="AU129" i="7" s="1"/>
  <c r="AQ113" i="7"/>
  <c r="AS113" i="7" s="1"/>
  <c r="AT113" i="7" s="1"/>
  <c r="AU113" i="7" s="1"/>
  <c r="AQ20" i="7"/>
  <c r="AS20" i="7" s="1"/>
  <c r="AT20" i="7" s="1"/>
  <c r="AU20" i="7" s="1"/>
  <c r="AQ18" i="7"/>
  <c r="AS18" i="7" s="1"/>
  <c r="AT18" i="7" s="1"/>
  <c r="AU18" i="7" s="1"/>
  <c r="AQ28" i="7"/>
  <c r="AS28" i="7" s="1"/>
  <c r="AT28" i="7" s="1"/>
  <c r="AU28" i="7" s="1"/>
  <c r="AQ132" i="7"/>
  <c r="AS132" i="7" s="1"/>
  <c r="AT132" i="7" s="1"/>
  <c r="AU132" i="7" s="1"/>
  <c r="AQ52" i="7"/>
  <c r="AS52" i="7" s="1"/>
  <c r="AT52" i="7" s="1"/>
  <c r="AU52" i="7" s="1"/>
  <c r="AQ99" i="7"/>
  <c r="AS99" i="7" s="1"/>
  <c r="AT99" i="7" s="1"/>
  <c r="AU99" i="7" s="1"/>
  <c r="AQ125" i="7"/>
  <c r="AS125" i="7" s="1"/>
  <c r="AT125" i="7" s="1"/>
  <c r="AU125" i="7" s="1"/>
  <c r="AQ102" i="7"/>
  <c r="AS102" i="7" s="1"/>
  <c r="AT102" i="7" s="1"/>
  <c r="AU102" i="7" s="1"/>
  <c r="AQ72" i="7"/>
  <c r="AS72" i="7" s="1"/>
  <c r="AT72" i="7" s="1"/>
  <c r="AU72" i="7" s="1"/>
  <c r="AQ123" i="7"/>
  <c r="AS123" i="7" s="1"/>
  <c r="AT123" i="7" s="1"/>
  <c r="AU123" i="7" s="1"/>
  <c r="AQ39" i="7"/>
  <c r="AS39" i="7" s="1"/>
  <c r="AT39" i="7" s="1"/>
  <c r="AU39" i="7" s="1"/>
  <c r="AQ89" i="7"/>
  <c r="AS89" i="7" s="1"/>
  <c r="AT89" i="7" s="1"/>
  <c r="AU89" i="7" s="1"/>
  <c r="AQ49" i="7"/>
  <c r="AS49" i="7" s="1"/>
  <c r="AT49" i="7" s="1"/>
  <c r="AU49" i="7" s="1"/>
  <c r="AQ93" i="7"/>
  <c r="AS93" i="7" s="1"/>
  <c r="AT93" i="7" s="1"/>
  <c r="AU93" i="7" s="1"/>
  <c r="AQ111" i="7"/>
  <c r="AS111" i="7" s="1"/>
  <c r="AT111" i="7" s="1"/>
  <c r="AU111" i="7" s="1"/>
  <c r="AQ14" i="7"/>
  <c r="AS14" i="7" s="1"/>
  <c r="AT14" i="7" s="1"/>
  <c r="AU14" i="7" s="1"/>
  <c r="AQ90" i="7"/>
  <c r="AS90" i="7" s="1"/>
  <c r="AT90" i="7" s="1"/>
  <c r="AU90" i="7" s="1"/>
  <c r="AQ124" i="7"/>
  <c r="AS124" i="7" s="1"/>
  <c r="AT124" i="7" s="1"/>
  <c r="AU124" i="7" s="1"/>
  <c r="AQ117" i="7"/>
  <c r="AS117" i="7" s="1"/>
  <c r="AT117" i="7" s="1"/>
  <c r="AU117" i="7" s="1"/>
  <c r="AQ80" i="7"/>
  <c r="AS80" i="7" s="1"/>
  <c r="AT80" i="7" s="1"/>
  <c r="AU80" i="7" s="1"/>
  <c r="AQ65" i="7"/>
  <c r="AS65" i="7" s="1"/>
  <c r="AT65" i="7" s="1"/>
  <c r="AU65" i="7" s="1"/>
  <c r="AQ118" i="7"/>
  <c r="AS118" i="7" s="1"/>
  <c r="AT118" i="7" s="1"/>
  <c r="AU118" i="7" s="1"/>
  <c r="AQ112" i="7"/>
  <c r="AS112" i="7" s="1"/>
  <c r="AT112" i="7" s="1"/>
  <c r="AU112" i="7" s="1"/>
  <c r="AQ62" i="7"/>
  <c r="AS62" i="7" s="1"/>
  <c r="AT62" i="7" s="1"/>
  <c r="AU62" i="7" s="1"/>
  <c r="AQ107" i="7"/>
  <c r="AS107" i="7" s="1"/>
  <c r="AT107" i="7" s="1"/>
  <c r="AU107" i="7" s="1"/>
  <c r="AQ131" i="7"/>
  <c r="AS131" i="7" s="1"/>
  <c r="AT131" i="7" s="1"/>
  <c r="AU131" i="7" s="1"/>
  <c r="AQ31" i="7"/>
  <c r="AS31" i="7" s="1"/>
  <c r="AT31" i="7" s="1"/>
  <c r="AU31" i="7" s="1"/>
  <c r="AQ46" i="7"/>
  <c r="AS46" i="7" s="1"/>
  <c r="AT46" i="7" s="1"/>
  <c r="AU46" i="7" s="1"/>
  <c r="AQ64" i="7"/>
  <c r="AS64" i="7" s="1"/>
  <c r="AT64" i="7" s="1"/>
  <c r="AU64" i="7" s="1"/>
  <c r="AQ106" i="7"/>
  <c r="AS106" i="7" s="1"/>
  <c r="AT106" i="7" s="1"/>
  <c r="AU106" i="7" s="1"/>
  <c r="AQ67" i="7"/>
  <c r="AS67" i="7" s="1"/>
  <c r="AT67" i="7" s="1"/>
  <c r="AU67" i="7" s="1"/>
  <c r="AQ100" i="7"/>
  <c r="AS100" i="7" s="1"/>
  <c r="AT100" i="7" s="1"/>
  <c r="AU100" i="7" s="1"/>
  <c r="AQ10" i="7"/>
  <c r="AS10" i="7" s="1"/>
  <c r="AT10" i="7" s="1"/>
  <c r="AU10" i="7" s="1"/>
  <c r="AQ30" i="7"/>
  <c r="AS30" i="7" s="1"/>
  <c r="AT30" i="7" s="1"/>
  <c r="AU30" i="7" s="1"/>
  <c r="AQ43" i="7"/>
  <c r="AS43" i="7" s="1"/>
  <c r="AT43" i="7" s="1"/>
  <c r="AU43" i="7" s="1"/>
  <c r="AQ53" i="7"/>
  <c r="AS53" i="7" s="1"/>
  <c r="AT53" i="7" s="1"/>
  <c r="AU53" i="7" s="1"/>
  <c r="W5" i="7"/>
  <c r="W134" i="7" s="1"/>
  <c r="U134" i="7"/>
  <c r="AQ23" i="7"/>
  <c r="AS23" i="7" s="1"/>
  <c r="AT23" i="7" s="1"/>
  <c r="AU23" i="7" s="1"/>
  <c r="AQ41" i="7"/>
  <c r="AS41" i="7" s="1"/>
  <c r="AT41" i="7" s="1"/>
  <c r="AU41" i="7" s="1"/>
  <c r="S134" i="7"/>
  <c r="AQ71" i="7"/>
  <c r="AS71" i="7" s="1"/>
  <c r="AT71" i="7" s="1"/>
  <c r="AU71" i="7" s="1"/>
  <c r="AQ116" i="7"/>
  <c r="AS116" i="7" s="1"/>
  <c r="AT116" i="7" s="1"/>
  <c r="AU116" i="7" s="1"/>
  <c r="AQ34" i="7"/>
  <c r="AS34" i="7" s="1"/>
  <c r="AT34" i="7" s="1"/>
  <c r="AU34" i="7" s="1"/>
  <c r="AQ25" i="7"/>
  <c r="AS25" i="7" s="1"/>
  <c r="AT25" i="7" s="1"/>
  <c r="AU25" i="7" s="1"/>
  <c r="AQ63" i="7"/>
  <c r="AS63" i="7" s="1"/>
  <c r="AT63" i="7" s="1"/>
  <c r="AU63" i="7" s="1"/>
  <c r="AQ16" i="7"/>
  <c r="AS16" i="7" s="1"/>
  <c r="AT16" i="7" s="1"/>
  <c r="AU16" i="7" s="1"/>
  <c r="Z134" i="7"/>
  <c r="AQ12" i="7"/>
  <c r="AS12" i="7" s="1"/>
  <c r="AT12" i="7" s="1"/>
  <c r="AU12" i="7" s="1"/>
  <c r="AQ120" i="7"/>
  <c r="AS120" i="7" s="1"/>
  <c r="AT120" i="7" s="1"/>
  <c r="AU120" i="7" s="1"/>
  <c r="Y134" i="7"/>
  <c r="D139" i="7" s="1"/>
  <c r="D148" i="7" s="1"/>
  <c r="AQ126" i="7"/>
  <c r="AS126" i="7" s="1"/>
  <c r="AT126" i="7" s="1"/>
  <c r="AU126" i="7" s="1"/>
  <c r="AQ105" i="7"/>
  <c r="AS105" i="7" s="1"/>
  <c r="AT105" i="7" s="1"/>
  <c r="AU105" i="7" s="1"/>
  <c r="AQ85" i="7"/>
  <c r="AS85" i="7" s="1"/>
  <c r="AT85" i="7" s="1"/>
  <c r="AU85" i="7" s="1"/>
  <c r="AQ29" i="7"/>
  <c r="AS29" i="7" s="1"/>
  <c r="AT29" i="7" s="1"/>
  <c r="AU29" i="7" s="1"/>
  <c r="AQ38" i="7"/>
  <c r="AS38" i="7" s="1"/>
  <c r="AT38" i="7" s="1"/>
  <c r="AU38" i="7" s="1"/>
  <c r="AQ96" i="7"/>
  <c r="AS96" i="7" s="1"/>
  <c r="AT96" i="7" s="1"/>
  <c r="AU96" i="7" s="1"/>
  <c r="AQ104" i="7"/>
  <c r="AS104" i="7" s="1"/>
  <c r="AT104" i="7" s="1"/>
  <c r="AU104" i="7" s="1"/>
  <c r="X5" i="7" l="1"/>
  <c r="AQ5" i="7" s="1"/>
  <c r="AL6" i="7"/>
  <c r="AL102" i="7"/>
  <c r="AL54" i="7"/>
  <c r="AL112" i="7"/>
  <c r="AL79" i="7"/>
  <c r="AL19" i="7"/>
  <c r="AL111" i="7"/>
  <c r="AL22" i="7"/>
  <c r="AL33" i="7"/>
  <c r="AL45" i="7"/>
  <c r="AL68" i="7"/>
  <c r="AL18" i="7"/>
  <c r="AL113" i="7"/>
  <c r="AL24" i="7"/>
  <c r="AL31" i="7"/>
  <c r="AL110" i="7"/>
  <c r="AL94" i="7"/>
  <c r="AL36" i="7"/>
  <c r="AL7" i="7"/>
  <c r="AL44" i="7"/>
  <c r="AL115" i="7"/>
  <c r="AL101" i="7"/>
  <c r="AL37" i="7"/>
  <c r="AL95" i="7"/>
  <c r="AL28" i="7"/>
  <c r="AL125" i="7"/>
  <c r="AL49" i="7"/>
  <c r="AL48" i="7"/>
  <c r="AL38" i="7"/>
  <c r="AL133" i="7"/>
  <c r="AL55" i="7"/>
  <c r="AL41" i="7"/>
  <c r="AL86" i="7"/>
  <c r="AL60" i="7"/>
  <c r="AL74" i="7"/>
  <c r="AL51" i="7"/>
  <c r="AL109" i="7"/>
  <c r="AL9" i="7"/>
  <c r="AL14" i="7"/>
  <c r="AL106" i="7"/>
  <c r="AL66" i="7"/>
  <c r="AL63" i="7"/>
  <c r="AL132" i="7"/>
  <c r="AL105" i="7"/>
  <c r="AL47" i="7"/>
  <c r="AL129" i="7"/>
  <c r="AL98" i="7"/>
  <c r="AL128" i="7"/>
  <c r="AL130" i="7"/>
  <c r="AL34" i="7"/>
  <c r="AL80" i="7"/>
  <c r="AL120" i="7"/>
  <c r="AL58" i="7"/>
  <c r="AL82" i="7"/>
  <c r="AL8" i="7"/>
  <c r="AL29" i="7"/>
  <c r="AL25" i="7"/>
  <c r="AL118" i="7"/>
  <c r="AL64" i="7"/>
  <c r="AL124" i="7"/>
  <c r="AL123" i="7"/>
  <c r="AL10" i="7"/>
  <c r="AL27" i="7"/>
  <c r="AL83" i="7"/>
  <c r="AL131" i="7"/>
  <c r="AL100" i="7"/>
  <c r="AL69" i="7"/>
  <c r="AL119" i="7"/>
  <c r="AL23" i="7"/>
  <c r="AL67" i="7"/>
  <c r="AL73" i="7"/>
  <c r="AL90" i="7"/>
  <c r="AL108" i="7"/>
  <c r="AL103" i="7"/>
  <c r="AL39" i="7"/>
  <c r="AL57" i="7"/>
  <c r="AL13" i="7"/>
  <c r="AL89" i="7"/>
  <c r="AL32" i="7"/>
  <c r="AL75" i="7"/>
  <c r="AL65" i="7"/>
  <c r="AL78" i="7"/>
  <c r="AL11" i="7"/>
  <c r="AL77" i="7"/>
  <c r="AL16" i="7"/>
  <c r="AL40" i="7"/>
  <c r="AL81" i="7"/>
  <c r="AL97" i="7"/>
  <c r="AL122" i="7"/>
  <c r="AL126" i="7"/>
  <c r="AL26" i="7"/>
  <c r="AL88" i="7"/>
  <c r="AL53" i="7"/>
  <c r="AL116" i="7"/>
  <c r="AL30" i="7"/>
  <c r="AL61" i="7"/>
  <c r="AL121" i="7"/>
  <c r="AL84" i="7"/>
  <c r="AL72" i="7"/>
  <c r="AL114" i="7"/>
  <c r="AL93" i="7"/>
  <c r="AL96" i="7"/>
  <c r="AL76" i="7"/>
  <c r="AL91" i="7"/>
  <c r="AL46" i="7"/>
  <c r="AL87" i="7"/>
  <c r="AL12" i="7"/>
  <c r="AL20" i="7"/>
  <c r="AL15" i="7"/>
  <c r="AL92" i="7"/>
  <c r="AL5" i="7"/>
  <c r="AL56" i="7"/>
  <c r="AL52" i="7"/>
  <c r="AL71" i="7"/>
  <c r="AL42" i="7"/>
  <c r="AL85" i="7"/>
  <c r="AL4" i="7"/>
  <c r="AL107" i="7"/>
  <c r="AL127" i="7"/>
  <c r="AL117" i="7"/>
  <c r="AL17" i="7"/>
  <c r="AL70" i="7"/>
  <c r="AL59" i="7"/>
  <c r="AL35" i="7"/>
  <c r="AL21" i="7"/>
  <c r="AL43" i="7"/>
  <c r="AL99" i="7"/>
  <c r="AL50" i="7"/>
  <c r="AL104" i="7"/>
  <c r="AL62" i="7"/>
  <c r="X134" i="7" l="1"/>
  <c r="AL134" i="7"/>
  <c r="AS5" i="7"/>
  <c r="AQ134" i="7"/>
  <c r="AT5" i="7" l="1"/>
  <c r="AS134" i="7"/>
  <c r="AU5" i="7" l="1"/>
  <c r="AU134" i="7" s="1"/>
  <c r="AT134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<sst xmlns="http://schemas.openxmlformats.org/spreadsheetml/2006/main" count="14689" uniqueCount="4886">
  <si>
    <t>Date :</t>
  </si>
  <si>
    <t>CLIENT</t>
  </si>
  <si>
    <t>MINUTE DE PRIX :</t>
  </si>
  <si>
    <t>I25XXX_MP</t>
  </si>
  <si>
    <t xml:space="preserve">PROJET : </t>
  </si>
  <si>
    <t>NB de pieces</t>
  </si>
  <si>
    <t>Repères</t>
  </si>
  <si>
    <t>GROS POSTE</t>
  </si>
  <si>
    <t>Désignation</t>
  </si>
  <si>
    <t>P.A. HT</t>
  </si>
  <si>
    <t>Marge</t>
  </si>
  <si>
    <t>P.U. HT</t>
  </si>
  <si>
    <t>Prix Total</t>
  </si>
  <si>
    <t>MO</t>
  </si>
  <si>
    <t>INOX</t>
  </si>
  <si>
    <t>REF SB</t>
  </si>
  <si>
    <t>GP</t>
  </si>
  <si>
    <t>Descriptif :</t>
  </si>
  <si>
    <t>MO calculée Gros Postes</t>
  </si>
  <si>
    <t>Total Gros Postes</t>
  </si>
  <si>
    <t>MO Calculée Inox</t>
  </si>
  <si>
    <t>Total Inox</t>
  </si>
  <si>
    <t>MO PREVUE</t>
  </si>
  <si>
    <t>Commentaire:</t>
  </si>
  <si>
    <t>Type</t>
  </si>
  <si>
    <t>NB</t>
  </si>
  <si>
    <t>Réf SB</t>
  </si>
  <si>
    <t>Prix INOX</t>
  </si>
  <si>
    <t>Code</t>
  </si>
  <si>
    <t>REF</t>
  </si>
  <si>
    <t>Prix Vente</t>
  </si>
  <si>
    <t>bobdn10</t>
  </si>
  <si>
    <t>R1412</t>
  </si>
  <si>
    <t>bobine inox à souder DN10 - 12/17 (R1412)</t>
  </si>
  <si>
    <t>bobdn15</t>
  </si>
  <si>
    <t>R1415</t>
  </si>
  <si>
    <t>bobine inox à souder DN15 - 15/21 (R1415)</t>
  </si>
  <si>
    <t>bobdn20</t>
  </si>
  <si>
    <t>R1420</t>
  </si>
  <si>
    <t>bobine inox à souder DN20 - 20/27 (R1420)</t>
  </si>
  <si>
    <t>bobdn25</t>
  </si>
  <si>
    <t>R1426</t>
  </si>
  <si>
    <t>bobine inox à souder DN25 - 26/34 (R1426)</t>
  </si>
  <si>
    <t>bobdn32</t>
  </si>
  <si>
    <t>R1433</t>
  </si>
  <si>
    <t>bobine inox à souder DN32 - 33/42 (R1433)</t>
  </si>
  <si>
    <t>bobdn40</t>
  </si>
  <si>
    <t>R1440</t>
  </si>
  <si>
    <t>bobine inox à souder DN40 - 40/49 (R1440)</t>
  </si>
  <si>
    <t>bobdn50</t>
  </si>
  <si>
    <t>R1450</t>
  </si>
  <si>
    <t>bobine inox à souder DN50 - 50/60 (R1450)</t>
  </si>
  <si>
    <t>bobdn65</t>
  </si>
  <si>
    <t>R1466</t>
  </si>
  <si>
    <t>bobine inox à souder DN65 - 66/76 (R1466)</t>
  </si>
  <si>
    <t>bobdn8</t>
  </si>
  <si>
    <t>R1408</t>
  </si>
  <si>
    <t>bobine inox à souder DN8 - 8/13 (R1408)</t>
  </si>
  <si>
    <t>bobdn80</t>
  </si>
  <si>
    <t>R1480</t>
  </si>
  <si>
    <t>bobine inox à souder DN80 - 80/90 (R1480)</t>
  </si>
  <si>
    <t>bou104</t>
  </si>
  <si>
    <t>I734850103</t>
  </si>
  <si>
    <t>bouchon plat sms diam 104 (I734850103)</t>
  </si>
  <si>
    <t>bou25</t>
  </si>
  <si>
    <t>I902800</t>
  </si>
  <si>
    <t>bouchon plat sms diam 25 (I902800)</t>
  </si>
  <si>
    <t>bou38</t>
  </si>
  <si>
    <t>I281100</t>
  </si>
  <si>
    <t>bouchon plat sms diam 38 (I281100)</t>
  </si>
  <si>
    <t>bou51</t>
  </si>
  <si>
    <t>I281200</t>
  </si>
  <si>
    <t>bouchon plat sms diam 51 (I281200)</t>
  </si>
  <si>
    <t>bou63</t>
  </si>
  <si>
    <t>I902900</t>
  </si>
  <si>
    <t>bouchon plat sms diam 63 316L (I902900)</t>
  </si>
  <si>
    <t>bou76</t>
  </si>
  <si>
    <t>I454500</t>
  </si>
  <si>
    <t>bouchon plat sms diam 76 316L (I454500)</t>
  </si>
  <si>
    <t>bouclamp25</t>
  </si>
  <si>
    <t>BCLAMP25/38</t>
  </si>
  <si>
    <t>bouchon plat clamp diam 25 (BCLAMP25/38)</t>
  </si>
  <si>
    <t>bouclamp38</t>
  </si>
  <si>
    <t>bouchon plat clamp diam 38 (BCLAMP25/38)</t>
  </si>
  <si>
    <t>bouclamp51</t>
  </si>
  <si>
    <t>BCLAMP51</t>
  </si>
  <si>
    <t>bouchon plat clamp diam 51 (BCLAMP51)</t>
  </si>
  <si>
    <t>bouclamp63</t>
  </si>
  <si>
    <t>BCLAMP63</t>
  </si>
  <si>
    <t>bouchon plat clamp diam 63 (BCLAMP63)</t>
  </si>
  <si>
    <t>bouclamp76</t>
  </si>
  <si>
    <t>BCLAMP76</t>
  </si>
  <si>
    <t>bouchon plat clamp diam 76 (BCLAMP76)</t>
  </si>
  <si>
    <t>bridp100</t>
  </si>
  <si>
    <t>I205</t>
  </si>
  <si>
    <t>bride plate inox DN100 (I205)</t>
  </si>
  <si>
    <t>bridp125</t>
  </si>
  <si>
    <t>I653</t>
  </si>
  <si>
    <t>bride plate inox DN125 (I653)</t>
  </si>
  <si>
    <t>bridp15</t>
  </si>
  <si>
    <t>I87</t>
  </si>
  <si>
    <t>bride plate inox DN15 - 15/21 (I87)</t>
  </si>
  <si>
    <t>bridp150</t>
  </si>
  <si>
    <t>I404</t>
  </si>
  <si>
    <t>bride plate inox DN150 (I404)</t>
  </si>
  <si>
    <t>bridp20</t>
  </si>
  <si>
    <t>I88</t>
  </si>
  <si>
    <t>bride plate inox DN20 - 20/27 (I88)</t>
  </si>
  <si>
    <t>bridp25</t>
  </si>
  <si>
    <t>I89</t>
  </si>
  <si>
    <t>bride plate inox DN25 - 26/34 (I89)</t>
  </si>
  <si>
    <t>bridp32</t>
  </si>
  <si>
    <t>I90</t>
  </si>
  <si>
    <t>bride plate inox DN32 - 33/42 (I90)</t>
  </si>
  <si>
    <t>bridp40</t>
  </si>
  <si>
    <t>I91</t>
  </si>
  <si>
    <t>bride plate inox DN40 - 40/49 (I91)</t>
  </si>
  <si>
    <t>bridp50</t>
  </si>
  <si>
    <t>I92</t>
  </si>
  <si>
    <t>bride plate inox DN50 - 50/60 (I92)</t>
  </si>
  <si>
    <t>bridp65</t>
  </si>
  <si>
    <t>I93</t>
  </si>
  <si>
    <t>bride plate inox DN65 - 66/76 (I93)</t>
  </si>
  <si>
    <t>bridp80</t>
  </si>
  <si>
    <t>I94</t>
  </si>
  <si>
    <t>bride plate inox DN80 - 80/90 (I94)</t>
  </si>
  <si>
    <t>bridt125</t>
  </si>
  <si>
    <t>I278+I279</t>
  </si>
  <si>
    <t>bride tournante + collet inox DN125 (I278+I279)</t>
  </si>
  <si>
    <t>bridt15</t>
  </si>
  <si>
    <t>I211+I224</t>
  </si>
  <si>
    <t>bride tournante + collet inox DN15 - 15/21 (I211+I224)</t>
  </si>
  <si>
    <t>bridt25</t>
  </si>
  <si>
    <t>I215+I225</t>
  </si>
  <si>
    <t>bride tournante + collet inox DN25 - 26/34 (I215+I225)</t>
  </si>
  <si>
    <t>bridt32</t>
  </si>
  <si>
    <t>I216+I226</t>
  </si>
  <si>
    <t>bride tournante + collet inox DN32 - 33/42 (I216+I226)</t>
  </si>
  <si>
    <t>bridt40</t>
  </si>
  <si>
    <t>I217+I227</t>
  </si>
  <si>
    <t>bride tournante + collet inox DN40 - 40/49 (I217+I227)</t>
  </si>
  <si>
    <t>bridt50</t>
  </si>
  <si>
    <t>I219+I228</t>
  </si>
  <si>
    <t>bride tournante + collet inox DN50 - 50/60 (I219+I228)</t>
  </si>
  <si>
    <t>bridt65</t>
  </si>
  <si>
    <t>I221+I229</t>
  </si>
  <si>
    <t>bride tournante + collet inox DN65 - 66/76 (I221+I229)</t>
  </si>
  <si>
    <t>bridt80</t>
  </si>
  <si>
    <t>I222+I231</t>
  </si>
  <si>
    <t>bride tournante + collet inox DN80 - 80/90 (I222+I231)</t>
  </si>
  <si>
    <t>c101645316</t>
  </si>
  <si>
    <t>I9611300667</t>
  </si>
  <si>
    <t>coude diam 101.6/45° 316L (I9611300667)</t>
  </si>
  <si>
    <t>c101690</t>
  </si>
  <si>
    <t>I9611312666</t>
  </si>
  <si>
    <t>coude diam 101.6/90° (I9611312666)</t>
  </si>
  <si>
    <t>c101690316</t>
  </si>
  <si>
    <t>I9611312676</t>
  </si>
  <si>
    <t>coude diam 101.6/90° 316L (I9611312676)</t>
  </si>
  <si>
    <t>c10445</t>
  </si>
  <si>
    <t>I734850277</t>
  </si>
  <si>
    <t>coude diam 104/45° 316L (I734850277)</t>
  </si>
  <si>
    <t>c104gr</t>
  </si>
  <si>
    <t>I377</t>
  </si>
  <si>
    <t>coude diam 104/90° grand rayon</t>
  </si>
  <si>
    <t>c12990</t>
  </si>
  <si>
    <t>I328</t>
  </si>
  <si>
    <t>coude diam 129/90° (I328)</t>
  </si>
  <si>
    <t>c5145316</t>
  </si>
  <si>
    <t>I9611300811</t>
  </si>
  <si>
    <t>coude diam 51/45° 316L (I9611300811)</t>
  </si>
  <si>
    <t>c6345316</t>
  </si>
  <si>
    <t>I9611300812</t>
  </si>
  <si>
    <t>coude diam 63/45° 316L (I9611300812)</t>
  </si>
  <si>
    <t>c7645316</t>
  </si>
  <si>
    <t>I9611300813</t>
  </si>
  <si>
    <t>coude diam 76/45° 316L (I9611300813)</t>
  </si>
  <si>
    <t>c7690316</t>
  </si>
  <si>
    <t>I9611312675</t>
  </si>
  <si>
    <t>coude diam 76/90° 316L (I9611312675)</t>
  </si>
  <si>
    <t>cdn10</t>
  </si>
  <si>
    <t>I49</t>
  </si>
  <si>
    <t>coude inox DN10 - 12/17 (I49)</t>
  </si>
  <si>
    <t>cdn100</t>
  </si>
  <si>
    <t>I327</t>
  </si>
  <si>
    <t>coude inox DN100 (I327)</t>
  </si>
  <si>
    <t>cdn125</t>
  </si>
  <si>
    <t>I322</t>
  </si>
  <si>
    <t>coude inox DN125 (I322)</t>
  </si>
  <si>
    <t>cdn20</t>
  </si>
  <si>
    <t>I51</t>
  </si>
  <si>
    <t>coude inox DN20 - 20/27 (I51)</t>
  </si>
  <si>
    <t>cdn25</t>
  </si>
  <si>
    <t>I52</t>
  </si>
  <si>
    <t>coude inox DN25 - 26/34 (I52)</t>
  </si>
  <si>
    <t>cdn32</t>
  </si>
  <si>
    <t>I53</t>
  </si>
  <si>
    <t>coude inox DN32 - 33/42 (I53)</t>
  </si>
  <si>
    <t>cdn40</t>
  </si>
  <si>
    <t>I54</t>
  </si>
  <si>
    <t>coude inox DN40 - 40/49 (I54)</t>
  </si>
  <si>
    <t>cdn50</t>
  </si>
  <si>
    <t>I55</t>
  </si>
  <si>
    <t>coude inox DN50 - 50/60 (I55)</t>
  </si>
  <si>
    <t>cdn65</t>
  </si>
  <si>
    <t>I206</t>
  </si>
  <si>
    <t>coude inox DN65 - 66/76 (I206)</t>
  </si>
  <si>
    <t>cdn8</t>
  </si>
  <si>
    <t>I48</t>
  </si>
  <si>
    <t>coude inox DN8 - 8/13 (I48)</t>
  </si>
  <si>
    <t>cdn80</t>
  </si>
  <si>
    <t>I207</t>
  </si>
  <si>
    <t>coude inox DN80 - 80/90 (I207)</t>
  </si>
  <si>
    <t>rclamp104</t>
  </si>
  <si>
    <t>RCLAMP104</t>
  </si>
  <si>
    <t>raccord clamp diam 104 316L (RCLAMP104)</t>
  </si>
  <si>
    <t>rclamp104316</t>
  </si>
  <si>
    <t>rclamp25</t>
  </si>
  <si>
    <t>RCLAMP25</t>
  </si>
  <si>
    <t>raccord clamp diam 25 316L (RCLAMP25)</t>
  </si>
  <si>
    <t>rclamp25316</t>
  </si>
  <si>
    <t>rclamp38</t>
  </si>
  <si>
    <t>RCLAMP38</t>
  </si>
  <si>
    <t>raccord clamp diam 38 316L (RCLAMP38)</t>
  </si>
  <si>
    <t>rclamp38316</t>
  </si>
  <si>
    <t>rclamp51</t>
  </si>
  <si>
    <t>RCLAMP51</t>
  </si>
  <si>
    <t>raccord clamp diam 51 316L (RCLAMP51)</t>
  </si>
  <si>
    <t>rclamp51316</t>
  </si>
  <si>
    <t>rclamp63</t>
  </si>
  <si>
    <t>RCLAMP63</t>
  </si>
  <si>
    <t>raccord clamp diam 63 316L (RCLAMP63)</t>
  </si>
  <si>
    <t>rclamp63316</t>
  </si>
  <si>
    <t>rclamp76</t>
  </si>
  <si>
    <t>RCLAMP76</t>
  </si>
  <si>
    <t>raccord clamp diam 76 316L (RCLAMP76)</t>
  </si>
  <si>
    <t>rclamp76316</t>
  </si>
  <si>
    <t>co10</t>
  </si>
  <si>
    <t>I269</t>
  </si>
  <si>
    <t>collier plastique double ecrous diam 10 (I269)</t>
  </si>
  <si>
    <t>co129</t>
  </si>
  <si>
    <t>I410</t>
  </si>
  <si>
    <t>collier double ecrous diam 129 (I410)</t>
  </si>
  <si>
    <t>co219</t>
  </si>
  <si>
    <t>COL219</t>
  </si>
  <si>
    <t>collier double ecrous diam 219 (I376)</t>
  </si>
  <si>
    <t>codn10</t>
  </si>
  <si>
    <t>collier plastique double ecrous sans tige DN10 - 12/17 (I269)</t>
  </si>
  <si>
    <t>codn100</t>
  </si>
  <si>
    <t>I122</t>
  </si>
  <si>
    <t>collier double ecrous sans tige DN100 (I122)</t>
  </si>
  <si>
    <t>codn125</t>
  </si>
  <si>
    <t>I309</t>
  </si>
  <si>
    <t>collier double ecrous sans tige DN125 (I309)</t>
  </si>
  <si>
    <t>codn15</t>
  </si>
  <si>
    <t>I115</t>
  </si>
  <si>
    <t>collier double ecrous sans tige DN15 - 15/21 (I115)</t>
  </si>
  <si>
    <t>codn20</t>
  </si>
  <si>
    <t>I116</t>
  </si>
  <si>
    <t>collier double ecrous sans tige DN20 - 20/27 (I116)</t>
  </si>
  <si>
    <t>codn32</t>
  </si>
  <si>
    <t>I118</t>
  </si>
  <si>
    <t>collier double ecrous sans tige DN32 - 33/42 (I118)</t>
  </si>
  <si>
    <t>codn40</t>
  </si>
  <si>
    <t>I119</t>
  </si>
  <si>
    <t>collier double ecrous sans tige DN40 - 40/49 (I119)</t>
  </si>
  <si>
    <t>codn50</t>
  </si>
  <si>
    <t>I120</t>
  </si>
  <si>
    <t>collier double ecrous sans tige DN50 - 50/60 (I120)</t>
  </si>
  <si>
    <t>codn8</t>
  </si>
  <si>
    <t>I295</t>
  </si>
  <si>
    <t>collier plastique double ecrous sans tige DN8 - 8/13 (I295)</t>
  </si>
  <si>
    <t>codn80</t>
  </si>
  <si>
    <t>I121</t>
  </si>
  <si>
    <t>collier double ecrous sans tige DN80 - 80/90 (I121)</t>
  </si>
  <si>
    <t>cor2020</t>
  </si>
  <si>
    <t>COR20X20X3</t>
  </si>
  <si>
    <t>cornière inox 20x20x3 (COR20X20X3)</t>
  </si>
  <si>
    <t>cor2525</t>
  </si>
  <si>
    <t>COR25X25X3</t>
  </si>
  <si>
    <t>cornière inox 25x25x3 (COR25X25X3)</t>
  </si>
  <si>
    <t>cor3030</t>
  </si>
  <si>
    <t>COR30X30X3</t>
  </si>
  <si>
    <t>cornière inox 30x30x4 (COR30X30X3)</t>
  </si>
  <si>
    <t>cor4040</t>
  </si>
  <si>
    <t>COR40X40X4</t>
  </si>
  <si>
    <t>cornière inox 40x40x5 (COR40X40X4)</t>
  </si>
  <si>
    <t>cor5050</t>
  </si>
  <si>
    <t>COR50X50</t>
  </si>
  <si>
    <t>cornière inox 50x50x5 (COR50X50)</t>
  </si>
  <si>
    <t>dia104</t>
  </si>
  <si>
    <t>I103</t>
  </si>
  <si>
    <t>diaphragme diam 104 (I103)</t>
  </si>
  <si>
    <t>dia25</t>
  </si>
  <si>
    <t>I56</t>
  </si>
  <si>
    <t>diaphragme diam 25 (I56)</t>
  </si>
  <si>
    <t>dia38</t>
  </si>
  <si>
    <t>I57</t>
  </si>
  <si>
    <t>diaphragme diam 38 (I57)</t>
  </si>
  <si>
    <t>dia63</t>
  </si>
  <si>
    <t>I59</t>
  </si>
  <si>
    <t>diaphragme diam 63 (I59)</t>
  </si>
  <si>
    <t>dia76</t>
  </si>
  <si>
    <t>I60</t>
  </si>
  <si>
    <t>diaphragme diam 76 (I60)</t>
  </si>
  <si>
    <t>fb104</t>
  </si>
  <si>
    <t>FB4L104</t>
  </si>
  <si>
    <t>fond bombé diam 104 (I203)</t>
  </si>
  <si>
    <t>fb104316</t>
  </si>
  <si>
    <t>FB6L104</t>
  </si>
  <si>
    <t>fond bombé diam 104 316L (FB104316L)</t>
  </si>
  <si>
    <t>fb219</t>
  </si>
  <si>
    <t>FB4L219</t>
  </si>
  <si>
    <t>fond bombé diam 219 (FB4L219)</t>
  </si>
  <si>
    <t>fb25</t>
  </si>
  <si>
    <t>FB4L25</t>
  </si>
  <si>
    <t xml:space="preserve">fond bombé diam 25 (I197) </t>
  </si>
  <si>
    <t>fb25316</t>
  </si>
  <si>
    <t>FB6L25</t>
  </si>
  <si>
    <t>fond bombé diam 25 316L (FB25316L)</t>
  </si>
  <si>
    <t>fb38</t>
  </si>
  <si>
    <t>FB4L38</t>
  </si>
  <si>
    <t>fond bombé diam 38 (I198)</t>
  </si>
  <si>
    <t>fb51</t>
  </si>
  <si>
    <t>FB4L51</t>
  </si>
  <si>
    <t>fond bombé diam 51 (I199)</t>
  </si>
  <si>
    <t>fb63</t>
  </si>
  <si>
    <t>FB4L63</t>
  </si>
  <si>
    <t>fond bombé diam 63 (I200)</t>
  </si>
  <si>
    <t>fb76</t>
  </si>
  <si>
    <t>FB4L76</t>
  </si>
  <si>
    <t>fond bombé diam 76 (I202)</t>
  </si>
  <si>
    <t>fbdn10</t>
  </si>
  <si>
    <t>FB4L173</t>
  </si>
  <si>
    <t>fond bombé inox DN10 - 12/17 (FB4L173)</t>
  </si>
  <si>
    <t>fbdn100</t>
  </si>
  <si>
    <t>FB4L1143</t>
  </si>
  <si>
    <t>fond bombé inox DN100 (FB4L1143)</t>
  </si>
  <si>
    <t>fbdn125</t>
  </si>
  <si>
    <t>FB4L1397</t>
  </si>
  <si>
    <t>fond bombé inox DN125 (FB4L1397)</t>
  </si>
  <si>
    <t>fbdn15</t>
  </si>
  <si>
    <t>FB4L213</t>
  </si>
  <si>
    <t>fond bombé inox DN15 - 15/21 (FB4L213)</t>
  </si>
  <si>
    <t>fbdn20</t>
  </si>
  <si>
    <t>FB4L269</t>
  </si>
  <si>
    <t>fond bombé inox DN20 - 20/27 (FB4L269)</t>
  </si>
  <si>
    <t>fbdn200</t>
  </si>
  <si>
    <t>fond bombé inox DN200 (FB4L219)</t>
  </si>
  <si>
    <t>fbdn25</t>
  </si>
  <si>
    <t>FB4L337</t>
  </si>
  <si>
    <t>fond bombé inox DN25 - 26/34 (FB4L337)</t>
  </si>
  <si>
    <t>fbdn32</t>
  </si>
  <si>
    <t>FB4L424</t>
  </si>
  <si>
    <t>fond bombé inox DN32 - 33/42 (FB4L424)</t>
  </si>
  <si>
    <t>fbdn40</t>
  </si>
  <si>
    <t>FB4L483</t>
  </si>
  <si>
    <t>fond bombé inox DN40 - 40/49 (FB4L483)</t>
  </si>
  <si>
    <t>fbdn50</t>
  </si>
  <si>
    <t>FB4L603</t>
  </si>
  <si>
    <t>fond bombé inox DN50 - 50/60 (FB4L603)</t>
  </si>
  <si>
    <t>fbdn80</t>
  </si>
  <si>
    <t>FB4L889</t>
  </si>
  <si>
    <t>fond bombé inox DN80 - 80/90 (FB4L889)</t>
  </si>
  <si>
    <t>joit100</t>
  </si>
  <si>
    <t>I208</t>
  </si>
  <si>
    <t>joint teflon pour bride DN100 (I208)</t>
  </si>
  <si>
    <t>joit125</t>
  </si>
  <si>
    <t>I335</t>
  </si>
  <si>
    <t>joint teflon pour bride DN125 (I335)</t>
  </si>
  <si>
    <t>joit15</t>
  </si>
  <si>
    <t>I160</t>
  </si>
  <si>
    <t>joint teflon pour bride DN15 - 15/21(I160)</t>
  </si>
  <si>
    <t>joit20</t>
  </si>
  <si>
    <t>I161</t>
  </si>
  <si>
    <t>joint teflon pour bride DN20 - 20/27 (I161)</t>
  </si>
  <si>
    <t>joit25</t>
  </si>
  <si>
    <t>I162</t>
  </si>
  <si>
    <t>joint teflon pour bride DN25 - 26/34 (I162)</t>
  </si>
  <si>
    <t>joit32</t>
  </si>
  <si>
    <t>I163</t>
  </si>
  <si>
    <t>joint teflon pour bride DN32 - 33/42 (I163)</t>
  </si>
  <si>
    <t>joit40</t>
  </si>
  <si>
    <t>I164</t>
  </si>
  <si>
    <t>joint teflon pour bride DN40 - 40/49 (I164)</t>
  </si>
  <si>
    <t>joit50</t>
  </si>
  <si>
    <t>I165</t>
  </si>
  <si>
    <t>joint teflon pour bride DN50 - 50/60 (I165)</t>
  </si>
  <si>
    <t>joit65</t>
  </si>
  <si>
    <t>I166</t>
  </si>
  <si>
    <t>joint teflon pour bride DN65 - 66/76 (I166)</t>
  </si>
  <si>
    <t>joit80</t>
  </si>
  <si>
    <t>I167</t>
  </si>
  <si>
    <t>joint teflon pour bride DN80 - 80/90 (I167)</t>
  </si>
  <si>
    <t>mandn10</t>
  </si>
  <si>
    <t>R1712</t>
  </si>
  <si>
    <t>manchon inox DN10 - 12/17 (R1712)</t>
  </si>
  <si>
    <t>mandn10316</t>
  </si>
  <si>
    <t>manchon inox DN10 - 12/17 - 316L (R1712)</t>
  </si>
  <si>
    <t>mandn15</t>
  </si>
  <si>
    <t>R1715</t>
  </si>
  <si>
    <t>manchon inox DN15 - 15/21 (R1715)</t>
  </si>
  <si>
    <t>mandn20</t>
  </si>
  <si>
    <t>R1720</t>
  </si>
  <si>
    <t>manchon inox DN20 - 20/27 (R1720)</t>
  </si>
  <si>
    <t>mandn25</t>
  </si>
  <si>
    <t>R1726</t>
  </si>
  <si>
    <t>manchon inox DN25 - 26/34 (R1726)</t>
  </si>
  <si>
    <t>mandn32</t>
  </si>
  <si>
    <t>R1733</t>
  </si>
  <si>
    <t>manchon inox DN32 - 33/42 (R1733)</t>
  </si>
  <si>
    <t>mandn40</t>
  </si>
  <si>
    <t>R1740</t>
  </si>
  <si>
    <t>manchon inox DN40 - 40/49 (R1740)</t>
  </si>
  <si>
    <t>mandn50</t>
  </si>
  <si>
    <t>R1750</t>
  </si>
  <si>
    <t>manchon inox DN50 - 50/60 (R1750)</t>
  </si>
  <si>
    <t>mandn65</t>
  </si>
  <si>
    <t>R1760</t>
  </si>
  <si>
    <t>manchon inox DN65 - 66/76 (R1760)</t>
  </si>
  <si>
    <t>mandn80</t>
  </si>
  <si>
    <t>R1780</t>
  </si>
  <si>
    <t>manchon inox DN80 - 80/90 (R1780)</t>
  </si>
  <si>
    <t>pie10</t>
  </si>
  <si>
    <t>I273</t>
  </si>
  <si>
    <t xml:space="preserve">pied tige inox D40 M10/75 (I273) </t>
  </si>
  <si>
    <t>pie16100</t>
  </si>
  <si>
    <t>I159</t>
  </si>
  <si>
    <t>pied réglable D100 M1/125 (I159)</t>
  </si>
  <si>
    <t>pie80</t>
  </si>
  <si>
    <t>PIED80</t>
  </si>
  <si>
    <t>PIED REGLABLE D80 M16/125 (PIED80)</t>
  </si>
  <si>
    <t>pie1650</t>
  </si>
  <si>
    <t>I270</t>
  </si>
  <si>
    <t>pied réglable D50 M16/125 (I270)</t>
  </si>
  <si>
    <t>pla3030</t>
  </si>
  <si>
    <t>I7348501250</t>
  </si>
  <si>
    <t>platine carré inox 30x30x2 (I7348501250)</t>
  </si>
  <si>
    <t>pla4040</t>
  </si>
  <si>
    <t>I7348501320</t>
  </si>
  <si>
    <t>platine carré inox 40x40x2 (I7348501320)</t>
  </si>
  <si>
    <t>pla5050</t>
  </si>
  <si>
    <t>I112</t>
  </si>
  <si>
    <t>platine carré inox 50x50x2 (I112)</t>
  </si>
  <si>
    <t>pla6060</t>
  </si>
  <si>
    <t>I7348501601</t>
  </si>
  <si>
    <t>platine carré inox 60x60x2 (I7348501601)</t>
  </si>
  <si>
    <t>pla8040</t>
  </si>
  <si>
    <t>I7348501600</t>
  </si>
  <si>
    <t>platine rectange inox 80x40x2 (I7348501600)</t>
  </si>
  <si>
    <t>pla8080</t>
  </si>
  <si>
    <t>I107</t>
  </si>
  <si>
    <t>platine carré inox 80x80x2 (I107)</t>
  </si>
  <si>
    <t>pla50100</t>
  </si>
  <si>
    <t>I734850207</t>
  </si>
  <si>
    <t>platine rectangle 50x100x2 (I734850207)</t>
  </si>
  <si>
    <t>pla80805</t>
  </si>
  <si>
    <t>I260</t>
  </si>
  <si>
    <t>platine carré inox 80x80x5 (I260)</t>
  </si>
  <si>
    <t>plap100100</t>
  </si>
  <si>
    <t>I734850201</t>
  </si>
  <si>
    <t>platine inox 100x100 percée (I734850201)</t>
  </si>
  <si>
    <t>plap150150</t>
  </si>
  <si>
    <t>I108</t>
  </si>
  <si>
    <t>platine inox 150x150 percée (I108)</t>
  </si>
  <si>
    <t>plat205</t>
  </si>
  <si>
    <t>I21</t>
  </si>
  <si>
    <t>plat inox 20 ép. 5 (I21)</t>
  </si>
  <si>
    <t>plat255</t>
  </si>
  <si>
    <t>I22</t>
  </si>
  <si>
    <t>plat inox 25 ép. 5 (I22)</t>
  </si>
  <si>
    <t>plat305</t>
  </si>
  <si>
    <t>I264</t>
  </si>
  <si>
    <t>plat inox 30 ép. 5 (I264)</t>
  </si>
  <si>
    <t>plat308</t>
  </si>
  <si>
    <t>I23</t>
  </si>
  <si>
    <t>plat inox 30 ép. 8 (I23)</t>
  </si>
  <si>
    <t>plat405</t>
  </si>
  <si>
    <t>I24</t>
  </si>
  <si>
    <t>plat inox 40 ép. 5 (I24)</t>
  </si>
  <si>
    <t>plat408</t>
  </si>
  <si>
    <t>I25</t>
  </si>
  <si>
    <t>plat inox 40 ép. 8 (I25)</t>
  </si>
  <si>
    <t>plat508</t>
  </si>
  <si>
    <t>I27</t>
  </si>
  <si>
    <t>plat inox 50 ép. 8 (I27)</t>
  </si>
  <si>
    <t>plat1005</t>
  </si>
  <si>
    <t>I663</t>
  </si>
  <si>
    <t>plat inox 100 ép. 5 (I663)</t>
  </si>
  <si>
    <t>platar100100</t>
  </si>
  <si>
    <t>I210</t>
  </si>
  <si>
    <t>platine carré inox 100 x 100 x 10 + trou central 16 (I210)</t>
  </si>
  <si>
    <t>platar6060</t>
  </si>
  <si>
    <t>I195</t>
  </si>
  <si>
    <t>platine carré inox 60 x 60 x 10 + trou central 16 (I195)</t>
  </si>
  <si>
    <t>platar8040</t>
  </si>
  <si>
    <t>I110</t>
  </si>
  <si>
    <t>platine rectangle inox 80 x 40 x 10 + trou central 16 (I110)</t>
  </si>
  <si>
    <t>platar80808</t>
  </si>
  <si>
    <t>I259</t>
  </si>
  <si>
    <t>platine carré inox 80 x 80 x 10 + trou central 8 (I259)</t>
  </si>
  <si>
    <t>platar8080</t>
  </si>
  <si>
    <t>I144</t>
  </si>
  <si>
    <t>platine carré inox 80 x 80 x 10 + trou central 16 (I144)</t>
  </si>
  <si>
    <t>rc10451</t>
  </si>
  <si>
    <t>I734850272</t>
  </si>
  <si>
    <t>reduction conique 104 -51 (I734850272)</t>
  </si>
  <si>
    <t>rc10451316</t>
  </si>
  <si>
    <t>reduction conique 104 -51 316L (I734850272)</t>
  </si>
  <si>
    <t>rc10476</t>
  </si>
  <si>
    <t>I3131708958</t>
  </si>
  <si>
    <t>reduction conique 104 -76 (I3131708958)</t>
  </si>
  <si>
    <t>rc10476316</t>
  </si>
  <si>
    <t>reduction conique 104 -76 316L (I3131708958)</t>
  </si>
  <si>
    <t>rc3825</t>
  </si>
  <si>
    <t>I3131708951</t>
  </si>
  <si>
    <t>reduction conique 38 -25 (I3131708951)</t>
  </si>
  <si>
    <t>rc3825316</t>
  </si>
  <si>
    <t>reduction conique 38 -25 316L (I3131708951)</t>
  </si>
  <si>
    <t>rc6325</t>
  </si>
  <si>
    <t>I734850122</t>
  </si>
  <si>
    <t>reduction conique 63 -25 (I734850122)</t>
  </si>
  <si>
    <t>rc6325316</t>
  </si>
  <si>
    <t>reduction conique 63 -25 316L (I734850122)</t>
  </si>
  <si>
    <t>rc6338</t>
  </si>
  <si>
    <t>I3131708954</t>
  </si>
  <si>
    <t>reduction conique 63 -38 (I3131708954)</t>
  </si>
  <si>
    <t>rc6338316</t>
  </si>
  <si>
    <t>reduction conique 63 -38 316L (I3131708954)</t>
  </si>
  <si>
    <t>rc6351</t>
  </si>
  <si>
    <t>I3131708955</t>
  </si>
  <si>
    <t>reduction conique 63 -51 (I3131708955)</t>
  </si>
  <si>
    <t>rc6351316</t>
  </si>
  <si>
    <t>reduction conique 63 -51 316L (I3131708955)</t>
  </si>
  <si>
    <t>rc7625</t>
  </si>
  <si>
    <t>I734850123</t>
  </si>
  <si>
    <t>reduction conique 76 -25 (I734850123)</t>
  </si>
  <si>
    <t>rc7625316</t>
  </si>
  <si>
    <t>reduction conique 76 -25 316L (I734850123)</t>
  </si>
  <si>
    <t>rc7651</t>
  </si>
  <si>
    <t>I3131708956</t>
  </si>
  <si>
    <t>reduction conique 76-51 (I3131708956)</t>
  </si>
  <si>
    <t>rc7651316</t>
  </si>
  <si>
    <t>reduction conique 76 -51 316L (I3131708956)</t>
  </si>
  <si>
    <t>rc7663</t>
  </si>
  <si>
    <t>I3131708957</t>
  </si>
  <si>
    <t>reduction conique 76 -63 (I3131708957)</t>
  </si>
  <si>
    <t>rc7663316</t>
  </si>
  <si>
    <t>reduction conique 76 -63 316L (I3131708957)</t>
  </si>
  <si>
    <t>re10451</t>
  </si>
  <si>
    <t>I734850105</t>
  </si>
  <si>
    <t>reduction excentrique 104 -51 (I734850105)</t>
  </si>
  <si>
    <t>re10451316</t>
  </si>
  <si>
    <t>reduction excentrique 104 -51 316L (I734850105)</t>
  </si>
  <si>
    <t>re10463</t>
  </si>
  <si>
    <t>I734850106</t>
  </si>
  <si>
    <t>reduction excentrique 104 -63 (I734850106)</t>
  </si>
  <si>
    <t>re10463316</t>
  </si>
  <si>
    <t>reduction excentrique 104 -63 316L (I734850106)</t>
  </si>
  <si>
    <t>re3825</t>
  </si>
  <si>
    <t>I713170097</t>
  </si>
  <si>
    <t>reduction excentrique 38 -25 (I713170097)</t>
  </si>
  <si>
    <t>re3825316</t>
  </si>
  <si>
    <t>reduction excentrique 38 -25 316L (I713170097)</t>
  </si>
  <si>
    <t>re5125</t>
  </si>
  <si>
    <t>I950900</t>
  </si>
  <si>
    <t>reduction excentrique 51 -25 (I950900)</t>
  </si>
  <si>
    <t>re5125316</t>
  </si>
  <si>
    <t>reduction excentrique 51 -25 316L (I950900)</t>
  </si>
  <si>
    <t>re6325</t>
  </si>
  <si>
    <t>I942700</t>
  </si>
  <si>
    <t>reduction excentrique 63 -25 (I942700)</t>
  </si>
  <si>
    <t>re6325316</t>
  </si>
  <si>
    <t>reduction excentrique 63 -25 316L (I942700)</t>
  </si>
  <si>
    <t>re6338</t>
  </si>
  <si>
    <t>I942800</t>
  </si>
  <si>
    <t>reduction excentrique 63 -38 (I942800)</t>
  </si>
  <si>
    <t>re6338316</t>
  </si>
  <si>
    <t>reduction excentrique 63 -38 316L (I942800)</t>
  </si>
  <si>
    <t>re7651</t>
  </si>
  <si>
    <t>I905900</t>
  </si>
  <si>
    <t>reduction excentrique 76-51 (I905900)</t>
  </si>
  <si>
    <t>re7651316</t>
  </si>
  <si>
    <t>reduction excentrique 76 -51 316L (I905900)</t>
  </si>
  <si>
    <t>re7663</t>
  </si>
  <si>
    <t>I713170172</t>
  </si>
  <si>
    <t>reduction excentrique 76 -63 (I713170172)</t>
  </si>
  <si>
    <t>re7663316</t>
  </si>
  <si>
    <t>reduction excentrique 76 -63 316L (I713170172)</t>
  </si>
  <si>
    <t>rcdn100dn80</t>
  </si>
  <si>
    <t>I341</t>
  </si>
  <si>
    <t>reduction conique inox DN100 / DN80 (I341)</t>
  </si>
  <si>
    <t>rcdn125dn80</t>
  </si>
  <si>
    <t>I276</t>
  </si>
  <si>
    <t>reduction conique inox DN125 / DN80 (I276)</t>
  </si>
  <si>
    <t>rcdn15dn10</t>
  </si>
  <si>
    <t>I170</t>
  </si>
  <si>
    <t>reduction conique inox DN15 / DN10 (I170)</t>
  </si>
  <si>
    <t>rcdn15dn8</t>
  </si>
  <si>
    <t>I169</t>
  </si>
  <si>
    <t>reduction conique inox DN15 / DN8 (I169)</t>
  </si>
  <si>
    <t>rcdn200dn150</t>
  </si>
  <si>
    <t>I347</t>
  </si>
  <si>
    <t>reduction conique inox DN200 / DN150 (I347)</t>
  </si>
  <si>
    <t>rcdn20dn10</t>
  </si>
  <si>
    <t>I171</t>
  </si>
  <si>
    <t>reduction conique inox DN20 / DN10 (I171)</t>
  </si>
  <si>
    <t>rcdn20dn8</t>
  </si>
  <si>
    <t>I300</t>
  </si>
  <si>
    <t>reduction conique inox DN20 / DN8 (I300)</t>
  </si>
  <si>
    <t>rcdn25dn15</t>
  </si>
  <si>
    <t>I173</t>
  </si>
  <si>
    <t>reduction conique inox DN25 / DN15 (I173)</t>
  </si>
  <si>
    <t>rcdn25dn20</t>
  </si>
  <si>
    <t>I174</t>
  </si>
  <si>
    <t>reduction conique inox DN25 / DN20 (I174)</t>
  </si>
  <si>
    <t>rcdn32dn15</t>
  </si>
  <si>
    <t>I175</t>
  </si>
  <si>
    <t>reduction conique inox DN32 / DN15 (I175)</t>
  </si>
  <si>
    <t>rcdn32dn20</t>
  </si>
  <si>
    <t>I176</t>
  </si>
  <si>
    <t>reduction conique inox DN32 / DN20 (I176)</t>
  </si>
  <si>
    <t>rcdn32dn25</t>
  </si>
  <si>
    <t>I177</t>
  </si>
  <si>
    <t>reduction conique inox DN32 / DN25 (I177)</t>
  </si>
  <si>
    <t>rcdn40dn20</t>
  </si>
  <si>
    <t>I178</t>
  </si>
  <si>
    <t>reduction conique inox DN40 / DN20 (I178)</t>
  </si>
  <si>
    <t>rcdn40dn25</t>
  </si>
  <si>
    <t>I179</t>
  </si>
  <si>
    <t>reduction conique inox DN40 / DN25 (I179)</t>
  </si>
  <si>
    <t>rcdn40dn32</t>
  </si>
  <si>
    <t>I180</t>
  </si>
  <si>
    <t>reduction conique inox DN40 / DN32 (I180)</t>
  </si>
  <si>
    <t>rcdn50dn25</t>
  </si>
  <si>
    <t>I183</t>
  </si>
  <si>
    <t>reduction conique inox DN50 / DN25 (I183)</t>
  </si>
  <si>
    <t>rcdn50dn32</t>
  </si>
  <si>
    <t>I184</t>
  </si>
  <si>
    <t>reduction conique inox DN50 / DN32 (I184)</t>
  </si>
  <si>
    <t>rcdn50dn40</t>
  </si>
  <si>
    <t>I185</t>
  </si>
  <si>
    <t>reduction conique inox DN50 / DN40 (I185)</t>
  </si>
  <si>
    <t>rcdn65dn32</t>
  </si>
  <si>
    <t>I186</t>
  </si>
  <si>
    <t>reduction conique inox DN65 / DN32 (I186)</t>
  </si>
  <si>
    <t>rcdn65dn40</t>
  </si>
  <si>
    <t>I187</t>
  </si>
  <si>
    <t>reduction conique inox DN65 / DN40 (I187)</t>
  </si>
  <si>
    <t>rcdn65dn50</t>
  </si>
  <si>
    <t>I188</t>
  </si>
  <si>
    <t>reduction conique inox DN65 / DN50 (I188)</t>
  </si>
  <si>
    <t>rcdn80dn40</t>
  </si>
  <si>
    <t>I189</t>
  </si>
  <si>
    <t>reduction conique inox DN80 / DN40 (I189)</t>
  </si>
  <si>
    <t>rcdn80dn50</t>
  </si>
  <si>
    <t>I190</t>
  </si>
  <si>
    <t>reduction conique inox DN80 / DN50 (I190)</t>
  </si>
  <si>
    <t>rcdn80dn65</t>
  </si>
  <si>
    <t>I191</t>
  </si>
  <si>
    <t>reduction conique inox DN80 / DN65 (I191)</t>
  </si>
  <si>
    <t>rond10</t>
  </si>
  <si>
    <t>I37</t>
  </si>
  <si>
    <t>rond plein inox diam 10 (I37)</t>
  </si>
  <si>
    <t>rond12</t>
  </si>
  <si>
    <t>I38</t>
  </si>
  <si>
    <t>rond plein inox diam 12 (I38)</t>
  </si>
  <si>
    <t>rond14</t>
  </si>
  <si>
    <t>I39</t>
  </si>
  <si>
    <t>rond plein inox diam 14 (I39)</t>
  </si>
  <si>
    <t>rond5138</t>
  </si>
  <si>
    <t>I256</t>
  </si>
  <si>
    <t>rondelle pour double enveloppe 51/38 (I256)</t>
  </si>
  <si>
    <t>rond6</t>
  </si>
  <si>
    <t>I35</t>
  </si>
  <si>
    <t>rond plein inox diam 6 (I35)</t>
  </si>
  <si>
    <t>rond6351</t>
  </si>
  <si>
    <t>I261</t>
  </si>
  <si>
    <t>rondelle pour double enveloppe 63/51 (I261)</t>
  </si>
  <si>
    <t>rond7663</t>
  </si>
  <si>
    <t>I262</t>
  </si>
  <si>
    <t>rondelle pour double enveloppe 76/63 (I262)</t>
  </si>
  <si>
    <t>rond8</t>
  </si>
  <si>
    <t>I36</t>
  </si>
  <si>
    <t>rond plein inox diam 8 (I36)</t>
  </si>
  <si>
    <t>sms1016316</t>
  </si>
  <si>
    <t>I9611330387</t>
  </si>
  <si>
    <t>raccord sms diam 101.6 316L (I9611330387)</t>
  </si>
  <si>
    <t>sms104</t>
  </si>
  <si>
    <t>I716945680</t>
  </si>
  <si>
    <t>raccord sms diam 104 (I716945680)</t>
  </si>
  <si>
    <t>te104316</t>
  </si>
  <si>
    <t>I9611302160</t>
  </si>
  <si>
    <t>te inox diam 104 316L (I9611302160)</t>
  </si>
  <si>
    <t>te10438316</t>
  </si>
  <si>
    <t>I734850022</t>
  </si>
  <si>
    <t>te inox diam 104 extrudé 38 316L (I734850022)</t>
  </si>
  <si>
    <t>te10451316</t>
  </si>
  <si>
    <t>I734850007</t>
  </si>
  <si>
    <t>te inox diam 104 extrudé 51 316L (I734850007)</t>
  </si>
  <si>
    <t>te129</t>
  </si>
  <si>
    <t>I357</t>
  </si>
  <si>
    <t>te inox diam 129 (I357)</t>
  </si>
  <si>
    <t>te25316</t>
  </si>
  <si>
    <t>I19165200</t>
  </si>
  <si>
    <t>te inox diam 25 316L (I9611302155)</t>
  </si>
  <si>
    <t>te38316</t>
  </si>
  <si>
    <t>I19165400</t>
  </si>
  <si>
    <t>te inox diam 38 316L (I9611302156)</t>
  </si>
  <si>
    <t>te50</t>
  </si>
  <si>
    <t>I370</t>
  </si>
  <si>
    <t>te inox 50x50x50 ep 3 pour support coulissant (I370)</t>
  </si>
  <si>
    <t>te5125316</t>
  </si>
  <si>
    <t>I734850018</t>
  </si>
  <si>
    <t>te inox diam 51 extrudé 25 316L (I734850018)</t>
  </si>
  <si>
    <t>te51316</t>
  </si>
  <si>
    <t>I19165500</t>
  </si>
  <si>
    <t>te inox diam 51 316L (I9611302157)</t>
  </si>
  <si>
    <t>te5138316</t>
  </si>
  <si>
    <t>I734850017</t>
  </si>
  <si>
    <t>te inox diam 51 extrudé 38 316L (I734850017)</t>
  </si>
  <si>
    <t>te63316</t>
  </si>
  <si>
    <t>I19165600</t>
  </si>
  <si>
    <t>te inox diam 63 316L (I9611302158)</t>
  </si>
  <si>
    <t>te76316</t>
  </si>
  <si>
    <t>I19165700</t>
  </si>
  <si>
    <t>te inox diam 76 316L (I9611302159)</t>
  </si>
  <si>
    <t>te7651316</t>
  </si>
  <si>
    <t>I734850274</t>
  </si>
  <si>
    <t>te inox diam 76 extrudé 51 316L (I734850274)</t>
  </si>
  <si>
    <t>tedn10</t>
  </si>
  <si>
    <t>I149</t>
  </si>
  <si>
    <t>te inox DN10 - 12/17 (I149)</t>
  </si>
  <si>
    <t>tedn15</t>
  </si>
  <si>
    <t>I150</t>
  </si>
  <si>
    <t>te inox DN15 - 15/21 (I150)</t>
  </si>
  <si>
    <t>tedn20</t>
  </si>
  <si>
    <t>I151</t>
  </si>
  <si>
    <t>te inox DN20 - 20/27 (I151)</t>
  </si>
  <si>
    <t>tedn32</t>
  </si>
  <si>
    <t>I154</t>
  </si>
  <si>
    <t>te inox DN32 - 33/42 (I154)</t>
  </si>
  <si>
    <t>tedn40</t>
  </si>
  <si>
    <t>I155</t>
  </si>
  <si>
    <t>te inox DN40 - 40/49 (I155)</t>
  </si>
  <si>
    <t>tedn50</t>
  </si>
  <si>
    <t>I156</t>
  </si>
  <si>
    <t>te inox DN50 - 50/60 (I156)</t>
  </si>
  <si>
    <t>tedn8</t>
  </si>
  <si>
    <t>I148</t>
  </si>
  <si>
    <t>te inox DN8 - 8/13 (I148)</t>
  </si>
  <si>
    <t>tedn80</t>
  </si>
  <si>
    <t>I158</t>
  </si>
  <si>
    <t>te inox DN80 - 80/90 (I158)</t>
  </si>
  <si>
    <t>tra104</t>
  </si>
  <si>
    <t>I106</t>
  </si>
  <si>
    <t>traverse cloison diam 104 (I106)</t>
  </si>
  <si>
    <t>tra25</t>
  </si>
  <si>
    <t>I76</t>
  </si>
  <si>
    <t>traverse cloison diam 25 (I76)</t>
  </si>
  <si>
    <t>tra38</t>
  </si>
  <si>
    <t>I77</t>
  </si>
  <si>
    <t>traverse cloison diam 38 (I77)</t>
  </si>
  <si>
    <t>tra51</t>
  </si>
  <si>
    <t>I78</t>
  </si>
  <si>
    <t>traverse cloison diam 51 (I78)</t>
  </si>
  <si>
    <t>tra63</t>
  </si>
  <si>
    <t>I79</t>
  </si>
  <si>
    <t>traverse cloison diam 63 (I79)</t>
  </si>
  <si>
    <t>tra76</t>
  </si>
  <si>
    <t>I80</t>
  </si>
  <si>
    <t>traverse cloison diam 76 (I80)</t>
  </si>
  <si>
    <t>tu100100</t>
  </si>
  <si>
    <t>I356</t>
  </si>
  <si>
    <t>tube carré inox 100x100x3 (I356)</t>
  </si>
  <si>
    <t>tu104316</t>
  </si>
  <si>
    <t>I800228300</t>
  </si>
  <si>
    <t>tube inox diam 104 316L (I800228300)</t>
  </si>
  <si>
    <t>tu129</t>
  </si>
  <si>
    <t>I297</t>
  </si>
  <si>
    <t>tube inox diam 129 (I297)</t>
  </si>
  <si>
    <t>tu200100</t>
  </si>
  <si>
    <t>I365</t>
  </si>
  <si>
    <t>tube rectangle inox 200x100 (I365)</t>
  </si>
  <si>
    <t>tu219</t>
  </si>
  <si>
    <t>TRSB219120</t>
  </si>
  <si>
    <t>tube inox diam 219 304L (TRSB219120)</t>
  </si>
  <si>
    <t>tu25316</t>
  </si>
  <si>
    <t>I800067900</t>
  </si>
  <si>
    <t>tube inox diam 25 316L (I800067900)</t>
  </si>
  <si>
    <t>tu38316</t>
  </si>
  <si>
    <t>I800067601</t>
  </si>
  <si>
    <t>tube inox diam 38 316L (I800067600)</t>
  </si>
  <si>
    <t>tu4040</t>
  </si>
  <si>
    <t>I734850158</t>
  </si>
  <si>
    <t>tube carré inox 40x40x2 (I734850158)</t>
  </si>
  <si>
    <t>tu51316</t>
  </si>
  <si>
    <t>I800190100</t>
  </si>
  <si>
    <t>tube inox diam 51 316L (I800190100)</t>
  </si>
  <si>
    <t>tu6060</t>
  </si>
  <si>
    <t>I368</t>
  </si>
  <si>
    <t>tube carré inox 60x60x3 (I368)</t>
  </si>
  <si>
    <t>tu76316</t>
  </si>
  <si>
    <t>I800199000</t>
  </si>
  <si>
    <t>tube inox diam 76 316L (I800199000)</t>
  </si>
  <si>
    <t>tu8040</t>
  </si>
  <si>
    <t>I7348501100</t>
  </si>
  <si>
    <t>tube rectangle inox 80x40 (I7348501100)</t>
  </si>
  <si>
    <t>tu8080</t>
  </si>
  <si>
    <t>I7348501101</t>
  </si>
  <si>
    <t>tube carré inox 80x80x3 (I7348501101)</t>
  </si>
  <si>
    <t>tudn10</t>
  </si>
  <si>
    <t>I16</t>
  </si>
  <si>
    <t>tube inox DN10 - 12/17 (I16)</t>
  </si>
  <si>
    <t>tudn100</t>
  </si>
  <si>
    <t>I362</t>
  </si>
  <si>
    <t>tube inox DN100 - 100/114L (I362)</t>
  </si>
  <si>
    <t>tudn125</t>
  </si>
  <si>
    <t>I298</t>
  </si>
  <si>
    <t>tube inox DN125 (I298)</t>
  </si>
  <si>
    <t>tudn15</t>
  </si>
  <si>
    <t>I17</t>
  </si>
  <si>
    <t>tube inox DN15 - 15/21 (I17)</t>
  </si>
  <si>
    <t>tudn20</t>
  </si>
  <si>
    <t>I18</t>
  </si>
  <si>
    <t>tube inox DN20 - 20/27 (I18)</t>
  </si>
  <si>
    <t>tudn25</t>
  </si>
  <si>
    <t>I19</t>
  </si>
  <si>
    <t>tube inox DN25 - 26/34 (I19)</t>
  </si>
  <si>
    <t>tudn25316</t>
  </si>
  <si>
    <t>I19316</t>
  </si>
  <si>
    <t>tube inox DN25 - 26/34 - 316L (I19316)</t>
  </si>
  <si>
    <t>tudn32</t>
  </si>
  <si>
    <t>I20</t>
  </si>
  <si>
    <t>tube inox DN32 - 33/42 (I20)</t>
  </si>
  <si>
    <t>tudn40</t>
  </si>
  <si>
    <t>I123</t>
  </si>
  <si>
    <t>tube inox DN40 - 40/49 (I123)</t>
  </si>
  <si>
    <t>tudn50</t>
  </si>
  <si>
    <t>I124</t>
  </si>
  <si>
    <t>tube inox DN50 - 50/60 (I124)</t>
  </si>
  <si>
    <t>tudn65</t>
  </si>
  <si>
    <t>I367</t>
  </si>
  <si>
    <t>tube inox DN65 - 66/76 (I367)</t>
  </si>
  <si>
    <t>tudn8</t>
  </si>
  <si>
    <t>I15</t>
  </si>
  <si>
    <t>tube inox DN8 - 8/13 (I15)</t>
  </si>
  <si>
    <t>tudn80</t>
  </si>
  <si>
    <t>I125</t>
  </si>
  <si>
    <t>tube inox DN80 - 80/90 (I125)</t>
  </si>
  <si>
    <t>uniondn10ll</t>
  </si>
  <si>
    <t>R412</t>
  </si>
  <si>
    <t>raccord union lisse/lisse DN10 - 12/17 (R412)</t>
  </si>
  <si>
    <t>uniondn15ll</t>
  </si>
  <si>
    <t>R415</t>
  </si>
  <si>
    <t>raccord union lisse/lisse DN15 - 15/21 (R415)</t>
  </si>
  <si>
    <t>uniondn25ll</t>
  </si>
  <si>
    <t>R425</t>
  </si>
  <si>
    <t>raccord union lisse/lisse DN25 - 26/34 (R425)</t>
  </si>
  <si>
    <t>uniondn32ll</t>
  </si>
  <si>
    <t>R430</t>
  </si>
  <si>
    <t>raccord union lisse/lisse DN32 - 33/42 (R430)</t>
  </si>
  <si>
    <t>uniondn40ll</t>
  </si>
  <si>
    <t>R440</t>
  </si>
  <si>
    <t>raccord union lisse/lisse DN40 - 40/49 (R440)</t>
  </si>
  <si>
    <t>uniondn50ll</t>
  </si>
  <si>
    <t>R450</t>
  </si>
  <si>
    <t>raccord union lisse/lisse DN50 - 50/60 (R450)</t>
  </si>
  <si>
    <t>uniondn65ll</t>
  </si>
  <si>
    <t>R465</t>
  </si>
  <si>
    <t>raccord union lisse/lisse DN65 - 66/76</t>
  </si>
  <si>
    <t>uniondn8ll</t>
  </si>
  <si>
    <t>R409</t>
  </si>
  <si>
    <t>raccord union lisse/lisse DN8 - 8/13 (R409)</t>
  </si>
  <si>
    <t>cdn250</t>
  </si>
  <si>
    <t>I324</t>
  </si>
  <si>
    <t>coude inox DN250 (I324)</t>
  </si>
  <si>
    <t>uniondn8lm</t>
  </si>
  <si>
    <t>R309</t>
  </si>
  <si>
    <t>raccord union lisse/M DN8 - 8/13 (R309)</t>
  </si>
  <si>
    <t>uniondn12lm</t>
  </si>
  <si>
    <t>R312</t>
  </si>
  <si>
    <t>raccord union lisse/M DN12 - 12/17 (R312)</t>
  </si>
  <si>
    <t>uniondn15lm</t>
  </si>
  <si>
    <t>R315</t>
  </si>
  <si>
    <t>raccrod union lisse/M DN15 - 15/21 (R315)</t>
  </si>
  <si>
    <t>uniondn20lm</t>
  </si>
  <si>
    <t>R320</t>
  </si>
  <si>
    <t>raccord union lisse/M DN20 - 20/27 (R320)</t>
  </si>
  <si>
    <t>uniondn25lm</t>
  </si>
  <si>
    <t>R325</t>
  </si>
  <si>
    <t>raccord union lisse/M DN25 - 26/34 (R325)</t>
  </si>
  <si>
    <t>uniondn32lm</t>
  </si>
  <si>
    <t>R330</t>
  </si>
  <si>
    <t>raccord union lisse/M DN32 - 33/42 (R330)</t>
  </si>
  <si>
    <t>uniondn50lm</t>
  </si>
  <si>
    <t>R350</t>
  </si>
  <si>
    <t>raccord union lisse/M DN50 - 50/60 (R350)</t>
  </si>
  <si>
    <t>TOLEL304/3</t>
  </si>
  <si>
    <t>TOLE LARMEE 304L EP3/4.5</t>
  </si>
  <si>
    <t>tôle larmée inox 304L ép. : 3/4.5  M² (TOLE LARMEE 304L EP3/4.5)</t>
  </si>
  <si>
    <t>TOLEL304/4</t>
  </si>
  <si>
    <t>TOLE LARMEE 304L EP4.5/6</t>
  </si>
  <si>
    <t>tôle larmée inox 304L ép. : 4.5/6  M² (TOLE LARMEE 304L EP4.5/6)</t>
  </si>
  <si>
    <t>TOLE304/1</t>
  </si>
  <si>
    <t>TOL1304</t>
  </si>
  <si>
    <t>tôle inox 304L ép. : 1 M² brut protégé film PVC (TOL1304)</t>
  </si>
  <si>
    <t>TOLE304/1.5</t>
  </si>
  <si>
    <t>TOL1.5304</t>
  </si>
  <si>
    <t>tôle inox 304L ép. : 1,5 M² brut protégé film PVC (TOL1,5304)</t>
  </si>
  <si>
    <t>TOLE304/10</t>
  </si>
  <si>
    <t>TOL10304</t>
  </si>
  <si>
    <t>tôle inox 304L ép. : 10 M² brut protégé film PVC (TOL10304)</t>
  </si>
  <si>
    <t>TOLE304/2</t>
  </si>
  <si>
    <t>TOL2304</t>
  </si>
  <si>
    <t>tôle inox 304L ép. : 2 M² brut protégé film PVC (TOL2304)</t>
  </si>
  <si>
    <t>TOLE304/3</t>
  </si>
  <si>
    <t>TOL3304</t>
  </si>
  <si>
    <t>tôle inox 304L ép. : 3 M² brut protégé film PVC (TOL3304)</t>
  </si>
  <si>
    <t>TOLE304/4</t>
  </si>
  <si>
    <t>TOL4304</t>
  </si>
  <si>
    <t>tôle inox 304L ép. : 4 M² brut protégé film PVC (TOL4304)</t>
  </si>
  <si>
    <t>TOLE304/5</t>
  </si>
  <si>
    <t>TOL5304</t>
  </si>
  <si>
    <t>tôle inox 304L ép. : 5 M² brut lac (TOL5304)</t>
  </si>
  <si>
    <t>TOLE316/2</t>
  </si>
  <si>
    <t>TOL2316</t>
  </si>
  <si>
    <t>tôle inox 316L ép. : 2 (TOL2316)</t>
  </si>
  <si>
    <t>TOLE316/3</t>
  </si>
  <si>
    <t>TOL3316</t>
  </si>
  <si>
    <t>tôle inox 316L ép. : 3 (TOL3316)</t>
  </si>
  <si>
    <t>FCLAMP25</t>
  </si>
  <si>
    <t>ferrule clamp courte lg. : 21,5 Inox 316 25 (FCLAMP25)</t>
  </si>
  <si>
    <t>FCLAMP38</t>
  </si>
  <si>
    <t>ferrule clamp courte lg. : 21,5 Inox 316 38 (FCLAMP38)</t>
  </si>
  <si>
    <t>FCLAMP51</t>
  </si>
  <si>
    <t>ferrule clamp courte lg. : 21,5 Inox 316 51 (FCLAMP51)</t>
  </si>
  <si>
    <t>FCLAMP63</t>
  </si>
  <si>
    <t>ferrule clamp courte lg. : 21,5 Inox 316 63 (FCLAMP63)</t>
  </si>
  <si>
    <t>FCLAMP76</t>
  </si>
  <si>
    <t>ferrule clamp courte lg. : 21,5 Inox 316 76 (FCLAMP76)</t>
  </si>
  <si>
    <t>FCLAMP104</t>
  </si>
  <si>
    <t>ferrule clamp courte lg. : 21,5 Inox 316 104 (FCLAMP104)</t>
  </si>
  <si>
    <t>uniondn8lf</t>
  </si>
  <si>
    <t>R209</t>
  </si>
  <si>
    <t>raccord union lisse/F DN8 - 8/13 (R209)</t>
  </si>
  <si>
    <t>uniondn15lf</t>
  </si>
  <si>
    <t>R215</t>
  </si>
  <si>
    <t>raccrod union lisse/F DN15 - 15/21 (R215)</t>
  </si>
  <si>
    <t>uniondn20lf</t>
  </si>
  <si>
    <t>R220</t>
  </si>
  <si>
    <t>raccord union lisse/F DN20 - 20/27 (R220)</t>
  </si>
  <si>
    <t>uniondn25lf</t>
  </si>
  <si>
    <t>R225</t>
  </si>
  <si>
    <t>raccord union lisse/F DN25 - 26/34 (R225)</t>
  </si>
  <si>
    <t>uniondn32lf</t>
  </si>
  <si>
    <t>R230</t>
  </si>
  <si>
    <t>raccord union lisse/F DN32 - 33/42 (R230)</t>
  </si>
  <si>
    <t>uniondn40lf</t>
  </si>
  <si>
    <t>R240</t>
  </si>
  <si>
    <t>raccord union lisse/F DN40 - 40/49 (R240)</t>
  </si>
  <si>
    <t>uniondn50lf</t>
  </si>
  <si>
    <t>R250</t>
  </si>
  <si>
    <t>raccord union lisse/f DN50 - 50/60 (R250)</t>
  </si>
  <si>
    <t>uniondn8ff</t>
  </si>
  <si>
    <t>R509</t>
  </si>
  <si>
    <t>raccord union F/F DN8 - 8/13 (R509)</t>
  </si>
  <si>
    <t>uniondn12ff</t>
  </si>
  <si>
    <t>R512</t>
  </si>
  <si>
    <t>raccord union F/F DN12 - 12/17 (R512)</t>
  </si>
  <si>
    <t>uniondn15ff</t>
  </si>
  <si>
    <t>R515</t>
  </si>
  <si>
    <t>raccrod union F/F DN15 - 15/21 (R515)</t>
  </si>
  <si>
    <t>uniondn20ff</t>
  </si>
  <si>
    <t>R520</t>
  </si>
  <si>
    <t>raccord union F/F DN20 - 20/27 (R520)</t>
  </si>
  <si>
    <t>uniondn25ff</t>
  </si>
  <si>
    <t>R525</t>
  </si>
  <si>
    <t>raccord union F/F DN25 - 26/34 (R525)</t>
  </si>
  <si>
    <t>uniondn32ff</t>
  </si>
  <si>
    <t>R530</t>
  </si>
  <si>
    <t>raccord union F/F DN32 - 33/42 (R530)</t>
  </si>
  <si>
    <t>uniondn40ff</t>
  </si>
  <si>
    <t>R540</t>
  </si>
  <si>
    <t>raccord union F/F DN40 - 40/49 (R540)</t>
  </si>
  <si>
    <t>uniondn50ff</t>
  </si>
  <si>
    <t>R550</t>
  </si>
  <si>
    <t>raccord union F/F DN50 - 50/60 (R550)</t>
  </si>
  <si>
    <t>uniondn8mf</t>
  </si>
  <si>
    <t>R709</t>
  </si>
  <si>
    <t>raccord union M/F DN8 - 8/13 (R709)</t>
  </si>
  <si>
    <t>uniondn12mf</t>
  </si>
  <si>
    <t>R712</t>
  </si>
  <si>
    <t>raccord union M/F DN12 - 12/17 (R712)</t>
  </si>
  <si>
    <t>uniondn15mf</t>
  </si>
  <si>
    <t>R715</t>
  </si>
  <si>
    <t>raccrod union M/F DN15 - 15/21 (R715)</t>
  </si>
  <si>
    <t>uniondn20mf</t>
  </si>
  <si>
    <t>R720</t>
  </si>
  <si>
    <t>raccord union M/F DN20 - 20/27 (R720)</t>
  </si>
  <si>
    <t>uniondn25mf</t>
  </si>
  <si>
    <t>R725</t>
  </si>
  <si>
    <t>raccord union M/F DN25 - 26/34 (R725)</t>
  </si>
  <si>
    <t>uniondn32mf</t>
  </si>
  <si>
    <t>R730</t>
  </si>
  <si>
    <t>raccord union M/F DN32 - 33/42 (R730)</t>
  </si>
  <si>
    <t>uniondn40mf</t>
  </si>
  <si>
    <t>R740</t>
  </si>
  <si>
    <t>raccord union M/F DN40 - 40/49 (R740)</t>
  </si>
  <si>
    <t>uniondn50mf</t>
  </si>
  <si>
    <t>R750</t>
  </si>
  <si>
    <t>raccord union M/F DN50 - 50/60 (R750)</t>
  </si>
  <si>
    <t>plar120</t>
  </si>
  <si>
    <t>I111</t>
  </si>
  <si>
    <t>platine ronde 120X10 + trou borgne (I111)</t>
  </si>
  <si>
    <t>ECROU32</t>
  </si>
  <si>
    <t>I19060402</t>
  </si>
  <si>
    <t>écrou diam 32 inox (I19060402)</t>
  </si>
  <si>
    <t>NEZ25316L</t>
  </si>
  <si>
    <t>I19100100</t>
  </si>
  <si>
    <t>nez à souder diam 25 inox 316L (I19100100)</t>
  </si>
  <si>
    <t>NEZ51316L</t>
  </si>
  <si>
    <t>I19100400</t>
  </si>
  <si>
    <t>nez à souder diam 51 inox 316L (I19100400)</t>
  </si>
  <si>
    <t>NEZ63316L</t>
  </si>
  <si>
    <t>I19100500</t>
  </si>
  <si>
    <t>nez à souder diam 63,5 inox 316L (I19100500)</t>
  </si>
  <si>
    <t>NEZ101316L</t>
  </si>
  <si>
    <t>I3131708173</t>
  </si>
  <si>
    <t>nez à souder diam 101,6 inox 316L (I3131708173)</t>
  </si>
  <si>
    <t>DOU63316L</t>
  </si>
  <si>
    <t>I19099800</t>
  </si>
  <si>
    <t>douille à souder diam 63,5 inox 316L (I19099800)</t>
  </si>
  <si>
    <t>DOU76316L</t>
  </si>
  <si>
    <t>I19099900</t>
  </si>
  <si>
    <t>douille à souder diam 76 inox 316L (I19099900)</t>
  </si>
  <si>
    <t>DOU104316L</t>
  </si>
  <si>
    <t>I734850296</t>
  </si>
  <si>
    <t>douille à souder diam 104 inox 316L (I734850296)</t>
  </si>
  <si>
    <t>DOU38</t>
  </si>
  <si>
    <t>I19070600</t>
  </si>
  <si>
    <t>douille à souder diam 38 inox 304L (I19070600)</t>
  </si>
  <si>
    <t>JOIC40</t>
  </si>
  <si>
    <t>I19060405</t>
  </si>
  <si>
    <t>joint diam 40 EPDM section carrée (I19060405)</t>
  </si>
  <si>
    <t>JOIL25</t>
  </si>
  <si>
    <t>I3131703753</t>
  </si>
  <si>
    <t>joint diam 25 EPDM section L (I3131703753)</t>
  </si>
  <si>
    <t>JOIL104</t>
  </si>
  <si>
    <t>I3131708864</t>
  </si>
  <si>
    <t>joint diam 104 EPDM section L (I3131708864)</t>
  </si>
  <si>
    <t>pla100100</t>
  </si>
  <si>
    <t>I318</t>
  </si>
  <si>
    <t>platine carré 100x100 (I318)</t>
  </si>
  <si>
    <t>doured10163</t>
  </si>
  <si>
    <t>I3131708891</t>
  </si>
  <si>
    <t>douille réduction 101,6/63 (I3131708891)</t>
  </si>
  <si>
    <t>sup50405</t>
  </si>
  <si>
    <t>I422</t>
  </si>
  <si>
    <t>support de plaque 50x40x5 M6 (I422)</t>
  </si>
  <si>
    <t>JCLAMP25</t>
  </si>
  <si>
    <t>JOINT CLAMP DIAM. 25 EPDM</t>
  </si>
  <si>
    <t>JCLAMP38</t>
  </si>
  <si>
    <t>JOINT CLAMP DIAM. 38 EPDM</t>
  </si>
  <si>
    <t>JCLAMP51</t>
  </si>
  <si>
    <t>JOINT CLAMP DIAM. 51 EPDM</t>
  </si>
  <si>
    <t>JCLAMP63</t>
  </si>
  <si>
    <t>JOINT CLAMP DIAM. 63 EPDM</t>
  </si>
  <si>
    <t>JCLAMP76</t>
  </si>
  <si>
    <t>JOINT CLAMP DIAM. 76 EPDM</t>
  </si>
  <si>
    <t>JCLAMP104</t>
  </si>
  <si>
    <t>JOINT CLAMP DIAM. 104 EPDM</t>
  </si>
  <si>
    <t>croix25</t>
  </si>
  <si>
    <t>CROIX6L25</t>
  </si>
  <si>
    <t>croix égale extrudée diam25 inox 316L (CROIX6L25)</t>
  </si>
  <si>
    <t>croix38</t>
  </si>
  <si>
    <t>CROIX6L38</t>
  </si>
  <si>
    <t>croix égale extrudée diam38 inox 316L (CROIX6L38)</t>
  </si>
  <si>
    <t>croix51</t>
  </si>
  <si>
    <t>CROIX6L51</t>
  </si>
  <si>
    <t>croix égale extrudée diam51 inox 316L (CROIX6L51)</t>
  </si>
  <si>
    <t>croix63</t>
  </si>
  <si>
    <t>CROIX6L63</t>
  </si>
  <si>
    <t>croix égale extrudée diam63 inox 316L (CROIX6L63)</t>
  </si>
  <si>
    <t>croix76</t>
  </si>
  <si>
    <t>CROIX6L76</t>
  </si>
  <si>
    <t>croix égale extrudée diam76 inox 316L (CROIX6L76)</t>
  </si>
  <si>
    <t>mamdn50316</t>
  </si>
  <si>
    <t>MAM506L</t>
  </si>
  <si>
    <t>mamelon inox 316L DN50 (MAM506L)</t>
  </si>
  <si>
    <t>mamdn20316</t>
  </si>
  <si>
    <t>MAM206L</t>
  </si>
  <si>
    <t>mamelon inox 316L DN20 (MAM206L)</t>
  </si>
  <si>
    <t>mamdn15316</t>
  </si>
  <si>
    <t>MAM156L</t>
  </si>
  <si>
    <t>mamelon inox 316L DN15 (MAM156L)</t>
  </si>
  <si>
    <t>mamdn100316</t>
  </si>
  <si>
    <t>MAM1006L</t>
  </si>
  <si>
    <t>mamelon inox 316L DN100 (MAM1006L)</t>
  </si>
  <si>
    <t>cdn50316</t>
  </si>
  <si>
    <t>COU506L</t>
  </si>
  <si>
    <t>coude inox 90° 3D 316L DN50 (COU506L)</t>
  </si>
  <si>
    <t>cdn40316</t>
  </si>
  <si>
    <t>COU406L</t>
  </si>
  <si>
    <t>coude inox 90° 3D 316L DN40 (COU406L)</t>
  </si>
  <si>
    <t>cdn15316</t>
  </si>
  <si>
    <t>COU156L</t>
  </si>
  <si>
    <t>coude inox 90° 3D 316L DN15 (COU156L)</t>
  </si>
  <si>
    <t>cdn100316</t>
  </si>
  <si>
    <t>COU1006L</t>
  </si>
  <si>
    <t>coude inox 90° 3D 316L DN114 (COU1006L)</t>
  </si>
  <si>
    <t>cdn20316</t>
  </si>
  <si>
    <t>COU206L</t>
  </si>
  <si>
    <t>coude inox 316L DN20 (COU206L)</t>
  </si>
  <si>
    <t>tedn50316</t>
  </si>
  <si>
    <t>TE506L</t>
  </si>
  <si>
    <t>te inox sans colleret 316L DN50 (TE506L)</t>
  </si>
  <si>
    <t>tedn20316</t>
  </si>
  <si>
    <t>TE206L</t>
  </si>
  <si>
    <t>te inox sans colleret 316L DN20 (TE206L)</t>
  </si>
  <si>
    <t>tedn40316</t>
  </si>
  <si>
    <t>TE406L</t>
  </si>
  <si>
    <t>te inox sans colleret 316L DN40 (TE406L)</t>
  </si>
  <si>
    <t>tedn15316</t>
  </si>
  <si>
    <t>TE156L</t>
  </si>
  <si>
    <t>te inox sans colleret 316L DN15 (TE156L)</t>
  </si>
  <si>
    <t>tedn100316</t>
  </si>
  <si>
    <t>TE1006L</t>
  </si>
  <si>
    <t>te inox sans colleret 316L DN100 (TE1006L)</t>
  </si>
  <si>
    <t>bobdn50316</t>
  </si>
  <si>
    <t>bobine inox 316L DN50 (R1450)</t>
  </si>
  <si>
    <t>bobdn20316</t>
  </si>
  <si>
    <t>bobine inox 316L DN20 (R1420)</t>
  </si>
  <si>
    <t>bobdn40316</t>
  </si>
  <si>
    <t>bobine inox 316L DN40 (R1440)</t>
  </si>
  <si>
    <t>bobdn15316</t>
  </si>
  <si>
    <t>bobine inox 316L DN15 (R1415)</t>
  </si>
  <si>
    <t>bobdn100316</t>
  </si>
  <si>
    <t>BOB1006L</t>
  </si>
  <si>
    <t>bobine inox 316L DN100 (BOB1006L)</t>
  </si>
  <si>
    <t>ber154l</t>
  </si>
  <si>
    <t>BER154L</t>
  </si>
  <si>
    <t>berce DN15 304L</t>
  </si>
  <si>
    <t>ber204l</t>
  </si>
  <si>
    <t>BER204L</t>
  </si>
  <si>
    <t>berce DN20 304L</t>
  </si>
  <si>
    <t>ber254l</t>
  </si>
  <si>
    <t>BER254L</t>
  </si>
  <si>
    <t>berce DN25 304L</t>
  </si>
  <si>
    <t>ber324l</t>
  </si>
  <si>
    <t>BER324L</t>
  </si>
  <si>
    <t>berce DN32 304L</t>
  </si>
  <si>
    <t>ber404l</t>
  </si>
  <si>
    <t>BER404L</t>
  </si>
  <si>
    <t>berce DN40 304L</t>
  </si>
  <si>
    <t>ber504l</t>
  </si>
  <si>
    <t>BER504L</t>
  </si>
  <si>
    <t>berce DN50 304L</t>
  </si>
  <si>
    <t>ber654l</t>
  </si>
  <si>
    <t>BER654L</t>
  </si>
  <si>
    <t>berce DN65 304L</t>
  </si>
  <si>
    <t>ber219</t>
  </si>
  <si>
    <t>I317</t>
  </si>
  <si>
    <t>berce 219</t>
  </si>
  <si>
    <t>c21990</t>
  </si>
  <si>
    <t>COUB2192090</t>
  </si>
  <si>
    <t>COUDE ISO 90° R/S 219.1X2 INOX 304L</t>
  </si>
  <si>
    <t>c101645</t>
  </si>
  <si>
    <t>coude diam 101.6/45°</t>
  </si>
  <si>
    <t>TRADN40</t>
  </si>
  <si>
    <t>RONDELLE 120/39 INOX 304L</t>
  </si>
  <si>
    <t>codn65</t>
  </si>
  <si>
    <t>COLDIN65304L</t>
  </si>
  <si>
    <t>collier double ecrous sans tige DN65 - 66/76</t>
  </si>
  <si>
    <t>cor6060</t>
  </si>
  <si>
    <t>I33</t>
  </si>
  <si>
    <t>cornière inox 60x60x5 (I33)</t>
  </si>
  <si>
    <t>din63</t>
  </si>
  <si>
    <t>RDIN0665</t>
  </si>
  <si>
    <t>raccords DIN diam 63</t>
  </si>
  <si>
    <t>fbdn150</t>
  </si>
  <si>
    <t>FB4L1683</t>
  </si>
  <si>
    <t>fond bombé inox DN150 (FB4L1683)</t>
  </si>
  <si>
    <t>plap200200</t>
  </si>
  <si>
    <t>I678</t>
  </si>
  <si>
    <t>platine inox 200x200 percée</t>
  </si>
  <si>
    <t>rc10463</t>
  </si>
  <si>
    <t>I7348502108</t>
  </si>
  <si>
    <t>reduction conique 104 -63 316L (I7348502108)</t>
  </si>
  <si>
    <t>rc10463316</t>
  </si>
  <si>
    <t>rcdn100dn65</t>
  </si>
  <si>
    <t>REDCDIN100/65316L</t>
  </si>
  <si>
    <t>reduction conique inox DN100 / DN65</t>
  </si>
  <si>
    <t>rcdn150dn100</t>
  </si>
  <si>
    <t>REDCDIN150/100316L</t>
  </si>
  <si>
    <t>reduction conique inox DN150 / DN100</t>
  </si>
  <si>
    <t>tedn100</t>
  </si>
  <si>
    <t>te inox DN100</t>
  </si>
  <si>
    <t>tudn250</t>
  </si>
  <si>
    <t>I366</t>
  </si>
  <si>
    <t>tube inox DN250 - 254</t>
  </si>
  <si>
    <t>te inox 316L DN50 - 50/60</t>
  </si>
  <si>
    <t>bridt100</t>
  </si>
  <si>
    <t>I223+I407</t>
  </si>
  <si>
    <t>bride tournante + collet inox DN100 (I223+I407)</t>
  </si>
  <si>
    <t>bridt150</t>
  </si>
  <si>
    <t>I301+I408</t>
  </si>
  <si>
    <t>bride tournante + collet inox DN150 (I301+I408)</t>
  </si>
  <si>
    <t>bridt20</t>
  </si>
  <si>
    <t>I212+I232</t>
  </si>
  <si>
    <t>bride tournante + collet inox DN20 - 20/27 (I212+I232)</t>
  </si>
  <si>
    <t>bridt200</t>
  </si>
  <si>
    <t>I302+I409</t>
  </si>
  <si>
    <t>bride tournante + collet inox DN200 (I302+I409)</t>
  </si>
  <si>
    <t>c10445316</t>
  </si>
  <si>
    <t>c10490</t>
  </si>
  <si>
    <t>I9611301068</t>
  </si>
  <si>
    <t>coude diam 104/90° (I9611301068)</t>
  </si>
  <si>
    <t>c10490316</t>
  </si>
  <si>
    <t>I9611309991</t>
  </si>
  <si>
    <t>coude diam 104/90° 316L (I9611309991)</t>
  </si>
  <si>
    <t>c2545</t>
  </si>
  <si>
    <t>I9611300809</t>
  </si>
  <si>
    <t>coude diam 25/45° 316L (I9611300809)</t>
  </si>
  <si>
    <t>c2545316</t>
  </si>
  <si>
    <t>c2590</t>
  </si>
  <si>
    <t>I9611312661</t>
  </si>
  <si>
    <t>coude diam 25/90° (I9611312661)</t>
  </si>
  <si>
    <t>c2590316</t>
  </si>
  <si>
    <t>I9611312671</t>
  </si>
  <si>
    <t>coude diam 25/90° 316L (I9611312671)</t>
  </si>
  <si>
    <t>c25gr</t>
  </si>
  <si>
    <t>I734850237</t>
  </si>
  <si>
    <t>coude diam 25/90° grand rayon (I734850237)</t>
  </si>
  <si>
    <t>c3845</t>
  </si>
  <si>
    <t>I9611300810</t>
  </si>
  <si>
    <t>coude diam 38/45° 316L (I9611300810)</t>
  </si>
  <si>
    <t>c3845316</t>
  </si>
  <si>
    <t>c3890</t>
  </si>
  <si>
    <t>I9611312662</t>
  </si>
  <si>
    <t>coude diam 38/90° (I9611312662)</t>
  </si>
  <si>
    <t>c3890316</t>
  </si>
  <si>
    <t>I9611312672</t>
  </si>
  <si>
    <t>coude diam 38/90° 316L (I9611312672)</t>
  </si>
  <si>
    <t>c38gr</t>
  </si>
  <si>
    <t>I734850238</t>
  </si>
  <si>
    <t>coude diam 38/90° grand rayon (I734850238)</t>
  </si>
  <si>
    <t>c5145</t>
  </si>
  <si>
    <t>c5190</t>
  </si>
  <si>
    <t>I9611312673</t>
  </si>
  <si>
    <t>coude diam 51/90° (I9611312673)</t>
  </si>
  <si>
    <t>c5190316</t>
  </si>
  <si>
    <t>coude diam 51/90° 316L (I9611312673)</t>
  </si>
  <si>
    <t>c51gr</t>
  </si>
  <si>
    <t>I734850239</t>
  </si>
  <si>
    <t>coude diam 51/90° grand rayon (I734850239)</t>
  </si>
  <si>
    <t>c6345</t>
  </si>
  <si>
    <t>c6390</t>
  </si>
  <si>
    <t>I9611312664</t>
  </si>
  <si>
    <t>coude diam 63/90° (I9611312664)</t>
  </si>
  <si>
    <t>c6390316</t>
  </si>
  <si>
    <t>I9611312674</t>
  </si>
  <si>
    <t>coude diam 63/90° 316L (I9611312674)</t>
  </si>
  <si>
    <t>c63gr</t>
  </si>
  <si>
    <t>I734850240</t>
  </si>
  <si>
    <t>coude diam 63/90° grand rayon (I734850240)</t>
  </si>
  <si>
    <t>c7645</t>
  </si>
  <si>
    <t>c7690</t>
  </si>
  <si>
    <t>I9611312665</t>
  </si>
  <si>
    <t>coude diam 76/90° (I9611312665)</t>
  </si>
  <si>
    <t>c76gr</t>
  </si>
  <si>
    <t>I734850241</t>
  </si>
  <si>
    <t>coude diam 76/90° grand rayon (I734850241)</t>
  </si>
  <si>
    <t>cdn10316</t>
  </si>
  <si>
    <t>I9611312680</t>
  </si>
  <si>
    <t>coude inox DN10 - 12/17 - 316L (I9611312680)</t>
  </si>
  <si>
    <t>cdn15</t>
  </si>
  <si>
    <t>I50</t>
  </si>
  <si>
    <t>coude inox DN15 - 15/21 (I50)</t>
  </si>
  <si>
    <t>co104</t>
  </si>
  <si>
    <t>I734850155</t>
  </si>
  <si>
    <t>collier double écrous sur tige diam 104 (I734850155)</t>
  </si>
  <si>
    <t>co25</t>
  </si>
  <si>
    <t>I734850150</t>
  </si>
  <si>
    <t>collier double écrous sur tige diam 25 (I734850150)</t>
  </si>
  <si>
    <t>co38</t>
  </si>
  <si>
    <t>I734850151</t>
  </si>
  <si>
    <t>collier double écrous sur tige diam 38 (I734850151)</t>
  </si>
  <si>
    <t>co51</t>
  </si>
  <si>
    <t>I734850152</t>
  </si>
  <si>
    <t>collier double écrous sur tige diam 51 (I734850152)</t>
  </si>
  <si>
    <t>co63</t>
  </si>
  <si>
    <t>I734850153</t>
  </si>
  <si>
    <t>collier double écrous sur tige diam 63 (I734850153)</t>
  </si>
  <si>
    <t>co76</t>
  </si>
  <si>
    <t>I734850154</t>
  </si>
  <si>
    <t>collier double écrous sur tige diam 76 (I734850154)</t>
  </si>
  <si>
    <t>codn25</t>
  </si>
  <si>
    <t>I117</t>
  </si>
  <si>
    <t>collier double ecrous sans tige DN25 - 26/34 (l117)</t>
  </si>
  <si>
    <t>dia51</t>
  </si>
  <si>
    <t>I58</t>
  </si>
  <si>
    <t>diaphragme diam 51 (I58)</t>
  </si>
  <si>
    <t>fb38316</t>
  </si>
  <si>
    <t>FB6L38</t>
  </si>
  <si>
    <t>fond bombé diam 38 316L (FB38316L)</t>
  </si>
  <si>
    <t>fb51316</t>
  </si>
  <si>
    <t>FB6L51</t>
  </si>
  <si>
    <t>fond bombé diam 51 316L (FB51316L)</t>
  </si>
  <si>
    <t>fb63316</t>
  </si>
  <si>
    <t>FB6L63</t>
  </si>
  <si>
    <t>fond bombé diam 63 316L (FB63316L)</t>
  </si>
  <si>
    <t>fb76316</t>
  </si>
  <si>
    <t>FB6L76</t>
  </si>
  <si>
    <t>fond bombé diam 76 316L (FB76316L)</t>
  </si>
  <si>
    <t>mandn8</t>
  </si>
  <si>
    <t>R1708</t>
  </si>
  <si>
    <t>manchon inox DN8 - 8/13 (R1708)</t>
  </si>
  <si>
    <t>feragrip</t>
  </si>
  <si>
    <t>I130283</t>
  </si>
  <si>
    <t>fixation sur charpente mupro (I130283)</t>
  </si>
  <si>
    <t>plat505</t>
  </si>
  <si>
    <t xml:space="preserve">I26 </t>
  </si>
  <si>
    <t>plat inox 50 ép. 5 (I26)</t>
  </si>
  <si>
    <t>platar4040</t>
  </si>
  <si>
    <t>I109</t>
  </si>
  <si>
    <t>platine carré inox 40 x 40 x 10 + trou central 16 (I109)</t>
  </si>
  <si>
    <t>platar5050</t>
  </si>
  <si>
    <t>I168</t>
  </si>
  <si>
    <t>platine carré inox 50 x 50 x 10 + trou central 16 (I168)</t>
  </si>
  <si>
    <t>rc5125</t>
  </si>
  <si>
    <t>I3131708952</t>
  </si>
  <si>
    <t>reduction conique 51 -25 316L (I3131708952)</t>
  </si>
  <si>
    <t>rc5125316</t>
  </si>
  <si>
    <t>rc5138</t>
  </si>
  <si>
    <t>I3131708953</t>
  </si>
  <si>
    <t>reduction conique 51-38 (I3131708953)</t>
  </si>
  <si>
    <t>rc5138316</t>
  </si>
  <si>
    <t>reduction conique 51-38 316L (I3131708953)</t>
  </si>
  <si>
    <t>rc7638</t>
  </si>
  <si>
    <t>I734850124</t>
  </si>
  <si>
    <t>reduction conique 76 -38 316L (I734850124)</t>
  </si>
  <si>
    <t>rc7638316</t>
  </si>
  <si>
    <t>re10476</t>
  </si>
  <si>
    <t>I734850107</t>
  </si>
  <si>
    <t>reduction excentrique 104 -76 316L (I734850107)</t>
  </si>
  <si>
    <t>re10476316</t>
  </si>
  <si>
    <t>re5138</t>
  </si>
  <si>
    <t>I713170171</t>
  </si>
  <si>
    <t>reduction excentrique 51 -38 316L (I713170171)</t>
  </si>
  <si>
    <t>re5138316</t>
  </si>
  <si>
    <t>re6351</t>
  </si>
  <si>
    <t>I905700</t>
  </si>
  <si>
    <t>reduction excentrique 63 -51 (I905700)</t>
  </si>
  <si>
    <t>re6351316</t>
  </si>
  <si>
    <t>reduction excentrique 63 -51 316L (I905700)</t>
  </si>
  <si>
    <t>re7638</t>
  </si>
  <si>
    <t>I905800</t>
  </si>
  <si>
    <t>reduction excentrique 76 -38 316L (I905800)</t>
  </si>
  <si>
    <t>re7638316</t>
  </si>
  <si>
    <t>rcdn20dn15</t>
  </si>
  <si>
    <t>I172</t>
  </si>
  <si>
    <t>reduction conique inox DN20 / DN15 (I172)</t>
  </si>
  <si>
    <t>serjoin</t>
  </si>
  <si>
    <t>serre-joint pour fixation sur charpente M8 (I130283)</t>
  </si>
  <si>
    <t>sms104316</t>
  </si>
  <si>
    <t>I716945681</t>
  </si>
  <si>
    <t>raccord sms diam 104 316L (I716945681)</t>
  </si>
  <si>
    <t>sms25</t>
  </si>
  <si>
    <t>I9611300382</t>
  </si>
  <si>
    <t>raccord sms diam 25 (I9611300382)</t>
  </si>
  <si>
    <t>sms25316</t>
  </si>
  <si>
    <t>I9611330382</t>
  </si>
  <si>
    <t>raccord sms diam 25 316L (I9611330382)</t>
  </si>
  <si>
    <t>sms38</t>
  </si>
  <si>
    <t>I9611300383</t>
  </si>
  <si>
    <t>raccord sms diam 38 (9611300383)</t>
  </si>
  <si>
    <t>sms38316</t>
  </si>
  <si>
    <t>I9611330383</t>
  </si>
  <si>
    <t>raccord sms diam 38 316L (I9611330383)</t>
  </si>
  <si>
    <t>sms51</t>
  </si>
  <si>
    <t>I9611300384</t>
  </si>
  <si>
    <t>raccord sms diam 51 (I9611300384)</t>
  </si>
  <si>
    <t>sms51316</t>
  </si>
  <si>
    <t>I9611330384</t>
  </si>
  <si>
    <t>raccord sms diam 51 316L (I9611330384)</t>
  </si>
  <si>
    <t>sms63</t>
  </si>
  <si>
    <t>I9611300385</t>
  </si>
  <si>
    <t>raccord sms diam 63 (I9611300385)</t>
  </si>
  <si>
    <t>sms63316</t>
  </si>
  <si>
    <t>I9611330385</t>
  </si>
  <si>
    <t>raccord sms diam 63 316L (I9611330385)</t>
  </si>
  <si>
    <t>sms76</t>
  </si>
  <si>
    <t>I9611300386</t>
  </si>
  <si>
    <t>raccord sms diam 76 (9611300386)</t>
  </si>
  <si>
    <t>sms76316</t>
  </si>
  <si>
    <t>I9611330386</t>
  </si>
  <si>
    <t>raccord sms diam 76 316L (I9611330386)</t>
  </si>
  <si>
    <t>te104</t>
  </si>
  <si>
    <t>I9611304620</t>
  </si>
  <si>
    <t>te inox diam 104 (I9611304620)</t>
  </si>
  <si>
    <t>te10425316</t>
  </si>
  <si>
    <t>I734850021</t>
  </si>
  <si>
    <t>te inox diam 104 extrudé 25 316L (I734850021)</t>
  </si>
  <si>
    <t>te10438</t>
  </si>
  <si>
    <t>te inox diam 104 extrudé 38 (I734850022)</t>
  </si>
  <si>
    <t>te10451</t>
  </si>
  <si>
    <t>te inox diam 104 extrudé 51 (I734850007)</t>
  </si>
  <si>
    <t>te10463</t>
  </si>
  <si>
    <t>I734850276</t>
  </si>
  <si>
    <t>te inox diam 104 extrudé 63 (I734850276)</t>
  </si>
  <si>
    <t>te10463316</t>
  </si>
  <si>
    <t>te inox diam 104 extrudé 63 316L (I734850276)</t>
  </si>
  <si>
    <t>te10476</t>
  </si>
  <si>
    <t>I734850008</t>
  </si>
  <si>
    <t>te inox diam 104 extrudé 76 (I734850008)</t>
  </si>
  <si>
    <t>te10476316</t>
  </si>
  <si>
    <t>te inox diam 104 extrudé 76 316L (I734850008)</t>
  </si>
  <si>
    <t>te25</t>
  </si>
  <si>
    <t>I9611302052</t>
  </si>
  <si>
    <t>te inox diam 25 (I9611302052)</t>
  </si>
  <si>
    <t>te38</t>
  </si>
  <si>
    <t>I9611302053</t>
  </si>
  <si>
    <t>te inox diam 38 (I9611302053)</t>
  </si>
  <si>
    <t>te3825</t>
  </si>
  <si>
    <t>I734850297</t>
  </si>
  <si>
    <t>te inox diam 38 extrudé 25 (I734850297)</t>
  </si>
  <si>
    <t>te3825316</t>
  </si>
  <si>
    <t>te inox diam 38 extrudé 25 316L (I734850297)</t>
  </si>
  <si>
    <t>te51</t>
  </si>
  <si>
    <t>I9611302054</t>
  </si>
  <si>
    <t>te inox diam 51 (I9611302054)</t>
  </si>
  <si>
    <t>te5125</t>
  </si>
  <si>
    <t>te inox diam 51 extrudé 25 (I734850018)</t>
  </si>
  <si>
    <t>te5138</t>
  </si>
  <si>
    <t>te inox diam 51 extrudé 38 (I734850017)</t>
  </si>
  <si>
    <t>te63</t>
  </si>
  <si>
    <t>I9611302055</t>
  </si>
  <si>
    <t>te inox diam 63 (I9611302055)</t>
  </si>
  <si>
    <t>te6325</t>
  </si>
  <si>
    <t>I734850016</t>
  </si>
  <si>
    <t>te inox diam 63 extrudé 25 (I734850016)</t>
  </si>
  <si>
    <t>te6325316</t>
  </si>
  <si>
    <t>te inox diam 63 extrudé 25 316L (I734850016)</t>
  </si>
  <si>
    <t>te6338</t>
  </si>
  <si>
    <t>I734850284</t>
  </si>
  <si>
    <t>te inox diam 63 extrudé 38 (I734850284)</t>
  </si>
  <si>
    <t>te6338316</t>
  </si>
  <si>
    <t>te inox diam 63 extrudé 38 316L (I734850284)</t>
  </si>
  <si>
    <t>te6351</t>
  </si>
  <si>
    <t>I734850283</t>
  </si>
  <si>
    <t>te inox diam 63 extrudé 51 (I734850283)</t>
  </si>
  <si>
    <t>te6351316</t>
  </si>
  <si>
    <t>te inox diam 63 extrudé 51 316L (I734850283)</t>
  </si>
  <si>
    <t>te76</t>
  </si>
  <si>
    <t>I9611302056</t>
  </si>
  <si>
    <t>te inox diam 76 (I9611302056)</t>
  </si>
  <si>
    <t>te7625</t>
  </si>
  <si>
    <t>I734850009</t>
  </si>
  <si>
    <t>te inox diam 76 extrudé 25 (I734850009)</t>
  </si>
  <si>
    <t>te7625316</t>
  </si>
  <si>
    <t>te inox diam 76 extrudé 25 316L (I734850009)</t>
  </si>
  <si>
    <t>te7638</t>
  </si>
  <si>
    <t>I734850275</t>
  </si>
  <si>
    <t>te inox diam 76 extrudé 38 (I734850275)</t>
  </si>
  <si>
    <t>te7638316</t>
  </si>
  <si>
    <t>te inox diam 76 extrudé 38 316L (I734850275)</t>
  </si>
  <si>
    <t>te7651</t>
  </si>
  <si>
    <t>te inox diam 76 extrudé 51 (I734850274)</t>
  </si>
  <si>
    <t>te7663</t>
  </si>
  <si>
    <t>I734850273</t>
  </si>
  <si>
    <t>te inox diam 76 extrudé 63 (I734850273)</t>
  </si>
  <si>
    <t>te7663316</t>
  </si>
  <si>
    <t>te inox diam 76 extrudé 63 316L (I734850273)</t>
  </si>
  <si>
    <t>tedn25</t>
  </si>
  <si>
    <t>I153</t>
  </si>
  <si>
    <t>te inox DN25 - 26/34 (I153)</t>
  </si>
  <si>
    <t>tedn65</t>
  </si>
  <si>
    <t>I157</t>
  </si>
  <si>
    <t>te inox DN65 - 66/76 (I157)</t>
  </si>
  <si>
    <t>tig8</t>
  </si>
  <si>
    <t>VISTF 8</t>
  </si>
  <si>
    <t>tige filetée inox M8 (VISTF 8)</t>
  </si>
  <si>
    <t>tu104</t>
  </si>
  <si>
    <t>I712812715</t>
  </si>
  <si>
    <t>tube inox diam 104 (I712812715)</t>
  </si>
  <si>
    <t>tu25</t>
  </si>
  <si>
    <t>I712812709</t>
  </si>
  <si>
    <t>tube inox diam 25 (I712812709)</t>
  </si>
  <si>
    <t>tu3030</t>
  </si>
  <si>
    <t>I734850133</t>
  </si>
  <si>
    <t>tube carré inox 30x30x1,5 (I734850133)</t>
  </si>
  <si>
    <t>tu38</t>
  </si>
  <si>
    <t>I712812710</t>
  </si>
  <si>
    <t>tube inox diam 38 (I712812710)</t>
  </si>
  <si>
    <t>tu5050</t>
  </si>
  <si>
    <t>I143</t>
  </si>
  <si>
    <t>tube carré inox 50x50x3 (I143)</t>
  </si>
  <si>
    <t>tu51</t>
  </si>
  <si>
    <t>I712812711</t>
  </si>
  <si>
    <t>tube inox diam 51 (I712812711)</t>
  </si>
  <si>
    <t>tu63</t>
  </si>
  <si>
    <t>I712812712</t>
  </si>
  <si>
    <t>tube inox diam 63 (I712812712)</t>
  </si>
  <si>
    <t>tu63316</t>
  </si>
  <si>
    <t>I800198900</t>
  </si>
  <si>
    <t>tube inox diam 63 316L (I800198900)</t>
  </si>
  <si>
    <t>tu76</t>
  </si>
  <si>
    <t>I712812713</t>
  </si>
  <si>
    <t>tube inox diam 76 (I712812713)</t>
  </si>
  <si>
    <t>tudn100316</t>
  </si>
  <si>
    <t>TUBISO114316L</t>
  </si>
  <si>
    <t>tube inox DN100 - 100/114 - 316L</t>
  </si>
  <si>
    <t>tudn15316</t>
  </si>
  <si>
    <t>I17316</t>
  </si>
  <si>
    <t>tube inox DN15 - 15/21 - 316L (I17316)</t>
  </si>
  <si>
    <t>tudn20316</t>
  </si>
  <si>
    <t>I18316</t>
  </si>
  <si>
    <t>tube inox DN20 - 20/27 - 316L (I18316)</t>
  </si>
  <si>
    <t>tudn40316</t>
  </si>
  <si>
    <t>I123316</t>
  </si>
  <si>
    <t>tube inox DN40 - 40/49 - 316L (I123316)</t>
  </si>
  <si>
    <t>tudn50316</t>
  </si>
  <si>
    <t>I1245060</t>
  </si>
  <si>
    <t>tube inox DN50 - 50/60 - 316L</t>
  </si>
  <si>
    <t>uniondn20ll</t>
  </si>
  <si>
    <t>R420</t>
  </si>
  <si>
    <t>raccord union lisse/lisse DN20 - 20/27 (R420)</t>
  </si>
  <si>
    <t>bridt250</t>
  </si>
  <si>
    <t>I316250</t>
  </si>
  <si>
    <t>bride tournante + collet inox DN250</t>
  </si>
  <si>
    <t>uniondn40lm</t>
  </si>
  <si>
    <t>R340</t>
  </si>
  <si>
    <t>raccord union lisse/M DN40 - 40/49 (R340)</t>
  </si>
  <si>
    <t>rdin25</t>
  </si>
  <si>
    <t>RDIN0625</t>
  </si>
  <si>
    <t>raccord din 25 316L (RDIN0625)</t>
  </si>
  <si>
    <t>rdin40</t>
  </si>
  <si>
    <t>RDIN0640</t>
  </si>
  <si>
    <t>raccord din 40 316L (RDIN0640)</t>
  </si>
  <si>
    <t>rdin50</t>
  </si>
  <si>
    <t>RDIN0650</t>
  </si>
  <si>
    <t>raccord din 50 316L (RDIN0650)</t>
  </si>
  <si>
    <t>rdin65</t>
  </si>
  <si>
    <t>raccord din 65 316L (RDIN0665)</t>
  </si>
  <si>
    <t>rdin80</t>
  </si>
  <si>
    <t>RDIN0680</t>
  </si>
  <si>
    <t>raccord din 80 316L (RDIN0680)</t>
  </si>
  <si>
    <t>rdin150</t>
  </si>
  <si>
    <t>RDIN06150</t>
  </si>
  <si>
    <t>raccord din 150 316L (RDIN06150)</t>
  </si>
  <si>
    <t>VISEC10</t>
  </si>
  <si>
    <t>VISEC 10</t>
  </si>
  <si>
    <t>écrou hexagonal inox DN10 A2 (VISEC 10)</t>
  </si>
  <si>
    <t>VISEC30</t>
  </si>
  <si>
    <t>VISEC 30</t>
  </si>
  <si>
    <t>écrou hexagonal inox DN30 A2 (VISEC 30)</t>
  </si>
  <si>
    <t>VISEC8</t>
  </si>
  <si>
    <t>VISEC 8</t>
  </si>
  <si>
    <t>écrou hexagonal inox DN8 A2 (VISEC 8)</t>
  </si>
  <si>
    <t>VISTH10X50</t>
  </si>
  <si>
    <t>VISTH 10X50</t>
  </si>
  <si>
    <t>vis tête hexagonale inox 10 X 50 (VISTH 10X50)</t>
  </si>
  <si>
    <t>VISTH6X30</t>
  </si>
  <si>
    <t>VISTH 6X30</t>
  </si>
  <si>
    <t>vis tête hexagonale inox 6 X 30 (VISTH 6X30)</t>
  </si>
  <si>
    <t>VISTH8X60</t>
  </si>
  <si>
    <t>VISTH 8X60</t>
  </si>
  <si>
    <t>vis tête hexagonale inox 8 X 60 (VISTH 8X60)</t>
  </si>
  <si>
    <t>VISRON10</t>
  </si>
  <si>
    <t>VISRON 10</t>
  </si>
  <si>
    <t>rondelle inox DN10 (VISRON 10)</t>
  </si>
  <si>
    <t>VISRON8</t>
  </si>
  <si>
    <t>VISRON 8</t>
  </si>
  <si>
    <t>rondelle inox DN8 (VISRON 8)</t>
  </si>
  <si>
    <t>ECROU25</t>
  </si>
  <si>
    <t>I19061300</t>
  </si>
  <si>
    <t>écrou diam 25 inox (I19061300)</t>
  </si>
  <si>
    <t>ECROU38</t>
  </si>
  <si>
    <t>I19061500</t>
  </si>
  <si>
    <t>écrou diam 38 inox (I19061500)</t>
  </si>
  <si>
    <t>ECROU51</t>
  </si>
  <si>
    <t>I19061600</t>
  </si>
  <si>
    <t>écrou diam 51 inox 304L (I19061600)</t>
  </si>
  <si>
    <t>ECROU63</t>
  </si>
  <si>
    <t>I19061700</t>
  </si>
  <si>
    <t>écrou diam 63,5 inox 304L (I19061700)</t>
  </si>
  <si>
    <t>ECROU76</t>
  </si>
  <si>
    <t>I19061800</t>
  </si>
  <si>
    <t>écrou diam 76 inox 304L (I19061800)</t>
  </si>
  <si>
    <t>ECROU101</t>
  </si>
  <si>
    <t>I3131708841</t>
  </si>
  <si>
    <t>écrou diam 101,6 inox 304L (I3131708841)</t>
  </si>
  <si>
    <t>ECROU104</t>
  </si>
  <si>
    <t>I716945601</t>
  </si>
  <si>
    <t>écrou diam 104 inox 304L (I716945601)</t>
  </si>
  <si>
    <t>NEZ38316L</t>
  </si>
  <si>
    <t>I19100300</t>
  </si>
  <si>
    <t>nez à souder diam 38 inox 316L (I19100300)</t>
  </si>
  <si>
    <t>NEZ76316L</t>
  </si>
  <si>
    <t>I19100600</t>
  </si>
  <si>
    <t>nez à souder diam 76 inox 316L(I19100600)</t>
  </si>
  <si>
    <t>NEZ25</t>
  </si>
  <si>
    <t>I19071100</t>
  </si>
  <si>
    <t>nez à souder diam 25 inox 304L (I19071100)</t>
  </si>
  <si>
    <t>NEZ38</t>
  </si>
  <si>
    <t>I19071300</t>
  </si>
  <si>
    <t>nez à souder diam 38 inox 304L (I19071300)</t>
  </si>
  <si>
    <t>NEZ51</t>
  </si>
  <si>
    <t>I19071400</t>
  </si>
  <si>
    <t>nez à souder diam 51 inox 304L (I19071400)</t>
  </si>
  <si>
    <t>NEZ63</t>
  </si>
  <si>
    <t>I19071500</t>
  </si>
  <si>
    <t>nez à souder diam 63,5 inox 304L (I19071500)</t>
  </si>
  <si>
    <t>NEZ76</t>
  </si>
  <si>
    <t>I19071600</t>
  </si>
  <si>
    <t>nez à souder diam 76 inox 304L (I19071600)</t>
  </si>
  <si>
    <t>NEZ104</t>
  </si>
  <si>
    <t>I716945602</t>
  </si>
  <si>
    <t>nez à souder diam 104 inox 304L (I716945602)</t>
  </si>
  <si>
    <t>DOU25316L</t>
  </si>
  <si>
    <t>I19099400</t>
  </si>
  <si>
    <t>douille à souder diam 25 inox 316L (I19099400)</t>
  </si>
  <si>
    <t>DOU38316L</t>
  </si>
  <si>
    <t>I19099600</t>
  </si>
  <si>
    <t>douille à souder diam 38 inox 316L (I19099600)</t>
  </si>
  <si>
    <t>DOU51316L</t>
  </si>
  <si>
    <t>I19099700</t>
  </si>
  <si>
    <t>douille à souder diam 51 inox 316L (I19099700)</t>
  </si>
  <si>
    <t>DOU25</t>
  </si>
  <si>
    <t>I19070400</t>
  </si>
  <si>
    <t>douille à souder diam 25 inox 304L (I19070400)</t>
  </si>
  <si>
    <t>DOU51</t>
  </si>
  <si>
    <t>I19070700</t>
  </si>
  <si>
    <t>douille à souder diam 51 inox 304L (I19070700)</t>
  </si>
  <si>
    <t>DOU63</t>
  </si>
  <si>
    <t>I19070800</t>
  </si>
  <si>
    <t>douille à souder diam 63,5 inox 304L (I19070800)</t>
  </si>
  <si>
    <t>DOU76</t>
  </si>
  <si>
    <t>I19070900</t>
  </si>
  <si>
    <t>douille à souder diam 76 inox 304L (I19070900)</t>
  </si>
  <si>
    <t>DOU101</t>
  </si>
  <si>
    <t>I3131708852</t>
  </si>
  <si>
    <t>douille à souder diam 101,6 inox 316L (I3131708852)</t>
  </si>
  <si>
    <t>DOU104</t>
  </si>
  <si>
    <t>I716945603</t>
  </si>
  <si>
    <t>douille à souder diam 104 inox 304L (I716945603)</t>
  </si>
  <si>
    <t>JOIC25</t>
  </si>
  <si>
    <t>I19060100</t>
  </si>
  <si>
    <t>joint diam 25 EPDM section carrée (I19060100)</t>
  </si>
  <si>
    <t>JOIC32</t>
  </si>
  <si>
    <t>I19060200</t>
  </si>
  <si>
    <t>joint diam 32 EPDM section carrée (I19060200)</t>
  </si>
  <si>
    <t>JOIC38</t>
  </si>
  <si>
    <t>I19060300</t>
  </si>
  <si>
    <t>joint diam 38 EPDM section carrée (I19060300)</t>
  </si>
  <si>
    <t>JOIC51</t>
  </si>
  <si>
    <t>I19060400</t>
  </si>
  <si>
    <t>joint diam 51 EPDM section carrée (I19060400)</t>
  </si>
  <si>
    <t>JOIC63</t>
  </si>
  <si>
    <t>I19060500</t>
  </si>
  <si>
    <t>joint diam 63 EPDM section carrée (I19060500)</t>
  </si>
  <si>
    <t>JOIC76</t>
  </si>
  <si>
    <t>I19060600</t>
  </si>
  <si>
    <t>joint diam 76 EPDM section carrée (I19060600)</t>
  </si>
  <si>
    <t>JOIC101</t>
  </si>
  <si>
    <t>I3131708862</t>
  </si>
  <si>
    <t>joint diam 101 EPDM section carrée (I3131708862)</t>
  </si>
  <si>
    <t>JOIC104</t>
  </si>
  <si>
    <t>I716945604</t>
  </si>
  <si>
    <t>joint diam 104 EPDM section carrée (I716945604)</t>
  </si>
  <si>
    <t>JOIL38</t>
  </si>
  <si>
    <t>I3131703772</t>
  </si>
  <si>
    <t>joint diam 38 EPDM section L (I3131703772)</t>
  </si>
  <si>
    <t>JOIL51</t>
  </si>
  <si>
    <t>I3131703785</t>
  </si>
  <si>
    <t>joint diam 51 EPDM section L (I3131703785)</t>
  </si>
  <si>
    <t>JOIL63</t>
  </si>
  <si>
    <t>I3131703793</t>
  </si>
  <si>
    <t>joint diam 63 EPDM section L (I3131703793)</t>
  </si>
  <si>
    <t>JOIL76</t>
  </si>
  <si>
    <t>I3131703803</t>
  </si>
  <si>
    <t>joint diam 76 EPDM section L (I3131703803)</t>
  </si>
  <si>
    <t>doured3825</t>
  </si>
  <si>
    <t>I3131707652</t>
  </si>
  <si>
    <t>douille réduction 38/25 (I3131707652)</t>
  </si>
  <si>
    <t>doured5125</t>
  </si>
  <si>
    <t>I3131707642</t>
  </si>
  <si>
    <t>douille réduction 51/25 (I3131707642)</t>
  </si>
  <si>
    <t>doured5138</t>
  </si>
  <si>
    <t>I3131706611</t>
  </si>
  <si>
    <t>douille réduction 51/38 (I3131706611)</t>
  </si>
  <si>
    <t>doured6325</t>
  </si>
  <si>
    <t>I196</t>
  </si>
  <si>
    <t>douille réduction 63/25 (I196)</t>
  </si>
  <si>
    <t>doured6338</t>
  </si>
  <si>
    <t>I3131707941</t>
  </si>
  <si>
    <t>douille réduction 63/38 (I3131707941)</t>
  </si>
  <si>
    <t>doured6351</t>
  </si>
  <si>
    <t>I3131706631</t>
  </si>
  <si>
    <t>douille réduction 63/51 (I3131706631)</t>
  </si>
  <si>
    <t>doured7638</t>
  </si>
  <si>
    <t>I19167700</t>
  </si>
  <si>
    <t>douille réduction 76/38 (I19167700)</t>
  </si>
  <si>
    <t>doured7651</t>
  </si>
  <si>
    <t>I3131707931</t>
  </si>
  <si>
    <t>douille réduction 76/51 (I3131707931)</t>
  </si>
  <si>
    <t>doured7663</t>
  </si>
  <si>
    <t>I3131708881</t>
  </si>
  <si>
    <t>douille réduction 76/63 (I3131708881)</t>
  </si>
  <si>
    <t>I360</t>
  </si>
  <si>
    <t>te inox 316L DN40 - 40/49</t>
  </si>
  <si>
    <t>rcdn10050316</t>
  </si>
  <si>
    <t>RC100506L</t>
  </si>
  <si>
    <t>réduction conique 316L DN100/DN50 (RC100506L)</t>
  </si>
  <si>
    <t>rcdn5040316</t>
  </si>
  <si>
    <t>RC50406L</t>
  </si>
  <si>
    <t>réduction conique 316L DN50/DN40 (RC50406L)</t>
  </si>
  <si>
    <t>rcdn5020316</t>
  </si>
  <si>
    <t>RC50206L</t>
  </si>
  <si>
    <t>réduction conique 316L DN50/DN20 (RC50206L)</t>
  </si>
  <si>
    <t>rcdn4015316</t>
  </si>
  <si>
    <t>RC40156L</t>
  </si>
  <si>
    <t>réduction conique 316L DN40/DN15 (RC40156L)</t>
  </si>
  <si>
    <t>rcdn2015316</t>
  </si>
  <si>
    <t>RC20156L</t>
  </si>
  <si>
    <t>réduction conique 316L DN20/DN15 (RC20156L)</t>
  </si>
  <si>
    <t>rcdn4020316</t>
  </si>
  <si>
    <t>RC40206L</t>
  </si>
  <si>
    <t>réduction conique 316L DN40/DN20 (RC40206L)</t>
  </si>
  <si>
    <t>ron75/2</t>
  </si>
  <si>
    <t>I104</t>
  </si>
  <si>
    <t>rondelle inox diam 75 ep.2</t>
  </si>
  <si>
    <t>PIEDGC</t>
  </si>
  <si>
    <t>I263</t>
  </si>
  <si>
    <t>PIEDS GARDE CORPS</t>
  </si>
  <si>
    <t>bridp25316</t>
  </si>
  <si>
    <t>I31626+I2634316</t>
  </si>
  <si>
    <t>Bride tournante DN25 + collet ø26/34 (I31626+I2634316)</t>
  </si>
  <si>
    <t>tedn25316</t>
  </si>
  <si>
    <t>R4125</t>
  </si>
  <si>
    <t>Te 26/34 316L</t>
  </si>
  <si>
    <t>CDN25316</t>
  </si>
  <si>
    <t>COU90DN25316</t>
  </si>
  <si>
    <t>COUDE INOX 90° DN25 316L</t>
  </si>
  <si>
    <t>PIE16100H</t>
  </si>
  <si>
    <t>PIEDTE100M16</t>
  </si>
  <si>
    <t>PIED REGLABLE TEKNOHYGIENIC M16x140 D100</t>
  </si>
  <si>
    <t>PIE20100H</t>
  </si>
  <si>
    <t>PIEDTE100M20</t>
  </si>
  <si>
    <t>PIED REGLABLE TEKNOHYGIENIC M20x140</t>
  </si>
  <si>
    <t>SPIEDGC</t>
  </si>
  <si>
    <t>I263-1</t>
  </si>
  <si>
    <t>SUPPORT PIED DE GARDE CORPS 100X50X10</t>
  </si>
  <si>
    <t>CAILP3030</t>
  </si>
  <si>
    <t>CAILP1000X3000</t>
  </si>
  <si>
    <t>CAILLEBOTIS PLAST GRIS TYPE STARLINE 1000X3000 MAILLE 30/30</t>
  </si>
  <si>
    <t>PAUM80</t>
  </si>
  <si>
    <t>VISPA80BI</t>
  </si>
  <si>
    <t>PAUMELLE INOX D80</t>
  </si>
  <si>
    <t>TU810</t>
  </si>
  <si>
    <t>I662</t>
  </si>
  <si>
    <t>TUBE INOX 8/10</t>
  </si>
  <si>
    <t>CO810</t>
  </si>
  <si>
    <t>COLLIER POLYPRO TUBE 10 INOX 304L SANS PLAQUE PROT</t>
  </si>
  <si>
    <t>INS35</t>
  </si>
  <si>
    <t>INS35M08L35</t>
  </si>
  <si>
    <t>INSERT 35 LG35 M8 INOX 304L</t>
  </si>
  <si>
    <t>UNION810/1217</t>
  </si>
  <si>
    <t>WAL10R14</t>
  </si>
  <si>
    <t>UNION SIMPLE BAGUE INOX 316 MALE 1/4 TUBE D10</t>
  </si>
  <si>
    <t>UNION810</t>
  </si>
  <si>
    <t>WDL10</t>
  </si>
  <si>
    <t xml:space="preserve">UNION DOUBLE SIMPLE BAGUE INOX 316 D10 </t>
  </si>
  <si>
    <t>TE810</t>
  </si>
  <si>
    <t>WTL10</t>
  </si>
  <si>
    <t>TE EGAL SIMPLE BAGUE D10</t>
  </si>
  <si>
    <t>RC1521/1217</t>
  </si>
  <si>
    <t>REDMF2117</t>
  </si>
  <si>
    <t>REDUCTION INOX MF 15/21 12/17</t>
  </si>
  <si>
    <t>IPN120</t>
  </si>
  <si>
    <t>IPE120</t>
  </si>
  <si>
    <t>POUTRE IPE 120</t>
  </si>
  <si>
    <t>TU168</t>
  </si>
  <si>
    <t>TRSB168320</t>
  </si>
  <si>
    <t>TUBE ROND INOX 304L 168.3 EP.2</t>
  </si>
  <si>
    <t>SMS25DUD</t>
  </si>
  <si>
    <t>I19065500</t>
  </si>
  <si>
    <t>RACCORD A DUDGEONNER 25 INOX 304L EPDM</t>
  </si>
  <si>
    <t>SMS38DUD</t>
  </si>
  <si>
    <t>I19065700</t>
  </si>
  <si>
    <t>RACCORD A DUDGEONNER 38 INOX 304L EPDM</t>
  </si>
  <si>
    <t>SMS51DUD</t>
  </si>
  <si>
    <t>I19065800</t>
  </si>
  <si>
    <t>RACCORD A DUDGEONNER 51 INOX 304L EPDM</t>
  </si>
  <si>
    <t>SMS63DUD</t>
  </si>
  <si>
    <t>I19065900</t>
  </si>
  <si>
    <t>RACCORD A DUDGEONNER 63,5 INOX 304L EPDM</t>
  </si>
  <si>
    <t>SMS76DUD</t>
  </si>
  <si>
    <t>I19066000</t>
  </si>
  <si>
    <t>RACCORD A DUDGEONNER 76 INOX 304L EPDM</t>
  </si>
  <si>
    <t>tu8040316</t>
  </si>
  <si>
    <t>TUB8040/2/316L</t>
  </si>
  <si>
    <t>tube rectangle inox 80x40 316</t>
  </si>
  <si>
    <t>CO25ST</t>
  </si>
  <si>
    <t>I734850161</t>
  </si>
  <si>
    <t>COLLIER HEXAGONAL 25 INOX 304L SANS TIGE</t>
  </si>
  <si>
    <t>CO38ST</t>
  </si>
  <si>
    <t>I734850162</t>
  </si>
  <si>
    <t>COLLIER HEXAGONAL 38 INOX 304L SANS TIGE</t>
  </si>
  <si>
    <t>CO51ST</t>
  </si>
  <si>
    <t>I734850163</t>
  </si>
  <si>
    <t>COLLIER HEXAGONAL 51 INOX 304L SANS TIGE</t>
  </si>
  <si>
    <t>CO63ST</t>
  </si>
  <si>
    <t>I734850164</t>
  </si>
  <si>
    <t>COLLIER HEXAGONAL 63 INOX 304L SANS TIGE</t>
  </si>
  <si>
    <t>CO76ST</t>
  </si>
  <si>
    <t>I734850165</t>
  </si>
  <si>
    <t>COLLIER HEXAGONAL 76 INOX 304L SANS TIGE</t>
  </si>
  <si>
    <t>CO104ST</t>
  </si>
  <si>
    <t>I734850169</t>
  </si>
  <si>
    <t>COLLIER HEXAGONAL 104 INOX 304L SANS TIGE</t>
  </si>
  <si>
    <t>TOL1,5304GR220</t>
  </si>
  <si>
    <t>TOL1.5304GR220</t>
  </si>
  <si>
    <t>TOLE 304L GR220+PVC  EP1.5MM AU M²</t>
  </si>
  <si>
    <t>TOL1304GR220</t>
  </si>
  <si>
    <t>TOLE 304L GR220+PVC  EP1MM AU M²</t>
  </si>
  <si>
    <t>re10176</t>
  </si>
  <si>
    <t>I3131708968</t>
  </si>
  <si>
    <t>REDUC. EXC. 101.6X76/316L/SPD (I3131708968</t>
  </si>
  <si>
    <t>VISAUTO 3.5X25</t>
  </si>
  <si>
    <t>VIS TF AUTO PERCEUSE INOX 7504 A2 3.5 X 25</t>
  </si>
  <si>
    <t>VISAUTO 3.9X25</t>
  </si>
  <si>
    <t>VIS TF AUTO PERCEUSE INOX 7504 P A2 3.9 X 25</t>
  </si>
  <si>
    <t>VISAUTO 6.3X32</t>
  </si>
  <si>
    <t>VIS TH AUTO PERCEUSE INOX 7504 K A2 6.3 X 32</t>
  </si>
  <si>
    <t>VISEC12</t>
  </si>
  <si>
    <t>VISEC 12</t>
  </si>
  <si>
    <t>ECROU HEXAGONAL INOX DN 12 A2</t>
  </si>
  <si>
    <t>VISEC14</t>
  </si>
  <si>
    <t>VISEC 14</t>
  </si>
  <si>
    <t>ECROU HEXAGONAL INOX DN 14 A2</t>
  </si>
  <si>
    <t>VISEC16</t>
  </si>
  <si>
    <t>VISEC 16</t>
  </si>
  <si>
    <t>ECROU HEXAGONAL INOX DN 16 A2</t>
  </si>
  <si>
    <t>VISEC18</t>
  </si>
  <si>
    <t>VISEC 18</t>
  </si>
  <si>
    <t>ECROU HEXAGONAL INOX DN 18 A2</t>
  </si>
  <si>
    <t>VISEC20</t>
  </si>
  <si>
    <t>VISEC 20</t>
  </si>
  <si>
    <t>ECROU HEXAGONAL INOX DN 20 A2</t>
  </si>
  <si>
    <t>VISEC24</t>
  </si>
  <si>
    <t>VISEC 24</t>
  </si>
  <si>
    <t>ECROU HEXAGONAL INOX DN 24 A2</t>
  </si>
  <si>
    <t>VISEC27</t>
  </si>
  <si>
    <t>VISEC 27</t>
  </si>
  <si>
    <t>ECROU HEXAGONAL INOX DN 27 A2</t>
  </si>
  <si>
    <t>VISEC3</t>
  </si>
  <si>
    <t>VISEC 3</t>
  </si>
  <si>
    <t>ECROU HEXAGONAL INOX DN 3 A2</t>
  </si>
  <si>
    <t>VISEC4</t>
  </si>
  <si>
    <t>VISEC 4</t>
  </si>
  <si>
    <t>ECROU HEXAGONAL INOX DN 4 A2</t>
  </si>
  <si>
    <t>VISEC5</t>
  </si>
  <si>
    <t>VISEC 5</t>
  </si>
  <si>
    <t>ECROU HEXAGONAL INOX DN 5 A2</t>
  </si>
  <si>
    <t>VISEC6</t>
  </si>
  <si>
    <t>VISEC 6</t>
  </si>
  <si>
    <t>ECROU HEXAGONAL INOX DN 6 A2</t>
  </si>
  <si>
    <t>VISECB10</t>
  </si>
  <si>
    <t>VISECB 10</t>
  </si>
  <si>
    <t>ECROU HEXAGONAL INOX BORGNE DN 10 A2</t>
  </si>
  <si>
    <t>VISECB12</t>
  </si>
  <si>
    <t>VISECB 12</t>
  </si>
  <si>
    <t>ECROU HEXAGONAL INOX BORGNE DN 12 A2</t>
  </si>
  <si>
    <t>VISECB8</t>
  </si>
  <si>
    <t>VISECB 8</t>
  </si>
  <si>
    <t>ECROU HEXAGONAL INOX BORGNE DN 8 A2</t>
  </si>
  <si>
    <t>VISECB12A4</t>
  </si>
  <si>
    <t>ECROU HEXAGONAL INOX BORGNE DN 12 A4</t>
  </si>
  <si>
    <t>VISECIND10</t>
  </si>
  <si>
    <t>VISECIND 10</t>
  </si>
  <si>
    <t>ECROU HEXAGONAL INDESSERABLE INOX DN 10 A2</t>
  </si>
  <si>
    <t>VISECIND12</t>
  </si>
  <si>
    <t>VISECIND 12</t>
  </si>
  <si>
    <t>ECROU HEXAGONAL INDESSERABLE INOX DN 12 A2</t>
  </si>
  <si>
    <t>VISECIND14</t>
  </si>
  <si>
    <t>VISECIND 14</t>
  </si>
  <si>
    <t>ECROU HEXAGONAL INOX FREIN DN 14 A2</t>
  </si>
  <si>
    <t>VISECIND16</t>
  </si>
  <si>
    <t>VISECIND 16</t>
  </si>
  <si>
    <t>ECROU HEXAGONAL INOX FREIN DN 16 A2</t>
  </si>
  <si>
    <t>VISECIND5</t>
  </si>
  <si>
    <t>VISECIND 5</t>
  </si>
  <si>
    <t>ECROU HEXAGONAL INOX INDESSERABLE 5 A2</t>
  </si>
  <si>
    <t>VISECIND6</t>
  </si>
  <si>
    <t>VISECIND 6</t>
  </si>
  <si>
    <t>ECROU HEXAGONAL INOX INDESSERABLE 6 A2</t>
  </si>
  <si>
    <t>VISECIND8</t>
  </si>
  <si>
    <t>VISECIND 8</t>
  </si>
  <si>
    <t>ECROU HEXAGONAL INOX INDESSERABLE DN 8 A2</t>
  </si>
  <si>
    <t>VISECORM8</t>
  </si>
  <si>
    <t>VISECOR M8</t>
  </si>
  <si>
    <t>ECROU A OREILLES ESTAMPE FORME AMERICAINE A2 M8</t>
  </si>
  <si>
    <t>VISGF1.6X20</t>
  </si>
  <si>
    <t>VISGF 1.6X20</t>
  </si>
  <si>
    <t>GOUPILLE FENDUE DIN94 A4 1.6X20</t>
  </si>
  <si>
    <t>VISGO12X128</t>
  </si>
  <si>
    <t>VISGO 12X128</t>
  </si>
  <si>
    <t>GOUJON ANCRAGE A4 12/30X128</t>
  </si>
  <si>
    <t>VISMTF3X40</t>
  </si>
  <si>
    <t>VISM TF 3X40</t>
  </si>
  <si>
    <t>VIS METAUX TETE FRAISEE FENDUE INOX A2 DIN963 3 X 40</t>
  </si>
  <si>
    <t>VISMTFM4</t>
  </si>
  <si>
    <t>VIS A METAUX TETE FRAISEE M4 - L30/30</t>
  </si>
  <si>
    <t>VISMTFM6</t>
  </si>
  <si>
    <t>VIS A METAUX TETE FRAISEE M6 - L30/30</t>
  </si>
  <si>
    <t>VISOEIL10</t>
  </si>
  <si>
    <t>VIS OEIL 10</t>
  </si>
  <si>
    <t>VISRON12</t>
  </si>
  <si>
    <t>VISRON 12</t>
  </si>
  <si>
    <t>RONDELLE M12 INOX A2</t>
  </si>
  <si>
    <t>VISRON14</t>
  </si>
  <si>
    <t>VISRON 14</t>
  </si>
  <si>
    <t>RONDELLE M14 INOX A2</t>
  </si>
  <si>
    <t>VISRON16</t>
  </si>
  <si>
    <t>VISRON 16</t>
  </si>
  <si>
    <t>RONDELLE M16 INOX A2</t>
  </si>
  <si>
    <t>VISRON18</t>
  </si>
  <si>
    <t>VISRON 18</t>
  </si>
  <si>
    <t>RONDELLE M18 INOX A2</t>
  </si>
  <si>
    <t>VISRON20</t>
  </si>
  <si>
    <t>VISRON 20</t>
  </si>
  <si>
    <t>RONDELLE M20 INOX A2</t>
  </si>
  <si>
    <t>VISRON24</t>
  </si>
  <si>
    <t>VISRON 24</t>
  </si>
  <si>
    <t>RONDELLE M24 INOX A2</t>
  </si>
  <si>
    <t>VISRON4</t>
  </si>
  <si>
    <t>VISRON 4</t>
  </si>
  <si>
    <t>RONDELLE M4 INOX A2</t>
  </si>
  <si>
    <t>VISRON5</t>
  </si>
  <si>
    <t>VISRON 5</t>
  </si>
  <si>
    <t>RONDELLE M5 INOX A2</t>
  </si>
  <si>
    <t>VISRON6</t>
  </si>
  <si>
    <t>VISRON 6</t>
  </si>
  <si>
    <t>RONDELLE M6 INOX A2</t>
  </si>
  <si>
    <t>VISRONGRO8</t>
  </si>
  <si>
    <t>RONDELLE GROWER 8</t>
  </si>
  <si>
    <t>VISRONL8</t>
  </si>
  <si>
    <t>RONDELLE L8 INOX A2 LARGE</t>
  </si>
  <si>
    <t>VISRONLL8</t>
  </si>
  <si>
    <t>RONDELLE LL8 INOX A2 LARGE-LARGE</t>
  </si>
  <si>
    <t>VISTC12X110</t>
  </si>
  <si>
    <t>VISTC 12X110</t>
  </si>
  <si>
    <t>VIS TETE CYLINDRIQUE INOX A2 6 PANS CREUX 12X110 CHC DIN912</t>
  </si>
  <si>
    <t>VISTC12X30</t>
  </si>
  <si>
    <t>VISTC 12X30</t>
  </si>
  <si>
    <t xml:space="preserve">VIS TETE CYLINDRIQUE INOX A2 12X30 CHC </t>
  </si>
  <si>
    <t>VISTC3X10</t>
  </si>
  <si>
    <t>VISTC 3X10</t>
  </si>
  <si>
    <t>VIS TETE CYLINDRIQUE INOX A2 6 PANS CREUX 3X10</t>
  </si>
  <si>
    <t>VISTC4X30</t>
  </si>
  <si>
    <t>VISTC 4X30</t>
  </si>
  <si>
    <t>VIS TETE CYLINDRIQUE INOX A2 6 PANS CREUX 4X30</t>
  </si>
  <si>
    <t>VISTC5X14</t>
  </si>
  <si>
    <t>VISTC 5X14</t>
  </si>
  <si>
    <t>VIS TETE CYLINDRIQUE INOX A2 6 PANS CREUX 5X14</t>
  </si>
  <si>
    <t>VISTC8X10</t>
  </si>
  <si>
    <t>VISTC 8X10</t>
  </si>
  <si>
    <t>VIS TETE CYLINDRIQUE BOMBEE PLATE 6 PANS CREUX M8X10</t>
  </si>
  <si>
    <t>VISTC8X60</t>
  </si>
  <si>
    <t>VISTC 8X60</t>
  </si>
  <si>
    <t>VIS TETE CYLINDRIQUE INOX A2 6 PANS CREUX 8X60 CHC DIN912</t>
  </si>
  <si>
    <t>VISTC6PM4</t>
  </si>
  <si>
    <t>VIS TETE CYLINDRIQUE 6 PANS DK 9.5 M4 L20</t>
  </si>
  <si>
    <t>VISTCB12X20</t>
  </si>
  <si>
    <t>VISTCB 12X20</t>
  </si>
  <si>
    <t>VIS TETE CYLINDRIQUE BOMBEE PLATE INOX A2 6 PANS CREUX 12X20</t>
  </si>
  <si>
    <t>VISTCB6X16</t>
  </si>
  <si>
    <t>VISTCB 6X16</t>
  </si>
  <si>
    <t>VIS TETE CYLINDRIQ. BOMBEE A EMBASE 6PANS CREUX INOX A2 6X16</t>
  </si>
  <si>
    <t>VISTCB6X8</t>
  </si>
  <si>
    <t>VISTCB 6X8</t>
  </si>
  <si>
    <t>VIS TETE CYLINDRIQUE BOMBEE A EMBASE 6 LOBES INOX A2 6X8</t>
  </si>
  <si>
    <t>VISTCB8X50</t>
  </si>
  <si>
    <t>VISTCB 8X50</t>
  </si>
  <si>
    <t>VIS TETE CYLINDRIQUE BOMBEE A EMBASE 6 LOBES A2 8x50</t>
  </si>
  <si>
    <t>VISTCI6X12/6</t>
  </si>
  <si>
    <t>VIS TETE CYLIND 6 PANS CREUX IMPERDABLE + RONDELLE M6 12/6</t>
  </si>
  <si>
    <t>tig14</t>
  </si>
  <si>
    <t>VISTF 14</t>
  </si>
  <si>
    <t>TIGE FILETEE INOX 1M DN 14 A2</t>
  </si>
  <si>
    <t>tig16</t>
  </si>
  <si>
    <t>VISTF 16</t>
  </si>
  <si>
    <t>TIGE FILETEE INOX 1M DN 16 A2</t>
  </si>
  <si>
    <t>tig18</t>
  </si>
  <si>
    <t>VISTF 18</t>
  </si>
  <si>
    <t>TIGE FILETEE INOX 1M DN 18 A2</t>
  </si>
  <si>
    <t>tig20</t>
  </si>
  <si>
    <t>VISTF 20</t>
  </si>
  <si>
    <t>TIGE FILETEE INOX 1M DN 20 A2</t>
  </si>
  <si>
    <t>tig24</t>
  </si>
  <si>
    <t>VISTF 24</t>
  </si>
  <si>
    <t>TIGE FILETEE INOX 1M DN 24 A2</t>
  </si>
  <si>
    <t>tig4</t>
  </si>
  <si>
    <t>VISTF 4</t>
  </si>
  <si>
    <t>TIGE FILETEE INOX 1M DN 4 A2</t>
  </si>
  <si>
    <t>VISTFHC10X20</t>
  </si>
  <si>
    <t>VISTFHC 10X20</t>
  </si>
  <si>
    <t>VIS TETE FRAISEE HEXAGONALE CREUSE 10X20</t>
  </si>
  <si>
    <t>VISTFR10</t>
  </si>
  <si>
    <t>PROLONGATEUR TIGE FILETE M10</t>
  </si>
  <si>
    <t>VISTFR16</t>
  </si>
  <si>
    <t>PROLONGATEUR INOX M16</t>
  </si>
  <si>
    <t>VISTH10X10</t>
  </si>
  <si>
    <t>VISTH 10X10</t>
  </si>
  <si>
    <t>VIS TETE HEXAGONALE INOX 10 X 10</t>
  </si>
  <si>
    <t>VISTH10X100</t>
  </si>
  <si>
    <t>VISTH 10X100</t>
  </si>
  <si>
    <t>VIS TETE HEXAGONALE INOX 10 X 100</t>
  </si>
  <si>
    <t>VISTH10X150</t>
  </si>
  <si>
    <t>VISTH 10X150</t>
  </si>
  <si>
    <t>VIS TETE HEXAGONALE INOX 10 X 150</t>
  </si>
  <si>
    <t>VISTH10X20</t>
  </si>
  <si>
    <t>VISTH 10X20</t>
  </si>
  <si>
    <t>VIS TETE HEXAGONALE INOX 10 X 20 A2</t>
  </si>
  <si>
    <t>VISTH10X30</t>
  </si>
  <si>
    <t>VISTH 10X30</t>
  </si>
  <si>
    <t>VIS TETE HEXAGONALE INOX 10 X 30 A2</t>
  </si>
  <si>
    <t>VISTH10X40</t>
  </si>
  <si>
    <t>VISTH 10X40</t>
  </si>
  <si>
    <t>VIS TETE HEXAGONALE INOX 10 X 40 A2</t>
  </si>
  <si>
    <t>VISTH10X60</t>
  </si>
  <si>
    <t>VISTH 10X60</t>
  </si>
  <si>
    <t>VIS TETE HEXAGONALE INOX 10 X 60 A2</t>
  </si>
  <si>
    <t>VISTH10X70</t>
  </si>
  <si>
    <t>VISTH 10X70</t>
  </si>
  <si>
    <t>VIS TETE HEXAGONALE INOX 10 X 70</t>
  </si>
  <si>
    <t>VISTH10X80</t>
  </si>
  <si>
    <t>VISTH 10X80</t>
  </si>
  <si>
    <t>VIS TETE HEXAGONALE INOX 10 X 80 A2</t>
  </si>
  <si>
    <t>VISTH12X100</t>
  </si>
  <si>
    <t>VISTH 12X100</t>
  </si>
  <si>
    <t>VIS TETE HEXAGONALE INOX 12 X 100 A2</t>
  </si>
  <si>
    <t>VISTH12X140</t>
  </si>
  <si>
    <t>VISTH 12X140</t>
  </si>
  <si>
    <t>VIS TETE HEXAGONALE INOX 12 X 140</t>
  </si>
  <si>
    <t>VISTH12X150</t>
  </si>
  <si>
    <t>VISTH 12X150</t>
  </si>
  <si>
    <t>VIS TETE HEXAGONALE INOX 12 X 150</t>
  </si>
  <si>
    <t>VISTH12X20</t>
  </si>
  <si>
    <t>VISTH 12X20</t>
  </si>
  <si>
    <t>VIS TETE HEXAGONALE INOX 12 X 20 A2</t>
  </si>
  <si>
    <t>VISTH12X25</t>
  </si>
  <si>
    <t>VISTH 12X25</t>
  </si>
  <si>
    <t>VIS TETE HEXAGONALE INOX 12 X 25</t>
  </si>
  <si>
    <t>VISTH12X30</t>
  </si>
  <si>
    <t>VISTH 12X30</t>
  </si>
  <si>
    <t>VIS TETE HEXAGONALE INOX 12 X 30 A2</t>
  </si>
  <si>
    <t>VISTH12X35</t>
  </si>
  <si>
    <t>VISTH 12X35</t>
  </si>
  <si>
    <t>VIS TETE HEXAGONALE INOX 12 X 35 A2</t>
  </si>
  <si>
    <t>VISTH12X40</t>
  </si>
  <si>
    <t>VISTH 12X40</t>
  </si>
  <si>
    <t>VIS TETE HEXAGONALE INOX 12 X 40  A2</t>
  </si>
  <si>
    <t>VISTH12X50</t>
  </si>
  <si>
    <t>VISTH 12X50</t>
  </si>
  <si>
    <t>VIS TETE HEXAGONALE INOX 12 X 50 A2</t>
  </si>
  <si>
    <t>VISTH12X60</t>
  </si>
  <si>
    <t>VISTH 12X60</t>
  </si>
  <si>
    <t>VIS TETE HEXAGONALE INOX 12 X 60 A2</t>
  </si>
  <si>
    <t>VISTH12X80</t>
  </si>
  <si>
    <t>VISTH 12X80</t>
  </si>
  <si>
    <t>VIS TETE HEXAGONALE INOX 12 X 80</t>
  </si>
  <si>
    <t>VISTH12X90</t>
  </si>
  <si>
    <t>VISTH 12X90</t>
  </si>
  <si>
    <t>VIS TETE HEXAGONALE INOX 12 X 90</t>
  </si>
  <si>
    <t>VISTH14X120</t>
  </si>
  <si>
    <t>VISTH 14X120</t>
  </si>
  <si>
    <t>VIS TETE HEXAGONALE INOX 14 X 120</t>
  </si>
  <si>
    <t>VISTH14X40</t>
  </si>
  <si>
    <t>VISTH 14X40</t>
  </si>
  <si>
    <t>VIS TETE HEXAGONALE INOX 14 X 40 A2</t>
  </si>
  <si>
    <t>VISTH14X60</t>
  </si>
  <si>
    <t>VISTH 14X60</t>
  </si>
  <si>
    <t>VIS TETE HEXAGONALE INOX 14 X 60 A2</t>
  </si>
  <si>
    <t>VISTH14X80</t>
  </si>
  <si>
    <t>VISTH 14X80</t>
  </si>
  <si>
    <t>VIS TETE HEXAGONALE INOX 14 X 80</t>
  </si>
  <si>
    <t>VISTH16X100</t>
  </si>
  <si>
    <t>VISTH 16X100</t>
  </si>
  <si>
    <t>VIS TETE HEXAGONALE INOX 16 X 100</t>
  </si>
  <si>
    <t>VISTH16X30</t>
  </si>
  <si>
    <t>VISTH 16X30</t>
  </si>
  <si>
    <t>VIS TETE HEXAGONALE INOX 16 X 30</t>
  </si>
  <si>
    <t>VISTH16X35</t>
  </si>
  <si>
    <t>VISTH 16X35</t>
  </si>
  <si>
    <t>VIS TETE HEXAGONALE INOX 16 X 35 A2</t>
  </si>
  <si>
    <t>VISTH16X40</t>
  </si>
  <si>
    <t>VISTH 16X40</t>
  </si>
  <si>
    <t>VIS TETE HEXAGONALE INOX 16 X 40 A2</t>
  </si>
  <si>
    <t>VISTH16X45</t>
  </si>
  <si>
    <t>VISTH 16X45</t>
  </si>
  <si>
    <t>VIS TETE HEXAGONALE INOX 16 X 45 A2</t>
  </si>
  <si>
    <t>VISTH16X50</t>
  </si>
  <si>
    <t>VISTH 16X50</t>
  </si>
  <si>
    <t>VIS TETE HEXAGONALE INOX 16 X 50 A2</t>
  </si>
  <si>
    <t>VISTH16X55</t>
  </si>
  <si>
    <t>VISTH 16X55</t>
  </si>
  <si>
    <t>VIS TETE HEXAGONALE INOX 16 X 55 A2</t>
  </si>
  <si>
    <t>VISTH16X60</t>
  </si>
  <si>
    <t>VISTH 16X60</t>
  </si>
  <si>
    <t>VIS TETE HEXAGONALE INOX 16 X 60 A2</t>
  </si>
  <si>
    <t>VISTH16X70</t>
  </si>
  <si>
    <t>VISTH 16X70</t>
  </si>
  <si>
    <t>VIS TETE HEXAGONALE INOX 16 X 70 A2</t>
  </si>
  <si>
    <t>CHEV</t>
  </si>
  <si>
    <t>VISTH 8X60 + I734850205</t>
  </si>
  <si>
    <t>CHEVILLE</t>
  </si>
  <si>
    <t>tig12</t>
  </si>
  <si>
    <t>VISTF 12</t>
  </si>
  <si>
    <t>TIGE FILETEE INOX 1M DN 12 A2</t>
  </si>
  <si>
    <t>TU10050</t>
  </si>
  <si>
    <t>I361</t>
  </si>
  <si>
    <t>TUBE INOX 100X50X3 (I361)</t>
  </si>
  <si>
    <t>tig10</t>
  </si>
  <si>
    <t>VISTF 10</t>
  </si>
  <si>
    <t>TIGE FILETEE INOX 1M DN 10 A2</t>
  </si>
  <si>
    <t>PIT8X100</t>
  </si>
  <si>
    <t>PITON A BASCULE M8X100MM</t>
  </si>
  <si>
    <t>RC10176316</t>
  </si>
  <si>
    <t>REDC10176</t>
  </si>
  <si>
    <t>REDUCTION CONCENTRIQUE 101.6/76 316L</t>
  </si>
  <si>
    <t>RC10163316</t>
  </si>
  <si>
    <t>REDC10163</t>
  </si>
  <si>
    <t>REDUCTION CONCENTRIQUE 101.6/63 316L</t>
  </si>
  <si>
    <t>RC10151316</t>
  </si>
  <si>
    <t>REDC10151</t>
  </si>
  <si>
    <t>REDUCTION CONCENTRIQUE 101.6/51 316L</t>
  </si>
  <si>
    <t>RE10176316</t>
  </si>
  <si>
    <t>REDE10176</t>
  </si>
  <si>
    <t>REDUCTION EXCENTRIQUE 101.6/76 316L</t>
  </si>
  <si>
    <t>RE10163316</t>
  </si>
  <si>
    <t>REDE10163</t>
  </si>
  <si>
    <t>REDUCTION EXCENTRIQUE 101.6/63 316L</t>
  </si>
  <si>
    <t>RE10151316</t>
  </si>
  <si>
    <t>REDE10151</t>
  </si>
  <si>
    <t>REDUCTION EXCENTRIQUE 101.6/51 316L</t>
  </si>
  <si>
    <t>PLA6316</t>
  </si>
  <si>
    <t>I6351</t>
  </si>
  <si>
    <t>PLATINE INOX 304L 63.5X10 M16</t>
  </si>
  <si>
    <t>PLA7616</t>
  </si>
  <si>
    <t>I6352</t>
  </si>
  <si>
    <t>PLATINE INOX 304L 76X10 M16</t>
  </si>
  <si>
    <t>TUDN150</t>
  </si>
  <si>
    <t>TUBE INOX 316L DN150</t>
  </si>
  <si>
    <t>CDN150</t>
  </si>
  <si>
    <t>COUDE INOX 316L DN150</t>
  </si>
  <si>
    <t>CODN150</t>
  </si>
  <si>
    <t>COLLIER INOX 316L DN150</t>
  </si>
  <si>
    <t>TRADN20</t>
  </si>
  <si>
    <t>TRAVERSEE CLOISON DN20</t>
  </si>
  <si>
    <t>TU4040316</t>
  </si>
  <si>
    <t>CARRE 40X40 316L GR220</t>
  </si>
  <si>
    <t>PLA4040316</t>
  </si>
  <si>
    <t>PLATINE 40X40X2 316L</t>
  </si>
  <si>
    <t>PLA8040316</t>
  </si>
  <si>
    <t>PLATINE 80X40X2 316L</t>
  </si>
  <si>
    <t>PLA100100316</t>
  </si>
  <si>
    <t>PLATINE 100X100X2 316L</t>
  </si>
  <si>
    <t>ECROU1016</t>
  </si>
  <si>
    <t>ECROU 101,6</t>
  </si>
  <si>
    <t>DOU1016</t>
  </si>
  <si>
    <t>DOUILLE 101,6</t>
  </si>
  <si>
    <t>JOIT1016</t>
  </si>
  <si>
    <t>JOINT 101,6</t>
  </si>
  <si>
    <t>TE40</t>
  </si>
  <si>
    <t>TUTE40</t>
  </si>
  <si>
    <t>TE 40X40X4 304L</t>
  </si>
  <si>
    <t>CDN15316</t>
  </si>
  <si>
    <t>COUDE 90° DN15 316L</t>
  </si>
  <si>
    <t>CDN20316</t>
  </si>
  <si>
    <t>COUDE 90° DN20 316L</t>
  </si>
  <si>
    <t>COUDE 90° DN25 316L</t>
  </si>
  <si>
    <t>CDN40316</t>
  </si>
  <si>
    <t>COUDE 90° DN40 316L</t>
  </si>
  <si>
    <t>CDN50316</t>
  </si>
  <si>
    <t>COUDE 90° DN50 316L</t>
  </si>
  <si>
    <t>CDN65316</t>
  </si>
  <si>
    <t>COUDE 90° DN65 316L</t>
  </si>
  <si>
    <t>TEDN15316</t>
  </si>
  <si>
    <t>TE DN15 316L</t>
  </si>
  <si>
    <t>TEDN20316</t>
  </si>
  <si>
    <t>TE DN20 316L</t>
  </si>
  <si>
    <t>TEDN25316</t>
  </si>
  <si>
    <t>TE DN25 316L</t>
  </si>
  <si>
    <t>TEDN40316</t>
  </si>
  <si>
    <t>TE DN40 316L</t>
  </si>
  <si>
    <t>TEDN50316</t>
  </si>
  <si>
    <t>TE DN50 316L</t>
  </si>
  <si>
    <t>TEDN65316</t>
  </si>
  <si>
    <t>TE DN65 316L</t>
  </si>
  <si>
    <t>BRIDP15316</t>
  </si>
  <si>
    <t>BRIDE PLATE PN16 DN15 316L</t>
  </si>
  <si>
    <t>BRIDP20316</t>
  </si>
  <si>
    <t>BRIDE PLATE PN16 DN20 316L</t>
  </si>
  <si>
    <t>BRIDP25316</t>
  </si>
  <si>
    <t>BRIDE PLATE PN16 DN25 316L</t>
  </si>
  <si>
    <t>BRIDP40316</t>
  </si>
  <si>
    <t>BRIDE PLATE PN16 DN40 316L</t>
  </si>
  <si>
    <t>BRIDP50316</t>
  </si>
  <si>
    <t>BRIDE PLATE PN16 DN50 316L</t>
  </si>
  <si>
    <t>BRIDP65316</t>
  </si>
  <si>
    <t>BRIDE PLATE PN16 DN65 316L</t>
  </si>
  <si>
    <t>BRIDP100316</t>
  </si>
  <si>
    <t>BRIDE PLATE PN16 DN100 316L</t>
  </si>
  <si>
    <t>RCDN100DN50316</t>
  </si>
  <si>
    <t>REDUCTION CONIQUE DN100/DN50 316L</t>
  </si>
  <si>
    <t>TUDN15316</t>
  </si>
  <si>
    <t>TUBE INOX DN15 316L</t>
  </si>
  <si>
    <t>TUDN20316</t>
  </si>
  <si>
    <t>TUBE INOX DN20 316L</t>
  </si>
  <si>
    <t>TUDN40316</t>
  </si>
  <si>
    <t>TUBE INOX DN40 316L</t>
  </si>
  <si>
    <t>TUDN50316</t>
  </si>
  <si>
    <t>TUBE INOX DN50 316L</t>
  </si>
  <si>
    <t>TUDN65316</t>
  </si>
  <si>
    <t>TUBE INOX DN65 316L</t>
  </si>
  <si>
    <t>TU254316</t>
  </si>
  <si>
    <t>I124254</t>
  </si>
  <si>
    <t>TUBE INOX Ø254 316L</t>
  </si>
  <si>
    <t>MARCHE</t>
  </si>
  <si>
    <t>G4020</t>
  </si>
  <si>
    <t>MARCHE : GRILLE PROFILE METAL INOX 304 300 X 50/50X2</t>
  </si>
  <si>
    <t>ECHELON</t>
  </si>
  <si>
    <t>G2000</t>
  </si>
  <si>
    <t xml:space="preserve">GRILLE PROFILE METAL INOX 304 35 X 34/34X2 </t>
  </si>
  <si>
    <t>TEDIN65316</t>
  </si>
  <si>
    <t>TE EXTRUDE Ø70 DIN INOX 316L</t>
  </si>
  <si>
    <t>RCDIN65/50</t>
  </si>
  <si>
    <t>REDUCTION CONCENTRIQUE 70/53 CONIQUE SPD INOX 316L</t>
  </si>
  <si>
    <t>TUDIN65</t>
  </si>
  <si>
    <t>TUBE ALMENTAIRE NON RECUIT 304 BROSSE EXT DIN65 Ø70X2MM</t>
  </si>
  <si>
    <t>RDIN65</t>
  </si>
  <si>
    <t>RACCORD DIN COMPLET DN65 EPDM INOX 304</t>
  </si>
  <si>
    <t>CDIN6590</t>
  </si>
  <si>
    <t>COUDE 70 DIN 1.5D 90° SPD INOX 304</t>
  </si>
  <si>
    <t>CDIN6545316</t>
  </si>
  <si>
    <t>COUDE DIN 1,5D 45° SPD DN65 EP2MM INOX 316L</t>
  </si>
  <si>
    <t>CODIN65</t>
  </si>
  <si>
    <t>COLLIER HEXAGONAL TYPE D70 DIN INOX 304 ARTICULE SANS TIGE</t>
  </si>
  <si>
    <t>TEDIN50316</t>
  </si>
  <si>
    <t>TE EXTRUDE DN53 DIN INOX 316L</t>
  </si>
  <si>
    <t>TUDIN50</t>
  </si>
  <si>
    <t>TUBE ALIMENTAIRE NON RECUIT 304 BROSSE EXT DIN DN50 Ø53 EP 1,5MM</t>
  </si>
  <si>
    <t>RDIN50</t>
  </si>
  <si>
    <t>RACCORD DIN COMPLET DN50 EPDM INOX 304</t>
  </si>
  <si>
    <t>CDIN5090</t>
  </si>
  <si>
    <t>COUDE DIN 1,5D 90° SPD DN50 EP1,5MM INOX 304</t>
  </si>
  <si>
    <t>CDIN5045316</t>
  </si>
  <si>
    <t>COUDE DIN 1,5D 45° SPD DN50 EP1,5MM INOX 316L</t>
  </si>
  <si>
    <t>CODIN50</t>
  </si>
  <si>
    <t>COLLIER HEXAGONAL TYPE D5 DIN INOX 304 ARTICULE SANS TIGE</t>
  </si>
  <si>
    <t>TUDN400</t>
  </si>
  <si>
    <t>TUBSMS406.4304L</t>
  </si>
  <si>
    <t>TUBE SMS 406.4 EP3MM INOX 304L</t>
  </si>
  <si>
    <t>TUDN200</t>
  </si>
  <si>
    <t xml:space="preserve">TUBE ROND INOX 304L 219.1 EP.2 </t>
  </si>
  <si>
    <t>FB406</t>
  </si>
  <si>
    <t>FB4L406</t>
  </si>
  <si>
    <t>FOND BOMBE INOX 304L EMBOUTI METRIQUE 406 X 3</t>
  </si>
  <si>
    <t>REF
Fournisseur</t>
  </si>
  <si>
    <t>Prix ACHAT</t>
  </si>
  <si>
    <t>Fournisseur</t>
  </si>
  <si>
    <t>IFM</t>
  </si>
  <si>
    <t>IFM - AS-i</t>
  </si>
  <si>
    <t>IFM - 0</t>
  </si>
  <si>
    <t>IFM - Connecteurs</t>
  </si>
  <si>
    <t>IFM - Detecteurs capacitifs (acc.)</t>
  </si>
  <si>
    <t>IFM - Détecteurs de sécurité codés magnétique</t>
  </si>
  <si>
    <t>IFM - Détecteurs de sécurité codés RFID</t>
  </si>
  <si>
    <t>IFM - Detecteurs inductifs de sécurité (acc.)</t>
  </si>
  <si>
    <t>IFM - Detecteurs magnéto-inductifs</t>
  </si>
  <si>
    <t>E30000</t>
  </si>
  <si>
    <t>IFM - Detecteurs de Pression  (acc.)</t>
  </si>
  <si>
    <t>E30002</t>
  </si>
  <si>
    <t>E30003</t>
  </si>
  <si>
    <t>E30006</t>
  </si>
  <si>
    <t>E30010</t>
  </si>
  <si>
    <t>E30013</t>
  </si>
  <si>
    <t>IFM - Raccord à souder pour capteurs process; Tenue en pression 150 bar; Raccord à souder Ø 50 mm; Homologation EC1935/2004; EHEDG Tested; FDA; FCM; CRN</t>
  </si>
  <si>
    <t>E30016</t>
  </si>
  <si>
    <t>IFM - Detecteurs de temperature (acc.)</t>
  </si>
  <si>
    <t>E30018</t>
  </si>
  <si>
    <t>E30019</t>
  </si>
  <si>
    <t>E30024</t>
  </si>
  <si>
    <t>E30025</t>
  </si>
  <si>
    <t>E30038</t>
  </si>
  <si>
    <t>E30043</t>
  </si>
  <si>
    <t>E30044</t>
  </si>
  <si>
    <t>E30047</t>
  </si>
  <si>
    <t>IFM -  bague progressive G 1/2" diam 6mm</t>
  </si>
  <si>
    <t>E30049</t>
  </si>
  <si>
    <t>E30050</t>
  </si>
  <si>
    <t>E30052</t>
  </si>
  <si>
    <t xml:space="preserve">IFM - raccord à souder    </t>
  </si>
  <si>
    <t>E30053</t>
  </si>
  <si>
    <t>E30054</t>
  </si>
  <si>
    <t>IFM - Joint torique; Homologation EC1935/2004; FDA; EHEDG; 3-A</t>
  </si>
  <si>
    <t>E30055</t>
  </si>
  <si>
    <t xml:space="preserve">IFM - raccord à souder G 1/2 diam 35 mm sphérique </t>
  </si>
  <si>
    <t>E30056</t>
  </si>
  <si>
    <t>E30057</t>
  </si>
  <si>
    <t>E30058</t>
  </si>
  <si>
    <t>E30059</t>
  </si>
  <si>
    <t>E30060</t>
  </si>
  <si>
    <t>E30062</t>
  </si>
  <si>
    <t>E30063</t>
  </si>
  <si>
    <t>E30064</t>
  </si>
  <si>
    <t xml:space="preserve">IFM - bouchon    </t>
  </si>
  <si>
    <t>E30065</t>
  </si>
  <si>
    <t>E30070</t>
  </si>
  <si>
    <t>E30072</t>
  </si>
  <si>
    <t>E30073</t>
  </si>
  <si>
    <t>E30075</t>
  </si>
  <si>
    <t>E30076</t>
  </si>
  <si>
    <t>E30077</t>
  </si>
  <si>
    <t>E30078</t>
  </si>
  <si>
    <t xml:space="preserve">IFM - accéssoire    </t>
  </si>
  <si>
    <t>E30079</t>
  </si>
  <si>
    <t>E30091</t>
  </si>
  <si>
    <t>E30094</t>
  </si>
  <si>
    <t>E30107</t>
  </si>
  <si>
    <t>E30108</t>
  </si>
  <si>
    <t>E30111</t>
  </si>
  <si>
    <t>E30116</t>
  </si>
  <si>
    <t>E30122</t>
  </si>
  <si>
    <t>IFM - Raccord à souder pour capteurs process; Tenue en pression 50 bar; Raccord à souder Ø 50 mm; Homologation ACS; EC1935/2004; EHEDG Tested; FDA; Reg31</t>
  </si>
  <si>
    <t>E30123</t>
  </si>
  <si>
    <t>E30124</t>
  </si>
  <si>
    <t>E30128</t>
  </si>
  <si>
    <t>E30129</t>
  </si>
  <si>
    <t>E30130</t>
  </si>
  <si>
    <t>IFM - Raccord à souder pour capteurs process; Tenue en pression 50 bar; Raccord à souder Ø 50 mm; Homologation 3-A; ACS; CRN; EC1935/2004; EHEDG; FDA</t>
  </si>
  <si>
    <t>E30131</t>
  </si>
  <si>
    <t>IFM - Raccords à visser pour capteurs de process; Raccordement capteurs G 1 Aseptoflex Vario; Raccord process G 1/2; inox (1.4404 / 316L); Tenue en pression 100 bar; Homologation ACS; Reg31</t>
  </si>
  <si>
    <t>E30133</t>
  </si>
  <si>
    <t>E30135</t>
  </si>
  <si>
    <t>E30139</t>
  </si>
  <si>
    <t>E30140</t>
  </si>
  <si>
    <t>E30141</t>
  </si>
  <si>
    <t>E30142</t>
  </si>
  <si>
    <t>E30143</t>
  </si>
  <si>
    <t>E30144</t>
  </si>
  <si>
    <t>E30145</t>
  </si>
  <si>
    <t>E30146</t>
  </si>
  <si>
    <t>E30147</t>
  </si>
  <si>
    <t>E30148</t>
  </si>
  <si>
    <t>E30149</t>
  </si>
  <si>
    <t>E30150</t>
  </si>
  <si>
    <t>E30151</t>
  </si>
  <si>
    <t>E30152</t>
  </si>
  <si>
    <t>E30153</t>
  </si>
  <si>
    <t>E30155</t>
  </si>
  <si>
    <t>E30156</t>
  </si>
  <si>
    <t>E30160</t>
  </si>
  <si>
    <t>E30391</t>
  </si>
  <si>
    <t>E30393</t>
  </si>
  <si>
    <t>E30396</t>
  </si>
  <si>
    <t xml:space="preserve">IFM - interface I/O-Link    </t>
  </si>
  <si>
    <t>E30397</t>
  </si>
  <si>
    <t>E30398</t>
  </si>
  <si>
    <t>E30399</t>
  </si>
  <si>
    <t>E30400</t>
  </si>
  <si>
    <t>E30401</t>
  </si>
  <si>
    <t>E30402</t>
  </si>
  <si>
    <t>E30403</t>
  </si>
  <si>
    <t>E30406</t>
  </si>
  <si>
    <t>E30407</t>
  </si>
  <si>
    <t>E30418</t>
  </si>
  <si>
    <t>IFM - Detecteurs de debit   (acc.)</t>
  </si>
  <si>
    <t>E30419</t>
  </si>
  <si>
    <t>E30420</t>
  </si>
  <si>
    <t>E30421</t>
  </si>
  <si>
    <t>E30422</t>
  </si>
  <si>
    <t>E30424</t>
  </si>
  <si>
    <t>E30425</t>
  </si>
  <si>
    <t>E30427</t>
  </si>
  <si>
    <t>E30429</t>
  </si>
  <si>
    <t>E30430</t>
  </si>
  <si>
    <t>E30432</t>
  </si>
  <si>
    <t>E30435</t>
  </si>
  <si>
    <t>E30436</t>
  </si>
  <si>
    <t>E30437</t>
  </si>
  <si>
    <t>E30438</t>
  </si>
  <si>
    <t>E30442</t>
  </si>
  <si>
    <t>E30443</t>
  </si>
  <si>
    <t>E30444</t>
  </si>
  <si>
    <t>IFM - Detecteurs de Niveau    (acc.)</t>
  </si>
  <si>
    <t>E30446</t>
  </si>
  <si>
    <t>E30447</t>
  </si>
  <si>
    <t>E30450</t>
  </si>
  <si>
    <t>E30451</t>
  </si>
  <si>
    <t>E30452</t>
  </si>
  <si>
    <t>E30459</t>
  </si>
  <si>
    <t>E30460</t>
  </si>
  <si>
    <t>E30461</t>
  </si>
  <si>
    <t>E30462</t>
  </si>
  <si>
    <t>E30463</t>
  </si>
  <si>
    <t>E30464</t>
  </si>
  <si>
    <t>E30482</t>
  </si>
  <si>
    <t>E30483</t>
  </si>
  <si>
    <t>E30492</t>
  </si>
  <si>
    <t>E30497</t>
  </si>
  <si>
    <t>IFM - Joint profilé</t>
  </si>
  <si>
    <t>E30498</t>
  </si>
  <si>
    <t>E30500</t>
  </si>
  <si>
    <t>IFM - Raccord à souder pour capteurs process; Tenue en pression 50 bar; Raccord à souder 1,5"</t>
  </si>
  <si>
    <t>E30501</t>
  </si>
  <si>
    <t>E30503</t>
  </si>
  <si>
    <t>E30507</t>
  </si>
  <si>
    <t>E30508</t>
  </si>
  <si>
    <t>E30509</t>
  </si>
  <si>
    <t>E30510</t>
  </si>
  <si>
    <t>E30511</t>
  </si>
  <si>
    <t>E30512</t>
  </si>
  <si>
    <t>E30513</t>
  </si>
  <si>
    <t>E30516</t>
  </si>
  <si>
    <t>E30517</t>
  </si>
  <si>
    <t>E30518</t>
  </si>
  <si>
    <t>E30519</t>
  </si>
  <si>
    <t>E30520</t>
  </si>
  <si>
    <t>E30521</t>
  </si>
  <si>
    <t>E30522</t>
  </si>
  <si>
    <t>E30528</t>
  </si>
  <si>
    <t>E30529</t>
  </si>
  <si>
    <t>E30530</t>
  </si>
  <si>
    <t>E30531</t>
  </si>
  <si>
    <t>IFM - Raccord à souder pour capteurs process; Tenue en pression 16 bar; Raccord à souder Ø 85 mm; Homologation EHEDG; 3-A; FDA; EC1935/2004</t>
  </si>
  <si>
    <t>E33001</t>
  </si>
  <si>
    <t xml:space="preserve">IFM - adaptateur clamp 1-1.5"    </t>
  </si>
  <si>
    <t>E33031</t>
  </si>
  <si>
    <t xml:space="preserve">IFM - adaptateur SMS    </t>
  </si>
  <si>
    <t>E33201</t>
  </si>
  <si>
    <t>IFM - Raccords process Tri-Clamp; Raccordement capteurs G 1 taraudage Aseptoflex Vario; Raccord process Clamp DN25...DN40 (1...1,5"); Tenue en pression 16 bar; Homologation CRN; EC1935/2004; EHEDG Tested; FDA</t>
  </si>
  <si>
    <t>E33202</t>
  </si>
  <si>
    <t>E33208</t>
  </si>
  <si>
    <t>IFM - Raccords process Tri-Clamp; Raccordement capteurs G 1 taraudage Aseptoflex Vario; Raccord process Clamp DN25...DN40 (1...1,5"); Tenue en pression 16 bar; Homologation 3-A; CRN; EC1935/2004; EHEDG; FDA</t>
  </si>
  <si>
    <t>E33209</t>
  </si>
  <si>
    <t>IFM - Raccords process Tri-Clamp; Raccordement capteurs G 1 taraudage Aseptoflex Vario; Raccord process Clamp DN50 (2"); Tenue en pression 16 bar; Homologation 3-A; CRN; EC1935/2004; EHEDG; FDA</t>
  </si>
  <si>
    <t>E33211</t>
  </si>
  <si>
    <t>E33212</t>
  </si>
  <si>
    <t>E33213</t>
  </si>
  <si>
    <t>E33221</t>
  </si>
  <si>
    <t>E33222</t>
  </si>
  <si>
    <t>E33228</t>
  </si>
  <si>
    <t>IFM - Adaptateurs process Varivent; Raccordement capteurs G 1 taraudage Aseptoflex Vario; Raccord process Varivent Form F, DN25 (1"), Ø 50 mm; Tenue en pression 25 bar; Homologation 3-A; EC1935/2004; EHEDG; FDA</t>
  </si>
  <si>
    <t>E33229</t>
  </si>
  <si>
    <t>E33242</t>
  </si>
  <si>
    <t>E33243</t>
  </si>
  <si>
    <t>E33250</t>
  </si>
  <si>
    <t>E33252</t>
  </si>
  <si>
    <t>E33297</t>
  </si>
  <si>
    <t>IFM - Adaptateurs process pour raccord pour tuyaux SMS; Raccordement capteurs G 1 taraudage Aseptoflex Vario; Raccord process raccord pour tuyaux SMS DN40 (1,5"); inox (1.4435 / 316L); Tenue en pression 40 bar; Homologation FDA; EC1935/2004</t>
  </si>
  <si>
    <t>E33298</t>
  </si>
  <si>
    <t>E33302</t>
  </si>
  <si>
    <t>E33304</t>
  </si>
  <si>
    <t>E33308</t>
  </si>
  <si>
    <t>E33309</t>
  </si>
  <si>
    <t>E33340</t>
  </si>
  <si>
    <t>E33341</t>
  </si>
  <si>
    <t>E33349</t>
  </si>
  <si>
    <t>E33350</t>
  </si>
  <si>
    <t>E33401</t>
  </si>
  <si>
    <t>E33402</t>
  </si>
  <si>
    <t>E33403</t>
  </si>
  <si>
    <t>E33405</t>
  </si>
  <si>
    <t>E33407</t>
  </si>
  <si>
    <t>E33430</t>
  </si>
  <si>
    <t>E33431</t>
  </si>
  <si>
    <t>E33433</t>
  </si>
  <si>
    <t>E33434</t>
  </si>
  <si>
    <t>E33601</t>
  </si>
  <si>
    <t>IFM - Raccords process Tri-Clamp; Raccordement capteurs G 1 cône d'étanchéité; Raccord process Clamp DN25...DN40 (1...1,5"); Tenue en pression 16 bar; Homologation EC1935/2004; EHEDG Tested; FDA; FCM; CRN</t>
  </si>
  <si>
    <t>E33602</t>
  </si>
  <si>
    <t>E33612</t>
  </si>
  <si>
    <t>E33622</t>
  </si>
  <si>
    <t>E33627</t>
  </si>
  <si>
    <t>E33701</t>
  </si>
  <si>
    <t xml:space="preserve">IFM - Raccords process Tri-Clamp; Raccordement capteurs G 1 taraudage Aseptoflex Vario; Raccord process Clamp DN25...DN40 (1...1,5"); Tenue en pression 16 bar; Homologation EC1935/2004; FDA; FCM; CRN  </t>
  </si>
  <si>
    <t>E33702</t>
  </si>
  <si>
    <t xml:space="preserve">IFM - adaptateur clamp 2"    </t>
  </si>
  <si>
    <t>E33705</t>
  </si>
  <si>
    <t>E33706</t>
  </si>
  <si>
    <t>E33711</t>
  </si>
  <si>
    <t>E33712</t>
  </si>
  <si>
    <t>E33713</t>
  </si>
  <si>
    <t>E33721</t>
  </si>
  <si>
    <t>E33722</t>
  </si>
  <si>
    <t>E33731</t>
  </si>
  <si>
    <t>E33732</t>
  </si>
  <si>
    <t>E35010</t>
  </si>
  <si>
    <t>E35020</t>
  </si>
  <si>
    <t>E35030</t>
  </si>
  <si>
    <t>E35050</t>
  </si>
  <si>
    <t>E35060</t>
  </si>
  <si>
    <t>IFM - Detecteurs Infrarouge (acc.)</t>
  </si>
  <si>
    <t>E35061</t>
  </si>
  <si>
    <t>E35062</t>
  </si>
  <si>
    <t>E35063</t>
  </si>
  <si>
    <t>E35065</t>
  </si>
  <si>
    <t>E35066</t>
  </si>
  <si>
    <t>E35067</t>
  </si>
  <si>
    <t>E35068</t>
  </si>
  <si>
    <t>E35110</t>
  </si>
  <si>
    <t>E35210</t>
  </si>
  <si>
    <t>E35220</t>
  </si>
  <si>
    <t>E37210</t>
  </si>
  <si>
    <t>E37211</t>
  </si>
  <si>
    <t>IFM - Tube protecteur pour sondes de température; Longueur d'installation EL 94 mm; Tenue en pression 16 bar; 1/2" NPT</t>
  </si>
  <si>
    <t>E37220</t>
  </si>
  <si>
    <t>E37221</t>
  </si>
  <si>
    <t>E37230</t>
  </si>
  <si>
    <t>E37250</t>
  </si>
  <si>
    <t>E37340</t>
  </si>
  <si>
    <t>E37350</t>
  </si>
  <si>
    <t>E37411</t>
  </si>
  <si>
    <t>E37421</t>
  </si>
  <si>
    <t>IFM - Tube protecteur à souder pour capteurs de température; Longueur d'installation EL 99 mm; Tenue en pression 300 bar; Raccord à souder Ø 34 mm</t>
  </si>
  <si>
    <t>E37430</t>
  </si>
  <si>
    <t>E37431</t>
  </si>
  <si>
    <t>E37450</t>
  </si>
  <si>
    <t>E37511</t>
  </si>
  <si>
    <t>E37521</t>
  </si>
  <si>
    <t>E37600</t>
  </si>
  <si>
    <t>E37603</t>
  </si>
  <si>
    <t>E37610</t>
  </si>
  <si>
    <t>E37613</t>
  </si>
  <si>
    <t>E37620</t>
  </si>
  <si>
    <t>E37623</t>
  </si>
  <si>
    <t>E37630</t>
  </si>
  <si>
    <t>E37640</t>
  </si>
  <si>
    <t>E37643</t>
  </si>
  <si>
    <t>E37650</t>
  </si>
  <si>
    <t>E37663</t>
  </si>
  <si>
    <t>E37700</t>
  </si>
  <si>
    <t>E37710</t>
  </si>
  <si>
    <t>E37720</t>
  </si>
  <si>
    <t>E37810</t>
  </si>
  <si>
    <t>E37820</t>
  </si>
  <si>
    <t>E37830</t>
  </si>
  <si>
    <t>E37850</t>
  </si>
  <si>
    <t>E37910</t>
  </si>
  <si>
    <t>E37920</t>
  </si>
  <si>
    <t>E37930</t>
  </si>
  <si>
    <t>E37950</t>
  </si>
  <si>
    <t>E38395</t>
  </si>
  <si>
    <t>E38425</t>
  </si>
  <si>
    <t>E38505</t>
  </si>
  <si>
    <t>E38515</t>
  </si>
  <si>
    <t>E38795</t>
  </si>
  <si>
    <t>E38825</t>
  </si>
  <si>
    <t>E38826</t>
  </si>
  <si>
    <t>E38827</t>
  </si>
  <si>
    <t>IFM - Detecteurs de temperature</t>
  </si>
  <si>
    <t>E38828</t>
  </si>
  <si>
    <t>E38829</t>
  </si>
  <si>
    <t>E38830</t>
  </si>
  <si>
    <t>E38831</t>
  </si>
  <si>
    <t>E40048</t>
  </si>
  <si>
    <t>E40078</t>
  </si>
  <si>
    <t>E40079</t>
  </si>
  <si>
    <t>E40080</t>
  </si>
  <si>
    <t>E40081</t>
  </si>
  <si>
    <t>E40082</t>
  </si>
  <si>
    <t>E40083</t>
  </si>
  <si>
    <t>E40096</t>
  </si>
  <si>
    <t>E40097</t>
  </si>
  <si>
    <t>E40098</t>
  </si>
  <si>
    <t>E40099</t>
  </si>
  <si>
    <t>E40100</t>
  </si>
  <si>
    <t>E40101</t>
  </si>
  <si>
    <t>E40102</t>
  </si>
  <si>
    <t>E40104</t>
  </si>
  <si>
    <t>E40106</t>
  </si>
  <si>
    <t>E40107</t>
  </si>
  <si>
    <t>E40113</t>
  </si>
  <si>
    <t>E40114</t>
  </si>
  <si>
    <t>E40115</t>
  </si>
  <si>
    <t>E40119</t>
  </si>
  <si>
    <t>E40124</t>
  </si>
  <si>
    <t xml:space="preserve">IFM - raccord à souder M18 x 1.5 diam 24 mm  </t>
  </si>
  <si>
    <t>E40127</t>
  </si>
  <si>
    <t>E40128</t>
  </si>
  <si>
    <t>E40129</t>
  </si>
  <si>
    <t>E40134</t>
  </si>
  <si>
    <t>E40136</t>
  </si>
  <si>
    <t>E40137</t>
  </si>
  <si>
    <t>E40138</t>
  </si>
  <si>
    <t>E40139</t>
  </si>
  <si>
    <t>E40148</t>
  </si>
  <si>
    <t>E40151</t>
  </si>
  <si>
    <t>E40152</t>
  </si>
  <si>
    <t>E40153</t>
  </si>
  <si>
    <t>E40154</t>
  </si>
  <si>
    <t>E40159</t>
  </si>
  <si>
    <t>E40160</t>
  </si>
  <si>
    <t>E40161</t>
  </si>
  <si>
    <t>E40162</t>
  </si>
  <si>
    <t>E40163</t>
  </si>
  <si>
    <t>E40164</t>
  </si>
  <si>
    <t>E40166</t>
  </si>
  <si>
    <t>E40171</t>
  </si>
  <si>
    <t>E40173</t>
  </si>
  <si>
    <t>E40174</t>
  </si>
  <si>
    <t>E40175</t>
  </si>
  <si>
    <t>E40176</t>
  </si>
  <si>
    <t>E40178</t>
  </si>
  <si>
    <t>E40179</t>
  </si>
  <si>
    <t xml:space="preserve">IFM - Adaptateur G1   </t>
  </si>
  <si>
    <t>E40180</t>
  </si>
  <si>
    <t>E40181</t>
  </si>
  <si>
    <t>E40182</t>
  </si>
  <si>
    <t>E40187</t>
  </si>
  <si>
    <t>E40189</t>
  </si>
  <si>
    <t>E40191</t>
  </si>
  <si>
    <t>E40192</t>
  </si>
  <si>
    <t>E40193</t>
  </si>
  <si>
    <t>E40195</t>
  </si>
  <si>
    <t>E40199</t>
  </si>
  <si>
    <t>E40200</t>
  </si>
  <si>
    <t>E40203</t>
  </si>
  <si>
    <t>E40205</t>
  </si>
  <si>
    <t>E40206</t>
  </si>
  <si>
    <t>E40207</t>
  </si>
  <si>
    <t>E40208</t>
  </si>
  <si>
    <t>E40210</t>
  </si>
  <si>
    <t>E40213</t>
  </si>
  <si>
    <t xml:space="preserve">IFM - Adaptateur G 1/2   </t>
  </si>
  <si>
    <t>E40214</t>
  </si>
  <si>
    <t>E40215</t>
  </si>
  <si>
    <t>E40216</t>
  </si>
  <si>
    <t>E40217</t>
  </si>
  <si>
    <t>E40227</t>
  </si>
  <si>
    <t>E40228</t>
  </si>
  <si>
    <t>E40229</t>
  </si>
  <si>
    <t>E40230</t>
  </si>
  <si>
    <t>E40231</t>
  </si>
  <si>
    <t>E40234</t>
  </si>
  <si>
    <t>IFM - Collier de mise à la terre</t>
  </si>
  <si>
    <t>E40235</t>
  </si>
  <si>
    <t>E40236</t>
  </si>
  <si>
    <t>E40237</t>
  </si>
  <si>
    <t>E40238</t>
  </si>
  <si>
    <t>E40239</t>
  </si>
  <si>
    <t>E40240</t>
  </si>
  <si>
    <t>E40242</t>
  </si>
  <si>
    <t>E40243</t>
  </si>
  <si>
    <t>E40244</t>
  </si>
  <si>
    <t>E40245</t>
  </si>
  <si>
    <t>E40246</t>
  </si>
  <si>
    <t>E40247</t>
  </si>
  <si>
    <t>E40248</t>
  </si>
  <si>
    <t>E40249</t>
  </si>
  <si>
    <t>E40252</t>
  </si>
  <si>
    <t>E40253</t>
  </si>
  <si>
    <t>E40254</t>
  </si>
  <si>
    <t>E40258</t>
  </si>
  <si>
    <t>E40259</t>
  </si>
  <si>
    <t>E40260</t>
  </si>
  <si>
    <t>E40261</t>
  </si>
  <si>
    <t>E40262</t>
  </si>
  <si>
    <t>E40263</t>
  </si>
  <si>
    <t>E40264</t>
  </si>
  <si>
    <t>E40265</t>
  </si>
  <si>
    <t>E40266</t>
  </si>
  <si>
    <t>E40267</t>
  </si>
  <si>
    <t>E40268</t>
  </si>
  <si>
    <t>E40269</t>
  </si>
  <si>
    <t>E40277</t>
  </si>
  <si>
    <t>IFM - Pièce en T; Raccordement capteurs M18 x 1,5; Raccord process R 1/2; inox (1.4404 / 316L); Tenue en pression 30 bar</t>
  </si>
  <si>
    <t>E40278</t>
  </si>
  <si>
    <t>E40279</t>
  </si>
  <si>
    <t>E40432</t>
  </si>
  <si>
    <t>E40433</t>
  </si>
  <si>
    <t>E40434</t>
  </si>
  <si>
    <t>E40440</t>
  </si>
  <si>
    <t>E40442</t>
  </si>
  <si>
    <t>E40453</t>
  </si>
  <si>
    <t>E40455</t>
  </si>
  <si>
    <t>E40460</t>
  </si>
  <si>
    <t>E40461</t>
  </si>
  <si>
    <t>E43000</t>
  </si>
  <si>
    <t>E43001</t>
  </si>
  <si>
    <t>E43002</t>
  </si>
  <si>
    <t>E43003</t>
  </si>
  <si>
    <t>E43004</t>
  </si>
  <si>
    <t>E43005</t>
  </si>
  <si>
    <t>E43006</t>
  </si>
  <si>
    <t>E43007</t>
  </si>
  <si>
    <t>E43008</t>
  </si>
  <si>
    <t>E43009</t>
  </si>
  <si>
    <t>E43012</t>
  </si>
  <si>
    <t>E43013</t>
  </si>
  <si>
    <t>E43014</t>
  </si>
  <si>
    <t>E43015</t>
  </si>
  <si>
    <t>E43016</t>
  </si>
  <si>
    <t>E43019</t>
  </si>
  <si>
    <t>E43020</t>
  </si>
  <si>
    <t>IFM - Adaptateur autoserrant pour capteurs process; Raccordement capteurs Ø 8 mm; Raccord process G 1/2 cône d'étanchéité; inox (1.4404 / 316L); bague de fixation: PEEK; Tenue en pression 10 bar; Homologation EC1935/2004; FDA</t>
  </si>
  <si>
    <t>E43034</t>
  </si>
  <si>
    <t>E43035</t>
  </si>
  <si>
    <t>E43036</t>
  </si>
  <si>
    <t>E43038</t>
  </si>
  <si>
    <t>E43100</t>
  </si>
  <si>
    <t>E43101</t>
  </si>
  <si>
    <t>E43102</t>
  </si>
  <si>
    <t>E43103</t>
  </si>
  <si>
    <t>E43201</t>
  </si>
  <si>
    <t>E43202</t>
  </si>
  <si>
    <t>E43203</t>
  </si>
  <si>
    <t>E43204</t>
  </si>
  <si>
    <t>E43205</t>
  </si>
  <si>
    <t>E43206</t>
  </si>
  <si>
    <t>E43207</t>
  </si>
  <si>
    <t>E43208</t>
  </si>
  <si>
    <t>E43209</t>
  </si>
  <si>
    <t>E43210</t>
  </si>
  <si>
    <t>E43211</t>
  </si>
  <si>
    <t>E43212</t>
  </si>
  <si>
    <t>E43213</t>
  </si>
  <si>
    <t>E43214</t>
  </si>
  <si>
    <t>E43215</t>
  </si>
  <si>
    <t>E43216</t>
  </si>
  <si>
    <t>E43217</t>
  </si>
  <si>
    <t>E43218</t>
  </si>
  <si>
    <t>E43219</t>
  </si>
  <si>
    <t>E43220</t>
  </si>
  <si>
    <t>E43221</t>
  </si>
  <si>
    <t>E43222</t>
  </si>
  <si>
    <t>E43223</t>
  </si>
  <si>
    <t>E43224</t>
  </si>
  <si>
    <t>E43225</t>
  </si>
  <si>
    <t>E43226</t>
  </si>
  <si>
    <t>E43227</t>
  </si>
  <si>
    <t>E43228</t>
  </si>
  <si>
    <t>E43229</t>
  </si>
  <si>
    <t>E43230</t>
  </si>
  <si>
    <t>E43244</t>
  </si>
  <si>
    <t>E43245</t>
  </si>
  <si>
    <t>E43300</t>
  </si>
  <si>
    <t>IFM - Raccord à souder pour capteurs process; inox (1.4435 / 316L); Tenue en pression 50 bar; Raccord à souder Ø 30 mm; Homologation EC1935/2004; EHEDG Tested; FDA; FCM; CRN</t>
  </si>
  <si>
    <t>E43301</t>
  </si>
  <si>
    <t>IFM - Raccord à souder G 1/2 diam 29 mm  droit</t>
  </si>
  <si>
    <t>E43302</t>
  </si>
  <si>
    <t>E43303</t>
  </si>
  <si>
    <t>IFM - Raccords à visser pour capteurs de process; Raccordement capteurs G 1/2 cône d'étanchéité; Raccord process G 1; inox (1.4435 / 316L); Homologation CRN; EC1935/2004; FDA; FCM</t>
  </si>
  <si>
    <t>E43304</t>
  </si>
  <si>
    <t>E43305</t>
  </si>
  <si>
    <t>E43306</t>
  </si>
  <si>
    <t>E43307</t>
  </si>
  <si>
    <t>IFM - Adaptateurs process Varivent; Raccordement capteurs G 1/2 cône d'étanchéité; Raccord process Varivent Form N, DN40...DN150 (1,5...6"), Ø 68 mm; inox (1.4435 / 316L); Tenue en pression 25 bar; Homologation EC1935/2004; EHEDG Tested; FDA; FCM</t>
  </si>
  <si>
    <t>E43308</t>
  </si>
  <si>
    <t>IFM - Bouchon de fermeture pour raccords process; Homologation EC1935/2004; EHEDG Tested; FCM</t>
  </si>
  <si>
    <t>E43309</t>
  </si>
  <si>
    <t>IFM - Raccord à souder pour capteurs process; inox (1.4435 / 316L); Tenue en pression 50 bar; Raccord à souder Ø 30 mm; Homologation 3-A; CRN; EC1935/2004; EHEDG; FDA; FCM</t>
  </si>
  <si>
    <t>E43310</t>
  </si>
  <si>
    <t>IFM - Raccord à souder pour capteurs process; inox (1.4435 / 316L); Tenue en pression 50 bar; Raccord à souder DN25; Homologation 3-A; EC1935/2004; EHEDG; FDA; FCM</t>
  </si>
  <si>
    <t>E43311</t>
  </si>
  <si>
    <t xml:space="preserve">IFM - Adaptateur G 1/2 clamp 1"  avec orifice de fuite </t>
  </si>
  <si>
    <t>E43312</t>
  </si>
  <si>
    <t>E43313</t>
  </si>
  <si>
    <t>E43314</t>
  </si>
  <si>
    <t>E43315</t>
  </si>
  <si>
    <t>IFM - Raccord à souder pour capteurs process; inox (1.4435 / 316L); Tenue en pression 50 bar; Raccord à souder Ø 45 mm; Homologation 3-A; EC1935/2004; EHEDG; FDA; FCM; CRN</t>
  </si>
  <si>
    <t>E43316</t>
  </si>
  <si>
    <t>E43317</t>
  </si>
  <si>
    <t>E43318</t>
  </si>
  <si>
    <t>E43319</t>
  </si>
  <si>
    <t>E43320</t>
  </si>
  <si>
    <t>E43322</t>
  </si>
  <si>
    <t>E43323</t>
  </si>
  <si>
    <t>E43325</t>
  </si>
  <si>
    <t>E43326</t>
  </si>
  <si>
    <t>E43329</t>
  </si>
  <si>
    <t>IFM - Adaptateurs de montage pour capteurs de process; Raccordement capteurs G 1/2 cône d'étanchéité; Raccord process UPJ Ø 42 mm; inox (1.4435 / 316L); Homologation FDA; FCM</t>
  </si>
  <si>
    <t>E43333</t>
  </si>
  <si>
    <t>E43334</t>
  </si>
  <si>
    <t>E43336</t>
  </si>
  <si>
    <t>E43337</t>
  </si>
  <si>
    <t>E43338</t>
  </si>
  <si>
    <t>E43339</t>
  </si>
  <si>
    <t>E43340</t>
  </si>
  <si>
    <t>E43341</t>
  </si>
  <si>
    <t>E43342</t>
  </si>
  <si>
    <t>E43343</t>
  </si>
  <si>
    <t>E43344</t>
  </si>
  <si>
    <t>IFM - Adaptateurs process pour raccord pour tuyaux SMS; Raccordement capteurs G 1/2 cône d'étanchéité; Raccord process raccord pour tuyaux SMS DN50 (2"); inox (1.4435 / 316L); Tenue en pression 16 bar; Homologation 3-A; EC1935/2004; FDA; FCM</t>
  </si>
  <si>
    <t>E43345</t>
  </si>
  <si>
    <t>E43346</t>
  </si>
  <si>
    <t>E43347</t>
  </si>
  <si>
    <t>E43348</t>
  </si>
  <si>
    <t>E43349</t>
  </si>
  <si>
    <t>E43350</t>
  </si>
  <si>
    <t>E43351</t>
  </si>
  <si>
    <t>E43352</t>
  </si>
  <si>
    <t>E43353</t>
  </si>
  <si>
    <t>E43354</t>
  </si>
  <si>
    <t>E43355</t>
  </si>
  <si>
    <t>E43356</t>
  </si>
  <si>
    <t>E43358</t>
  </si>
  <si>
    <t>IFM - Raccords à visser pour capteurs de process; Raccordement capteurs G 1/2 cône d'étanchéité; Raccord process G 1 filetage extérieur Aseptoflex Vario; inox (1.4435 / 316L); Tenue en pression 50 bar; Homologation EC1935/2004; FDA</t>
  </si>
  <si>
    <t>E43360</t>
  </si>
  <si>
    <t>E43375</t>
  </si>
  <si>
    <t>E43376</t>
  </si>
  <si>
    <t>E43377</t>
  </si>
  <si>
    <t>E43378</t>
  </si>
  <si>
    <t>E43379</t>
  </si>
  <si>
    <t>E43380</t>
  </si>
  <si>
    <t>E43381</t>
  </si>
  <si>
    <t>E43382</t>
  </si>
  <si>
    <t>E43383</t>
  </si>
  <si>
    <t>E43384</t>
  </si>
  <si>
    <t>E43385</t>
  </si>
  <si>
    <t>E43406</t>
  </si>
  <si>
    <t>E43407</t>
  </si>
  <si>
    <t>IFM - Raccord à souder pour capteurs process; inox (1.4435 / 316L); Tenue en pression 50 bar; Raccord à souder Ø 38 mm; Homologation 3-A; EC1935/2004; FDA; FCM; EHEDG; CRN</t>
  </si>
  <si>
    <t>E43410</t>
  </si>
  <si>
    <t>E43412</t>
  </si>
  <si>
    <t>E43414</t>
  </si>
  <si>
    <t>E43424</t>
  </si>
  <si>
    <t>E43440</t>
  </si>
  <si>
    <t>E43900</t>
  </si>
  <si>
    <t>E43901</t>
  </si>
  <si>
    <t>E43902</t>
  </si>
  <si>
    <t>E43904</t>
  </si>
  <si>
    <t>E43905</t>
  </si>
  <si>
    <t>E43906</t>
  </si>
  <si>
    <t>E43908</t>
  </si>
  <si>
    <t>E43909</t>
  </si>
  <si>
    <t>E43910</t>
  </si>
  <si>
    <t>E43911</t>
  </si>
  <si>
    <t>E43912</t>
  </si>
  <si>
    <t>E43915</t>
  </si>
  <si>
    <t xml:space="preserve">IFM - Barrières immatérielles </t>
  </si>
  <si>
    <t>IF7100</t>
  </si>
  <si>
    <t>IF7101</t>
  </si>
  <si>
    <t>IF7102</t>
  </si>
  <si>
    <t>IF7103</t>
  </si>
  <si>
    <t>IF7104</t>
  </si>
  <si>
    <t>IF7105</t>
  </si>
  <si>
    <t>IF7106</t>
  </si>
  <si>
    <t>IF7107</t>
  </si>
  <si>
    <t>IG7100</t>
  </si>
  <si>
    <t>IG7101</t>
  </si>
  <si>
    <t>IG7102</t>
  </si>
  <si>
    <t>IG7103</t>
  </si>
  <si>
    <t>IG7104</t>
  </si>
  <si>
    <t>IG7105</t>
  </si>
  <si>
    <t>IG7107</t>
  </si>
  <si>
    <t>IGT202</t>
  </si>
  <si>
    <t>IFM - Détecteur inductif; M18 x 1 / L = 70 mm; Portée 12 mm non encastrable; normalement ouvert; DC; PNP/NPN; M12 Connecteur; IP 68; IP 69K; 2 fils; 3 fils; Température ambiante 0...100 °C; Fréquence de commutation 300 Hz</t>
  </si>
  <si>
    <t>IGT247</t>
  </si>
  <si>
    <t>IFM - Détecteur inductif; M18 x 1 / L = 70 mm; Portée 5 mm encastrable; normalement ouvert; DC; PNP; M12 Connecteur; IP 68; IP 69K; 3 fils; Température ambiante 0...100 °C; Fréquence de commutation 100 Hz</t>
  </si>
  <si>
    <t>IGT248</t>
  </si>
  <si>
    <t>IFM - Détecteur inductif; M18 x 1 / L = 70 mm; Portée 5 mm encastrable; normalement ouvert; DC; NPN; M12 Connecteur; IP 68; IP 69K; 3 fils; Température ambiante 0...100 °C; Fréquence de commutation 100 Hz</t>
  </si>
  <si>
    <t>IGT249</t>
  </si>
  <si>
    <t>IFM - Détecteur inductif; M18 x 1 / L = 70 mm; Portée 12 mm non encastrable; normalement ouvert; DC; PNP; M12 Connecteur; IP 65; IP 67; IP 68; IP 69K; 3 fils; Température ambiante 0...100 °C; Fréquence de commutation 250 Hz</t>
  </si>
  <si>
    <t>IGT260</t>
  </si>
  <si>
    <t>IFM - Détecteur inductif; M18 x 1 / L = 60 mm; normalement ouvert / fermé; (paramétrage); DC; PNP/NPN; M12 Connecteur; IP 65; IP 66; IP 67; IP 68; IP 69K; 3 fils; Température ambiante 0...100 °C; Fréquence de commutation 100 Hz</t>
  </si>
  <si>
    <t>II7100</t>
  </si>
  <si>
    <t>II7101</t>
  </si>
  <si>
    <t>II7102</t>
  </si>
  <si>
    <t>II7104</t>
  </si>
  <si>
    <t>II7107</t>
  </si>
  <si>
    <t>IQ5003</t>
  </si>
  <si>
    <t>KT6301</t>
  </si>
  <si>
    <t>IFM - Bouton lumineux capacitif; Ø 32 / L = 39 mm; normalement ouvert / fermé; DC; PNP/NPN; 0,3 m PUR-Câble; M12 Connecteur; IP 65; IP 67; IP 69K; (face frontale); 3 fils; Température ambiante -20...80 °C</t>
  </si>
  <si>
    <t>DP4200</t>
  </si>
  <si>
    <t>IFM - Afficheur valeurs mesurées et valeurs limites / convertisseur 4...20 mA - IO-Link; 63 x 30 x 24,5 mm; IP 67; IP 69K; Connecteur</t>
  </si>
  <si>
    <t>E40513</t>
  </si>
  <si>
    <t>IFM - Adaptateur process clamp SMS 1145; Raccordement capteurs bride d’appareil spécifique d’ifm; inox (1.4404 / 316L); Tenue en pression 16 bar; Homologation FDA; FCM; 3-A; EC1935/2004</t>
  </si>
  <si>
    <t>E40512</t>
  </si>
  <si>
    <t>SMF420</t>
  </si>
  <si>
    <t>IFM - Débitmètre électromagnétique; PNP/NPN; signal d'impulsion; signal de commutation du totalisateur; signal de diagnostic; IO-Link; signal analogique; Etendue de mesure 10...1200 l/min; Température du fluide -20...150 °C; Tenue en pression 25 bar; bride d’appareil spécifique d’ifm; Connecteur</t>
  </si>
  <si>
    <t>E40473</t>
  </si>
  <si>
    <t>IFM - Raccord à souder EN10357 série A; Raccordement capteurs bride d’appareil spécifique d’ifm; inox (1.4404 / 316L); Tenue en pression 25 bar; Raccord à souder; Homologation FDA; FCM; 3-A; EC1935/2004</t>
  </si>
  <si>
    <t>SMF520</t>
  </si>
  <si>
    <t>IFM - Débitmètre électromagnétique; PNP/NPN; signal d'impulsion; signal de commutation du totalisateur; signal de diagnostic; IO-Link; signal analogique; Etendue de mesure 20...2000 l/min; Température du fluide -20...150 °C; Tenue en pression 25 bar; bride d’appareil spécifique d’ifm; Connecteur</t>
  </si>
  <si>
    <t>E40543</t>
  </si>
  <si>
    <t>IFM - Joint; Homologation 3-A; FDA; EC1935/2004</t>
  </si>
  <si>
    <t>E40565</t>
  </si>
  <si>
    <t>IFM - Joint; Homologation FDA; FCM; 3-A; EC1935/2004</t>
  </si>
  <si>
    <t>E40563</t>
  </si>
  <si>
    <t>E40562</t>
  </si>
  <si>
    <t>E40514</t>
  </si>
  <si>
    <t>SMF320</t>
  </si>
  <si>
    <t>IFM - Débitmètre électromagnétique; PNP/NPN; signal d'impulsion; signal de commutation du totalisateur; signal de diagnostic; IO-Link; signal analogique; Etendue de mesure 5...750 l/min; Température du fluide -20...150 °C; Tenue en pression 40 bar; bride d’appareil spécifique d’ifm; Connecteur</t>
  </si>
  <si>
    <t>E40515</t>
  </si>
  <si>
    <t>IFM - Adaptateurs de montage pour capteurs de débit; Raccordement capteurs G 1; Raccord process R 3/4; Adaptateur: inox (1.4404 / 316L); joint: Centellen 23,5 x 30 x 3 mm; Homologation ACS; Reg31</t>
  </si>
  <si>
    <t>SMF620</t>
  </si>
  <si>
    <t>IFM - Débitmètre électromagnétique; PNP/NPN; signal d'impulsion; signal de commutation du totalisateur; signal de diagnostic; IO-Link; signal analogique; Etendue de mesure 30...3000 l/min; Température du fluide -20...150 °C; Tenue en pression 25 bar; bride d’appareil spécifique d’ifm; Connecteur</t>
  </si>
  <si>
    <t>LDL200</t>
  </si>
  <si>
    <t>IFM - Capteur de conductivité inductif; sortie analogique; possibilité de mise à l'échelle; à sélectionner conductivité / température; analogique; DC; M12 Connecteur; IP 68; IP 69K; (7 jours / profondeur d'eau 3 m / 0,3 bar: IP 68); Température ambiante -40...60 °C; Tenue en pression 16 bar; G 1 filetage extérieur Aseptoflex Vario; M12 Connecteur</t>
  </si>
  <si>
    <t>E40564</t>
  </si>
  <si>
    <t>IFM - Adaptateurs de montage pour capteurs de débit; Raccordement capteurs G 2; Raccord process Clamp DN50 (2"); Adaptateur: inox (1.4404 / 316L); Joint torique: FKM 47,22 x 3,53 mm; Tenue en pression 16 bar</t>
  </si>
  <si>
    <t>IFM - Adaptateurs de montage pour capteurs de débit; Raccordement capteurs G 3/4; Raccord process G 3/4; Adaptateur: inox (1.4404 / 316L); joint: Centellen 17 x 24 x 3 mm</t>
  </si>
  <si>
    <t>LDL201</t>
  </si>
  <si>
    <t>LI2131</t>
  </si>
  <si>
    <t xml:space="preserve">IFM - Detecteurs de Niveau   </t>
  </si>
  <si>
    <t>LI2132</t>
  </si>
  <si>
    <t>LI2133</t>
  </si>
  <si>
    <t>LI2141</t>
  </si>
  <si>
    <t>LI2142</t>
  </si>
  <si>
    <t>LI2143</t>
  </si>
  <si>
    <t>LI2241</t>
  </si>
  <si>
    <t>LI2242</t>
  </si>
  <si>
    <t>LI2243</t>
  </si>
  <si>
    <t>LI5131</t>
  </si>
  <si>
    <t>LI5132</t>
  </si>
  <si>
    <t>LI5133</t>
  </si>
  <si>
    <t>LI5134</t>
  </si>
  <si>
    <t>LI5141</t>
  </si>
  <si>
    <t>LI5142</t>
  </si>
  <si>
    <t>LI5143</t>
  </si>
  <si>
    <t>LI5144</t>
  </si>
  <si>
    <t>LK1022</t>
  </si>
  <si>
    <t>LK1023</t>
  </si>
  <si>
    <t>LK1024</t>
  </si>
  <si>
    <t>LK1222</t>
  </si>
  <si>
    <t>LK1223</t>
  </si>
  <si>
    <t>LK1224</t>
  </si>
  <si>
    <t>LK3122</t>
  </si>
  <si>
    <t>LK3123</t>
  </si>
  <si>
    <t>LK3124</t>
  </si>
  <si>
    <t>LK7022</t>
  </si>
  <si>
    <t>LK7023</t>
  </si>
  <si>
    <t>LK7024</t>
  </si>
  <si>
    <t>LK8122</t>
  </si>
  <si>
    <t>LK8123</t>
  </si>
  <si>
    <t>LK8124</t>
  </si>
  <si>
    <t>LMC100</t>
  </si>
  <si>
    <t>LMC110</t>
  </si>
  <si>
    <t>LMC400</t>
  </si>
  <si>
    <t>LMC410</t>
  </si>
  <si>
    <t>LMC500</t>
  </si>
  <si>
    <t>LMC502</t>
  </si>
  <si>
    <t>LMC510</t>
  </si>
  <si>
    <t>LMT01A</t>
  </si>
  <si>
    <t>LMT03A</t>
  </si>
  <si>
    <t>LMT04A</t>
  </si>
  <si>
    <t>LMT100</t>
  </si>
  <si>
    <t>IFM - Capteur de niveau électronique; PNP/NPN; signal de commutation; IO-Link; Longueur de sonde 11 mm; Température du fluide -40...100 °C; G 1/2 cône d'étanchéité; Connecteur</t>
  </si>
  <si>
    <t>LMT102</t>
  </si>
  <si>
    <t>IFM - Capteur de niveau électronique; PNP/NPN; signal de commutation; IO-Link; Longueur de sonde 38 mm; Température du fluide -20...100 °C; G 1/2 cône d'étanchéité; Connecteur</t>
  </si>
  <si>
    <t>LMT104</t>
  </si>
  <si>
    <t>IFM - Capteur de niveau électronique; PNP/NPN; signal de commutation; IO-Link; Longueur de sonde 153 mm; Température du fluide -20...100 °C; G 1/2 cône d'étanchéité; Connecteur</t>
  </si>
  <si>
    <t>LMT105</t>
  </si>
  <si>
    <t>IFM - Capteur de niveau électronique; PNP/NPN; signal de commutation; IO-Link; Longueur de sonde 253 mm; Température du fluide -20...100 °C; G 1/2 cône d'étanchéité; Connecteur</t>
  </si>
  <si>
    <t>LMT110</t>
  </si>
  <si>
    <t>IFM - Capteur de niveau raccord process G 1/6 8 fils 24VDC connecteur M12 long 11 mm</t>
  </si>
  <si>
    <t>LMT121</t>
  </si>
  <si>
    <t>IFM - Capteur de niveau raccord process G 1/3 5 fils 24VDC connecteur M12 long 11 mm</t>
  </si>
  <si>
    <t>LMT191</t>
  </si>
  <si>
    <t>LMT192</t>
  </si>
  <si>
    <t>LMT194</t>
  </si>
  <si>
    <t>LMT195</t>
  </si>
  <si>
    <t>LMT202</t>
  </si>
  <si>
    <t>LMT292</t>
  </si>
  <si>
    <t>LMT302</t>
  </si>
  <si>
    <t>IFM - Capteur de niveau électronique; PNP/NPN; signal de commutation; IO-Link; Longueur de sonde 38 mm; Température du fluide -20...100 °C; G 1 filetage extérieur; Connecteur</t>
  </si>
  <si>
    <t>LMT392</t>
  </si>
  <si>
    <t>LR2050</t>
  </si>
  <si>
    <t>LR2059</t>
  </si>
  <si>
    <t>LR2350</t>
  </si>
  <si>
    <t>LR2750</t>
  </si>
  <si>
    <t>LR2759</t>
  </si>
  <si>
    <t>LR3000</t>
  </si>
  <si>
    <t>LR3009</t>
  </si>
  <si>
    <t>LR3020</t>
  </si>
  <si>
    <t>LR3300</t>
  </si>
  <si>
    <t>LR3320</t>
  </si>
  <si>
    <t>LR7000</t>
  </si>
  <si>
    <t>LR7009</t>
  </si>
  <si>
    <t>LR7020</t>
  </si>
  <si>
    <t>LR7300</t>
  </si>
  <si>
    <t>LR7320</t>
  </si>
  <si>
    <t>LR8000</t>
  </si>
  <si>
    <t>LR8009</t>
  </si>
  <si>
    <t>LR8010</t>
  </si>
  <si>
    <t>LR8020</t>
  </si>
  <si>
    <t>LR8300</t>
  </si>
  <si>
    <t>LR8320</t>
  </si>
  <si>
    <t>LR9020</t>
  </si>
  <si>
    <t>LT3022</t>
  </si>
  <si>
    <t>LT3023</t>
  </si>
  <si>
    <t>LT3024</t>
  </si>
  <si>
    <t>LT3922</t>
  </si>
  <si>
    <t>LT3923</t>
  </si>
  <si>
    <t>LT3924</t>
  </si>
  <si>
    <t>LT8022</t>
  </si>
  <si>
    <t>LT8023</t>
  </si>
  <si>
    <t>LT8024</t>
  </si>
  <si>
    <t>LT8922</t>
  </si>
  <si>
    <t>LT8923</t>
  </si>
  <si>
    <t>LT8924</t>
  </si>
  <si>
    <t>LW2120</t>
  </si>
  <si>
    <t>LW2720</t>
  </si>
  <si>
    <t>IFM - Capteur de niveau électronique; PNP/NPN; signal de commutation; signal analogique; IO-Link; Température du fluide -40...150; (voir diagramme) °C; Tenue en pression 8 bar; G 1 Aseptoflex Vario; Connecteur</t>
  </si>
  <si>
    <t>LX0020</t>
  </si>
  <si>
    <t>LX0041</t>
  </si>
  <si>
    <t>M95008</t>
  </si>
  <si>
    <t>M95009</t>
  </si>
  <si>
    <t>M9H200</t>
  </si>
  <si>
    <t>M9H201</t>
  </si>
  <si>
    <t>M9H202</t>
  </si>
  <si>
    <t>M9H203</t>
  </si>
  <si>
    <t>M9H204</t>
  </si>
  <si>
    <t>M9H206</t>
  </si>
  <si>
    <t>M9H207</t>
  </si>
  <si>
    <t>M9H210</t>
  </si>
  <si>
    <t>M9H211</t>
  </si>
  <si>
    <t>M9H212</t>
  </si>
  <si>
    <t>M9H215</t>
  </si>
  <si>
    <t>ME5010</t>
  </si>
  <si>
    <t>ME5011</t>
  </si>
  <si>
    <t>ME5015</t>
  </si>
  <si>
    <t>ME5023</t>
  </si>
  <si>
    <t>MFH200</t>
  </si>
  <si>
    <t>MFH201</t>
  </si>
  <si>
    <t>MFH202</t>
  </si>
  <si>
    <t>MFH203</t>
  </si>
  <si>
    <t>MFH204</t>
  </si>
  <si>
    <t>MFH205</t>
  </si>
  <si>
    <t>MFH206</t>
  </si>
  <si>
    <t>MFH207</t>
  </si>
  <si>
    <t>MFH208</t>
  </si>
  <si>
    <t>MFH209</t>
  </si>
  <si>
    <t>MFH211</t>
  </si>
  <si>
    <t>IFM - Detecteurs magnéto-inductifs vérin</t>
  </si>
  <si>
    <t>MFH213</t>
  </si>
  <si>
    <t>MFH215</t>
  </si>
  <si>
    <t>MFS201</t>
  </si>
  <si>
    <t>MFS202</t>
  </si>
  <si>
    <t>MFS209</t>
  </si>
  <si>
    <t>MFS210</t>
  </si>
  <si>
    <t>MFS211</t>
  </si>
  <si>
    <t>MFS216</t>
  </si>
  <si>
    <t>MFT202</t>
  </si>
  <si>
    <t>MFT204</t>
  </si>
  <si>
    <t>MGS201</t>
  </si>
  <si>
    <t>MGS202</t>
  </si>
  <si>
    <t>MGS203</t>
  </si>
  <si>
    <t>MGS204</t>
  </si>
  <si>
    <t>MGS205</t>
  </si>
  <si>
    <t>MGS206</t>
  </si>
  <si>
    <t>MGT000</t>
  </si>
  <si>
    <t>MGT201</t>
  </si>
  <si>
    <t>MGT203</t>
  </si>
  <si>
    <t>MK500A</t>
  </si>
  <si>
    <t>MK501A</t>
  </si>
  <si>
    <t>MK502A</t>
  </si>
  <si>
    <t>MK503A</t>
  </si>
  <si>
    <t>MK5100</t>
  </si>
  <si>
    <t>MK5101</t>
  </si>
  <si>
    <t>MK5102</t>
  </si>
  <si>
    <t>MK5103</t>
  </si>
  <si>
    <t>MK5104</t>
  </si>
  <si>
    <t>MK5105</t>
  </si>
  <si>
    <t>MK5106</t>
  </si>
  <si>
    <t>MK5107</t>
  </si>
  <si>
    <t>MK5108</t>
  </si>
  <si>
    <t>MK5109</t>
  </si>
  <si>
    <t>MK5110</t>
  </si>
  <si>
    <t>MK5111</t>
  </si>
  <si>
    <t>MK5112</t>
  </si>
  <si>
    <t>MK5113</t>
  </si>
  <si>
    <t>MK5114</t>
  </si>
  <si>
    <t>MK5115</t>
  </si>
  <si>
    <t>MK5116</t>
  </si>
  <si>
    <t>MK5117</t>
  </si>
  <si>
    <t>MK5118</t>
  </si>
  <si>
    <t>MK5119</t>
  </si>
  <si>
    <t>MK5121</t>
  </si>
  <si>
    <t>MK5122</t>
  </si>
  <si>
    <t>MK5123</t>
  </si>
  <si>
    <t>MK5124</t>
  </si>
  <si>
    <t>MK5127</t>
  </si>
  <si>
    <t>MK5128</t>
  </si>
  <si>
    <t>MK5129</t>
  </si>
  <si>
    <t>MK5130</t>
  </si>
  <si>
    <t>MK5131</t>
  </si>
  <si>
    <t>MK5132</t>
  </si>
  <si>
    <t>MK5137</t>
  </si>
  <si>
    <t>MK5138</t>
  </si>
  <si>
    <t>MK5139</t>
  </si>
  <si>
    <t>MK5140</t>
  </si>
  <si>
    <t>MK5141</t>
  </si>
  <si>
    <t>MK5142</t>
  </si>
  <si>
    <t>MK5155</t>
  </si>
  <si>
    <t>MK5156</t>
  </si>
  <si>
    <t>MK5157</t>
  </si>
  <si>
    <t>MK5158</t>
  </si>
  <si>
    <t>MK5159</t>
  </si>
  <si>
    <t>MK5161</t>
  </si>
  <si>
    <t>MK5170</t>
  </si>
  <si>
    <t>MK5171</t>
  </si>
  <si>
    <t>MK5177</t>
  </si>
  <si>
    <t>MK5186</t>
  </si>
  <si>
    <t>MK5192</t>
  </si>
  <si>
    <t>MK5196</t>
  </si>
  <si>
    <t>MK5208</t>
  </si>
  <si>
    <t>MK5209</t>
  </si>
  <si>
    <t>MK5214</t>
  </si>
  <si>
    <t>MK5215</t>
  </si>
  <si>
    <t>MK5230</t>
  </si>
  <si>
    <t>MK5240</t>
  </si>
  <si>
    <t>MK5251</t>
  </si>
  <si>
    <t>MK5300</t>
  </si>
  <si>
    <t>MK5301</t>
  </si>
  <si>
    <t>MK5302</t>
  </si>
  <si>
    <t>MK5304</t>
  </si>
  <si>
    <t>MK5305</t>
  </si>
  <si>
    <t>MK5306</t>
  </si>
  <si>
    <t>MK5307</t>
  </si>
  <si>
    <t>MK5308</t>
  </si>
  <si>
    <t>MK5309</t>
  </si>
  <si>
    <t>MK5310</t>
  </si>
  <si>
    <t>MK5311</t>
  </si>
  <si>
    <t>MK5312</t>
  </si>
  <si>
    <t>MK5314</t>
  </si>
  <si>
    <t>MK5315</t>
  </si>
  <si>
    <t>MK5317</t>
  </si>
  <si>
    <t>MK5321</t>
  </si>
  <si>
    <t>MK5322</t>
  </si>
  <si>
    <t>MK5325</t>
  </si>
  <si>
    <t>MK5326</t>
  </si>
  <si>
    <t>MK5328</t>
  </si>
  <si>
    <t>MK5329</t>
  </si>
  <si>
    <t>MK5330</t>
  </si>
  <si>
    <t>MK5331</t>
  </si>
  <si>
    <t>MK5335</t>
  </si>
  <si>
    <t>MK5337</t>
  </si>
  <si>
    <t>MK5338</t>
  </si>
  <si>
    <t>MK5343</t>
  </si>
  <si>
    <t>MK5350</t>
  </si>
  <si>
    <t>MK5351</t>
  </si>
  <si>
    <t>MK5352</t>
  </si>
  <si>
    <t>MK5353</t>
  </si>
  <si>
    <t>MK5354</t>
  </si>
  <si>
    <t>MK5356</t>
  </si>
  <si>
    <t>MK5357</t>
  </si>
  <si>
    <t>MK5362</t>
  </si>
  <si>
    <t>MK5363</t>
  </si>
  <si>
    <t>MK5365</t>
  </si>
  <si>
    <t>MK5368</t>
  </si>
  <si>
    <t>MK5371</t>
  </si>
  <si>
    <t>MK5372</t>
  </si>
  <si>
    <t>MK5373</t>
  </si>
  <si>
    <t>MK5900</t>
  </si>
  <si>
    <t>MK5902</t>
  </si>
  <si>
    <t>MK5904</t>
  </si>
  <si>
    <t>MK5905</t>
  </si>
  <si>
    <t>MK5906</t>
  </si>
  <si>
    <t>MK5907</t>
  </si>
  <si>
    <t>MK5908</t>
  </si>
  <si>
    <t>MK5909</t>
  </si>
  <si>
    <t>MN200S</t>
  </si>
  <si>
    <t>MN201S</t>
  </si>
  <si>
    <t>MN202S</t>
  </si>
  <si>
    <t>MN203S</t>
  </si>
  <si>
    <t>MN204S</t>
  </si>
  <si>
    <t>MN205S</t>
  </si>
  <si>
    <t>MN206S</t>
  </si>
  <si>
    <t>MN207S</t>
  </si>
  <si>
    <t>MN500S</t>
  </si>
  <si>
    <t>MN501S</t>
  </si>
  <si>
    <t>MN502S</t>
  </si>
  <si>
    <t>MN503S</t>
  </si>
  <si>
    <t>MN504S</t>
  </si>
  <si>
    <t>MN505S</t>
  </si>
  <si>
    <t>MN508S</t>
  </si>
  <si>
    <t>MN5200</t>
  </si>
  <si>
    <t>MN700S</t>
  </si>
  <si>
    <t>IFM - Détecteur de sécurité à codage RFID; PNP; 12 mm; non encastrable; Connecteur</t>
  </si>
  <si>
    <t>MN701S</t>
  </si>
  <si>
    <t>MN702S</t>
  </si>
  <si>
    <t>MN703S</t>
  </si>
  <si>
    <t>MN704S</t>
  </si>
  <si>
    <t>MN705S</t>
  </si>
  <si>
    <t>MN706S</t>
  </si>
  <si>
    <t>MN707S</t>
  </si>
  <si>
    <t>MN708S</t>
  </si>
  <si>
    <t>MQ2000</t>
  </si>
  <si>
    <t>MQ2001</t>
  </si>
  <si>
    <t>MQ2003</t>
  </si>
  <si>
    <t>MQ2004</t>
  </si>
  <si>
    <t>MQ2005</t>
  </si>
  <si>
    <t>MS5010</t>
  </si>
  <si>
    <t>MS5011</t>
  </si>
  <si>
    <t>MVQ101</t>
  </si>
  <si>
    <t>IFM - Détecteur de position pour actionneurs 1/4 de tour; 95 x 50 x 57 mm; DC; PNP; M12 Connecteur; IP 65; IP 67; (zone de la came protégé de la poussière); 3 fils; Température ambiante -25...70 °C</t>
  </si>
  <si>
    <t>N0030A</t>
  </si>
  <si>
    <t>IFM - Amplificateurs ATEX</t>
  </si>
  <si>
    <t>N0031A</t>
  </si>
  <si>
    <t>N0032A</t>
  </si>
  <si>
    <t>N0033A</t>
  </si>
  <si>
    <t>N0530A</t>
  </si>
  <si>
    <t>N0533A</t>
  </si>
  <si>
    <t>N0537A</t>
  </si>
  <si>
    <t>N0538A</t>
  </si>
  <si>
    <t>N0539A</t>
  </si>
  <si>
    <t>O3R222</t>
  </si>
  <si>
    <t>O3R225</t>
  </si>
  <si>
    <t>OVP800</t>
  </si>
  <si>
    <t>OXZ100</t>
  </si>
  <si>
    <t>OY001S</t>
  </si>
  <si>
    <t>OY002S</t>
  </si>
  <si>
    <t>OY003S</t>
  </si>
  <si>
    <t>OY004S</t>
  </si>
  <si>
    <t>OY005S</t>
  </si>
  <si>
    <t>OY006S</t>
  </si>
  <si>
    <t>OY007S</t>
  </si>
  <si>
    <t>OY008S</t>
  </si>
  <si>
    <t>OY009S</t>
  </si>
  <si>
    <t>OY010S</t>
  </si>
  <si>
    <t>OY011S</t>
  </si>
  <si>
    <t>OY031S</t>
  </si>
  <si>
    <t>OY032S</t>
  </si>
  <si>
    <t>OY033S</t>
  </si>
  <si>
    <t>OY034S</t>
  </si>
  <si>
    <t>OY035S</t>
  </si>
  <si>
    <t>OY036S</t>
  </si>
  <si>
    <t>OY037S</t>
  </si>
  <si>
    <t>OY038S</t>
  </si>
  <si>
    <t>OY039S</t>
  </si>
  <si>
    <t>OY040S</t>
  </si>
  <si>
    <t>OY041S</t>
  </si>
  <si>
    <t>OY042S</t>
  </si>
  <si>
    <t>OY043S</t>
  </si>
  <si>
    <t>OY044S</t>
  </si>
  <si>
    <t>OY045S</t>
  </si>
  <si>
    <t>OY046S</t>
  </si>
  <si>
    <t>OY047S</t>
  </si>
  <si>
    <t>OY048S</t>
  </si>
  <si>
    <t>OY049S</t>
  </si>
  <si>
    <t>OY050S</t>
  </si>
  <si>
    <t>OY051S</t>
  </si>
  <si>
    <t>OY052S</t>
  </si>
  <si>
    <t>OY053S</t>
  </si>
  <si>
    <t>OY054S</t>
  </si>
  <si>
    <t>OY055S</t>
  </si>
  <si>
    <t>OY056S</t>
  </si>
  <si>
    <t>OY057S</t>
  </si>
  <si>
    <t>OY058S</t>
  </si>
  <si>
    <t>OY059S</t>
  </si>
  <si>
    <t>OY060S</t>
  </si>
  <si>
    <t>OY061S</t>
  </si>
  <si>
    <t>OY062S</t>
  </si>
  <si>
    <t>OY063S</t>
  </si>
  <si>
    <t>OY064S</t>
  </si>
  <si>
    <t>OY065S</t>
  </si>
  <si>
    <t>OY066S</t>
  </si>
  <si>
    <t>OY067S</t>
  </si>
  <si>
    <t>OY068S</t>
  </si>
  <si>
    <t>OY069S</t>
  </si>
  <si>
    <t>OY070S</t>
  </si>
  <si>
    <t>OY072S</t>
  </si>
  <si>
    <t>OY073S</t>
  </si>
  <si>
    <t>OY074S</t>
  </si>
  <si>
    <t>OY075S</t>
  </si>
  <si>
    <t>OY076S</t>
  </si>
  <si>
    <t>OY077S</t>
  </si>
  <si>
    <t>OY078S</t>
  </si>
  <si>
    <t>OY079S</t>
  </si>
  <si>
    <t>OY080S</t>
  </si>
  <si>
    <t>OY082S</t>
  </si>
  <si>
    <t>OY083S</t>
  </si>
  <si>
    <t>OY084S</t>
  </si>
  <si>
    <t>OY085S</t>
  </si>
  <si>
    <t>OY086S</t>
  </si>
  <si>
    <t>OY087S</t>
  </si>
  <si>
    <t>OY088S</t>
  </si>
  <si>
    <t>OY089S</t>
  </si>
  <si>
    <t>OY090S</t>
  </si>
  <si>
    <t>OY094S</t>
  </si>
  <si>
    <t>OY095S</t>
  </si>
  <si>
    <t>OY096S</t>
  </si>
  <si>
    <t>OY097S</t>
  </si>
  <si>
    <t>OY098S</t>
  </si>
  <si>
    <t>OY099S</t>
  </si>
  <si>
    <t>OY100S</t>
  </si>
  <si>
    <t>OY104S</t>
  </si>
  <si>
    <t>OY105S</t>
  </si>
  <si>
    <t>OY106S</t>
  </si>
  <si>
    <t>OY107S</t>
  </si>
  <si>
    <t>OY108S</t>
  </si>
  <si>
    <t>OY109S</t>
  </si>
  <si>
    <t>OY110S</t>
  </si>
  <si>
    <t>OY111S</t>
  </si>
  <si>
    <t>OY112S</t>
  </si>
  <si>
    <t>OY113S</t>
  </si>
  <si>
    <t>OY114S</t>
  </si>
  <si>
    <t>OY115S</t>
  </si>
  <si>
    <t>OY116S</t>
  </si>
  <si>
    <t>OY120S</t>
  </si>
  <si>
    <t>OY121S</t>
  </si>
  <si>
    <t>OY122S</t>
  </si>
  <si>
    <t>OY204S</t>
  </si>
  <si>
    <t>OY205S</t>
  </si>
  <si>
    <t>OY206S</t>
  </si>
  <si>
    <t>OY207S</t>
  </si>
  <si>
    <t>OY208S</t>
  </si>
  <si>
    <t>OY209S</t>
  </si>
  <si>
    <t>OY210S</t>
  </si>
  <si>
    <t>OY221S</t>
  </si>
  <si>
    <t>OY222S</t>
  </si>
  <si>
    <t>OY223S</t>
  </si>
  <si>
    <t>OY224S</t>
  </si>
  <si>
    <t>OY225S</t>
  </si>
  <si>
    <t>OY226S</t>
  </si>
  <si>
    <t>OY227S</t>
  </si>
  <si>
    <t>OY228S</t>
  </si>
  <si>
    <t>OY229S</t>
  </si>
  <si>
    <t>OY230S</t>
  </si>
  <si>
    <t>OY241S</t>
  </si>
  <si>
    <t>OY242S</t>
  </si>
  <si>
    <t>OY243S</t>
  </si>
  <si>
    <t>OY244S</t>
  </si>
  <si>
    <t>OY245S</t>
  </si>
  <si>
    <t>OY246S</t>
  </si>
  <si>
    <t>OY247S</t>
  </si>
  <si>
    <t>OY248S</t>
  </si>
  <si>
    <t>OY249S</t>
  </si>
  <si>
    <t>OY250S</t>
  </si>
  <si>
    <t>OY261S</t>
  </si>
  <si>
    <t>OY262S</t>
  </si>
  <si>
    <t>OY263S</t>
  </si>
  <si>
    <t>OY264S</t>
  </si>
  <si>
    <t>OY265S</t>
  </si>
  <si>
    <t>OY266S</t>
  </si>
  <si>
    <t>OY267S</t>
  </si>
  <si>
    <t>OY268S</t>
  </si>
  <si>
    <t>OY269S</t>
  </si>
  <si>
    <t>OY270S</t>
  </si>
  <si>
    <t>OY282S</t>
  </si>
  <si>
    <t>OY283S</t>
  </si>
  <si>
    <t>OY284S</t>
  </si>
  <si>
    <t>OY285S</t>
  </si>
  <si>
    <t>OY286S</t>
  </si>
  <si>
    <t>OY287S</t>
  </si>
  <si>
    <t>OY288S</t>
  </si>
  <si>
    <t>OY289S</t>
  </si>
  <si>
    <t>OY290S</t>
  </si>
  <si>
    <t>OY300S</t>
  </si>
  <si>
    <t>OY403S</t>
  </si>
  <si>
    <t>OY405S</t>
  </si>
  <si>
    <t>OY407S</t>
  </si>
  <si>
    <t>OY410S</t>
  </si>
  <si>
    <t>OY411S</t>
  </si>
  <si>
    <t>OY412S</t>
  </si>
  <si>
    <t>OY413S</t>
  </si>
  <si>
    <t>OY421S</t>
  </si>
  <si>
    <t>OY422S</t>
  </si>
  <si>
    <t>OY423S</t>
  </si>
  <si>
    <t>OY431S</t>
  </si>
  <si>
    <t>OY432S</t>
  </si>
  <si>
    <t>OY433S</t>
  </si>
  <si>
    <t>OY434S</t>
  </si>
  <si>
    <t>OY435S</t>
  </si>
  <si>
    <t>OY436S</t>
  </si>
  <si>
    <t>OY437S</t>
  </si>
  <si>
    <t>OY438S</t>
  </si>
  <si>
    <t>OY439S</t>
  </si>
  <si>
    <t>OY440S</t>
  </si>
  <si>
    <t>OY441S</t>
  </si>
  <si>
    <t>OY442S</t>
  </si>
  <si>
    <t>OY443S</t>
  </si>
  <si>
    <t>OY444S</t>
  </si>
  <si>
    <t>OY445S</t>
  </si>
  <si>
    <t>OY446S</t>
  </si>
  <si>
    <t>OY447S</t>
  </si>
  <si>
    <t>OY448S</t>
  </si>
  <si>
    <t>OY449S</t>
  </si>
  <si>
    <t>OY450S</t>
  </si>
  <si>
    <t>OY451S</t>
  </si>
  <si>
    <t>OY453S</t>
  </si>
  <si>
    <t>OY454S</t>
  </si>
  <si>
    <t>OY5106</t>
  </si>
  <si>
    <t>OY511S</t>
  </si>
  <si>
    <t>OY512S</t>
  </si>
  <si>
    <t>OY513S</t>
  </si>
  <si>
    <t>OY801S</t>
  </si>
  <si>
    <t>OY804S</t>
  </si>
  <si>
    <t>OY805S</t>
  </si>
  <si>
    <t>OY806S</t>
  </si>
  <si>
    <t>OY807S</t>
  </si>
  <si>
    <t>OY808S</t>
  </si>
  <si>
    <t>OY815S</t>
  </si>
  <si>
    <t>OY816S</t>
  </si>
  <si>
    <t>OY817S</t>
  </si>
  <si>
    <t>OY818S</t>
  </si>
  <si>
    <t>OY819S</t>
  </si>
  <si>
    <t>OY825S</t>
  </si>
  <si>
    <t>OY826S</t>
  </si>
  <si>
    <t>OY827S</t>
  </si>
  <si>
    <t>OY828S</t>
  </si>
  <si>
    <t>OY829S</t>
  </si>
  <si>
    <t>OY901S</t>
  </si>
  <si>
    <t>OY902S</t>
  </si>
  <si>
    <t>OY903S</t>
  </si>
  <si>
    <t>OY951S</t>
  </si>
  <si>
    <t>OY952S</t>
  </si>
  <si>
    <t>OY953S</t>
  </si>
  <si>
    <t>PA3020</t>
  </si>
  <si>
    <t xml:space="preserve">IFM - Detecteurs de Pression </t>
  </si>
  <si>
    <t>PA3021</t>
  </si>
  <si>
    <t>PA3022</t>
  </si>
  <si>
    <t>PA3023</t>
  </si>
  <si>
    <t>PA3024</t>
  </si>
  <si>
    <t>PA3026</t>
  </si>
  <si>
    <t>PA3027</t>
  </si>
  <si>
    <t>PA3028</t>
  </si>
  <si>
    <t>PA3029</t>
  </si>
  <si>
    <t>PA3060</t>
  </si>
  <si>
    <t>PA3220</t>
  </si>
  <si>
    <t>PA3221</t>
  </si>
  <si>
    <t>PA3222</t>
  </si>
  <si>
    <t>PA3223</t>
  </si>
  <si>
    <t>PA3224</t>
  </si>
  <si>
    <t>PA3226</t>
  </si>
  <si>
    <t>PA3227</t>
  </si>
  <si>
    <t>PA3228</t>
  </si>
  <si>
    <t>PA3509</t>
  </si>
  <si>
    <t>PA3520</t>
  </si>
  <si>
    <t>PA3521</t>
  </si>
  <si>
    <t>PA3522</t>
  </si>
  <si>
    <t>PA3523</t>
  </si>
  <si>
    <t>PA3524</t>
  </si>
  <si>
    <t>PA3526</t>
  </si>
  <si>
    <t>PA3528</t>
  </si>
  <si>
    <t>PA3589</t>
  </si>
  <si>
    <t>PA6229</t>
  </si>
  <si>
    <t>PA9020</t>
  </si>
  <si>
    <t>PA9021</t>
  </si>
  <si>
    <t>PA9022</t>
  </si>
  <si>
    <t>PA9023</t>
  </si>
  <si>
    <t>PA9024</t>
  </si>
  <si>
    <t>PA9026</t>
  </si>
  <si>
    <t>PA9027</t>
  </si>
  <si>
    <t>PA9028</t>
  </si>
  <si>
    <t>PA9029</t>
  </si>
  <si>
    <t>PA9060</t>
  </si>
  <si>
    <t>PC1732</t>
  </si>
  <si>
    <t>PC4001</t>
  </si>
  <si>
    <t>PC5024</t>
  </si>
  <si>
    <t>PC5104</t>
  </si>
  <si>
    <t>PC5112</t>
  </si>
  <si>
    <t>PC5115</t>
  </si>
  <si>
    <t>PC5194</t>
  </si>
  <si>
    <t>PC5400</t>
  </si>
  <si>
    <t>PC5401</t>
  </si>
  <si>
    <t>PC5402</t>
  </si>
  <si>
    <t>PC9010</t>
  </si>
  <si>
    <t>PC9013</t>
  </si>
  <si>
    <t>PC9021</t>
  </si>
  <si>
    <t>PC9050</t>
  </si>
  <si>
    <t>PE2091</t>
  </si>
  <si>
    <t>PE2092</t>
  </si>
  <si>
    <t>PE2093</t>
  </si>
  <si>
    <t>PE2094</t>
  </si>
  <si>
    <t>PE2096</t>
  </si>
  <si>
    <t>PE2099</t>
  </si>
  <si>
    <t>PE2591</t>
  </si>
  <si>
    <t>PE2592</t>
  </si>
  <si>
    <t>PE2593</t>
  </si>
  <si>
    <t>PE2594</t>
  </si>
  <si>
    <t>PE2596</t>
  </si>
  <si>
    <t>PE2599</t>
  </si>
  <si>
    <t>PF2053</t>
  </si>
  <si>
    <t>PF2054</t>
  </si>
  <si>
    <t>PF2056</t>
  </si>
  <si>
    <t>PF2057</t>
  </si>
  <si>
    <t>PF2058</t>
  </si>
  <si>
    <t>PF2953</t>
  </si>
  <si>
    <t>PF2954</t>
  </si>
  <si>
    <t>PF2956</t>
  </si>
  <si>
    <t>PF2957</t>
  </si>
  <si>
    <t>PG2409</t>
  </si>
  <si>
    <t>PG2450</t>
  </si>
  <si>
    <t>PG2451</t>
  </si>
  <si>
    <t>PG2452</t>
  </si>
  <si>
    <t>PG2453</t>
  </si>
  <si>
    <t>PG2454</t>
  </si>
  <si>
    <t xml:space="preserve">IFM - capteur de pression    </t>
  </si>
  <si>
    <t>PG2455</t>
  </si>
  <si>
    <t>PG2456</t>
  </si>
  <si>
    <t>PG2457</t>
  </si>
  <si>
    <t>PG2458</t>
  </si>
  <si>
    <t>PG2489</t>
  </si>
  <si>
    <t>PG2733</t>
  </si>
  <si>
    <t>PG2734</t>
  </si>
  <si>
    <t>PG2735</t>
  </si>
  <si>
    <t>PG2736</t>
  </si>
  <si>
    <t>PG2737</t>
  </si>
  <si>
    <t>PG2738</t>
  </si>
  <si>
    <t>PG2739</t>
  </si>
  <si>
    <t>PG2744</t>
  </si>
  <si>
    <t>PG2789</t>
  </si>
  <si>
    <t>PG2793</t>
  </si>
  <si>
    <t>IFM - Capteur de pression électronique avec afficheur analogique; -1...25 bar; -14,4...362,7 psi; G 1 filetage extérieur Aseptoflex Vario; signal de commutation; signal analogique; 4...20, inversible; (possibilité de mise à l'échelle) mA; Connecteur; -25...125; (145 max. 1h) °C; IP 67; IP 69K; pression relative; vide</t>
  </si>
  <si>
    <t>PG2794</t>
  </si>
  <si>
    <t>IFM - Capteur de pression électronique avec afficheur analogique; -1...10 bar; -14,5...145 psi; G 1 filetage extérieur Aseptoflex Vario; signal de commutation; signal analogique; 4...20, inversible; (possibilité de mise à l'échelle) mA; Connecteur; -25...125; (145 max. 1h) °C; IP 67; IP 69K; pression relative; vide</t>
  </si>
  <si>
    <t>PG2795</t>
  </si>
  <si>
    <t>PG2796</t>
  </si>
  <si>
    <t>PG2797</t>
  </si>
  <si>
    <t>PG2798</t>
  </si>
  <si>
    <t>PG2799</t>
  </si>
  <si>
    <t>PG2889</t>
  </si>
  <si>
    <t>PG2893</t>
  </si>
  <si>
    <t>PG2894</t>
  </si>
  <si>
    <t>IFM - Capteur de pression électronique avec afficheur analogique; -1...10 bar; -14,5...145 psi; G 1 filetage extérieur cône d'étanchéité; signal de commutation; signal analogique; 4...20, inversible; (possibilité de mise à l'échelle) mA; Connecteur; -25...125; (145 max. 1h) °C; IP 67; IP 69K; pression relative; vide</t>
  </si>
  <si>
    <t>PG2895</t>
  </si>
  <si>
    <t>PG2896</t>
  </si>
  <si>
    <t>PG2897</t>
  </si>
  <si>
    <t>PG2898</t>
  </si>
  <si>
    <t>PG2899</t>
  </si>
  <si>
    <t>PH1706</t>
  </si>
  <si>
    <t>PI003A</t>
  </si>
  <si>
    <t>PI008A</t>
  </si>
  <si>
    <t>PI009A</t>
  </si>
  <si>
    <t>PI1093</t>
  </si>
  <si>
    <t>PI1094</t>
  </si>
  <si>
    <t>PI1095</t>
  </si>
  <si>
    <t>PI1096</t>
  </si>
  <si>
    <t>PI1097</t>
  </si>
  <si>
    <t>PI1098</t>
  </si>
  <si>
    <t>PI1099</t>
  </si>
  <si>
    <t>PI1602</t>
  </si>
  <si>
    <t>PI1703</t>
  </si>
  <si>
    <t>PI1704</t>
  </si>
  <si>
    <t>IFM - Capteur de pression électronique; -1...10 bar; -14,6...145 psi; -0,1...1 MPa; G 1 filetage extérieur Aseptoflex Vario; signal de commutation; signal analogique; IO-Link; 4...20, inversible; (possibilité de mise à l'échelle) mA; Connecteur; -25...150 °C; IP 67; IP 68; IP 69K; pression relative; vide</t>
  </si>
  <si>
    <t>PI1705</t>
  </si>
  <si>
    <t>PI1706</t>
  </si>
  <si>
    <t>PI1707</t>
  </si>
  <si>
    <t>PI1708</t>
  </si>
  <si>
    <t>IFM - Capteur de pression électronique; -12,4...250 mbar; -5...100,4 inh2o; -1,24...25 kpa; G 1 filetage extérieur Aseptoflex Vario; signal de commutation; signal analogique; IO-Link; 4...20, inversible; (possibilité de mise à l'échelle) mA; Connecteur; -25...150 °C; IP 67; IP 68; IP 69K; pression relative; vide</t>
  </si>
  <si>
    <t>PI1709</t>
  </si>
  <si>
    <t>PI1714</t>
  </si>
  <si>
    <t>PI1715</t>
  </si>
  <si>
    <t>PI1717</t>
  </si>
  <si>
    <t>IFM - Capteur de pression électronique; -100...1600 mbar; -1,46...23,2 psi; -40...642,5 inh2o; -10...160 kpa; G 1 filetage extérieur Aseptoflex Vario; signal de commutation; signal analogique; IO-Link; 4...20, inversible; (possibilité de mise à l'échelle) mA; Connecteur; -25...150 °C; IP 67; IP 68; IP 69K; pression relative; vide</t>
  </si>
  <si>
    <t>PI1718</t>
  </si>
  <si>
    <t>PI1743</t>
  </si>
  <si>
    <t>PI1789</t>
  </si>
  <si>
    <t>PI1803</t>
  </si>
  <si>
    <t>PI1804</t>
  </si>
  <si>
    <t>IFM - Capteur de pression électronique; -1...10 bar; -14,6...145 psi; -0,1...1 MPa; G 1 filetage extérieur cône d'étanchéité; signal de commutation; signal analogique; IO-Link; 4...20, inversible; (possibilité de mise à l'échelle) mA; Connecteur; -25...150 °C; IP 67; IP 68; IP 69K; pression relative; vide</t>
  </si>
  <si>
    <t>PI1805</t>
  </si>
  <si>
    <t>PI1806</t>
  </si>
  <si>
    <t>PI1807</t>
  </si>
  <si>
    <t>PI1808</t>
  </si>
  <si>
    <t>PI1809</t>
  </si>
  <si>
    <t>PI1814</t>
  </si>
  <si>
    <t>PI1815</t>
  </si>
  <si>
    <t>PI1817</t>
  </si>
  <si>
    <t>PI1818</t>
  </si>
  <si>
    <t>PI1843</t>
  </si>
  <si>
    <t>PI1889</t>
  </si>
  <si>
    <t>PI2093</t>
  </si>
  <si>
    <t>PI2094</t>
  </si>
  <si>
    <t>PI2095</t>
  </si>
  <si>
    <t>PI2096</t>
  </si>
  <si>
    <t>PI2097</t>
  </si>
  <si>
    <t>PI2098</t>
  </si>
  <si>
    <t>PI2099</t>
  </si>
  <si>
    <t>PI2203</t>
  </si>
  <si>
    <t>PI2204</t>
  </si>
  <si>
    <t>IFM - Capteur de pression électronique; -1...10 bar; -14,5...145 psi; -0,1...1 MPa; Clamp DN40 (1,5"); signal de commutation; signal analogique; IO-Link; 4...20, inversible; (possibilité de mise à l'échelle) mA; Connecteur; -20...200 °C; IP 67; IP 68; IP 69K; pression relative; vide</t>
  </si>
  <si>
    <t>PI2205</t>
  </si>
  <si>
    <t>PI2206</t>
  </si>
  <si>
    <t>PI2207</t>
  </si>
  <si>
    <t>PI2209</t>
  </si>
  <si>
    <t>PI2303</t>
  </si>
  <si>
    <t>PI2304</t>
  </si>
  <si>
    <t>PI2305</t>
  </si>
  <si>
    <t>PI2306</t>
  </si>
  <si>
    <t>PI2307</t>
  </si>
  <si>
    <t>PI2309</t>
  </si>
  <si>
    <t>PI2602</t>
  </si>
  <si>
    <t>PI2714</t>
  </si>
  <si>
    <t>PI2715</t>
  </si>
  <si>
    <t>PI2717</t>
  </si>
  <si>
    <t>PI2789</t>
  </si>
  <si>
    <t>PI2793</t>
  </si>
  <si>
    <t>PI2794</t>
  </si>
  <si>
    <t>PI2795</t>
  </si>
  <si>
    <t>PI2796</t>
  </si>
  <si>
    <t>PI2797</t>
  </si>
  <si>
    <t>PI2798</t>
  </si>
  <si>
    <t>IFM - Capteur de pression électronique; -0,0124...0,25 bar; -12,4...250 mbar; -5...100,4 inh2o; -1,24...25 kpa; G 1 filetage extérieur Aseptoflex Vario; signal de commutation; signal analogique; IO-Link; 4...20, inversible; (possibilité de mise à l'échelle) mA; Connecteur; -25...125; (145 max. 1h) °C; IP 67; IP 68; IP 69K; pression relative</t>
  </si>
  <si>
    <t>PI2799</t>
  </si>
  <si>
    <t>PI2814</t>
  </si>
  <si>
    <t>PI2815</t>
  </si>
  <si>
    <t>PI2817</t>
  </si>
  <si>
    <t>PI2889</t>
  </si>
  <si>
    <t>PI2893</t>
  </si>
  <si>
    <t>PI2894</t>
  </si>
  <si>
    <t>IFM - Capteur de pression électronique; -1...10 bar; -14,5...145 psi; -0,1...1 MPa; G 1 filetage extérieur cône d'étanchéité; signal de commutation; signal analogique; IO-Link; 4...20, inversible; (possibilité de mise à l'échelle) mA; Connecteur; -25...125; (145 max. 1h) °C; IP 67; IP 68; IP 69K; pression relative; vide</t>
  </si>
  <si>
    <t>PI2895</t>
  </si>
  <si>
    <t>PI2896</t>
  </si>
  <si>
    <t>PI2897</t>
  </si>
  <si>
    <t>IFM - Capteur de pression électronique; -0,05...1 bar; -50...1000 mbar; -0,73...14,5 psi; -5...100 kpa; G 1 filetage extérieur cône d'étanchéité; signal de commutation; signal analogique; IO-Link; 4...20, inversible; (possibilité de mise à l'échelle) mA; Connecteur; -25...125; (145 max. 1h) °C; IP 67; IP 68; IP 69K; pression relative</t>
  </si>
  <si>
    <t>PI2898</t>
  </si>
  <si>
    <t>PI2899</t>
  </si>
  <si>
    <t>PI2993</t>
  </si>
  <si>
    <t>PI2994</t>
  </si>
  <si>
    <t>PI2995</t>
  </si>
  <si>
    <t>PI2996</t>
  </si>
  <si>
    <t>PI2997</t>
  </si>
  <si>
    <t>PI7094</t>
  </si>
  <si>
    <t>PI7096</t>
  </si>
  <si>
    <t>PI7993</t>
  </si>
  <si>
    <t>PIM093</t>
  </si>
  <si>
    <t>PIM094</t>
  </si>
  <si>
    <t>PIM693</t>
  </si>
  <si>
    <t>PIM694</t>
  </si>
  <si>
    <t>PK5520</t>
  </si>
  <si>
    <t>PK5521</t>
  </si>
  <si>
    <t>PK5522</t>
  </si>
  <si>
    <t>PK5523</t>
  </si>
  <si>
    <t>PK5524</t>
  </si>
  <si>
    <t>PK5722</t>
  </si>
  <si>
    <t>PK5723</t>
  </si>
  <si>
    <t>PK6220</t>
  </si>
  <si>
    <t>PK6222</t>
  </si>
  <si>
    <t>PK6224</t>
  </si>
  <si>
    <t>PK6520</t>
  </si>
  <si>
    <t>PK6521</t>
  </si>
  <si>
    <t>PK6522</t>
  </si>
  <si>
    <t>PK6523</t>
  </si>
  <si>
    <t>PK6524</t>
  </si>
  <si>
    <t>PK6530</t>
  </si>
  <si>
    <t>PK6531</t>
  </si>
  <si>
    <t>PK6532</t>
  </si>
  <si>
    <t>PK6533</t>
  </si>
  <si>
    <t>PK6534</t>
  </si>
  <si>
    <t>PK6732</t>
  </si>
  <si>
    <t>PK6734</t>
  </si>
  <si>
    <t>PK7520</t>
  </si>
  <si>
    <t>PK7521</t>
  </si>
  <si>
    <t>PK7522</t>
  </si>
  <si>
    <t>PK7523</t>
  </si>
  <si>
    <t>PK7524</t>
  </si>
  <si>
    <t>PK7530</t>
  </si>
  <si>
    <t>PK7531</t>
  </si>
  <si>
    <t>PK7532</t>
  </si>
  <si>
    <t>PK7533</t>
  </si>
  <si>
    <t>PK7534</t>
  </si>
  <si>
    <t>PK8530</t>
  </si>
  <si>
    <t>PK8730</t>
  </si>
  <si>
    <t>PK8731</t>
  </si>
  <si>
    <t>PK8732</t>
  </si>
  <si>
    <t>PK8734</t>
  </si>
  <si>
    <t>PL1502</t>
  </si>
  <si>
    <t>PL1503</t>
  </si>
  <si>
    <t>PL1504</t>
  </si>
  <si>
    <t>PL1506</t>
  </si>
  <si>
    <t>PL1512</t>
  </si>
  <si>
    <t>PL1514</t>
  </si>
  <si>
    <t>PL1515</t>
  </si>
  <si>
    <t>PL1523</t>
  </si>
  <si>
    <t>PL1543</t>
  </si>
  <si>
    <t>PL2053</t>
  </si>
  <si>
    <t>PL2054</t>
  </si>
  <si>
    <t>PL2056</t>
  </si>
  <si>
    <t>PL2057</t>
  </si>
  <si>
    <t>PL2058</t>
  </si>
  <si>
    <t>PL5400</t>
  </si>
  <si>
    <t>PL5401</t>
  </si>
  <si>
    <t>PL5402</t>
  </si>
  <si>
    <t>PL5412</t>
  </si>
  <si>
    <t>PL5423</t>
  </si>
  <si>
    <t>PM1103</t>
  </si>
  <si>
    <t>PM1104</t>
  </si>
  <si>
    <t>PM1105</t>
  </si>
  <si>
    <t>PM1106</t>
  </si>
  <si>
    <t>PM1107</t>
  </si>
  <si>
    <t>PM1108</t>
  </si>
  <si>
    <t>PM1114</t>
  </si>
  <si>
    <t>PM1115</t>
  </si>
  <si>
    <t>PM1117</t>
  </si>
  <si>
    <t>PM1118</t>
  </si>
  <si>
    <t>PM1143</t>
  </si>
  <si>
    <t>PM1503</t>
  </si>
  <si>
    <t>PM1504</t>
  </si>
  <si>
    <t>PM1505</t>
  </si>
  <si>
    <t>PM1506</t>
  </si>
  <si>
    <t>PM1507</t>
  </si>
  <si>
    <t>PM1514</t>
  </si>
  <si>
    <t>PM1515</t>
  </si>
  <si>
    <t>PM1543</t>
  </si>
  <si>
    <t>PM1602</t>
  </si>
  <si>
    <t>PM1603</t>
  </si>
  <si>
    <t>PM1604</t>
  </si>
  <si>
    <t>IFM - Capteur de pression électronique; -1...10 bar; -14,5...145 psi; -100...1000 kpa; -0,1...1 MPa; G 1 filetage extérieur cône d'étanchéité; signal analogique; IO-Link; 4...20; (possibilité de mise à l'échelle) mA; Connecteur; -25...150 °C; IP 67; IP 68; IP 69K; pression relative; vide</t>
  </si>
  <si>
    <t>PM1605</t>
  </si>
  <si>
    <t>PM1606</t>
  </si>
  <si>
    <t>IFM - Capteur de pression électronique; -0,125...2,5 bar; -125...2500 mbar; -1,82...36,26 psi; -12,5...250 kpa; G 1 filetage extérieur cône d'étanchéité; signal analogique; IO-Link; 4...20; (possibilité de mise à l'échelle) mA; Connecteur; -25...150 °C; IP 67; IP 68; IP 69K; pression relative</t>
  </si>
  <si>
    <t>PM1607</t>
  </si>
  <si>
    <t>PM1608</t>
  </si>
  <si>
    <t>PM1609</t>
  </si>
  <si>
    <t>PM1614</t>
  </si>
  <si>
    <t>PM1615</t>
  </si>
  <si>
    <t>PM1617</t>
  </si>
  <si>
    <t>PM1618</t>
  </si>
  <si>
    <t>IFM - Capteur de pression électronique; -0,05...0,4 bar; -50...400 mbar; -0,725...5,8 psi; -5...40 kpa; G 1 filetage extérieur cône d'étanchéité; signal analogique; IO-Link; 4...20; (possibilité de mise à l'échelle) mA; Connecteur; -25...150 °C; IP 67; IP 68; IP 69K; pression relative</t>
  </si>
  <si>
    <t>PM1689</t>
  </si>
  <si>
    <t>PM1703</t>
  </si>
  <si>
    <t>IFM - Capteur de pression électronique; -1...25 bar; -14,6...362,6 psi; -0,1...2,5 MPa; G 1 filetage extérieur Aseptoflex Vario; signal analogique; IO-Link; 4...20; (possibilité de mise à l'échelle) mA; Connecteur; -25...150 °C; IP 67; IP 68; IP 69K; pression relative; vide</t>
  </si>
  <si>
    <t>PM1704</t>
  </si>
  <si>
    <t>IFM - Capteur de pression électronique; -1...10 bar; -14,5...145 psi; -100...1000 kpa; -0,1...1 MPa; G 1 filetage extérieur Aseptoflex Vario; signal analogique; IO-Link; 4...20; (possibilité de mise à l'échelle) mA; Connecteur; -25...150 °C; IP 67; IP 68; IP 69K; pression relative; vide</t>
  </si>
  <si>
    <t>PM1705</t>
  </si>
  <si>
    <t>PM1706</t>
  </si>
  <si>
    <t>PM1707</t>
  </si>
  <si>
    <t>IFM - Capteur de pression électronique; -0,05...1 bar; -50...1000 mbar; -0,73...14,5 psi; -5...100 kpa; G 1 filetage extérieur Aseptoflex Vario; signal analogique; IO-Link; 4...20; (possibilité de mise à l'échelle) mA; Connecteur; -25...150 °C; IP 67; IP 68; IP 69K; pression relative</t>
  </si>
  <si>
    <t>PM1708</t>
  </si>
  <si>
    <t>IFM - Capteur de pression électronique; -0,0125...0,25 bar; -12,5...250 mbar; -0,182...3,626 psi; -1,25...25 kpa; G 1 filetage extérieur Aseptoflex Vario; signal analogique; IO-Link; 4...20; (possibilité de mise à l'échelle) mA; Connecteur; -25...150 °C; IP 67; IP 68; IP 69K; pression relative</t>
  </si>
  <si>
    <t>PM1709</t>
  </si>
  <si>
    <t>PM1714</t>
  </si>
  <si>
    <t>PM1715</t>
  </si>
  <si>
    <t>PM1717</t>
  </si>
  <si>
    <t>IFM - Capteur de pression électronique; -0,1...1,6 bar; -100...1600 mbar; -1,45...23,21 psi; -10...160 kpa; G 1 filetage extérieur Aseptoflex Vario; signal analogique; IO-Link; 4...20; (possibilité de mise à l'échelle) mA; Connecteur; -25...150 °C; IP 67; IP 68; IP 69K; pression relative</t>
  </si>
  <si>
    <t>PM1718</t>
  </si>
  <si>
    <t>IFM - Capteur de pression électronique; -0,05...0,4 bar; -50...400 mbar; -0,725...5,8 psi; -5...40 kpa; G 1 filetage extérieur Aseptoflex Vario; signal analogique; IO-Link; 4...20; (possibilité de mise à l'échelle) mA; Connecteur; -25...150 °C; IP 67; IP 68; IP 69K; pression relative</t>
  </si>
  <si>
    <t>PM1743</t>
  </si>
  <si>
    <t>PM1789</t>
  </si>
  <si>
    <t xml:space="preserve">IFM - Capteur de pression électronique; -0,005...0,1 bar; -5...100 mbar; -0,073...1,45 psi; -0,5...10 kpa; G 1 filetage extérieur Aseptoflex Vario; signal analogique; IO-Link; 4...20; (possibilité de mise à l'échelle) mA; Connecteur; -25...150 °C; IP 67; IP 68; IP 69K; pression relative </t>
  </si>
  <si>
    <t>PM2053</t>
  </si>
  <si>
    <t>PM2054</t>
  </si>
  <si>
    <t>PM2055</t>
  </si>
  <si>
    <t>PM2056</t>
  </si>
  <si>
    <t>PM2057</t>
  </si>
  <si>
    <t>PM2058</t>
  </si>
  <si>
    <t>PN004A</t>
  </si>
  <si>
    <t>PN006A</t>
  </si>
  <si>
    <t>PN007A</t>
  </si>
  <si>
    <t>PN009A</t>
  </si>
  <si>
    <t>PN014A</t>
  </si>
  <si>
    <t>PN016A</t>
  </si>
  <si>
    <t>PN2009</t>
  </si>
  <si>
    <t>PN2012</t>
  </si>
  <si>
    <t>PN2014</t>
  </si>
  <si>
    <t>PN2015</t>
  </si>
  <si>
    <t>PN2020</t>
  </si>
  <si>
    <t>PN2021</t>
  </si>
  <si>
    <t>PN2022</t>
  </si>
  <si>
    <t>PN2023</t>
  </si>
  <si>
    <t>PN2024</t>
  </si>
  <si>
    <t>PN2026</t>
  </si>
  <si>
    <t>PN2027</t>
  </si>
  <si>
    <t>PN2028</t>
  </si>
  <si>
    <t>PN2060</t>
  </si>
  <si>
    <t>PN2069</t>
  </si>
  <si>
    <t>PN2070</t>
  </si>
  <si>
    <t>PN2071</t>
  </si>
  <si>
    <t>PN2090</t>
  </si>
  <si>
    <t>PN2091</t>
  </si>
  <si>
    <t>PN2092</t>
  </si>
  <si>
    <t>PN2093</t>
  </si>
  <si>
    <t>PN2094</t>
  </si>
  <si>
    <t>PN2096</t>
  </si>
  <si>
    <t>PN2097</t>
  </si>
  <si>
    <t>PN2098</t>
  </si>
  <si>
    <t>PN2099</t>
  </si>
  <si>
    <t>PN2160</t>
  </si>
  <si>
    <t>PN2169</t>
  </si>
  <si>
    <t>PN2209</t>
  </si>
  <si>
    <t>PN2220</t>
  </si>
  <si>
    <t>PN2221</t>
  </si>
  <si>
    <t>PN2222</t>
  </si>
  <si>
    <t>PN2223</t>
  </si>
  <si>
    <t>PN2224</t>
  </si>
  <si>
    <t>PN2226</t>
  </si>
  <si>
    <t>PN2227</t>
  </si>
  <si>
    <t>PN2228</t>
  </si>
  <si>
    <t>PN2270</t>
  </si>
  <si>
    <t>PN2271</t>
  </si>
  <si>
    <t>PN2292</t>
  </si>
  <si>
    <t>PN2293</t>
  </si>
  <si>
    <t>PN2294</t>
  </si>
  <si>
    <t>PN2296</t>
  </si>
  <si>
    <t>PN2297</t>
  </si>
  <si>
    <t>PN2298</t>
  </si>
  <si>
    <t>PN2299</t>
  </si>
  <si>
    <t>PN2512</t>
  </si>
  <si>
    <t>PN2514</t>
  </si>
  <si>
    <t>PN2515</t>
  </si>
  <si>
    <t>PN2560</t>
  </si>
  <si>
    <t>PN2569</t>
  </si>
  <si>
    <t>PN2570</t>
  </si>
  <si>
    <t>PN2571</t>
  </si>
  <si>
    <t>PN2592</t>
  </si>
  <si>
    <t>PN2593</t>
  </si>
  <si>
    <t>PN2594</t>
  </si>
  <si>
    <t>PN2596</t>
  </si>
  <si>
    <t>PN2597</t>
  </si>
  <si>
    <t>PN2598</t>
  </si>
  <si>
    <t>PN2599</t>
  </si>
  <si>
    <t>PN2670</t>
  </si>
  <si>
    <t>PN2671</t>
  </si>
  <si>
    <t>PN2692</t>
  </si>
  <si>
    <t>PN2693</t>
  </si>
  <si>
    <t>PN2694</t>
  </si>
  <si>
    <t>PN2696</t>
  </si>
  <si>
    <t>PN2697</t>
  </si>
  <si>
    <t>PN2698</t>
  </si>
  <si>
    <t>PN2699</t>
  </si>
  <si>
    <t>PN3070</t>
  </si>
  <si>
    <t>PN3071</t>
  </si>
  <si>
    <t>PN3092</t>
  </si>
  <si>
    <t>PN3093</t>
  </si>
  <si>
    <t>PN3094</t>
  </si>
  <si>
    <t>PN3096</t>
  </si>
  <si>
    <t>PN3097</t>
  </si>
  <si>
    <t>PN3129</t>
  </si>
  <si>
    <t>PN3160</t>
  </si>
  <si>
    <t>PN3529</t>
  </si>
  <si>
    <t>PN3560</t>
  </si>
  <si>
    <t>PN3570</t>
  </si>
  <si>
    <t>PN3571</t>
  </si>
  <si>
    <t>PN3592</t>
  </si>
  <si>
    <t>PN3593</t>
  </si>
  <si>
    <t>PN3594</t>
  </si>
  <si>
    <t>PN3596</t>
  </si>
  <si>
    <t>PN3597</t>
  </si>
  <si>
    <t>PN4220</t>
  </si>
  <si>
    <t>PN4221</t>
  </si>
  <si>
    <t>PN4222</t>
  </si>
  <si>
    <t>PN4223</t>
  </si>
  <si>
    <t>PN4224</t>
  </si>
  <si>
    <t>PN4226</t>
  </si>
  <si>
    <t>PN4227</t>
  </si>
  <si>
    <t>PN4229</t>
  </si>
  <si>
    <t>PN7010</t>
  </si>
  <si>
    <t>PN7011</t>
  </si>
  <si>
    <t>PN7012</t>
  </si>
  <si>
    <t>PN7014</t>
  </si>
  <si>
    <t>PN7015</t>
  </si>
  <si>
    <t>PN7032</t>
  </si>
  <si>
    <t>PN7033</t>
  </si>
  <si>
    <t>PN7034</t>
  </si>
  <si>
    <t>PN7036</t>
  </si>
  <si>
    <t>PN7039</t>
  </si>
  <si>
    <t>PN7070</t>
  </si>
  <si>
    <t>PN7071</t>
  </si>
  <si>
    <t>PN7072</t>
  </si>
  <si>
    <t>PN7092</t>
  </si>
  <si>
    <t>PN7093</t>
  </si>
  <si>
    <t>PN7094</t>
  </si>
  <si>
    <t>PN7096</t>
  </si>
  <si>
    <t>PN7097</t>
  </si>
  <si>
    <t>PN7099</t>
  </si>
  <si>
    <t>PN7160</t>
  </si>
  <si>
    <t>PN7191</t>
  </si>
  <si>
    <t>PN7270</t>
  </si>
  <si>
    <t>PN7271</t>
  </si>
  <si>
    <t>PN7292</t>
  </si>
  <si>
    <t>PN7293</t>
  </si>
  <si>
    <t>PN7294</t>
  </si>
  <si>
    <t>PN7296</t>
  </si>
  <si>
    <t>PN7297</t>
  </si>
  <si>
    <t>PN7299</t>
  </si>
  <si>
    <t>PN7370</t>
  </si>
  <si>
    <t>PN7392</t>
  </si>
  <si>
    <t>PN7512</t>
  </si>
  <si>
    <t>PN7514</t>
  </si>
  <si>
    <t>PN7515</t>
  </si>
  <si>
    <t>PN7560</t>
  </si>
  <si>
    <t>PN7570</t>
  </si>
  <si>
    <t>PN7571</t>
  </si>
  <si>
    <t>PN7572</t>
  </si>
  <si>
    <t>PN7592</t>
  </si>
  <si>
    <t>PN7593</t>
  </si>
  <si>
    <t>PN7594</t>
  </si>
  <si>
    <t>PN7596</t>
  </si>
  <si>
    <t>PN7597</t>
  </si>
  <si>
    <t>PN7599</t>
  </si>
  <si>
    <t>PN7670</t>
  </si>
  <si>
    <t>PN7671</t>
  </si>
  <si>
    <t>PN7692</t>
  </si>
  <si>
    <t>PN7693</t>
  </si>
  <si>
    <t>PN7694</t>
  </si>
  <si>
    <t>PN7696</t>
  </si>
  <si>
    <t>PN7697</t>
  </si>
  <si>
    <t>PN7699</t>
  </si>
  <si>
    <t>PN7809</t>
  </si>
  <si>
    <t>PN7834</t>
  </si>
  <si>
    <t>PNI021</t>
  </si>
  <si>
    <t>PNI022</t>
  </si>
  <si>
    <t>PNI023</t>
  </si>
  <si>
    <t>PNI024</t>
  </si>
  <si>
    <t>PP000E</t>
  </si>
  <si>
    <t>PP001E</t>
  </si>
  <si>
    <t>PP002E</t>
  </si>
  <si>
    <t>PP003E</t>
  </si>
  <si>
    <t>PP004E</t>
  </si>
  <si>
    <t>PP0520</t>
  </si>
  <si>
    <t>PP0521</t>
  </si>
  <si>
    <t>PP0522</t>
  </si>
  <si>
    <t>PP0523</t>
  </si>
  <si>
    <t>PP0524</t>
  </si>
  <si>
    <t>PP2001</t>
  </si>
  <si>
    <t>PP7523</t>
  </si>
  <si>
    <t>PP7550</t>
  </si>
  <si>
    <t>PP7551</t>
  </si>
  <si>
    <t>PP7552</t>
  </si>
  <si>
    <t>PP7553</t>
  </si>
  <si>
    <t>PP7554</t>
  </si>
  <si>
    <t>PP7556</t>
  </si>
  <si>
    <t>PPA020</t>
  </si>
  <si>
    <t>PQ0809</t>
  </si>
  <si>
    <t>PQ0834</t>
  </si>
  <si>
    <t>PQ3809</t>
  </si>
  <si>
    <t>PQ3834</t>
  </si>
  <si>
    <t>PQ7809</t>
  </si>
  <si>
    <t>PQ7834</t>
  </si>
  <si>
    <t>PS307A</t>
  </si>
  <si>
    <t>PS308A</t>
  </si>
  <si>
    <t>PS317A</t>
  </si>
  <si>
    <t>PS3208</t>
  </si>
  <si>
    <t>PS3407</t>
  </si>
  <si>
    <t>PS3417</t>
  </si>
  <si>
    <t>PS3427</t>
  </si>
  <si>
    <t>PS3607</t>
  </si>
  <si>
    <t>PS3617</t>
  </si>
  <si>
    <t>PS4208</t>
  </si>
  <si>
    <t>PS4407</t>
  </si>
  <si>
    <t>PS4408</t>
  </si>
  <si>
    <t>PS4417</t>
  </si>
  <si>
    <t>PS4506</t>
  </si>
  <si>
    <t>PS4607</t>
  </si>
  <si>
    <t>PT0504</t>
  </si>
  <si>
    <t>PT0505</t>
  </si>
  <si>
    <t>PT0507</t>
  </si>
  <si>
    <t>PT0517</t>
  </si>
  <si>
    <t>PT2400</t>
  </si>
  <si>
    <t>PT2402</t>
  </si>
  <si>
    <t>PT2415</t>
  </si>
  <si>
    <t>PT2424</t>
  </si>
  <si>
    <t>PT2432</t>
  </si>
  <si>
    <t>PT2434</t>
  </si>
  <si>
    <t>PT2443</t>
  </si>
  <si>
    <t>PT2494</t>
  </si>
  <si>
    <t>PT3540</t>
  </si>
  <si>
    <t>PT3541</t>
  </si>
  <si>
    <t>PT3542</t>
  </si>
  <si>
    <t>PT3543</t>
  </si>
  <si>
    <t>PT3544</t>
  </si>
  <si>
    <t>PT3550</t>
  </si>
  <si>
    <t>PT5000</t>
  </si>
  <si>
    <t>PT5001</t>
  </si>
  <si>
    <t>PT5002</t>
  </si>
  <si>
    <t>PT5003</t>
  </si>
  <si>
    <t>PT5004</t>
  </si>
  <si>
    <t>PT500E</t>
  </si>
  <si>
    <t>PT5012</t>
  </si>
  <si>
    <t>PT5014</t>
  </si>
  <si>
    <t>PT5015</t>
  </si>
  <si>
    <t>PT501E</t>
  </si>
  <si>
    <t>PT5023</t>
  </si>
  <si>
    <t>PT502E</t>
  </si>
  <si>
    <t>PT503E</t>
  </si>
  <si>
    <t>PT5043</t>
  </si>
  <si>
    <t>PT504E</t>
  </si>
  <si>
    <t>PT5060</t>
  </si>
  <si>
    <t>PT5300</t>
  </si>
  <si>
    <t>PT5301</t>
  </si>
  <si>
    <t>PT5302</t>
  </si>
  <si>
    <t>PT5303</t>
  </si>
  <si>
    <t>PT5304</t>
  </si>
  <si>
    <t>PT5312</t>
  </si>
  <si>
    <t>PT5314</t>
  </si>
  <si>
    <t>PT5315</t>
  </si>
  <si>
    <t>PT5323</t>
  </si>
  <si>
    <t>PT5343</t>
  </si>
  <si>
    <t>PT5360</t>
  </si>
  <si>
    <t>PT5400</t>
  </si>
  <si>
    <t>PT5401</t>
  </si>
  <si>
    <t>PT5402</t>
  </si>
  <si>
    <t>PT5403</t>
  </si>
  <si>
    <t>PT5404</t>
  </si>
  <si>
    <t>PT5412</t>
  </si>
  <si>
    <t>PT5414</t>
  </si>
  <si>
    <t>PT5415</t>
  </si>
  <si>
    <t>PT5423</t>
  </si>
  <si>
    <t>PT5443</t>
  </si>
  <si>
    <t>PT5453</t>
  </si>
  <si>
    <t>PT5460</t>
  </si>
  <si>
    <t>PT5494</t>
  </si>
  <si>
    <t>PT5500</t>
  </si>
  <si>
    <t>PT5501</t>
  </si>
  <si>
    <t>PT5502</t>
  </si>
  <si>
    <t>PT5503</t>
  </si>
  <si>
    <t>PT5504</t>
  </si>
  <si>
    <t>PT5560</t>
  </si>
  <si>
    <t>PT5600</t>
  </si>
  <si>
    <t>PT5601</t>
  </si>
  <si>
    <t>PT5602</t>
  </si>
  <si>
    <t>PT5603</t>
  </si>
  <si>
    <t>PT5604</t>
  </si>
  <si>
    <t>PT560E</t>
  </si>
  <si>
    <t>PT5660</t>
  </si>
  <si>
    <t>PT5700</t>
  </si>
  <si>
    <t>PT5701</t>
  </si>
  <si>
    <t>PT5702</t>
  </si>
  <si>
    <t>PT5703</t>
  </si>
  <si>
    <t>PT5704</t>
  </si>
  <si>
    <t>PT5760</t>
  </si>
  <si>
    <t>PT700E</t>
  </si>
  <si>
    <t>PT701E</t>
  </si>
  <si>
    <t>PT702E</t>
  </si>
  <si>
    <t>PT703E</t>
  </si>
  <si>
    <t>PT704E</t>
  </si>
  <si>
    <t>PT760E</t>
  </si>
  <si>
    <t>PT9540</t>
  </si>
  <si>
    <t>PT9541</t>
  </si>
  <si>
    <t>PT9542</t>
  </si>
  <si>
    <t>PT9543</t>
  </si>
  <si>
    <t>PT9544</t>
  </si>
  <si>
    <t>PT9550</t>
  </si>
  <si>
    <t>PT9551</t>
  </si>
  <si>
    <t>PT9552</t>
  </si>
  <si>
    <t>PT9553</t>
  </si>
  <si>
    <t>PT9554</t>
  </si>
  <si>
    <t>PU1700</t>
  </si>
  <si>
    <t>PU1701</t>
  </si>
  <si>
    <t>PU1702</t>
  </si>
  <si>
    <t>PU1732</t>
  </si>
  <si>
    <t>PU1743</t>
  </si>
  <si>
    <t>PU1760</t>
  </si>
  <si>
    <t>PU500E</t>
  </si>
  <si>
    <t>PU501E</t>
  </si>
  <si>
    <t>PU502E</t>
  </si>
  <si>
    <t>PU503E</t>
  </si>
  <si>
    <t>PU504E</t>
  </si>
  <si>
    <t>PU523E</t>
  </si>
  <si>
    <t>PU5400</t>
  </si>
  <si>
    <t>PU5401</t>
  </si>
  <si>
    <t>PU5402</t>
  </si>
  <si>
    <t>PU5403</t>
  </si>
  <si>
    <t>PU5404</t>
  </si>
  <si>
    <t>PU5412</t>
  </si>
  <si>
    <t>PU5414</t>
  </si>
  <si>
    <t>PU5415</t>
  </si>
  <si>
    <t>PU5423</t>
  </si>
  <si>
    <t>PU5443</t>
  </si>
  <si>
    <t>PU5460</t>
  </si>
  <si>
    <t>PU5600</t>
  </si>
  <si>
    <t>PU5601</t>
  </si>
  <si>
    <t>PU5602</t>
  </si>
  <si>
    <t>PU5603</t>
  </si>
  <si>
    <t>PU5604</t>
  </si>
  <si>
    <t>PU560E</t>
  </si>
  <si>
    <t>PU5660</t>
  </si>
  <si>
    <t>PU5700</t>
  </si>
  <si>
    <t>PU5701</t>
  </si>
  <si>
    <t>PU5702</t>
  </si>
  <si>
    <t>PU5703</t>
  </si>
  <si>
    <t>PU5704</t>
  </si>
  <si>
    <t>PU5760</t>
  </si>
  <si>
    <t>PU8500</t>
  </si>
  <si>
    <t>PU8501</t>
  </si>
  <si>
    <t>PU8502</t>
  </si>
  <si>
    <t>PU8503</t>
  </si>
  <si>
    <t>PU8504</t>
  </si>
  <si>
    <t>PU8523</t>
  </si>
  <si>
    <t>PU8560</t>
  </si>
  <si>
    <t>PU8700</t>
  </si>
  <si>
    <t>PU8701</t>
  </si>
  <si>
    <t>PU8702</t>
  </si>
  <si>
    <t>PU8703</t>
  </si>
  <si>
    <t>PU8704</t>
  </si>
  <si>
    <t>PU8712</t>
  </si>
  <si>
    <t>PU8743</t>
  </si>
  <si>
    <t>PU8760</t>
  </si>
  <si>
    <t>PV2123</t>
  </si>
  <si>
    <t>PV2801</t>
  </si>
  <si>
    <t>PV2802</t>
  </si>
  <si>
    <t>PV2804</t>
  </si>
  <si>
    <t>PV3034</t>
  </si>
  <si>
    <t>PV7000</t>
  </si>
  <si>
    <t>PV7001</t>
  </si>
  <si>
    <t>PV7002</t>
  </si>
  <si>
    <t>PV7003</t>
  </si>
  <si>
    <t>PV7004</t>
  </si>
  <si>
    <t>IFM - Capteur de pression électronique; -1...10 bar; -14,5...145 psi; -100...1000 kpa; -0,1...1 MPa; G 1/4 filetage extérieur; signal de commutation; IO-Link; Connecteur; -40...90 °C; IP 67; IP 69K; pression relative; vide</t>
  </si>
  <si>
    <t>PV7023</t>
  </si>
  <si>
    <t>PV7600</t>
  </si>
  <si>
    <t>PV7601</t>
  </si>
  <si>
    <t>PV7602</t>
  </si>
  <si>
    <t>PV7603</t>
  </si>
  <si>
    <t>PV7604</t>
  </si>
  <si>
    <t>PV7623</t>
  </si>
  <si>
    <t>PV7700</t>
  </si>
  <si>
    <t>PV7701</t>
  </si>
  <si>
    <t>PV7702</t>
  </si>
  <si>
    <t>PV7703</t>
  </si>
  <si>
    <t>PV7704</t>
  </si>
  <si>
    <t>PV8000</t>
  </si>
  <si>
    <t>PV8001</t>
  </si>
  <si>
    <t>PV8002</t>
  </si>
  <si>
    <t>PV8003</t>
  </si>
  <si>
    <t>PV8004</t>
  </si>
  <si>
    <t>PV8023</t>
  </si>
  <si>
    <t>PV8060</t>
  </si>
  <si>
    <t>PX3023</t>
  </si>
  <si>
    <t>PX3111</t>
  </si>
  <si>
    <t>PX3220</t>
  </si>
  <si>
    <t>PX3222</t>
  </si>
  <si>
    <t>PX3223</t>
  </si>
  <si>
    <t>PX3224</t>
  </si>
  <si>
    <t>PX3226</t>
  </si>
  <si>
    <t>PX3227</t>
  </si>
  <si>
    <t>PX3228</t>
  </si>
  <si>
    <t>PX3229</t>
  </si>
  <si>
    <t>PX3233</t>
  </si>
  <si>
    <t>PX3234</t>
  </si>
  <si>
    <t>PX3237</t>
  </si>
  <si>
    <t>PX3238</t>
  </si>
  <si>
    <t>PX3244</t>
  </si>
  <si>
    <t>PX3289</t>
  </si>
  <si>
    <t>PX3524</t>
  </si>
  <si>
    <t>PX3980</t>
  </si>
  <si>
    <t>PX3981</t>
  </si>
  <si>
    <t>PX9020</t>
  </si>
  <si>
    <t>PX9110</t>
  </si>
  <si>
    <t>PX9111</t>
  </si>
  <si>
    <t>PX9112</t>
  </si>
  <si>
    <t>PX9114</t>
  </si>
  <si>
    <t>PX9116</t>
  </si>
  <si>
    <t>PX9117</t>
  </si>
  <si>
    <t>PX9119</t>
  </si>
  <si>
    <t>PX9134</t>
  </si>
  <si>
    <t>PX9224</t>
  </si>
  <si>
    <t>PX9227</t>
  </si>
  <si>
    <t>PX9524</t>
  </si>
  <si>
    <t>PX9983</t>
  </si>
  <si>
    <t>PY1708</t>
  </si>
  <si>
    <t>PY2006</t>
  </si>
  <si>
    <t>PY2007</t>
  </si>
  <si>
    <t>PY2033</t>
  </si>
  <si>
    <t>PY2093</t>
  </si>
  <si>
    <t>PY2094</t>
  </si>
  <si>
    <t>PY2209</t>
  </si>
  <si>
    <t>PY2793</t>
  </si>
  <si>
    <t>PY2794</t>
  </si>
  <si>
    <t>PY2795</t>
  </si>
  <si>
    <t>PY7094</t>
  </si>
  <si>
    <t>PY9001</t>
  </si>
  <si>
    <t>PY9060</t>
  </si>
  <si>
    <t>PY9070</t>
  </si>
  <si>
    <t>PY9071</t>
  </si>
  <si>
    <t>PY9920</t>
  </si>
  <si>
    <t>PY9951</t>
  </si>
  <si>
    <t>PY9961</t>
  </si>
  <si>
    <t>PY9964</t>
  </si>
  <si>
    <t>QM9101</t>
  </si>
  <si>
    <t>QM9102</t>
  </si>
  <si>
    <t>QMP020</t>
  </si>
  <si>
    <t>RN6065</t>
  </si>
  <si>
    <t>RN6066</t>
  </si>
  <si>
    <t>SA2000</t>
  </si>
  <si>
    <t xml:space="preserve">IFM - Detecteurs de debit  </t>
  </si>
  <si>
    <t>SA2004</t>
  </si>
  <si>
    <t>SA3010</t>
  </si>
  <si>
    <t>SA4100</t>
  </si>
  <si>
    <t>IFM - Contrôleur de débit; PNP/NPN; signal de commutation; signal analogique; signal fréquence; IO-Link; Température du fluide -20...100 °C; Tenue en pression 50 bar; adaptateur autoserrant Ø 8 mm; Connecteur</t>
  </si>
  <si>
    <t>SA4104</t>
  </si>
  <si>
    <t>SA4110</t>
  </si>
  <si>
    <t>SA4114</t>
  </si>
  <si>
    <t>SA4120</t>
  </si>
  <si>
    <t>SA4300</t>
  </si>
  <si>
    <t>SA4304</t>
  </si>
  <si>
    <t>SA4310</t>
  </si>
  <si>
    <t>SA4314</t>
  </si>
  <si>
    <t>SA4320</t>
  </si>
  <si>
    <t>SA5000</t>
  </si>
  <si>
    <t>IFM - Contrôleur de débit; PNP/NPN; signal de commutation; signal analogique; signal fréquence; IO-Link; Température du fluide -20...90 °C; Tenue en pression 100 bar; M18 x 1,5 taraudage; Connecteur</t>
  </si>
  <si>
    <t>SA5004</t>
  </si>
  <si>
    <t>SA5010</t>
  </si>
  <si>
    <t>SA5014</t>
  </si>
  <si>
    <t>SA5020</t>
  </si>
  <si>
    <t>SA5040</t>
  </si>
  <si>
    <t>SA6010</t>
  </si>
  <si>
    <t>SA6014</t>
  </si>
  <si>
    <t>SB0301</t>
  </si>
  <si>
    <t>IFM - Detecteurs de debit  mécatroniques</t>
  </si>
  <si>
    <t>SB1232</t>
  </si>
  <si>
    <t>SB1233</t>
  </si>
  <si>
    <t>SB1234</t>
  </si>
  <si>
    <t>SB1246</t>
  </si>
  <si>
    <t>SB1257</t>
  </si>
  <si>
    <t>SB2232</t>
  </si>
  <si>
    <t>SB2233</t>
  </si>
  <si>
    <t>SB2234</t>
  </si>
  <si>
    <t>SB2246</t>
  </si>
  <si>
    <t>SB2257</t>
  </si>
  <si>
    <t>SB3232</t>
  </si>
  <si>
    <t>SB3233</t>
  </si>
  <si>
    <t>SB3244</t>
  </si>
  <si>
    <t>SB3246</t>
  </si>
  <si>
    <t>SB3257</t>
  </si>
  <si>
    <t>SB5242</t>
  </si>
  <si>
    <t>SB5244</t>
  </si>
  <si>
    <t>SB5256</t>
  </si>
  <si>
    <t>SB6242</t>
  </si>
  <si>
    <t>SB6243</t>
  </si>
  <si>
    <t>SB7242</t>
  </si>
  <si>
    <t>SB7243</t>
  </si>
  <si>
    <t>SB7244</t>
  </si>
  <si>
    <t>SB7256</t>
  </si>
  <si>
    <t>SB7257</t>
  </si>
  <si>
    <t>SB9232</t>
  </si>
  <si>
    <t>SB9233</t>
  </si>
  <si>
    <t>SBG232</t>
  </si>
  <si>
    <t>SBG233</t>
  </si>
  <si>
    <t>SBG234</t>
  </si>
  <si>
    <t>SBG246</t>
  </si>
  <si>
    <t>SBG257</t>
  </si>
  <si>
    <t>SBG332</t>
  </si>
  <si>
    <t>SBG333</t>
  </si>
  <si>
    <t>SBG334</t>
  </si>
  <si>
    <t>SBG346</t>
  </si>
  <si>
    <t>SBG357</t>
  </si>
  <si>
    <t>SBG432</t>
  </si>
  <si>
    <t>SBG433</t>
  </si>
  <si>
    <t>SBG434</t>
  </si>
  <si>
    <t>SBG446</t>
  </si>
  <si>
    <t>SBG457</t>
  </si>
  <si>
    <t>SBM613</t>
  </si>
  <si>
    <t>SBN232</t>
  </si>
  <si>
    <t>SBN233</t>
  </si>
  <si>
    <t>SBN234</t>
  </si>
  <si>
    <t>SBN246</t>
  </si>
  <si>
    <t>SBN257</t>
  </si>
  <si>
    <t>SBN333</t>
  </si>
  <si>
    <t>SBN346</t>
  </si>
  <si>
    <t>SBN432</t>
  </si>
  <si>
    <t>SBN433</t>
  </si>
  <si>
    <t>SBN434</t>
  </si>
  <si>
    <t>SBN446</t>
  </si>
  <si>
    <t>SBT633</t>
  </si>
  <si>
    <t>SBT634</t>
  </si>
  <si>
    <t>SBT646</t>
  </si>
  <si>
    <t>SBT657</t>
  </si>
  <si>
    <t>SBU323</t>
  </si>
  <si>
    <t>SBU324</t>
  </si>
  <si>
    <t>SBU623</t>
  </si>
  <si>
    <t>SBU624</t>
  </si>
  <si>
    <t>SBU625</t>
  </si>
  <si>
    <t>SBU924</t>
  </si>
  <si>
    <t>SBY232</t>
  </si>
  <si>
    <t xml:space="preserve">IFM - capteur de débit    </t>
  </si>
  <si>
    <t>SBY233</t>
  </si>
  <si>
    <t>SBY234</t>
  </si>
  <si>
    <t>SBY246</t>
  </si>
  <si>
    <t>SBY257</t>
  </si>
  <si>
    <t>SBY321</t>
  </si>
  <si>
    <t>SBY323</t>
  </si>
  <si>
    <t>SBY332</t>
  </si>
  <si>
    <t>SBY333</t>
  </si>
  <si>
    <t>SBY334</t>
  </si>
  <si>
    <t>SBY346</t>
  </si>
  <si>
    <t>SBY357</t>
  </si>
  <si>
    <t>SBY432</t>
  </si>
  <si>
    <t>SBY433</t>
  </si>
  <si>
    <t>SBY434</t>
  </si>
  <si>
    <t>SBY446</t>
  </si>
  <si>
    <t>SBY457</t>
  </si>
  <si>
    <t>SBZ224</t>
  </si>
  <si>
    <t>SD0550</t>
  </si>
  <si>
    <t>SD1540</t>
  </si>
  <si>
    <t>SD2500</t>
  </si>
  <si>
    <t>SD2501</t>
  </si>
  <si>
    <t>SD5000</t>
  </si>
  <si>
    <t>SD5500</t>
  </si>
  <si>
    <t>SD5600</t>
  </si>
  <si>
    <t>SD5800</t>
  </si>
  <si>
    <t>SD6020</t>
  </si>
  <si>
    <t>SD6500</t>
  </si>
  <si>
    <t>SD6501</t>
  </si>
  <si>
    <t>SD6600</t>
  </si>
  <si>
    <t>SD6601</t>
  </si>
  <si>
    <t>SD6800</t>
  </si>
  <si>
    <t>SD8500</t>
  </si>
  <si>
    <t>SD8501</t>
  </si>
  <si>
    <t>SD8600</t>
  </si>
  <si>
    <t>SD8601</t>
  </si>
  <si>
    <t>SD9500</t>
  </si>
  <si>
    <t>SDG082</t>
  </si>
  <si>
    <t>SDG087</t>
  </si>
  <si>
    <t>SDG102</t>
  </si>
  <si>
    <t>SDG107</t>
  </si>
  <si>
    <t>SDG152</t>
  </si>
  <si>
    <t>SDG157</t>
  </si>
  <si>
    <t>SDG202</t>
  </si>
  <si>
    <t>SDG207</t>
  </si>
  <si>
    <t>SDG350</t>
  </si>
  <si>
    <t>SDG450</t>
  </si>
  <si>
    <t>SDG550</t>
  </si>
  <si>
    <t>SDG750</t>
  </si>
  <si>
    <t>SDG850</t>
  </si>
  <si>
    <t>SDP110</t>
  </si>
  <si>
    <t>SF0516</t>
  </si>
  <si>
    <t>SF0537</t>
  </si>
  <si>
    <t>SF111A</t>
  </si>
  <si>
    <t>SF120A</t>
  </si>
  <si>
    <t>SF121A</t>
  </si>
  <si>
    <t>SF211A</t>
  </si>
  <si>
    <t>SF220A</t>
  </si>
  <si>
    <t>SF221A</t>
  </si>
  <si>
    <t>SF2405</t>
  </si>
  <si>
    <t>SF2410</t>
  </si>
  <si>
    <t>SF311A</t>
  </si>
  <si>
    <t>SF320A</t>
  </si>
  <si>
    <t>SF321A</t>
  </si>
  <si>
    <t>SF323A</t>
  </si>
  <si>
    <t>SF3405</t>
  </si>
  <si>
    <t>SF3410</t>
  </si>
  <si>
    <t>SF5200</t>
  </si>
  <si>
    <t>SF5201</t>
  </si>
  <si>
    <t>SF5300</t>
  </si>
  <si>
    <t>SF5350</t>
  </si>
  <si>
    <t>SF5700</t>
  </si>
  <si>
    <t>SF5701</t>
  </si>
  <si>
    <t>SF5702</t>
  </si>
  <si>
    <t>SF5703</t>
  </si>
  <si>
    <t>SF5704</t>
  </si>
  <si>
    <t>SF5800</t>
  </si>
  <si>
    <t>SF6200</t>
  </si>
  <si>
    <t>SF6201</t>
  </si>
  <si>
    <t>SF620A</t>
  </si>
  <si>
    <t>SI0521</t>
  </si>
  <si>
    <t>SI0550</t>
  </si>
  <si>
    <t>SI0551</t>
  </si>
  <si>
    <t>SI0553</t>
  </si>
  <si>
    <t>SI0555</t>
  </si>
  <si>
    <t>SI0556</t>
  </si>
  <si>
    <t>SI0558</t>
  </si>
  <si>
    <t>SI0561</t>
  </si>
  <si>
    <t>SI0562</t>
  </si>
  <si>
    <t>SI5000</t>
  </si>
  <si>
    <t>SI5001</t>
  </si>
  <si>
    <t>SI5002</t>
  </si>
  <si>
    <t>SI5003</t>
  </si>
  <si>
    <t>SI5004</t>
  </si>
  <si>
    <t>SI5006</t>
  </si>
  <si>
    <t>SI5007</t>
  </si>
  <si>
    <t>SI500A</t>
  </si>
  <si>
    <t>SI5010</t>
  </si>
  <si>
    <t>SI5011</t>
  </si>
  <si>
    <t>SI5012</t>
  </si>
  <si>
    <t>SI5100</t>
  </si>
  <si>
    <t>SI6000</t>
  </si>
  <si>
    <t>SI6100</t>
  </si>
  <si>
    <t>SI6200</t>
  </si>
  <si>
    <t>SI6600</t>
  </si>
  <si>
    <t>IFM - Capteur de débit; PNP; signal de commutation; Plage de réglage (Liquides / Milieu gazeux) 3...300 cm/s / 200...3000 cm/s; Température du fluide -25...95; (pour process SEP: ...140 °C) °C; Tenue en pression 30 bar; G 1 filetage extérieur Aseptoflex Vario; Connecteur</t>
  </si>
  <si>
    <t>SI6700</t>
  </si>
  <si>
    <t>SI6800</t>
  </si>
  <si>
    <t>SL0101</t>
  </si>
  <si>
    <t>SL0105</t>
  </si>
  <si>
    <t>SL0201</t>
  </si>
  <si>
    <t>SL0301</t>
  </si>
  <si>
    <t>SL5101</t>
  </si>
  <si>
    <t>SL5102</t>
  </si>
  <si>
    <t>SL5105</t>
  </si>
  <si>
    <t>SL5201</t>
  </si>
  <si>
    <t>SL5204</t>
  </si>
  <si>
    <t>SM0504</t>
  </si>
  <si>
    <t>SM0505</t>
  </si>
  <si>
    <t>SM0510</t>
  </si>
  <si>
    <t>IFM - Débitmètre électromagnétique; PNP/NPN; signal de commutation; signal analogique; signal d'impulsion; signal fréquence; IO-Link; Etendue de mesure 5...900 l/min; Température du fluide -10...90 °C; Tenue en pression 16 bar; G 2 filetage extérieur DN50; Connecteur</t>
  </si>
  <si>
    <t>SM2000</t>
  </si>
  <si>
    <t>IFM - Débitmètre électromagnétique; PNP/NPN; signal de commutation; signal analogique; signal d'impulsion; signal fréquence; IO-Link; Etendue de mesure 5...600 l/min; Température du fluide -10...90 °C; Tenue en pression 16 bar; G 2 filetage extérieur DN50; Connecteur</t>
  </si>
  <si>
    <t>SM2001</t>
  </si>
  <si>
    <t>SM2004</t>
  </si>
  <si>
    <t>SM2100</t>
  </si>
  <si>
    <t>SM2130</t>
  </si>
  <si>
    <t>SM2400</t>
  </si>
  <si>
    <t>SM2404</t>
  </si>
  <si>
    <t>SM2500</t>
  </si>
  <si>
    <t>SM2601</t>
  </si>
  <si>
    <t>SM2604</t>
  </si>
  <si>
    <t>SM4000</t>
  </si>
  <si>
    <t>SM4020</t>
  </si>
  <si>
    <t>SM4100</t>
  </si>
  <si>
    <t>SM4120</t>
  </si>
  <si>
    <t>SM6000</t>
  </si>
  <si>
    <t>SM6001</t>
  </si>
  <si>
    <t>SM6004</t>
  </si>
  <si>
    <t>SM6020</t>
  </si>
  <si>
    <t>SM6050</t>
  </si>
  <si>
    <t>SM6100</t>
  </si>
  <si>
    <t>SM6120</t>
  </si>
  <si>
    <t>SM6400</t>
  </si>
  <si>
    <t>SM6404</t>
  </si>
  <si>
    <t>SM6420</t>
  </si>
  <si>
    <t>SM6500</t>
  </si>
  <si>
    <t>SM6601</t>
  </si>
  <si>
    <t>SM6604</t>
  </si>
  <si>
    <t>SM6621</t>
  </si>
  <si>
    <t>SM7000</t>
  </si>
  <si>
    <t>SM7001</t>
  </si>
  <si>
    <t>SM7004</t>
  </si>
  <si>
    <t>SM7020</t>
  </si>
  <si>
    <t>SM7050</t>
  </si>
  <si>
    <t>SM7100</t>
  </si>
  <si>
    <t>IFM - Débitmètre électromagnétique; PNP/NPN; signal de commutation; signal analogique; signal d'impulsion; IO-Link; Etendue de mesure 0,2...50 l/min; Température du fluide -10...70 °C; Tenue en pression 16 bar; G 3/4 DN20; Connecteur</t>
  </si>
  <si>
    <t>SM7120</t>
  </si>
  <si>
    <t>SM7400</t>
  </si>
  <si>
    <t>SM7404</t>
  </si>
  <si>
    <t>SM7420</t>
  </si>
  <si>
    <t>SM7500</t>
  </si>
  <si>
    <t>SM7601</t>
  </si>
  <si>
    <t>SM7604</t>
  </si>
  <si>
    <t>SM7621</t>
  </si>
  <si>
    <t>SM8000</t>
  </si>
  <si>
    <t>SM8001</t>
  </si>
  <si>
    <t>SM8004</t>
  </si>
  <si>
    <t>SM8020</t>
  </si>
  <si>
    <t>IFM - Débitmètre électromagnétique; PNP/NPN; signal de commutation; signal analogique; signal d'impulsion; IO-Link; signal fréquence; Etendue de mesure 0,2...150 l/min; Température du fluide -20...90 °C; Tenue en pression 16 bar; G 1 filetage extérieur DN25; Connecteur</t>
  </si>
  <si>
    <t>SM8030</t>
  </si>
  <si>
    <t>SM8050</t>
  </si>
  <si>
    <t>SM8100</t>
  </si>
  <si>
    <t>IFM - Débitmètre électromagnétique; PNP/NPN; signal de commutation; signal analogique; signal d'impulsion; IO-Link; Etendue de mesure 0,2...100 l/min; Température du fluide -10...70 °C; Tenue en pression 16 bar; G 1 filetage extérieur DN25; Connecteur</t>
  </si>
  <si>
    <t>SM8120</t>
  </si>
  <si>
    <t>SM8130</t>
  </si>
  <si>
    <t>SM8400</t>
  </si>
  <si>
    <t>SM8404</t>
  </si>
  <si>
    <t>SM8420</t>
  </si>
  <si>
    <t>SM8500</t>
  </si>
  <si>
    <t>SM8601</t>
  </si>
  <si>
    <t>SM8604</t>
  </si>
  <si>
    <t>SM8621</t>
  </si>
  <si>
    <t>SM9000</t>
  </si>
  <si>
    <t>SM9001</t>
  </si>
  <si>
    <t>SM9004</t>
  </si>
  <si>
    <t>SM9100</t>
  </si>
  <si>
    <t>SM9400</t>
  </si>
  <si>
    <t>SM9404</t>
  </si>
  <si>
    <t>SM9500</t>
  </si>
  <si>
    <t>SM9601</t>
  </si>
  <si>
    <t>SM9604</t>
  </si>
  <si>
    <t>SN0150</t>
  </si>
  <si>
    <t>SN0151</t>
  </si>
  <si>
    <t>SN0152</t>
  </si>
  <si>
    <t>SN0500</t>
  </si>
  <si>
    <t>SN2301</t>
  </si>
  <si>
    <t>SN2302</t>
  </si>
  <si>
    <t>SN2303</t>
  </si>
  <si>
    <t>SN2304</t>
  </si>
  <si>
    <t>SP321A</t>
  </si>
  <si>
    <t>SR0127</t>
  </si>
  <si>
    <t>SR0150</t>
  </si>
  <si>
    <t>SR0151</t>
  </si>
  <si>
    <t>SR0153</t>
  </si>
  <si>
    <t>SR2301</t>
  </si>
  <si>
    <t>SR307A</t>
  </si>
  <si>
    <t>SR5900</t>
  </si>
  <si>
    <t>SR5906</t>
  </si>
  <si>
    <t>SU2020</t>
  </si>
  <si>
    <t>IFM - Capteur de débit à ultrasons; PNP/NPN; signal de commutation; signal d'impulsion; signal analogique; IO-Link; signal fréquence; signal de diagnostic; signal de commutation du totalisateur; Etendue de mesure 0,3...60 m³/h; Etendue de mesure 5...1000 l/min; Température du fluide -20...100 °C; Tenue en pression 100 bar; G 2 filetage extérieur DN50; Connecteur</t>
  </si>
  <si>
    <t>SU2021</t>
  </si>
  <si>
    <t>SU2621</t>
  </si>
  <si>
    <t>SU6020</t>
  </si>
  <si>
    <t>SU6021</t>
  </si>
  <si>
    <t>SU6621</t>
  </si>
  <si>
    <t>SU7000</t>
  </si>
  <si>
    <t>SU7001</t>
  </si>
  <si>
    <t>SU7020</t>
  </si>
  <si>
    <t>SU7021</t>
  </si>
  <si>
    <t>SU7200</t>
  </si>
  <si>
    <t>SU7621</t>
  </si>
  <si>
    <t>SU8000</t>
  </si>
  <si>
    <t>SU8001</t>
  </si>
  <si>
    <t>SU8020</t>
  </si>
  <si>
    <t>SU8021</t>
  </si>
  <si>
    <t>SU8200</t>
  </si>
  <si>
    <t>SU8621</t>
  </si>
  <si>
    <t>SU9000</t>
  </si>
  <si>
    <t>SU9001</t>
  </si>
  <si>
    <t>SU9004</t>
  </si>
  <si>
    <t>SU9020</t>
  </si>
  <si>
    <t>SU9021</t>
  </si>
  <si>
    <t>SUH200</t>
  </si>
  <si>
    <t>SUH201</t>
  </si>
  <si>
    <t>SUH400</t>
  </si>
  <si>
    <t>SUH401</t>
  </si>
  <si>
    <t>SV3050</t>
  </si>
  <si>
    <t>SV3150</t>
  </si>
  <si>
    <t>SV4050</t>
  </si>
  <si>
    <t>SV4150</t>
  </si>
  <si>
    <t>SV4200</t>
  </si>
  <si>
    <t>SV4204</t>
  </si>
  <si>
    <t>SV4500</t>
  </si>
  <si>
    <t>SV4504</t>
  </si>
  <si>
    <t>SV4610</t>
  </si>
  <si>
    <t>SV4614</t>
  </si>
  <si>
    <t>SV5050</t>
  </si>
  <si>
    <t>SV5150</t>
  </si>
  <si>
    <t>SV5200</t>
  </si>
  <si>
    <t>SV5204</t>
  </si>
  <si>
    <t>SV5500</t>
  </si>
  <si>
    <t>SV5504</t>
  </si>
  <si>
    <t>SV5610</t>
  </si>
  <si>
    <t>SV5614</t>
  </si>
  <si>
    <t>SV6050</t>
  </si>
  <si>
    <t>SV6150</t>
  </si>
  <si>
    <t>SV7050</t>
  </si>
  <si>
    <t>SV7150</t>
  </si>
  <si>
    <t>SV7200</t>
  </si>
  <si>
    <t>SV7204</t>
  </si>
  <si>
    <t>SV7500</t>
  </si>
  <si>
    <t>SV7504</t>
  </si>
  <si>
    <t>SV7610</t>
  </si>
  <si>
    <t>SV7614</t>
  </si>
  <si>
    <t>SV8050</t>
  </si>
  <si>
    <t>SV8150</t>
  </si>
  <si>
    <t>TA1101</t>
  </si>
  <si>
    <t>TA1102</t>
  </si>
  <si>
    <t>TA1107</t>
  </si>
  <si>
    <t>TA1321</t>
  </si>
  <si>
    <t>TA1322</t>
  </si>
  <si>
    <t>TA1327</t>
  </si>
  <si>
    <t>TA1602</t>
  </si>
  <si>
    <t>TA1612</t>
  </si>
  <si>
    <t>TA2002</t>
  </si>
  <si>
    <t>TA2012</t>
  </si>
  <si>
    <t>TA2105</t>
  </si>
  <si>
    <t>TA2115</t>
  </si>
  <si>
    <t>TA2135</t>
  </si>
  <si>
    <t>TA2145</t>
  </si>
  <si>
    <t>TA2212</t>
  </si>
  <si>
    <t>TA2232</t>
  </si>
  <si>
    <t>TA2241</t>
  </si>
  <si>
    <t>TA2242</t>
  </si>
  <si>
    <t>TA2247</t>
  </si>
  <si>
    <t>TA2262</t>
  </si>
  <si>
    <t>TA2292</t>
  </si>
  <si>
    <t>TA2303</t>
  </si>
  <si>
    <t>TA2313</t>
  </si>
  <si>
    <t>TA2333</t>
  </si>
  <si>
    <t>TA2343</t>
  </si>
  <si>
    <t>TA2345</t>
  </si>
  <si>
    <t>TA2405</t>
  </si>
  <si>
    <t>TA2415</t>
  </si>
  <si>
    <t>TA2417</t>
  </si>
  <si>
    <t>TA2435</t>
  </si>
  <si>
    <t>TA2437</t>
  </si>
  <si>
    <t>TA2445</t>
  </si>
  <si>
    <t>TA2447</t>
  </si>
  <si>
    <t>TA2502</t>
  </si>
  <si>
    <t>IFM - Transmetteur de température; 1 x Pt 1000; (selon DIN EN 60751, classe A); signal analogique; IO-Link; Longueur d'installation EL 30 mm; Etendue de mesure -50...200 °C; Réglage usine 0...200 °C °C; Tenue en pression 160 bar; G 1/2 filetage extérieur cône d'étanchéité; M12 Connecteur</t>
  </si>
  <si>
    <t>TA2511</t>
  </si>
  <si>
    <t>IFM - Transmetteur de température; 1 x Pt 1000; (selon DIN EN 60751, classe A); signal analogique; IO-Link; Longueur d'installation EL 50 mm; Etendue de mesure -50...200 °C; Réglage usine -10...150 °C °C; Tenue en pression 160 bar; G 1/2 filetage extérieur cône d'étanchéité; M12 Connecteur</t>
  </si>
  <si>
    <t>TA2512</t>
  </si>
  <si>
    <t>TA2517</t>
  </si>
  <si>
    <t>IFM - Transmetteur de température; 1 x Pt 1000; (selon DIN EN 60751, classe A); signal analogique; IO-Link; Longueur d'installation EL 50 mm; Etendue de mesure -50...200 °C; Réglage usine 0...100 °C °C; Tenue en pression 160 bar; G 1/2 filetage extérieur cône d'étanchéité; M12 ConnecteurTransmetteur de température; 1 x Pt 1000; (selon DIN EN 60751, classe A); signal analogique; IO-Link; Longueur d'installation EL 50 mm; Etendue de mesure -50...200 °C; Réglage usine 0...100 °C °C; Tenue en pression 160 bar; G 1/2 filetage extérieur cône d'étanchéité; M12 Connecteur</t>
  </si>
  <si>
    <t>TA2531</t>
  </si>
  <si>
    <t>IFM - Transmetteur de température; 1 x Pt 1000; (selon DIN EN 60751, classe A); signal analogique; IO-Link; Longueur d'installation EL 100 mm; Etendue de mesure -50...200 °C; Réglage usine -10...150 °C °C; Tenue en pression 160 bar; G 1/2 filetage extérieur cône d'étanchéité; M12 Connecteur</t>
  </si>
  <si>
    <t>TA2532</t>
  </si>
  <si>
    <t>TA2537</t>
  </si>
  <si>
    <t>IFM - Transmetteur de température; 1 x Pt 1000; (selon DIN EN 60751, classe A); signal analogique; IO-Link; Longueur d'installation EL 100 mm; Etendue de mesure -50...200 °C; Réglage usine 0...100 °C °C; Tenue en pression 160 bar; G 1/2 filetage extérieur cône d'étanchéité; M12 Connecteur</t>
  </si>
  <si>
    <t>TA2542</t>
  </si>
  <si>
    <t>TA2603</t>
  </si>
  <si>
    <t>TA2613</t>
  </si>
  <si>
    <t>TA2633</t>
  </si>
  <si>
    <t>TA2643</t>
  </si>
  <si>
    <t>TA2802</t>
  </si>
  <si>
    <t>TA2804</t>
  </si>
  <si>
    <t>TA2812</t>
  </si>
  <si>
    <t>TA2814</t>
  </si>
  <si>
    <t>TA2832</t>
  </si>
  <si>
    <t>TA2834</t>
  </si>
  <si>
    <t>TA2842</t>
  </si>
  <si>
    <t>TA2844</t>
  </si>
  <si>
    <t>TA3105</t>
  </si>
  <si>
    <t>TA3115</t>
  </si>
  <si>
    <t>TA3135</t>
  </si>
  <si>
    <t>TA3145</t>
  </si>
  <si>
    <t>TA3155</t>
  </si>
  <si>
    <t>TA3313</t>
  </si>
  <si>
    <t>TA3317</t>
  </si>
  <si>
    <t>TA3405</t>
  </si>
  <si>
    <t>TA3415</t>
  </si>
  <si>
    <t>TA3435</t>
  </si>
  <si>
    <t>TA3445</t>
  </si>
  <si>
    <t>TA3597</t>
  </si>
  <si>
    <t>TA3603</t>
  </si>
  <si>
    <t>TA3613</t>
  </si>
  <si>
    <t>TA3633</t>
  </si>
  <si>
    <t>TA4019</t>
  </si>
  <si>
    <t>TA4105</t>
  </si>
  <si>
    <t>TA4115</t>
  </si>
  <si>
    <t>TA5105</t>
  </si>
  <si>
    <t>TA5115</t>
  </si>
  <si>
    <t>TAA131</t>
  </si>
  <si>
    <t>TAA431</t>
  </si>
  <si>
    <t>TAD081</t>
  </si>
  <si>
    <t>TAD091</t>
  </si>
  <si>
    <t>TAD181</t>
  </si>
  <si>
    <t>TAD191</t>
  </si>
  <si>
    <t>TAD981</t>
  </si>
  <si>
    <t>TAD991</t>
  </si>
  <si>
    <t>TCC201</t>
  </si>
  <si>
    <t>TCC231</t>
  </si>
  <si>
    <t>TCC241</t>
  </si>
  <si>
    <t>TCC261</t>
  </si>
  <si>
    <t>TCC281</t>
  </si>
  <si>
    <t>TCC291</t>
  </si>
  <si>
    <t>TCC501</t>
  </si>
  <si>
    <t>TCC511</t>
  </si>
  <si>
    <t>IFM - Transmetteur de température; 1 x Pt 1000; PNP/NPN; signal analogique; IO-Link; état de contrôle de calibrage; Longueur d'installation EL 50 mm; Etendue de mesure -25...160 °C; -13...320 °F; Réglage usine -10...150 °C / 14...302 °F °C; Tenue en pression 160 bar; G 1/2 filetage extérieur cône d'étanchéité; M12 Connecteur</t>
  </si>
  <si>
    <t>TCC531</t>
  </si>
  <si>
    <t>IFM - Transmetteur de température; 1 x Pt 1000; PNP/NPN; signal analogique; IO-Link; état de contrôle de calibrage; Longueur d'installation EL 100 mm; Etendue de mesure -25...160 °C; -13...320 °F; Réglage usine -10...150 °C / 14...302 °F °C; Tenue en pression 160 bar; G 1/2 filetage extérieur cône d'étanchéité; M12 Connecteur</t>
  </si>
  <si>
    <t>TCC541</t>
  </si>
  <si>
    <t>TCC551</t>
  </si>
  <si>
    <t>TCC811</t>
  </si>
  <si>
    <t>IFM - Transmetteur de température; 1 x Pt 1000; PNP/NPN; signal analogique; IO-Link; état de contrôle de calibrage; Longueur d'installation EL 50 mm; Etendue de mesure -25...160 °C; -13...320 °F; Réglage usine -10...150 °C / 14...302 °F °C; Tenue en pression 160 bar; Clamp DN25...DN40 (1...1,5"); M12 Connecteur</t>
  </si>
  <si>
    <t>TCC831</t>
  </si>
  <si>
    <t>TCC911</t>
  </si>
  <si>
    <t>TCC931</t>
  </si>
  <si>
    <t>TD2211</t>
  </si>
  <si>
    <t xml:space="preserve">IFM - capteur de température    </t>
  </si>
  <si>
    <t>TD2213</t>
  </si>
  <si>
    <t>TD2217</t>
  </si>
  <si>
    <t>TD2231</t>
  </si>
  <si>
    <t>IFM - Transmetteur de température; 1 x Pt 1000; (selon DIN EN 60751, classe A); signal analogique; IO-Link; Longueur d'installation EL 100 mm; Etendue de mesure -50...150 °C; -58...302 °F; Réglage usine -10...150 °C °C; Tenue en pression 160 bar; adaptateur autoserrant Ø 6 mm; M12 Connecteur</t>
  </si>
  <si>
    <t>TD2233</t>
  </si>
  <si>
    <t>TD2237</t>
  </si>
  <si>
    <t>TD2241</t>
  </si>
  <si>
    <t>TD2243</t>
  </si>
  <si>
    <t>TD2247</t>
  </si>
  <si>
    <t>TD2251</t>
  </si>
  <si>
    <t>TD2253</t>
  </si>
  <si>
    <t>TD2257</t>
  </si>
  <si>
    <t>TD2261</t>
  </si>
  <si>
    <t>TD2263</t>
  </si>
  <si>
    <t>TD2267</t>
  </si>
  <si>
    <t>TD2271</t>
  </si>
  <si>
    <t>TD2273</t>
  </si>
  <si>
    <t>TD2277</t>
  </si>
  <si>
    <t>TD2291</t>
  </si>
  <si>
    <t>TD2293</t>
  </si>
  <si>
    <t>TD2297</t>
  </si>
  <si>
    <t>TD2501</t>
  </si>
  <si>
    <t>IFM - Transmetteur de température; 1 x Pt 1000; (selon DIN EN 60751, classe A); signal analogique; IO-Link; Longueur d'installation EL 30 mm; Etendue de mesure -50...150 °C; -58...302 °F; Réglage usine -10...150 °C °C; Tenue en pression 160 bar; G 1/2 filetage extérieur cône d'étanchéité; M12 Connecteur</t>
  </si>
  <si>
    <t>TD2507</t>
  </si>
  <si>
    <t>TD2511</t>
  </si>
  <si>
    <t>IFM - Transmetteur de température; 1 x Pt 1000; (selon DIN EN 60751, classe A); signal analogique; IO-Link; Longueur d'installation EL 50 mm; Etendue de mesure -50...150 °C; -58...302 °F; Réglage usine -10...150 °C °C; Tenue en pression 160 bar; G 1/2 filetage extérieur cône d'étanchéité; M12 Connecteur</t>
  </si>
  <si>
    <t>TD2517</t>
  </si>
  <si>
    <t>TD2531</t>
  </si>
  <si>
    <t>TD2537</t>
  </si>
  <si>
    <t>TD2541</t>
  </si>
  <si>
    <t>TD2547</t>
  </si>
  <si>
    <t>TD2801</t>
  </si>
  <si>
    <t>TD2803</t>
  </si>
  <si>
    <t>TD2807</t>
  </si>
  <si>
    <t>TD2811</t>
  </si>
  <si>
    <t>IFM - Transmetteur de température; 1 x Pt 1000; (selon DIN EN 60751, classe A); signal analogique; IO-Link; Longueur d'installation EL 50 mm; Etendue de mesure -50...150 °C; -58...302 °F; Réglage usine -10...150 °C °C; Tenue en pression 100 bar; Clamp DN25...DN40 (1...1,5"); M12 Connecteur</t>
  </si>
  <si>
    <t>TD2813</t>
  </si>
  <si>
    <t>TD2817</t>
  </si>
  <si>
    <t>TD2831</t>
  </si>
  <si>
    <t>TD2833</t>
  </si>
  <si>
    <t>TD2837</t>
  </si>
  <si>
    <t>TD2841</t>
  </si>
  <si>
    <t>TD2843</t>
  </si>
  <si>
    <t>TD2847</t>
  </si>
  <si>
    <t>TD2863</t>
  </si>
  <si>
    <t>TD2901</t>
  </si>
  <si>
    <t>TD2903</t>
  </si>
  <si>
    <t>TD2907</t>
  </si>
  <si>
    <t>TD2911</t>
  </si>
  <si>
    <t>TD2913</t>
  </si>
  <si>
    <t>TD2917</t>
  </si>
  <si>
    <t>TD2931</t>
  </si>
  <si>
    <t>TD2933</t>
  </si>
  <si>
    <t>TD2937</t>
  </si>
  <si>
    <t>TD2941</t>
  </si>
  <si>
    <t>TD2943</t>
  </si>
  <si>
    <t>TD2947</t>
  </si>
  <si>
    <t>TK6110</t>
  </si>
  <si>
    <t>TK6310</t>
  </si>
  <si>
    <t>TK7110</t>
  </si>
  <si>
    <t>TK7310</t>
  </si>
  <si>
    <t>TK7460</t>
  </si>
  <si>
    <t>TM4101</t>
  </si>
  <si>
    <t>TM4311</t>
  </si>
  <si>
    <t>TM4331</t>
  </si>
  <si>
    <t>TM4341</t>
  </si>
  <si>
    <t>TM4361</t>
  </si>
  <si>
    <t>TM4411</t>
  </si>
  <si>
    <t>TM4431</t>
  </si>
  <si>
    <t>TM4441</t>
  </si>
  <si>
    <t>TM4461</t>
  </si>
  <si>
    <t>TM4501</t>
  </si>
  <si>
    <t>TM4511</t>
  </si>
  <si>
    <t>TM4531</t>
  </si>
  <si>
    <t>TM4541</t>
  </si>
  <si>
    <t>TM4591</t>
  </si>
  <si>
    <t>TM4599</t>
  </si>
  <si>
    <t>TM4801</t>
  </si>
  <si>
    <t>TM4811</t>
  </si>
  <si>
    <t>TM4831</t>
  </si>
  <si>
    <t>TM4841</t>
  </si>
  <si>
    <t>TM4901</t>
  </si>
  <si>
    <t>TM4911</t>
  </si>
  <si>
    <t>TM4931</t>
  </si>
  <si>
    <t>TM4941</t>
  </si>
  <si>
    <t>TM5101</t>
  </si>
  <si>
    <t>TM5331</t>
  </si>
  <si>
    <t>TM5411</t>
  </si>
  <si>
    <t>TM5601</t>
  </si>
  <si>
    <t>TM6101</t>
  </si>
  <si>
    <t>TM9550</t>
  </si>
  <si>
    <t>TM9950</t>
  </si>
  <si>
    <t>TN2105</t>
  </si>
  <si>
    <t>TN2115</t>
  </si>
  <si>
    <t>TN2303</t>
  </si>
  <si>
    <t>TN2313</t>
  </si>
  <si>
    <t>TN2333</t>
  </si>
  <si>
    <t>TN2343</t>
  </si>
  <si>
    <t>TN2405</t>
  </si>
  <si>
    <t>TN2415</t>
  </si>
  <si>
    <t>TN2435</t>
  </si>
  <si>
    <t>TN2445</t>
  </si>
  <si>
    <t>TN2511</t>
  </si>
  <si>
    <t>TN2603</t>
  </si>
  <si>
    <t>TN2613</t>
  </si>
  <si>
    <t>TN7511</t>
  </si>
  <si>
    <t>TP2008</t>
  </si>
  <si>
    <t>TP3231</t>
  </si>
  <si>
    <t xml:space="preserve">IFM - boitier de contrôle    </t>
  </si>
  <si>
    <t>TP3232</t>
  </si>
  <si>
    <t>TP3233</t>
  </si>
  <si>
    <t>TP3237</t>
  </si>
  <si>
    <t>TP9237</t>
  </si>
  <si>
    <t>TR2432</t>
  </si>
  <si>
    <t>TR2439</t>
  </si>
  <si>
    <t>TR7439</t>
  </si>
  <si>
    <t>TS0453</t>
  </si>
  <si>
    <t>TS0759</t>
  </si>
  <si>
    <t>TS1989</t>
  </si>
  <si>
    <t>TS2056</t>
  </si>
  <si>
    <t>TS2069</t>
  </si>
  <si>
    <t>TS2089</t>
  </si>
  <si>
    <t>TS2229</t>
  </si>
  <si>
    <t>TS2239</t>
  </si>
  <si>
    <t>TS2256</t>
  </si>
  <si>
    <t>TS2269</t>
  </si>
  <si>
    <t>TS2289</t>
  </si>
  <si>
    <t>TS2451</t>
  </si>
  <si>
    <t>TS2452</t>
  </si>
  <si>
    <t>TS2453</t>
  </si>
  <si>
    <t>TS2454</t>
  </si>
  <si>
    <t>TS2659</t>
  </si>
  <si>
    <t>TS2689</t>
  </si>
  <si>
    <t>TS2759</t>
  </si>
  <si>
    <t>TS2789</t>
  </si>
  <si>
    <t>TS285A</t>
  </si>
  <si>
    <t>TS2989</t>
  </si>
  <si>
    <t>TS325A</t>
  </si>
  <si>
    <t>TS4759</t>
  </si>
  <si>
    <t>TS502A</t>
  </si>
  <si>
    <t>TS5089</t>
  </si>
  <si>
    <t>TS522A</t>
  </si>
  <si>
    <t>TS5289</t>
  </si>
  <si>
    <t>TS5951</t>
  </si>
  <si>
    <t>TS9256</t>
  </si>
  <si>
    <t>TS9289</t>
  </si>
  <si>
    <t>TS9689</t>
  </si>
  <si>
    <t>TS9759</t>
  </si>
  <si>
    <t>TS9789</t>
  </si>
  <si>
    <t>TS9989</t>
  </si>
  <si>
    <t>TT0281</t>
  </si>
  <si>
    <t>TT0291</t>
  </si>
  <si>
    <t>TT1050</t>
  </si>
  <si>
    <t>TT1081</t>
  </si>
  <si>
    <t>TT1250</t>
  </si>
  <si>
    <t>TT1281</t>
  </si>
  <si>
    <t>TT1291</t>
  </si>
  <si>
    <t>TT2050</t>
  </si>
  <si>
    <t>TT2081</t>
  </si>
  <si>
    <t>TT2250</t>
  </si>
  <si>
    <t>TT2281</t>
  </si>
  <si>
    <t>TT2291</t>
  </si>
  <si>
    <t>TT3050</t>
  </si>
  <si>
    <t>TT3081</t>
  </si>
  <si>
    <t>TT3250</t>
  </si>
  <si>
    <t>TT3281</t>
  </si>
  <si>
    <t>TT3291</t>
  </si>
  <si>
    <t>TT4281</t>
  </si>
  <si>
    <t>TT5050</t>
  </si>
  <si>
    <t>TT5081</t>
  </si>
  <si>
    <t>TT6281</t>
  </si>
  <si>
    <t>TT7281</t>
  </si>
  <si>
    <t>TT9281</t>
  </si>
  <si>
    <t>TT9291</t>
  </si>
  <si>
    <t>TU3105</t>
  </si>
  <si>
    <t>TU4105</t>
  </si>
  <si>
    <t>TU5105</t>
  </si>
  <si>
    <t>TV7105</t>
  </si>
  <si>
    <t>TV7303</t>
  </si>
  <si>
    <t>TV7405</t>
  </si>
  <si>
    <t>TV7603</t>
  </si>
  <si>
    <t>TW2000</t>
  </si>
  <si>
    <t>IFM - Detecteurs Infrarouge</t>
  </si>
  <si>
    <t>TW2001</t>
  </si>
  <si>
    <t>TW2002</t>
  </si>
  <si>
    <t>TW2003</t>
  </si>
  <si>
    <t>TW2011</t>
  </si>
  <si>
    <t>TW2100</t>
  </si>
  <si>
    <t>TW2101</t>
  </si>
  <si>
    <t>TW7000</t>
  </si>
  <si>
    <t>TW7001</t>
  </si>
  <si>
    <t>TW7011</t>
  </si>
  <si>
    <t>TY0058</t>
  </si>
  <si>
    <t>TY2510</t>
  </si>
  <si>
    <t>U71005</t>
  </si>
  <si>
    <t>UT0009</t>
  </si>
  <si>
    <t>UT0010</t>
  </si>
  <si>
    <t>UT0011</t>
  </si>
  <si>
    <t>UT0012</t>
  </si>
  <si>
    <t>UT0039</t>
  </si>
  <si>
    <t>Prix GP 2</t>
  </si>
  <si>
    <t>Prix GP 1</t>
  </si>
  <si>
    <t>-</t>
  </si>
  <si>
    <t>CHAPITRE</t>
  </si>
  <si>
    <t>GROS POSTE avec REF</t>
  </si>
  <si>
    <t>A l'attention de :</t>
  </si>
  <si>
    <t>MO Saisie</t>
  </si>
  <si>
    <t>VERIFICATION</t>
  </si>
  <si>
    <t>LISTES</t>
  </si>
  <si>
    <t>TOTAL</t>
  </si>
  <si>
    <t>Nombre de personnes sur le chantier</t>
  </si>
  <si>
    <t>Nombre de semaines</t>
  </si>
  <si>
    <t>Nombre de personne SB</t>
  </si>
  <si>
    <t>Nombre de kilomètres Aller/Retour</t>
  </si>
  <si>
    <t>Temps du trajet Aller/Retour</t>
  </si>
  <si>
    <t>Péages Aller/Retour</t>
  </si>
  <si>
    <t>Nombre de véhicules</t>
  </si>
  <si>
    <t>Total</t>
  </si>
  <si>
    <t>Tuyauteur</t>
  </si>
  <si>
    <t>GROS POSTES</t>
  </si>
  <si>
    <t>Technicien</t>
  </si>
  <si>
    <t>BE</t>
  </si>
  <si>
    <t>HEURES</t>
  </si>
  <si>
    <t>DAO</t>
  </si>
  <si>
    <t>AFFECTATION</t>
  </si>
  <si>
    <t>Suivi</t>
  </si>
  <si>
    <t>ELEC-AUTO</t>
  </si>
  <si>
    <t>%</t>
  </si>
  <si>
    <t>ISO.
CALORIF.</t>
  </si>
  <si>
    <t>LOC.</t>
  </si>
  <si>
    <t>MANUT.</t>
  </si>
  <si>
    <t>SOUS-TRAITANT</t>
  </si>
  <si>
    <t>IMP</t>
  </si>
  <si>
    <t>total INOX+GP+IMP</t>
  </si>
  <si>
    <t>HRES</t>
  </si>
  <si>
    <t>73</t>
  </si>
  <si>
    <t>MO ATELIER</t>
  </si>
  <si>
    <t>71</t>
  </si>
  <si>
    <t>TECH.</t>
  </si>
  <si>
    <t>99</t>
  </si>
  <si>
    <t>SUIVI</t>
  </si>
  <si>
    <t>VOY MONTEURS</t>
  </si>
  <si>
    <t>NB VOY</t>
  </si>
  <si>
    <t>VOY
BE DAO CA</t>
  </si>
  <si>
    <t>ING</t>
  </si>
  <si>
    <t>TOTAL MO+VOY+ING</t>
  </si>
  <si>
    <t xml:space="preserve">TOTAL </t>
  </si>
  <si>
    <t>TOTAL + %</t>
  </si>
  <si>
    <t>10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</si>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</sst>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"/>
    <numFmt numFmtId="166" formatCode="#,##0.00\ _€"/>
    <numFmt numFmtId="167" formatCode="#,##0\ _€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0"/>
      <color theme="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6600"/>
      <name val="Times New Roman"/>
      <family val="1"/>
    </font>
    <font>
      <sz val="12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sz val="14"/>
      <color theme="0" tint="-0.14999847407452621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Horizontal"/>
    </fill>
  </fills>
  <borders count="6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55">
    <xf numFmtId="0" fontId="0" fillId="0" borderId="0" xfId="0"/>
    <xf numFmtId="0" fontId="0" fillId="0" borderId="0" xfId="0" applyAlignment="1" applyProtection="1">
      <alignment horizontal="left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0" xfId="0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hidden="1"/>
    </xf>
    <xf numFmtId="164" fontId="0" fillId="0" borderId="0" xfId="0" applyNumberFormat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164" fontId="0" fillId="0" borderId="0" xfId="0" applyNumberFormat="1" applyAlignment="1">
      <alignment vertical="center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4" fontId="2" fillId="0" borderId="10" xfId="0" applyNumberFormat="1" applyFont="1" applyBorder="1" applyAlignment="1" applyProtection="1">
      <alignment horizontal="center" vertical="center"/>
      <protection hidden="1"/>
    </xf>
    <xf numFmtId="4" fontId="2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right" vertical="center" wrapText="1"/>
      <protection hidden="1"/>
    </xf>
    <xf numFmtId="4" fontId="4" fillId="0" borderId="10" xfId="0" applyNumberFormat="1" applyFont="1" applyBorder="1" applyAlignment="1" applyProtection="1">
      <alignment horizontal="right" vertical="center" wrapText="1"/>
      <protection hidden="1"/>
    </xf>
    <xf numFmtId="0" fontId="4" fillId="0" borderId="10" xfId="0" applyFont="1" applyBorder="1" applyAlignment="1" applyProtection="1">
      <alignment horizontal="right" vertical="center" wrapText="1"/>
      <protection hidden="1"/>
    </xf>
    <xf numFmtId="4" fontId="0" fillId="3" borderId="10" xfId="0" applyNumberFormat="1" applyFill="1" applyBorder="1" applyAlignment="1" applyProtection="1">
      <alignment vertical="center"/>
      <protection hidden="1"/>
    </xf>
    <xf numFmtId="0" fontId="0" fillId="5" borderId="10" xfId="0" applyFill="1" applyBorder="1" applyAlignment="1" applyProtection="1">
      <alignment vertical="center"/>
      <protection hidden="1"/>
    </xf>
    <xf numFmtId="4" fontId="0" fillId="0" borderId="10" xfId="0" applyNumberFormat="1" applyBorder="1" applyAlignment="1" applyProtection="1">
      <alignment vertical="center"/>
      <protection hidden="1"/>
    </xf>
    <xf numFmtId="0" fontId="0" fillId="6" borderId="10" xfId="0" applyFill="1" applyBorder="1" applyAlignment="1" applyProtection="1">
      <alignment vertical="center"/>
      <protection hidden="1"/>
    </xf>
    <xf numFmtId="4" fontId="0" fillId="6" borderId="10" xfId="0" applyNumberFormat="1" applyFill="1" applyBorder="1" applyAlignment="1" applyProtection="1">
      <alignment vertical="center"/>
      <protection hidden="1"/>
    </xf>
    <xf numFmtId="3" fontId="0" fillId="6" borderId="10" xfId="0" applyNumberFormat="1" applyFill="1" applyBorder="1" applyAlignment="1" applyProtection="1">
      <alignment vertical="center"/>
      <protection hidden="1"/>
    </xf>
    <xf numFmtId="0" fontId="4" fillId="0" borderId="9" xfId="1" applyFont="1" applyFill="1" applyBorder="1" applyAlignment="1" applyProtection="1">
      <alignment horizontal="center" vertical="center" wrapText="1"/>
      <protection locked="0"/>
    </xf>
    <xf numFmtId="0" fontId="4" fillId="0" borderId="10" xfId="1" applyFont="1" applyFill="1" applyBorder="1" applyAlignment="1" applyProtection="1">
      <alignment horizontal="center" vertical="center" wrapText="1"/>
      <protection locked="0"/>
    </xf>
    <xf numFmtId="4" fontId="4" fillId="0" borderId="10" xfId="0" applyNumberFormat="1" applyFont="1" applyBorder="1" applyAlignment="1" applyProtection="1">
      <alignment horizontal="right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0" fillId="7" borderId="10" xfId="0" applyFill="1" applyBorder="1" applyAlignment="1" applyProtection="1">
      <alignment vertical="center"/>
      <protection hidden="1"/>
    </xf>
    <xf numFmtId="0" fontId="4" fillId="0" borderId="10" xfId="1" applyFont="1" applyFill="1" applyBorder="1" applyAlignment="1" applyProtection="1">
      <alignment horizontal="left" vertical="center" wrapText="1"/>
      <protection locked="0"/>
    </xf>
    <xf numFmtId="4" fontId="0" fillId="4" borderId="10" xfId="0" applyNumberFormat="1" applyFill="1" applyBorder="1" applyAlignment="1" applyProtection="1">
      <alignment vertical="center"/>
      <protection hidden="1"/>
    </xf>
    <xf numFmtId="4" fontId="0" fillId="8" borderId="10" xfId="0" applyNumberFormat="1" applyFill="1" applyBorder="1" applyAlignment="1" applyProtection="1">
      <alignment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7" borderId="10" xfId="0" applyFill="1" applyBorder="1" applyAlignment="1" applyProtection="1">
      <alignment horizontal="left" vertical="center"/>
      <protection hidden="1"/>
    </xf>
    <xf numFmtId="0" fontId="15" fillId="0" borderId="45" xfId="0" applyFont="1" applyBorder="1" applyAlignment="1" applyProtection="1">
      <alignment horizontal="right" vertical="center" wrapText="1"/>
      <protection hidden="1"/>
    </xf>
    <xf numFmtId="0" fontId="15" fillId="0" borderId="45" xfId="0" applyFont="1" applyBorder="1" applyAlignment="1" applyProtection="1">
      <alignment vertical="center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18" fillId="9" borderId="49" xfId="0" applyFont="1" applyFill="1" applyBorder="1" applyAlignme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0" fillId="0" borderId="50" xfId="0" applyFont="1" applyBorder="1" applyAlignment="1" applyProtection="1">
      <alignment horizontal="left" vertical="center"/>
      <protection hidden="1"/>
    </xf>
    <xf numFmtId="0" fontId="20" fillId="0" borderId="51" xfId="0" applyFont="1" applyBorder="1" applyAlignment="1" applyProtection="1">
      <alignment horizontal="left" vertical="center"/>
      <protection hidden="1"/>
    </xf>
    <xf numFmtId="0" fontId="20" fillId="0" borderId="54" xfId="0" applyFont="1" applyBorder="1" applyAlignment="1" applyProtection="1">
      <alignment horizontal="left" vertical="center"/>
      <protection hidden="1"/>
    </xf>
    <xf numFmtId="0" fontId="20" fillId="0" borderId="51" xfId="0" applyFont="1" applyBorder="1" applyAlignment="1" applyProtection="1">
      <alignment horizontal="right" vertical="center"/>
      <protection hidden="1"/>
    </xf>
    <xf numFmtId="0" fontId="18" fillId="9" borderId="56" xfId="0" applyFont="1" applyFill="1" applyBorder="1" applyAlignment="1" applyProtection="1">
      <alignment vertical="center"/>
      <protection hidden="1"/>
    </xf>
    <xf numFmtId="0" fontId="20" fillId="0" borderId="50" xfId="0" applyFont="1" applyBorder="1" applyAlignment="1" applyProtection="1">
      <alignment horizontal="center" vertical="center"/>
      <protection locked="0"/>
    </xf>
    <xf numFmtId="2" fontId="20" fillId="0" borderId="51" xfId="0" applyNumberFormat="1" applyFont="1" applyBorder="1" applyAlignment="1" applyProtection="1">
      <alignment horizontal="center" vertical="center"/>
      <protection locked="0"/>
    </xf>
    <xf numFmtId="0" fontId="19" fillId="0" borderId="57" xfId="0" applyFont="1" applyBorder="1" applyAlignment="1" applyProtection="1">
      <alignment horizontal="center" vertical="center"/>
      <protection hidden="1"/>
    </xf>
    <xf numFmtId="0" fontId="19" fillId="0" borderId="46" xfId="0" applyFont="1" applyBorder="1" applyAlignment="1" applyProtection="1">
      <alignment horizontal="center" vertical="center"/>
      <protection locked="0"/>
    </xf>
    <xf numFmtId="0" fontId="19" fillId="0" borderId="4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 applyProtection="1">
      <alignment horizontal="center" vertical="center"/>
      <protection locked="0"/>
    </xf>
    <xf numFmtId="0" fontId="20" fillId="0" borderId="47" xfId="0" applyFont="1" applyBorder="1" applyAlignment="1" applyProtection="1">
      <alignment horizontal="center" vertical="center"/>
      <protection locked="0"/>
    </xf>
    <xf numFmtId="2" fontId="20" fillId="0" borderId="48" xfId="0" applyNumberFormat="1" applyFont="1" applyBorder="1" applyAlignment="1" applyProtection="1">
      <alignment horizontal="center" vertical="center"/>
      <protection hidden="1"/>
    </xf>
    <xf numFmtId="49" fontId="21" fillId="0" borderId="55" xfId="0" applyNumberFormat="1" applyFont="1" applyBorder="1" applyAlignment="1" applyProtection="1">
      <alignment horizontal="center" vertical="center" wrapText="1"/>
      <protection hidden="1"/>
    </xf>
    <xf numFmtId="49" fontId="21" fillId="0" borderId="31" xfId="0" applyNumberFormat="1" applyFont="1" applyBorder="1" applyAlignment="1" applyProtection="1">
      <alignment horizontal="center" vertical="center" wrapText="1"/>
      <protection hidden="1"/>
    </xf>
    <xf numFmtId="4" fontId="18" fillId="0" borderId="55" xfId="0" applyNumberFormat="1" applyFont="1" applyBorder="1" applyAlignment="1" applyProtection="1">
      <alignment horizontal="right" vertical="center" wrapText="1"/>
      <protection hidden="1"/>
    </xf>
    <xf numFmtId="4" fontId="18" fillId="0" borderId="10" xfId="0" applyNumberFormat="1" applyFont="1" applyBorder="1" applyAlignment="1" applyProtection="1">
      <alignment horizontal="right" vertical="center" wrapText="1"/>
      <protection hidden="1"/>
    </xf>
    <xf numFmtId="3" fontId="18" fillId="9" borderId="57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2" fontId="20" fillId="0" borderId="0" xfId="0" applyNumberFormat="1" applyFont="1" applyAlignment="1" applyProtection="1">
      <alignment horizontal="center" vertical="center"/>
      <protection hidden="1"/>
    </xf>
    <xf numFmtId="0" fontId="19" fillId="0" borderId="58" xfId="0" applyFont="1" applyBorder="1" applyAlignment="1" applyProtection="1">
      <alignment horizontal="center" vertical="center"/>
      <protection hidden="1"/>
    </xf>
    <xf numFmtId="0" fontId="19" fillId="0" borderId="55" xfId="0" applyFont="1" applyBorder="1" applyAlignment="1" applyProtection="1">
      <alignment horizontal="center" vertical="center"/>
      <protection locked="0"/>
    </xf>
    <xf numFmtId="0" fontId="19" fillId="0" borderId="31" xfId="0" applyFont="1" applyBorder="1" applyAlignment="1" applyProtection="1">
      <alignment horizontal="center" vertical="center"/>
      <protection locked="0"/>
    </xf>
    <xf numFmtId="0" fontId="20" fillId="0" borderId="55" xfId="0" applyFont="1" applyBorder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2" fontId="20" fillId="0" borderId="31" xfId="0" applyNumberFormat="1" applyFont="1" applyBorder="1" applyAlignment="1" applyProtection="1">
      <alignment horizontal="center" vertical="center"/>
      <protection hidden="1"/>
    </xf>
    <xf numFmtId="3" fontId="18" fillId="9" borderId="58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left" vertical="center"/>
      <protection hidden="1"/>
    </xf>
    <xf numFmtId="3" fontId="18" fillId="0" borderId="55" xfId="0" applyNumberFormat="1" applyFont="1" applyBorder="1" applyAlignment="1" applyProtection="1">
      <alignment horizontal="right" vertical="center" wrapText="1"/>
      <protection hidden="1"/>
    </xf>
    <xf numFmtId="3" fontId="18" fillId="0" borderId="10" xfId="0" applyNumberFormat="1" applyFont="1" applyBorder="1" applyAlignment="1" applyProtection="1">
      <alignment horizontal="right" vertical="center" wrapText="1"/>
      <protection hidden="1"/>
    </xf>
    <xf numFmtId="3" fontId="23" fillId="0" borderId="59" xfId="0" applyNumberFormat="1" applyFont="1" applyBorder="1" applyAlignment="1" applyProtection="1">
      <alignment horizontal="left" vertical="center" wrapText="1"/>
      <protection locked="0"/>
    </xf>
    <xf numFmtId="3" fontId="23" fillId="0" borderId="60" xfId="0" applyNumberFormat="1" applyFont="1" applyBorder="1" applyAlignment="1" applyProtection="1">
      <alignment horizontal="left" vertical="center" wrapText="1"/>
      <protection locked="0"/>
    </xf>
    <xf numFmtId="3" fontId="23" fillId="0" borderId="61" xfId="0" applyNumberFormat="1" applyFont="1" applyBorder="1" applyAlignment="1" applyProtection="1">
      <alignment horizontal="left" vertical="center" wrapText="1"/>
      <protection locked="0"/>
    </xf>
    <xf numFmtId="0" fontId="18" fillId="9" borderId="62" xfId="0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165" fontId="19" fillId="0" borderId="0" xfId="0" applyNumberFormat="1" applyFont="1" applyAlignment="1" applyProtection="1">
      <alignment horizontal="right" vertical="center"/>
      <protection hidden="1"/>
    </xf>
    <xf numFmtId="0" fontId="19" fillId="0" borderId="62" xfId="0" applyFont="1" applyBorder="1" applyAlignment="1" applyProtection="1">
      <alignment horizontal="center" vertical="center"/>
      <protection hidden="1"/>
    </xf>
    <xf numFmtId="0" fontId="19" fillId="0" borderId="59" xfId="0" applyFont="1" applyBorder="1" applyAlignment="1" applyProtection="1">
      <alignment horizontal="center" vertical="center"/>
      <protection locked="0"/>
    </xf>
    <xf numFmtId="0" fontId="19" fillId="0" borderId="61" xfId="0" applyFont="1" applyBorder="1" applyAlignment="1" applyProtection="1">
      <alignment horizontal="center" vertical="center"/>
      <protection locked="0"/>
    </xf>
    <xf numFmtId="0" fontId="20" fillId="0" borderId="59" xfId="0" applyFont="1" applyBorder="1" applyAlignment="1" applyProtection="1">
      <alignment horizontal="center" vertical="center"/>
      <protection locked="0"/>
    </xf>
    <xf numFmtId="0" fontId="20" fillId="0" borderId="60" xfId="0" applyFont="1" applyBorder="1" applyAlignment="1" applyProtection="1">
      <alignment horizontal="center" vertical="center"/>
      <protection locked="0"/>
    </xf>
    <xf numFmtId="2" fontId="20" fillId="0" borderId="61" xfId="0" applyNumberFormat="1" applyFont="1" applyBorder="1" applyAlignment="1" applyProtection="1">
      <alignment horizontal="center" vertical="center"/>
      <protection hidden="1"/>
    </xf>
    <xf numFmtId="166" fontId="25" fillId="0" borderId="46" xfId="0" applyNumberFormat="1" applyFont="1" applyBorder="1" applyAlignment="1" applyProtection="1">
      <alignment horizontal="right" vertical="center" wrapText="1"/>
      <protection hidden="1"/>
    </xf>
    <xf numFmtId="166" fontId="25" fillId="0" borderId="47" xfId="0" applyNumberFormat="1" applyFont="1" applyBorder="1" applyAlignment="1" applyProtection="1">
      <alignment horizontal="right" vertical="center" wrapText="1"/>
      <protection hidden="1"/>
    </xf>
    <xf numFmtId="166" fontId="25" fillId="0" borderId="48" xfId="0" applyNumberFormat="1" applyFont="1" applyBorder="1" applyAlignment="1" applyProtection="1">
      <alignment horizontal="right" vertical="center" wrapText="1"/>
      <protection hidden="1"/>
    </xf>
    <xf numFmtId="167" fontId="18" fillId="9" borderId="57" xfId="0" applyNumberFormat="1" applyFont="1" applyFill="1" applyBorder="1" applyAlignment="1" applyProtection="1">
      <alignment horizontal="right" vertical="center"/>
      <protection hidden="1"/>
    </xf>
    <xf numFmtId="0" fontId="19" fillId="0" borderId="0" xfId="0" applyFont="1" applyAlignment="1" applyProtection="1">
      <alignment horizontal="right" vertical="center"/>
      <protection locked="0"/>
    </xf>
    <xf numFmtId="166" fontId="26" fillId="0" borderId="55" xfId="0" applyNumberFormat="1" applyFont="1" applyBorder="1" applyAlignment="1" applyProtection="1">
      <alignment horizontal="right" vertical="center" wrapText="1"/>
      <protection locked="0"/>
    </xf>
    <xf numFmtId="166" fontId="26" fillId="0" borderId="10" xfId="0" applyNumberFormat="1" applyFont="1" applyBorder="1" applyAlignment="1" applyProtection="1">
      <alignment horizontal="right" vertical="center" wrapText="1"/>
      <protection locked="0"/>
    </xf>
    <xf numFmtId="166" fontId="26" fillId="0" borderId="31" xfId="0" applyNumberFormat="1" applyFont="1" applyBorder="1" applyAlignment="1" applyProtection="1">
      <alignment horizontal="right" vertical="center" wrapText="1"/>
      <protection locked="0"/>
    </xf>
    <xf numFmtId="167" fontId="18" fillId="9" borderId="58" xfId="0" applyNumberFormat="1" applyFont="1" applyFill="1" applyBorder="1" applyAlignment="1" applyProtection="1">
      <alignment horizontal="right" vertical="center"/>
      <protection hidden="1"/>
    </xf>
    <xf numFmtId="165" fontId="19" fillId="0" borderId="0" xfId="0" applyNumberFormat="1" applyFont="1" applyAlignment="1" applyProtection="1">
      <alignment horizontal="right"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166" fontId="25" fillId="0" borderId="55" xfId="0" applyNumberFormat="1" applyFont="1" applyBorder="1" applyAlignment="1" applyProtection="1">
      <alignment horizontal="right" vertical="center" wrapText="1"/>
      <protection hidden="1"/>
    </xf>
    <xf numFmtId="166" fontId="25" fillId="0" borderId="10" xfId="0" applyNumberFormat="1" applyFont="1" applyBorder="1" applyAlignment="1" applyProtection="1">
      <alignment horizontal="right" vertical="center" wrapText="1"/>
      <protection hidden="1"/>
    </xf>
    <xf numFmtId="166" fontId="25" fillId="0" borderId="31" xfId="0" applyNumberFormat="1" applyFont="1" applyBorder="1" applyAlignment="1" applyProtection="1">
      <alignment horizontal="right" vertical="center" wrapText="1"/>
      <protection hidden="1"/>
    </xf>
    <xf numFmtId="167" fontId="27" fillId="10" borderId="59" xfId="0" applyNumberFormat="1" applyFont="1" applyFill="1" applyBorder="1" applyAlignment="1" applyProtection="1">
      <alignment horizontal="right" vertical="center" wrapText="1"/>
      <protection hidden="1"/>
    </xf>
    <xf numFmtId="167" fontId="27" fillId="10" borderId="60" xfId="0" applyNumberFormat="1" applyFont="1" applyFill="1" applyBorder="1" applyAlignment="1" applyProtection="1">
      <alignment horizontal="right" vertical="center" wrapText="1"/>
      <protection hidden="1"/>
    </xf>
    <xf numFmtId="167" fontId="27" fillId="10" borderId="61" xfId="0" applyNumberFormat="1" applyFont="1" applyFill="1" applyBorder="1" applyAlignment="1" applyProtection="1">
      <alignment horizontal="right" vertical="center" wrapText="1"/>
      <protection hidden="1"/>
    </xf>
    <xf numFmtId="167" fontId="18" fillId="9" borderId="62" xfId="0" applyNumberFormat="1" applyFont="1" applyFill="1" applyBorder="1" applyAlignment="1" applyProtection="1">
      <alignment horizontal="right" vertical="center"/>
      <protection hidden="1"/>
    </xf>
    <xf numFmtId="167" fontId="25" fillId="0" borderId="55" xfId="0" applyNumberFormat="1" applyFont="1" applyBorder="1" applyAlignment="1" applyProtection="1">
      <alignment horizontal="right" vertical="center" wrapText="1"/>
      <protection hidden="1"/>
    </xf>
    <xf numFmtId="167" fontId="25" fillId="0" borderId="10" xfId="0" applyNumberFormat="1" applyFont="1" applyBorder="1" applyAlignment="1" applyProtection="1">
      <alignment horizontal="right" vertical="center" wrapText="1"/>
      <protection hidden="1"/>
    </xf>
    <xf numFmtId="167" fontId="25" fillId="0" borderId="31" xfId="0" applyNumberFormat="1" applyFont="1" applyBorder="1" applyAlignment="1" applyProtection="1">
      <alignment horizontal="right" vertical="center" wrapText="1"/>
      <protection hidden="1"/>
    </xf>
    <xf numFmtId="167" fontId="25" fillId="0" borderId="55" xfId="0" applyNumberFormat="1" applyFont="1" applyBorder="1" applyAlignment="1" applyProtection="1">
      <alignment horizontal="right" vertical="center" wrapText="1"/>
      <protection locked="0"/>
    </xf>
    <xf numFmtId="167" fontId="25" fillId="0" borderId="10" xfId="0" applyNumberFormat="1" applyFont="1" applyBorder="1" applyAlignment="1" applyProtection="1">
      <alignment horizontal="right" vertical="center" wrapText="1"/>
      <protection locked="0"/>
    </xf>
    <xf numFmtId="167" fontId="25" fillId="0" borderId="31" xfId="0" applyNumberFormat="1" applyFont="1" applyBorder="1" applyAlignment="1" applyProtection="1">
      <alignment horizontal="right" vertical="center" wrapText="1"/>
      <protection locked="0"/>
    </xf>
    <xf numFmtId="4" fontId="25" fillId="10" borderId="59" xfId="0" applyNumberFormat="1" applyFont="1" applyFill="1" applyBorder="1" applyAlignment="1" applyProtection="1">
      <alignment horizontal="right" vertical="center" wrapText="1"/>
      <protection hidden="1"/>
    </xf>
    <xf numFmtId="4" fontId="25" fillId="10" borderId="60" xfId="0" applyNumberFormat="1" applyFont="1" applyFill="1" applyBorder="1" applyAlignment="1" applyProtection="1">
      <alignment horizontal="right" vertical="center" wrapText="1"/>
      <protection hidden="1"/>
    </xf>
    <xf numFmtId="4" fontId="25" fillId="10" borderId="61" xfId="0" applyNumberFormat="1" applyFont="1" applyFill="1" applyBorder="1" applyAlignment="1" applyProtection="1">
      <alignment horizontal="right" vertical="center" wrapText="1"/>
      <protection hidden="1"/>
    </xf>
    <xf numFmtId="0" fontId="28" fillId="0" borderId="49" xfId="0" applyFont="1" applyBorder="1" applyAlignment="1" applyProtection="1">
      <alignment horizontal="left" vertical="center"/>
      <protection hidden="1"/>
    </xf>
    <xf numFmtId="1" fontId="27" fillId="3" borderId="50" xfId="0" applyNumberFormat="1" applyFont="1" applyFill="1" applyBorder="1" applyAlignment="1" applyProtection="1">
      <alignment horizontal="right" vertical="center" wrapText="1"/>
      <protection hidden="1"/>
    </xf>
    <xf numFmtId="1" fontId="27" fillId="3" borderId="54" xfId="0" applyNumberFormat="1" applyFont="1" applyFill="1" applyBorder="1" applyAlignment="1" applyProtection="1">
      <alignment horizontal="right" vertical="center" wrapText="1"/>
      <protection hidden="1"/>
    </xf>
    <xf numFmtId="1" fontId="27" fillId="3" borderId="51" xfId="0" applyNumberFormat="1" applyFont="1" applyFill="1" applyBorder="1" applyAlignment="1" applyProtection="1">
      <alignment horizontal="right" vertical="center" wrapText="1"/>
      <protection hidden="1"/>
    </xf>
    <xf numFmtId="167" fontId="17" fillId="9" borderId="49" xfId="0" applyNumberFormat="1" applyFont="1" applyFill="1" applyBorder="1" applyAlignment="1" applyProtection="1">
      <alignment horizontal="right" vertical="center"/>
      <protection hidden="1"/>
    </xf>
    <xf numFmtId="0" fontId="20" fillId="0" borderId="49" xfId="0" applyFont="1" applyBorder="1" applyAlignment="1" applyProtection="1">
      <alignment horizontal="left" vertical="center"/>
      <protection locked="0"/>
    </xf>
    <xf numFmtId="49" fontId="21" fillId="9" borderId="50" xfId="0" applyNumberFormat="1" applyFont="1" applyFill="1" applyBorder="1" applyAlignment="1" applyProtection="1">
      <alignment horizontal="center" vertical="center" wrapText="1"/>
      <protection locked="0"/>
    </xf>
    <xf numFmtId="49" fontId="21" fillId="9" borderId="51" xfId="0" applyNumberFormat="1" applyFont="1" applyFill="1" applyBorder="1" applyAlignment="1" applyProtection="1">
      <alignment horizontal="center" vertical="center" wrapText="1"/>
      <protection locked="0"/>
    </xf>
    <xf numFmtId="1" fontId="27" fillId="3" borderId="50" xfId="0" applyNumberFormat="1" applyFont="1" applyFill="1" applyBorder="1" applyAlignment="1" applyProtection="1">
      <alignment horizontal="right" vertical="center" wrapText="1"/>
      <protection locked="0"/>
    </xf>
    <xf numFmtId="1" fontId="27" fillId="3" borderId="54" xfId="0" applyNumberFormat="1" applyFont="1" applyFill="1" applyBorder="1" applyAlignment="1" applyProtection="1">
      <alignment horizontal="right" vertical="center" wrapText="1"/>
      <protection locked="0"/>
    </xf>
    <xf numFmtId="1" fontId="27" fillId="3" borderId="51" xfId="0" applyNumberFormat="1" applyFont="1" applyFill="1" applyBorder="1" applyAlignment="1" applyProtection="1">
      <alignment horizontal="right" vertical="center" wrapText="1"/>
      <protection locked="0"/>
    </xf>
    <xf numFmtId="167" fontId="17" fillId="9" borderId="49" xfId="0" applyNumberFormat="1" applyFont="1" applyFill="1" applyBorder="1" applyAlignment="1" applyProtection="1">
      <alignment horizontal="right" vertical="center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right" vertical="center" wrapText="1"/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right" vertical="center" wrapText="1"/>
      <protection hidden="1"/>
    </xf>
    <xf numFmtId="0" fontId="13" fillId="0" borderId="42" xfId="0" applyFont="1" applyBorder="1" applyAlignment="1" applyProtection="1">
      <alignment vertical="center"/>
      <protection hidden="1"/>
    </xf>
    <xf numFmtId="0" fontId="13" fillId="0" borderId="64" xfId="0" applyFont="1" applyBorder="1" applyAlignment="1" applyProtection="1">
      <alignment vertical="center"/>
      <protection hidden="1"/>
    </xf>
    <xf numFmtId="0" fontId="13" fillId="0" borderId="65" xfId="0" applyFont="1" applyBorder="1" applyAlignment="1" applyProtection="1">
      <alignment vertical="center"/>
      <protection hidden="1"/>
    </xf>
    <xf numFmtId="0" fontId="13" fillId="0" borderId="27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18" xfId="0" applyFont="1" applyBorder="1" applyAlignment="1" applyProtection="1">
      <alignment vertical="center"/>
      <protection hidden="1"/>
    </xf>
    <xf numFmtId="0" fontId="13" fillId="0" borderId="19" xfId="0" applyFont="1" applyBorder="1" applyAlignment="1" applyProtection="1">
      <alignment vertical="center"/>
      <protection hidden="1"/>
    </xf>
    <xf numFmtId="0" fontId="13" fillId="0" borderId="40" xfId="0" applyFont="1" applyBorder="1" applyAlignment="1" applyProtection="1">
      <alignment vertical="center"/>
      <protection hidden="1"/>
    </xf>
    <xf numFmtId="0" fontId="13" fillId="0" borderId="39" xfId="0" applyFont="1" applyBorder="1" applyAlignment="1" applyProtection="1">
      <alignment vertical="center"/>
      <protection hidden="1"/>
    </xf>
    <xf numFmtId="0" fontId="0" fillId="11" borderId="10" xfId="0" applyFill="1" applyBorder="1" applyAlignment="1" applyProtection="1">
      <alignment horizontal="right" vertical="center" wrapText="1"/>
      <protection hidden="1"/>
    </xf>
    <xf numFmtId="0" fontId="9" fillId="3" borderId="18" xfId="0" applyFont="1" applyFill="1" applyBorder="1" applyAlignment="1" applyProtection="1">
      <alignment horizontal="right" vertical="center" wrapText="1"/>
      <protection hidden="1"/>
    </xf>
    <xf numFmtId="4" fontId="9" fillId="3" borderId="38" xfId="0" applyNumberFormat="1" applyFont="1" applyFill="1" applyBorder="1" applyAlignment="1" applyProtection="1">
      <alignment vertical="center" wrapText="1"/>
      <protection hidden="1"/>
    </xf>
    <xf numFmtId="0" fontId="9" fillId="3" borderId="19" xfId="0" applyFont="1" applyFill="1" applyBorder="1" applyAlignment="1" applyProtection="1">
      <alignment horizontal="right" vertical="center" wrapText="1"/>
      <protection hidden="1"/>
    </xf>
    <xf numFmtId="4" fontId="9" fillId="3" borderId="10" xfId="0" applyNumberFormat="1" applyFont="1" applyFill="1" applyBorder="1" applyAlignment="1" applyProtection="1">
      <alignment vertical="center" wrapText="1"/>
      <protection hidden="1"/>
    </xf>
    <xf numFmtId="0" fontId="11" fillId="3" borderId="21" xfId="0" applyFont="1" applyFill="1" applyBorder="1" applyAlignment="1" applyProtection="1">
      <alignment vertical="center" wrapText="1"/>
      <protection hidden="1"/>
    </xf>
    <xf numFmtId="0" fontId="11" fillId="3" borderId="22" xfId="0" applyFont="1" applyFill="1" applyBorder="1" applyAlignment="1" applyProtection="1">
      <alignment vertical="center" wrapText="1"/>
      <protection hidden="1"/>
    </xf>
    <xf numFmtId="0" fontId="4" fillId="12" borderId="31" xfId="1" applyFont="1" applyFill="1" applyBorder="1" applyAlignment="1" applyProtection="1">
      <alignment horizontal="center" vertical="center" wrapText="1"/>
      <protection hidden="1"/>
    </xf>
    <xf numFmtId="0" fontId="3" fillId="12" borderId="31" xfId="0" applyFont="1" applyFill="1" applyBorder="1" applyAlignment="1" applyProtection="1">
      <alignment horizontal="center" vertical="center" wrapText="1"/>
      <protection hidden="1"/>
    </xf>
    <xf numFmtId="0" fontId="3" fillId="12" borderId="32" xfId="0" applyFont="1" applyFill="1" applyBorder="1" applyAlignment="1" applyProtection="1">
      <alignment horizontal="center" vertical="center" wrapText="1"/>
      <protection hidden="1"/>
    </xf>
    <xf numFmtId="0" fontId="3" fillId="12" borderId="36" xfId="0" applyFont="1" applyFill="1" applyBorder="1" applyAlignment="1" applyProtection="1">
      <alignment horizontal="center" vertical="center" wrapText="1"/>
      <protection hidden="1"/>
    </xf>
    <xf numFmtId="0" fontId="3" fillId="12" borderId="43" xfId="0" applyFont="1" applyFill="1" applyBorder="1" applyAlignment="1" applyProtection="1">
      <alignment horizontal="center" vertical="center" wrapText="1"/>
      <protection hidden="1"/>
    </xf>
    <xf numFmtId="0" fontId="4" fillId="0" borderId="12" xfId="1" applyFont="1" applyFill="1" applyBorder="1" applyAlignment="1" applyProtection="1">
      <alignment horizontal="left" vertical="center" wrapText="1"/>
      <protection hidden="1"/>
    </xf>
    <xf numFmtId="0" fontId="4" fillId="0" borderId="25" xfId="1" applyFont="1" applyFill="1" applyBorder="1" applyAlignment="1" applyProtection="1">
      <alignment horizontal="left" vertical="center" wrapText="1"/>
      <protection hidden="1"/>
    </xf>
    <xf numFmtId="0" fontId="4" fillId="0" borderId="13" xfId="1" applyFont="1" applyFill="1" applyBorder="1" applyAlignment="1" applyProtection="1">
      <alignment horizontal="left" vertical="center" wrapText="1"/>
      <protection hidden="1"/>
    </xf>
    <xf numFmtId="0" fontId="0" fillId="13" borderId="0" xfId="0" applyFill="1" applyAlignment="1" applyProtection="1">
      <alignment vertical="center" textRotation="90"/>
      <protection hidden="1"/>
    </xf>
    <xf numFmtId="0" fontId="0" fillId="13" borderId="0" xfId="0" applyFill="1" applyAlignment="1">
      <alignment vertical="center" textRotation="90"/>
    </xf>
    <xf numFmtId="0" fontId="4" fillId="0" borderId="10" xfId="1" applyFont="1" applyFill="1" applyBorder="1" applyAlignment="1" applyProtection="1">
      <alignment horizontal="left" vertical="center" wrapText="1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7" fillId="3" borderId="14" xfId="0" applyFont="1" applyFill="1" applyBorder="1" applyAlignment="1" applyProtection="1">
      <alignment horizontal="left" vertical="center" wrapText="1"/>
      <protection locked="0"/>
    </xf>
    <xf numFmtId="0" fontId="7" fillId="3" borderId="15" xfId="0" applyFont="1" applyFill="1" applyBorder="1" applyAlignment="1" applyProtection="1">
      <alignment horizontal="left" vertical="center" wrapText="1"/>
      <protection locked="0"/>
    </xf>
    <xf numFmtId="0" fontId="7" fillId="3" borderId="16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4" fontId="0" fillId="0" borderId="21" xfId="0" applyNumberFormat="1" applyBorder="1" applyAlignment="1" applyProtection="1">
      <alignment horizontal="left" vertical="center" wrapText="1"/>
      <protection locked="0"/>
    </xf>
    <xf numFmtId="4" fontId="0" fillId="0" borderId="22" xfId="0" applyNumberFormat="1" applyBorder="1" applyAlignment="1" applyProtection="1">
      <alignment horizontal="left" vertical="center" wrapText="1"/>
      <protection locked="0"/>
    </xf>
    <xf numFmtId="4" fontId="0" fillId="0" borderId="34" xfId="0" applyNumberFormat="1" applyBorder="1" applyAlignment="1" applyProtection="1">
      <alignment horizontal="left" vertical="center" wrapText="1"/>
      <protection locked="0"/>
    </xf>
    <xf numFmtId="0" fontId="4" fillId="12" borderId="28" xfId="1" applyFont="1" applyFill="1" applyBorder="1" applyAlignment="1" applyProtection="1">
      <alignment horizontal="center" vertical="center" wrapText="1"/>
      <protection hidden="1"/>
    </xf>
    <xf numFmtId="0" fontId="4" fillId="12" borderId="30" xfId="1" applyFont="1" applyFill="1" applyBorder="1" applyAlignment="1" applyProtection="1">
      <alignment horizontal="center" vertical="center" wrapText="1"/>
      <protection hidden="1"/>
    </xf>
    <xf numFmtId="0" fontId="4" fillId="12" borderId="17" xfId="1" applyFont="1" applyFill="1" applyBorder="1" applyAlignment="1" applyProtection="1">
      <alignment horizontal="center" vertical="center" wrapText="1"/>
      <protection hidden="1"/>
    </xf>
    <xf numFmtId="0" fontId="4" fillId="12" borderId="31" xfId="1" applyFont="1" applyFill="1" applyBorder="1" applyAlignment="1" applyProtection="1">
      <alignment horizontal="center" vertical="center" wrapText="1"/>
      <protection hidden="1"/>
    </xf>
    <xf numFmtId="0" fontId="2" fillId="12" borderId="17" xfId="0" applyFont="1" applyFill="1" applyBorder="1" applyAlignment="1" applyProtection="1">
      <alignment horizontal="center" vertical="center" wrapText="1"/>
      <protection hidden="1"/>
    </xf>
    <xf numFmtId="0" fontId="2" fillId="12" borderId="29" xfId="0" applyFont="1" applyFill="1" applyBorder="1" applyAlignment="1" applyProtection="1">
      <alignment horizontal="center" vertical="center" wrapText="1"/>
      <protection hidden="1"/>
    </xf>
    <xf numFmtId="0" fontId="4" fillId="12" borderId="41" xfId="1" applyFont="1" applyFill="1" applyBorder="1" applyAlignment="1" applyProtection="1">
      <alignment horizontal="center" vertical="center" wrapText="1"/>
      <protection hidden="1"/>
    </xf>
    <xf numFmtId="0" fontId="3" fillId="12" borderId="17" xfId="0" applyFont="1" applyFill="1" applyBorder="1" applyAlignment="1" applyProtection="1">
      <alignment horizontal="center" vertical="center" wrapText="1"/>
      <protection hidden="1"/>
    </xf>
    <xf numFmtId="0" fontId="3" fillId="12" borderId="36" xfId="0" applyFont="1" applyFill="1" applyBorder="1" applyAlignment="1" applyProtection="1">
      <alignment horizontal="center" vertical="center" wrapText="1"/>
      <protection hidden="1"/>
    </xf>
    <xf numFmtId="0" fontId="4" fillId="12" borderId="36" xfId="1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left" vertical="center" wrapText="1"/>
      <protection locked="0"/>
    </xf>
    <xf numFmtId="0" fontId="0" fillId="0" borderId="33" xfId="0" applyBorder="1" applyAlignment="1" applyProtection="1">
      <alignment horizontal="left" vertical="center" wrapText="1"/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hidden="1"/>
    </xf>
    <xf numFmtId="0" fontId="8" fillId="3" borderId="0" xfId="0" applyFont="1" applyFill="1" applyAlignment="1" applyProtection="1">
      <alignment horizontal="center" vertical="center"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8" fillId="3" borderId="7" xfId="0" applyFont="1" applyFill="1" applyBorder="1" applyAlignment="1" applyProtection="1">
      <alignment horizontal="center" vertical="center" wrapText="1"/>
      <protection hidden="1"/>
    </xf>
    <xf numFmtId="0" fontId="8" fillId="3" borderId="8" xfId="0" applyFont="1" applyFill="1" applyBorder="1" applyAlignment="1" applyProtection="1">
      <alignment horizontal="center" vertical="center" wrapText="1"/>
      <protection hidden="1"/>
    </xf>
    <xf numFmtId="0" fontId="8" fillId="3" borderId="20" xfId="0" applyFont="1" applyFill="1" applyBorder="1" applyAlignment="1" applyProtection="1">
      <alignment horizontal="center" vertical="center" wrapText="1"/>
      <protection hidden="1"/>
    </xf>
    <xf numFmtId="0" fontId="10" fillId="3" borderId="38" xfId="0" applyFont="1" applyFill="1" applyBorder="1" applyAlignment="1" applyProtection="1">
      <alignment horizontal="center" vertical="center" wrapText="1"/>
      <protection hidden="1"/>
    </xf>
    <xf numFmtId="4" fontId="10" fillId="3" borderId="19" xfId="0" applyNumberFormat="1" applyFont="1" applyFill="1" applyBorder="1" applyAlignment="1" applyProtection="1">
      <alignment horizontal="center" vertical="center" wrapText="1"/>
      <protection hidden="1"/>
    </xf>
    <xf numFmtId="4" fontId="10" fillId="3" borderId="44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10" xfId="0" applyFont="1" applyFill="1" applyBorder="1" applyAlignment="1" applyProtection="1">
      <alignment horizontal="center" vertical="center" wrapText="1"/>
      <protection hidden="1"/>
    </xf>
    <xf numFmtId="4" fontId="10" fillId="3" borderId="10" xfId="0" applyNumberFormat="1" applyFont="1" applyFill="1" applyBorder="1" applyAlignment="1" applyProtection="1">
      <alignment horizontal="center" vertical="center" wrapText="1"/>
      <protection hidden="1"/>
    </xf>
    <xf numFmtId="4" fontId="10" fillId="3" borderId="11" xfId="0" applyNumberFormat="1" applyFont="1" applyFill="1" applyBorder="1" applyAlignment="1" applyProtection="1">
      <alignment horizontal="center" vertical="center" wrapText="1"/>
      <protection hidden="1"/>
    </xf>
    <xf numFmtId="3" fontId="12" fillId="3" borderId="23" xfId="0" applyNumberFormat="1" applyFont="1" applyFill="1" applyBorder="1" applyAlignment="1" applyProtection="1">
      <alignment horizontal="center" vertical="center" wrapText="1"/>
      <protection hidden="1"/>
    </xf>
    <xf numFmtId="3" fontId="12" fillId="3" borderId="23" xfId="0" applyNumberFormat="1" applyFont="1" applyFill="1" applyBorder="1" applyAlignment="1" applyProtection="1">
      <alignment horizontal="center" vertical="center" wrapText="1"/>
      <protection locked="0"/>
    </xf>
    <xf numFmtId="3" fontId="12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4" fillId="0" borderId="15" xfId="0" applyFont="1" applyBorder="1" applyAlignment="1" applyProtection="1">
      <alignment horizontal="center" vertical="center" wrapText="1"/>
      <protection hidden="1"/>
    </xf>
    <xf numFmtId="0" fontId="2" fillId="11" borderId="12" xfId="0" applyFont="1" applyFill="1" applyBorder="1" applyAlignment="1" applyProtection="1">
      <alignment horizontal="left" vertical="center" wrapText="1"/>
      <protection locked="0"/>
    </xf>
    <xf numFmtId="0" fontId="2" fillId="11" borderId="25" xfId="0" applyFont="1" applyFill="1" applyBorder="1" applyAlignment="1" applyProtection="1">
      <alignment horizontal="left" vertical="center" wrapText="1"/>
      <protection locked="0"/>
    </xf>
    <xf numFmtId="0" fontId="2" fillId="11" borderId="33" xfId="0" applyFont="1" applyFill="1" applyBorder="1" applyAlignment="1" applyProtection="1">
      <alignment horizontal="left" vertical="center" wrapText="1"/>
      <protection locked="0"/>
    </xf>
    <xf numFmtId="0" fontId="0" fillId="11" borderId="36" xfId="0" applyFill="1" applyBorder="1" applyAlignment="1" applyProtection="1">
      <alignment horizontal="right" vertical="center" wrapText="1"/>
      <protection hidden="1"/>
    </xf>
    <xf numFmtId="0" fontId="0" fillId="11" borderId="37" xfId="0" applyFill="1" applyBorder="1" applyAlignment="1" applyProtection="1">
      <alignment horizontal="right" vertical="center" wrapText="1"/>
      <protection hidden="1"/>
    </xf>
    <xf numFmtId="0" fontId="4" fillId="11" borderId="28" xfId="0" applyFont="1" applyFill="1" applyBorder="1" applyAlignment="1" applyProtection="1">
      <alignment horizontal="center" vertical="center" wrapText="1"/>
      <protection hidden="1"/>
    </xf>
    <xf numFmtId="0" fontId="4" fillId="11" borderId="17" xfId="0" applyFont="1" applyFill="1" applyBorder="1" applyAlignment="1" applyProtection="1">
      <alignment horizontal="center" vertical="center" wrapText="1"/>
      <protection hidden="1"/>
    </xf>
    <xf numFmtId="0" fontId="5" fillId="11" borderId="17" xfId="0" applyFont="1" applyFill="1" applyBorder="1" applyAlignment="1" applyProtection="1">
      <alignment horizontal="center" vertical="center" wrapText="1"/>
      <protection locked="0"/>
    </xf>
    <xf numFmtId="0" fontId="6" fillId="11" borderId="17" xfId="0" applyFont="1" applyFill="1" applyBorder="1" applyAlignment="1" applyProtection="1">
      <alignment horizontal="center" vertical="center" wrapText="1"/>
      <protection hidden="1"/>
    </xf>
    <xf numFmtId="0" fontId="6" fillId="11" borderId="17" xfId="0" applyFont="1" applyFill="1" applyBorder="1" applyAlignment="1" applyProtection="1">
      <alignment horizontal="center" vertical="center" wrapText="1"/>
      <protection locked="0"/>
    </xf>
    <xf numFmtId="0" fontId="6" fillId="11" borderId="29" xfId="0" applyFont="1" applyFill="1" applyBorder="1" applyAlignment="1" applyProtection="1">
      <alignment horizontal="center" vertical="center" wrapText="1"/>
      <protection locked="0"/>
    </xf>
    <xf numFmtId="14" fontId="4" fillId="11" borderId="9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10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35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11" borderId="10" xfId="0" applyFill="1" applyBorder="1" applyAlignment="1" applyProtection="1">
      <alignment horizontal="left" vertical="center" wrapText="1"/>
      <protection locked="0"/>
    </xf>
    <xf numFmtId="0" fontId="0" fillId="11" borderId="11" xfId="0" applyFill="1" applyBorder="1" applyAlignment="1" applyProtection="1">
      <alignment horizontal="left" vertical="center" wrapText="1"/>
      <protection locked="0"/>
    </xf>
    <xf numFmtId="0" fontId="0" fillId="11" borderId="23" xfId="0" applyFill="1" applyBorder="1" applyAlignment="1" applyProtection="1">
      <alignment horizontal="left" vertical="center" wrapText="1"/>
      <protection locked="0"/>
    </xf>
    <xf numFmtId="0" fontId="0" fillId="11" borderId="24" xfId="0" applyFill="1" applyBorder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8" fillId="0" borderId="47" xfId="0" applyFont="1" applyBorder="1" applyAlignment="1" applyProtection="1">
      <alignment horizontal="left" vertical="center" wrapText="1"/>
      <protection hidden="1"/>
    </xf>
    <xf numFmtId="0" fontId="18" fillId="0" borderId="10" xfId="0" applyFont="1" applyBorder="1" applyAlignment="1" applyProtection="1">
      <alignment horizontal="left" vertical="center" wrapText="1"/>
      <protection hidden="1"/>
    </xf>
    <xf numFmtId="0" fontId="19" fillId="0" borderId="52" xfId="0" applyFont="1" applyBorder="1" applyAlignment="1" applyProtection="1">
      <alignment horizontal="center" vertical="center"/>
      <protection hidden="1"/>
    </xf>
    <xf numFmtId="0" fontId="19" fillId="0" borderId="45" xfId="0" applyFont="1" applyBorder="1" applyAlignment="1" applyProtection="1">
      <alignment horizontal="center" vertical="center"/>
      <protection hidden="1"/>
    </xf>
    <xf numFmtId="0" fontId="19" fillId="0" borderId="53" xfId="0" applyFont="1" applyBorder="1" applyAlignment="1" applyProtection="1">
      <alignment horizontal="center" vertical="center"/>
      <protection hidden="1"/>
    </xf>
    <xf numFmtId="49" fontId="21" fillId="0" borderId="55" xfId="0" applyNumberFormat="1" applyFont="1" applyBorder="1" applyAlignment="1" applyProtection="1">
      <alignment horizontal="center" vertical="center" wrapText="1"/>
      <protection hidden="1"/>
    </xf>
    <xf numFmtId="49" fontId="21" fillId="0" borderId="31" xfId="0" applyNumberFormat="1" applyFont="1" applyBorder="1" applyAlignment="1" applyProtection="1">
      <alignment horizontal="center" vertical="center" wrapText="1"/>
      <protection hidden="1"/>
    </xf>
    <xf numFmtId="49" fontId="21" fillId="10" borderId="59" xfId="0" applyNumberFormat="1" applyFont="1" applyFill="1" applyBorder="1" applyAlignment="1" applyProtection="1">
      <alignment horizontal="center" vertical="center" wrapText="1"/>
      <protection hidden="1"/>
    </xf>
    <xf numFmtId="49" fontId="21" fillId="10" borderId="61" xfId="0" applyNumberFormat="1" applyFont="1" applyFill="1" applyBorder="1" applyAlignment="1" applyProtection="1">
      <alignment horizontal="center" vertical="center" wrapText="1"/>
      <protection hidden="1"/>
    </xf>
    <xf numFmtId="49" fontId="21" fillId="9" borderId="50" xfId="0" applyNumberFormat="1" applyFont="1" applyFill="1" applyBorder="1" applyAlignment="1" applyProtection="1">
      <alignment horizontal="center" vertical="center" wrapText="1"/>
      <protection hidden="1"/>
    </xf>
    <xf numFmtId="49" fontId="21" fillId="9" borderId="51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46" xfId="0" applyFont="1" applyBorder="1" applyAlignment="1" applyProtection="1">
      <alignment horizontal="left" vertical="center" wrapText="1"/>
      <protection hidden="1"/>
    </xf>
    <xf numFmtId="0" fontId="18" fillId="0" borderId="55" xfId="0" applyFont="1" applyBorder="1" applyAlignment="1" applyProtection="1">
      <alignment horizontal="left" vertical="center" wrapText="1"/>
      <protection hidden="1"/>
    </xf>
    <xf numFmtId="49" fontId="21" fillId="0" borderId="46" xfId="0" applyNumberFormat="1" applyFont="1" applyBorder="1" applyAlignment="1" applyProtection="1">
      <alignment horizontal="center" vertical="center" wrapText="1"/>
      <protection hidden="1"/>
    </xf>
    <xf numFmtId="49" fontId="21" fillId="0" borderId="48" xfId="0" applyNumberFormat="1" applyFont="1" applyBorder="1" applyAlignment="1" applyProtection="1">
      <alignment horizontal="center" vertical="center" wrapText="1"/>
      <protection hidden="1"/>
    </xf>
    <xf numFmtId="0" fontId="24" fillId="0" borderId="63" xfId="0" applyFont="1" applyBorder="1" applyAlignment="1" applyProtection="1">
      <alignment horizontal="left" vertical="center"/>
      <protection hidden="1"/>
    </xf>
    <xf numFmtId="0" fontId="14" fillId="0" borderId="45" xfId="0" applyFont="1" applyBorder="1" applyAlignment="1" applyProtection="1">
      <alignment horizontal="center" vertical="center"/>
      <protection hidden="1"/>
    </xf>
    <xf numFmtId="0" fontId="17" fillId="0" borderId="46" xfId="0" applyFont="1" applyBorder="1" applyAlignment="1" applyProtection="1">
      <alignment horizontal="center" vertical="center"/>
      <protection hidden="1"/>
    </xf>
    <xf numFmtId="0" fontId="17" fillId="0" borderId="55" xfId="0" applyFont="1" applyBorder="1" applyAlignment="1" applyProtection="1">
      <alignment horizontal="center" vertical="center"/>
      <protection hidden="1"/>
    </xf>
    <xf numFmtId="0" fontId="17" fillId="0" borderId="47" xfId="0" applyFont="1" applyBorder="1" applyAlignment="1" applyProtection="1">
      <alignment horizontal="center" vertical="center"/>
      <protection hidden="1"/>
    </xf>
    <xf numFmtId="0" fontId="17" fillId="0" borderId="10" xfId="0" applyFont="1" applyBorder="1" applyAlignment="1" applyProtection="1">
      <alignment horizontal="center" vertical="center"/>
      <protection hidden="1"/>
    </xf>
    <xf numFmtId="0" fontId="17" fillId="0" borderId="48" xfId="0" applyFont="1" applyBorder="1" applyAlignment="1" applyProtection="1">
      <alignment horizontal="center" vertical="center"/>
      <protection hidden="1"/>
    </xf>
    <xf numFmtId="0" fontId="17" fillId="0" borderId="31" xfId="0" applyFont="1" applyBorder="1" applyAlignment="1" applyProtection="1">
      <alignment horizontal="center" vertical="center"/>
      <protection hidden="1"/>
    </xf>
    <xf numFmtId="49" fontId="21" fillId="0" borderId="10" xfId="0" applyNumberFormat="1" applyFont="1" applyBorder="1" applyAlignment="1" applyProtection="1">
      <alignment horizontal="center" vertical="center" wrapText="1"/>
      <protection hidden="1"/>
    </xf>
    <xf numFmtId="49" fontId="22" fillId="0" borderId="59" xfId="0" applyNumberFormat="1" applyFont="1" applyBorder="1" applyAlignment="1" applyProtection="1">
      <alignment horizontal="center" vertical="center" wrapText="1"/>
      <protection locked="0"/>
    </xf>
    <xf numFmtId="49" fontId="22" fillId="0" borderId="60" xfId="0" applyNumberFormat="1" applyFont="1" applyBorder="1" applyAlignment="1" applyProtection="1">
      <alignment horizontal="center" vertical="center" wrapText="1"/>
      <protection locked="0"/>
    </xf>
    <xf numFmtId="49" fontId="22" fillId="0" borderId="61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Vérification" xfId="1" builtinId="2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</v>
    <v>8</v>
    <v>0</v>
    <v>6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9"/>
  <sheetViews>
    <sheetView showGridLines="0" tabSelected="1" workbookViewId="0">
      <pane ySplit="4" topLeftCell="A5" activePane="bottomLeft" state="frozen"/>
      <selection pane="bottomLeft" activeCell="D7" sqref="D7:J7"/>
    </sheetView>
  </sheetViews>
  <sheetFormatPr baseColWidth="10" defaultColWidth="8.88671875" defaultRowHeight="14.4" x14ac:dyDescent="0.3"/>
  <cols>
    <col min="1" max="1" width="2.77734375" style="8" customWidth="1"/>
    <col min="2" max="2" width="7.77734375" style="8" customWidth="1"/>
    <col min="3" max="3" width="15.77734375" style="8" customWidth="1"/>
    <col min="4" max="4" width="22.77734375" style="8" customWidth="1"/>
    <col min="5" max="5" width="80.77734375" style="8" customWidth="1"/>
    <col min="6" max="10" width="12.77734375" style="8" customWidth="1"/>
    <col min="11" max="11" width="8.88671875" style="8"/>
    <col min="12" max="13" width="6.77734375" style="8" customWidth="1"/>
    <col min="14" max="15" width="15.77734375" style="8" customWidth="1"/>
    <col min="16" max="16" width="8.5546875" style="8" customWidth="1"/>
    <col min="17" max="18" width="4.77734375" style="8" customWidth="1"/>
    <col min="19" max="19" width="20.77734375" style="8" customWidth="1"/>
    <col min="20" max="24" width="15.77734375" style="8" customWidth="1"/>
    <col min="25" max="16384" width="8.88671875" style="8"/>
  </cols>
  <sheetData>
    <row r="1" spans="1:24" ht="30" customHeight="1" thickTop="1" x14ac:dyDescent="0.3">
      <c r="B1" s="213" t="s">
        <v>0</v>
      </c>
      <c r="C1" s="214"/>
      <c r="D1" s="215" t="s">
        <v>1</v>
      </c>
      <c r="E1" s="215"/>
      <c r="F1" s="216" t="s">
        <v>2</v>
      </c>
      <c r="G1" s="216"/>
      <c r="H1" s="216"/>
      <c r="I1" s="217" t="s">
        <v>3</v>
      </c>
      <c r="J1" s="218"/>
      <c r="L1" s="158" t="s">
        <v>4844</v>
      </c>
      <c r="M1" s="158"/>
      <c r="N1" s="158"/>
      <c r="O1" s="158"/>
      <c r="Q1" s="131"/>
      <c r="R1" s="132"/>
      <c r="S1" s="132"/>
      <c r="T1" s="132"/>
      <c r="U1" s="132"/>
      <c r="V1" s="132"/>
      <c r="W1" s="132"/>
      <c r="X1" s="133"/>
    </row>
    <row r="2" spans="1:24" ht="19.95" customHeight="1" x14ac:dyDescent="0.3">
      <c r="B2" s="219">
        <v>45627</v>
      </c>
      <c r="C2" s="220"/>
      <c r="D2" s="140" t="s">
        <v>4</v>
      </c>
      <c r="E2" s="208"/>
      <c r="F2" s="209"/>
      <c r="G2" s="209"/>
      <c r="H2" s="209"/>
      <c r="I2" s="209"/>
      <c r="J2" s="210"/>
      <c r="L2" s="158"/>
      <c r="M2" s="158"/>
      <c r="N2" s="158"/>
      <c r="O2" s="158"/>
      <c r="Q2" s="134"/>
      <c r="R2" s="135"/>
      <c r="S2" s="135"/>
      <c r="T2" s="135" t="s">
        <v>4843</v>
      </c>
      <c r="U2" s="135"/>
      <c r="V2" s="135"/>
      <c r="W2" s="135"/>
      <c r="X2" s="136"/>
    </row>
    <row r="3" spans="1:24" ht="19.95" customHeight="1" x14ac:dyDescent="0.3">
      <c r="B3" s="219"/>
      <c r="C3" s="220"/>
      <c r="D3" s="211" t="s">
        <v>4841</v>
      </c>
      <c r="E3" s="223"/>
      <c r="F3" s="223"/>
      <c r="G3" s="223"/>
      <c r="H3" s="223"/>
      <c r="I3" s="223"/>
      <c r="J3" s="224"/>
      <c r="L3" s="158"/>
      <c r="M3" s="158"/>
      <c r="N3" s="158"/>
      <c r="O3" s="158"/>
      <c r="Q3" s="137"/>
      <c r="R3" s="138"/>
      <c r="S3" s="138"/>
      <c r="T3" s="138"/>
      <c r="U3" s="138"/>
      <c r="V3" s="138"/>
      <c r="W3" s="138"/>
      <c r="X3" s="139"/>
    </row>
    <row r="4" spans="1:24" ht="19.95" customHeight="1" thickBot="1" x14ac:dyDescent="0.35">
      <c r="B4" s="221"/>
      <c r="C4" s="222"/>
      <c r="D4" s="212"/>
      <c r="E4" s="225"/>
      <c r="F4" s="225"/>
      <c r="G4" s="225"/>
      <c r="H4" s="225"/>
      <c r="I4" s="225"/>
      <c r="J4" s="226"/>
      <c r="L4" s="11" t="s">
        <v>24</v>
      </c>
      <c r="M4" s="11" t="s">
        <v>25</v>
      </c>
      <c r="N4" s="11" t="s">
        <v>8</v>
      </c>
      <c r="O4" s="11" t="s">
        <v>26</v>
      </c>
      <c r="Q4" s="11"/>
      <c r="R4" s="11" t="s">
        <v>4885</v>
      </c>
      <c r="S4" s="11" t="s">
        <v>4839</v>
      </c>
      <c r="T4" s="11" t="s">
        <v>4837</v>
      </c>
      <c r="U4" s="11" t="s">
        <v>4836</v>
      </c>
      <c r="V4" s="11" t="s">
        <v>27</v>
      </c>
      <c r="W4" s="11" t="s">
        <v>13</v>
      </c>
      <c r="X4" s="11" t="s">
        <v>4842</v>
      </c>
    </row>
    <row r="5" spans="1:24" ht="15.6" thickTop="1" thickBot="1" x14ac:dyDescent="0.35"/>
    <row r="6" spans="1:24" ht="49.95" customHeight="1" thickTop="1" thickBot="1" x14ac:dyDescent="0.35">
      <c r="A6" s="155"/>
      <c r="B6" s="159"/>
      <c r="C6" s="160"/>
      <c r="D6" s="160"/>
      <c r="E6" s="160"/>
      <c r="F6" s="160"/>
      <c r="G6" s="160"/>
      <c r="H6" s="160"/>
      <c r="I6" s="160"/>
      <c r="J6" s="161"/>
      <c r="Q6" s="11" cm="1">
        <f t="array" aca="1" ref="Q6" ca="1">IF(ROW()&gt;1,INDIRECT(ADDRESS(ROW()-1,COLUMN())),"")</f>
        <v>0</v>
      </c>
      <c r="S6" s="35">
        <f>B6</f>
        <v>0</v>
      </c>
      <c r="T6" s="22">
        <v>0</v>
      </c>
      <c r="U6" s="22">
        <v>0</v>
      </c>
      <c r="V6" s="22">
        <v>0</v>
      </c>
      <c r="W6" s="11">
        <v>0</v>
      </c>
      <c r="X6" s="11"/>
    </row>
    <row r="7" spans="1:24" ht="30" customHeight="1" thickTop="1" x14ac:dyDescent="0.3">
      <c r="A7" s="156"/>
      <c r="B7" s="162" t="s">
        <v>17</v>
      </c>
      <c r="C7" s="163"/>
      <c r="D7" s="168"/>
      <c r="E7" s="169"/>
      <c r="F7" s="169"/>
      <c r="G7" s="169"/>
      <c r="H7" s="169"/>
      <c r="I7" s="169"/>
      <c r="J7" s="170"/>
      <c r="Q7" s="11" cm="1">
        <f t="array" aca="1" ref="Q7" ca="1">IF(ROW()&gt;1,INDIRECT(ADDRESS(ROW()-1,COLUMN())),"")</f>
        <v>0</v>
      </c>
      <c r="S7" s="35" cm="1">
        <f t="array" aca="1" ref="S7" ca="1">IF(ROW()&gt;1,INDIRECT(ADDRESS(ROW()-1,COLUMN())),"")</f>
        <v>0</v>
      </c>
      <c r="T7" s="22" cm="1">
        <f t="array" aca="1" ref="T7" ca="1">IF(ROW()&gt;1,INDIRECT(ADDRESS(ROW()-1,COLUMN())),"")</f>
        <v>0</v>
      </c>
      <c r="U7" s="22" cm="1">
        <f t="array" aca="1" ref="U7" ca="1">IF(ROW()&gt;1,INDIRECT(ADDRESS(ROW()-1,COLUMN())),"")</f>
        <v>0</v>
      </c>
      <c r="V7" s="22" cm="1">
        <f t="array" aca="1" ref="V7" ca="1">IF(ROW()&gt;1,INDIRECT(ADDRESS(ROW()-1,COLUMN())),"")</f>
        <v>0</v>
      </c>
      <c r="W7" s="11" cm="1">
        <f t="array" aca="1" ref="W7" ca="1">IF(ROW()&gt;1,INDIRECT(ADDRESS(ROW()-1,COLUMN())),"")</f>
        <v>0</v>
      </c>
      <c r="X7" s="11"/>
    </row>
    <row r="8" spans="1:24" ht="30" customHeight="1" x14ac:dyDescent="0.3">
      <c r="A8" s="156"/>
      <c r="B8" s="164"/>
      <c r="C8" s="165"/>
      <c r="D8" s="186"/>
      <c r="E8" s="187"/>
      <c r="F8" s="187"/>
      <c r="G8" s="187"/>
      <c r="H8" s="187"/>
      <c r="I8" s="187"/>
      <c r="J8" s="188"/>
      <c r="Q8" s="11" cm="1">
        <f t="array" aca="1" ref="Q8" ca="1">IF(ROW()&gt;1,INDIRECT(ADDRESS(ROW()-1,COLUMN())),"")</f>
        <v>0</v>
      </c>
      <c r="S8" s="35" cm="1">
        <f t="array" aca="1" ref="S8" ca="1">IF(ROW()&gt;1,INDIRECT(ADDRESS(ROW()-1,COLUMN())),"")</f>
        <v>0</v>
      </c>
      <c r="T8" s="22" cm="1">
        <f t="array" aca="1" ref="T8" ca="1">IF(ROW()&gt;1,INDIRECT(ADDRESS(ROW()-1,COLUMN())),"")</f>
        <v>0</v>
      </c>
      <c r="U8" s="22" cm="1">
        <f t="array" aca="1" ref="U8" ca="1">IF(ROW()&gt;1,INDIRECT(ADDRESS(ROW()-1,COLUMN())),"")</f>
        <v>0</v>
      </c>
      <c r="V8" s="22" cm="1">
        <f t="array" aca="1" ref="V8" ca="1">IF(ROW()&gt;1,INDIRECT(ADDRESS(ROW()-1,COLUMN())),"")</f>
        <v>0</v>
      </c>
      <c r="W8" s="11" cm="1">
        <f t="array" aca="1" ref="W8" ca="1">IF(ROW()&gt;1,INDIRECT(ADDRESS(ROW()-1,COLUMN())),"")</f>
        <v>0</v>
      </c>
      <c r="X8" s="11"/>
    </row>
    <row r="9" spans="1:24" ht="30" customHeight="1" thickBot="1" x14ac:dyDescent="0.35">
      <c r="A9" s="156"/>
      <c r="B9" s="166"/>
      <c r="C9" s="167"/>
      <c r="D9" s="171"/>
      <c r="E9" s="172"/>
      <c r="F9" s="172"/>
      <c r="G9" s="172"/>
      <c r="H9" s="172"/>
      <c r="I9" s="172"/>
      <c r="J9" s="173"/>
      <c r="Q9" s="11" cm="1">
        <f t="array" aca="1" ref="Q9" ca="1">IF(ROW()&gt;1,INDIRECT(ADDRESS(ROW()-1,COLUMN())),"")</f>
        <v>0</v>
      </c>
      <c r="S9" s="35" cm="1">
        <f t="array" aca="1" ref="S9" ca="1">IF(ROW()&gt;1,INDIRECT(ADDRESS(ROW()-1,COLUMN())),"")</f>
        <v>0</v>
      </c>
      <c r="T9" s="22" cm="1">
        <f t="array" aca="1" ref="T9" ca="1">IF(ROW()&gt;1,INDIRECT(ADDRESS(ROW()-1,COLUMN())),"")</f>
        <v>0</v>
      </c>
      <c r="U9" s="22" cm="1">
        <f t="array" aca="1" ref="U9" ca="1">IF(ROW()&gt;1,INDIRECT(ADDRESS(ROW()-1,COLUMN())),"")</f>
        <v>0</v>
      </c>
      <c r="V9" s="22" cm="1">
        <f t="array" aca="1" ref="V9" ca="1">IF(ROW()&gt;1,INDIRECT(ADDRESS(ROW()-1,COLUMN())),"")</f>
        <v>0</v>
      </c>
      <c r="W9" s="11" cm="1">
        <f t="array" aca="1" ref="W9" ca="1">IF(ROW()&gt;1,INDIRECT(ADDRESS(ROW()-1,COLUMN())),"")</f>
        <v>0</v>
      </c>
      <c r="X9" s="11"/>
    </row>
    <row r="10" spans="1:24" ht="15" thickTop="1" x14ac:dyDescent="0.3">
      <c r="A10" s="156"/>
      <c r="B10" s="174" t="s">
        <v>5</v>
      </c>
      <c r="C10" s="176" t="s">
        <v>6</v>
      </c>
      <c r="D10" s="178" t="s">
        <v>7</v>
      </c>
      <c r="E10" s="178"/>
      <c r="F10" s="178"/>
      <c r="G10" s="178"/>
      <c r="H10" s="178"/>
      <c r="I10" s="178"/>
      <c r="J10" s="179"/>
      <c r="Q10" s="11" cm="1">
        <f t="array" aca="1" ref="Q10" ca="1">IF(ROW()&gt;1,INDIRECT(ADDRESS(ROW()-1,COLUMN())),"")</f>
        <v>0</v>
      </c>
      <c r="S10" s="35" cm="1">
        <f t="array" aca="1" ref="S10" ca="1">IF(ROW()&gt;1,INDIRECT(ADDRESS(ROW()-1,COLUMN())),"")</f>
        <v>0</v>
      </c>
      <c r="T10" s="22" cm="1">
        <f t="array" aca="1" ref="T10" ca="1">IF(ROW()&gt;1,INDIRECT(ADDRESS(ROW()-1,COLUMN())),"")</f>
        <v>0</v>
      </c>
      <c r="U10" s="22" cm="1">
        <f t="array" aca="1" ref="U10" ca="1">IF(ROW()&gt;1,INDIRECT(ADDRESS(ROW()-1,COLUMN())),"")</f>
        <v>0</v>
      </c>
      <c r="V10" s="22" cm="1">
        <f t="array" aca="1" ref="V10" ca="1">IF(ROW()&gt;1,INDIRECT(ADDRESS(ROW()-1,COLUMN())),"")</f>
        <v>0</v>
      </c>
      <c r="W10" s="11" cm="1">
        <f t="array" aca="1" ref="W10" ca="1">IF(ROW()&gt;1,INDIRECT(ADDRESS(ROW()-1,COLUMN())),"")</f>
        <v>0</v>
      </c>
      <c r="X10" s="11"/>
    </row>
    <row r="11" spans="1:24" x14ac:dyDescent="0.3">
      <c r="A11" s="156"/>
      <c r="B11" s="175"/>
      <c r="C11" s="177"/>
      <c r="D11" s="177" t="s">
        <v>8</v>
      </c>
      <c r="E11" s="177"/>
      <c r="F11" s="148" t="s">
        <v>9</v>
      </c>
      <c r="G11" s="148" t="s">
        <v>10</v>
      </c>
      <c r="H11" s="148" t="s">
        <v>11</v>
      </c>
      <c r="I11" s="148" t="s">
        <v>12</v>
      </c>
      <c r="J11" s="149" t="s">
        <v>13</v>
      </c>
      <c r="Q11" s="11" cm="1">
        <f t="array" aca="1" ref="Q11" ca="1">IF(ROW()&gt;1,INDIRECT(ADDRESS(ROW()-1,COLUMN())),"")</f>
        <v>0</v>
      </c>
      <c r="S11" s="35" cm="1">
        <f t="array" aca="1" ref="S11" ca="1">IF(ROW()&gt;1,INDIRECT(ADDRESS(ROW()-1,COLUMN())),"")</f>
        <v>0</v>
      </c>
      <c r="T11" s="22" cm="1">
        <f t="array" aca="1" ref="T11" ca="1">IF(ROW()&gt;1,INDIRECT(ADDRESS(ROW()-1,COLUMN())),"")</f>
        <v>0</v>
      </c>
      <c r="U11" s="22" cm="1">
        <f t="array" aca="1" ref="U11" ca="1">IF(ROW()&gt;1,INDIRECT(ADDRESS(ROW()-1,COLUMN())),"")</f>
        <v>0</v>
      </c>
      <c r="V11" s="22" cm="1">
        <f t="array" aca="1" ref="V11" ca="1">IF(ROW()&gt;1,INDIRECT(ADDRESS(ROW()-1,COLUMN())),"")</f>
        <v>0</v>
      </c>
      <c r="W11" s="11" cm="1">
        <f t="array" aca="1" ref="W11" ca="1">IF(ROW()&gt;1,INDIRECT(ADDRESS(ROW()-1,COLUMN())),"")</f>
        <v>0</v>
      </c>
      <c r="X11" s="11"/>
    </row>
    <row r="12" spans="1:24" x14ac:dyDescent="0.3">
      <c r="A12" s="156"/>
      <c r="B12" s="26"/>
      <c r="C12" s="27"/>
      <c r="D12" s="184"/>
      <c r="E12" s="185"/>
      <c r="F12" s="28"/>
      <c r="G12" s="29">
        <v>1</v>
      </c>
      <c r="H12" s="18">
        <f>IF(B12=0,0,(F12/G12))</f>
        <v>0</v>
      </c>
      <c r="I12" s="18">
        <f>IF(B12=0,0,(H12*B12))</f>
        <v>0</v>
      </c>
      <c r="J12" s="2"/>
      <c r="L12" s="11" t="s">
        <v>16</v>
      </c>
      <c r="M12" s="11">
        <f>B12</f>
        <v>0</v>
      </c>
      <c r="N12" s="11">
        <f>D12</f>
        <v>0</v>
      </c>
      <c r="O12" s="11" t="s">
        <v>4838</v>
      </c>
      <c r="Q12" s="11" cm="1">
        <f t="array" aca="1" ref="Q12" ca="1">IF(ROW()&gt;1,INDIRECT(ADDRESS(ROW()-1,COLUMN())),"")</f>
        <v>0</v>
      </c>
      <c r="S12" s="35" cm="1">
        <f t="array" aca="1" ref="S12" ca="1">IF(ROW()&gt;1,INDIRECT(ADDRESS(ROW()-1,COLUMN())),"")</f>
        <v>0</v>
      </c>
      <c r="T12" s="20" cm="1">
        <f t="array" aca="1" ref="T12" ca="1">IF(ROW()&gt;1,INDIRECT(ADDRESS(ROW()-1,COLUMN())),"")+I12</f>
        <v>0</v>
      </c>
      <c r="U12" s="22" cm="1">
        <f t="array" aca="1" ref="U12" ca="1">IF(ROW()&gt;1,INDIRECT(ADDRESS(ROW()-1,COLUMN())),"")</f>
        <v>0</v>
      </c>
      <c r="V12" s="22" cm="1">
        <f t="array" aca="1" ref="V12" ca="1">IF(ROW()&gt;1,INDIRECT(ADDRESS(ROW()-1,COLUMN())),"")</f>
        <v>0</v>
      </c>
      <c r="W12" s="21" cm="1">
        <f t="array" aca="1" ref="W12" ca="1">IF(ROW()&gt;1,INDIRECT(ADDRESS(ROW()-1,COLUMN())),"")+J12</f>
        <v>0</v>
      </c>
      <c r="X12" s="11"/>
    </row>
    <row r="13" spans="1:24" x14ac:dyDescent="0.3">
      <c r="A13" s="156"/>
      <c r="B13" s="26"/>
      <c r="C13" s="27"/>
      <c r="D13" s="184"/>
      <c r="E13" s="185"/>
      <c r="F13" s="28"/>
      <c r="G13" s="29">
        <v>1</v>
      </c>
      <c r="H13" s="18">
        <f>IF(B13=0,0,(F13/G13))</f>
        <v>0</v>
      </c>
      <c r="I13" s="18">
        <f>IF(B13=0,0,(H13*B13))</f>
        <v>0</v>
      </c>
      <c r="J13" s="2"/>
      <c r="L13" s="11" t="s">
        <v>16</v>
      </c>
      <c r="M13" s="11">
        <f>B13</f>
        <v>0</v>
      </c>
      <c r="N13" s="11">
        <f>D13</f>
        <v>0</v>
      </c>
      <c r="O13" s="11" t="s">
        <v>4838</v>
      </c>
      <c r="Q13" s="11" cm="1">
        <f t="array" aca="1" ref="Q13" ca="1">IF(ROW()&gt;1,INDIRECT(ADDRESS(ROW()-1,COLUMN())),"")</f>
        <v>0</v>
      </c>
      <c r="S13" s="35" cm="1">
        <f t="array" aca="1" ref="S13" ca="1">IF(ROW()&gt;1,INDIRECT(ADDRESS(ROW()-1,COLUMN())),"")</f>
        <v>0</v>
      </c>
      <c r="T13" s="20" cm="1">
        <f t="array" aca="1" ref="T13" ca="1">IF(ROW()&gt;1,INDIRECT(ADDRESS(ROW()-1,COLUMN())),"")+I13</f>
        <v>0</v>
      </c>
      <c r="U13" s="22" cm="1">
        <f t="array" aca="1" ref="U13" ca="1">IF(ROW()&gt;1,INDIRECT(ADDRESS(ROW()-1,COLUMN())),"")</f>
        <v>0</v>
      </c>
      <c r="V13" s="22" cm="1">
        <f t="array" aca="1" ref="V13" ca="1">IF(ROW()&gt;1,INDIRECT(ADDRESS(ROW()-1,COLUMN())),"")</f>
        <v>0</v>
      </c>
      <c r="W13" s="21" cm="1">
        <f t="array" aca="1" ref="W13" ca="1">IF(ROW()&gt;1,INDIRECT(ADDRESS(ROW()-1,COLUMN())),"")+J13</f>
        <v>0</v>
      </c>
      <c r="X13" s="11"/>
    </row>
    <row r="14" spans="1:24" ht="15" thickBot="1" x14ac:dyDescent="0.35">
      <c r="A14" s="156"/>
      <c r="B14" s="26"/>
      <c r="C14" s="27"/>
      <c r="D14" s="184"/>
      <c r="E14" s="185"/>
      <c r="F14" s="28"/>
      <c r="G14" s="29">
        <v>1</v>
      </c>
      <c r="H14" s="18">
        <f>IF(B14=0,0,(F14/G14))</f>
        <v>0</v>
      </c>
      <c r="I14" s="18">
        <f>IF(B14=0,0,(H14*B14))</f>
        <v>0</v>
      </c>
      <c r="J14" s="2"/>
      <c r="L14" s="11" t="s">
        <v>16</v>
      </c>
      <c r="M14" s="11">
        <f>B14</f>
        <v>0</v>
      </c>
      <c r="N14" s="11">
        <f>D14</f>
        <v>0</v>
      </c>
      <c r="O14" s="11" t="s">
        <v>4838</v>
      </c>
      <c r="Q14" s="11" cm="1">
        <f t="array" aca="1" ref="Q14" ca="1">IF(ROW()&gt;1,INDIRECT(ADDRESS(ROW()-1,COLUMN())),"")</f>
        <v>0</v>
      </c>
      <c r="S14" s="35" cm="1">
        <f t="array" aca="1" ref="S14" ca="1">IF(ROW()&gt;1,INDIRECT(ADDRESS(ROW()-1,COLUMN())),"")</f>
        <v>0</v>
      </c>
      <c r="T14" s="20" cm="1">
        <f t="array" aca="1" ref="T14" ca="1">IF(ROW()&gt;1,INDIRECT(ADDRESS(ROW()-1,COLUMN())),"")+I14</f>
        <v>0</v>
      </c>
      <c r="U14" s="22" cm="1">
        <f t="array" aca="1" ref="U14" ca="1">IF(ROW()&gt;1,INDIRECT(ADDRESS(ROW()-1,COLUMN())),"")</f>
        <v>0</v>
      </c>
      <c r="V14" s="22" cm="1">
        <f t="array" aca="1" ref="V14" ca="1">IF(ROW()&gt;1,INDIRECT(ADDRESS(ROW()-1,COLUMN())),"")</f>
        <v>0</v>
      </c>
      <c r="W14" s="21" cm="1">
        <f t="array" aca="1" ref="W14" ca="1">IF(ROW()&gt;1,INDIRECT(ADDRESS(ROW()-1,COLUMN())),"")+J14</f>
        <v>0</v>
      </c>
      <c r="X14" s="11"/>
    </row>
    <row r="15" spans="1:24" ht="15" thickTop="1" x14ac:dyDescent="0.3">
      <c r="A15" s="156"/>
      <c r="B15" s="174" t="s">
        <v>5</v>
      </c>
      <c r="C15" s="176" t="s">
        <v>6</v>
      </c>
      <c r="D15" s="178" t="s">
        <v>4840</v>
      </c>
      <c r="E15" s="178"/>
      <c r="F15" s="178"/>
      <c r="G15" s="178"/>
      <c r="H15" s="178"/>
      <c r="I15" s="178"/>
      <c r="J15" s="179"/>
      <c r="Q15" s="11" cm="1">
        <f t="array" aca="1" ref="Q15" ca="1">IF(ROW()&gt;1,INDIRECT(ADDRESS(ROW()-1,COLUMN())),"")</f>
        <v>0</v>
      </c>
      <c r="S15" s="35" cm="1">
        <f t="array" aca="1" ref="S15" ca="1">IF(ROW()&gt;1,INDIRECT(ADDRESS(ROW()-1,COLUMN())),"")</f>
        <v>0</v>
      </c>
      <c r="T15" s="22" cm="1">
        <f t="array" aca="1" ref="T15" ca="1">IF(ROW()&gt;1,INDIRECT(ADDRESS(ROW()-1,COLUMN())),"")</f>
        <v>0</v>
      </c>
      <c r="U15" s="22" cm="1">
        <f t="array" aca="1" ref="U15" ca="1">IF(ROW()&gt;1,INDIRECT(ADDRESS(ROW()-1,COLUMN())),"")</f>
        <v>0</v>
      </c>
      <c r="V15" s="22" cm="1">
        <f t="array" aca="1" ref="V15" ca="1">IF(ROW()&gt;1,INDIRECT(ADDRESS(ROW()-1,COLUMN())),"")</f>
        <v>0</v>
      </c>
      <c r="W15" s="11" cm="1">
        <f t="array" aca="1" ref="W15" ca="1">IF(ROW()&gt;1,INDIRECT(ADDRESS(ROW()-1,COLUMN())),"")</f>
        <v>0</v>
      </c>
      <c r="X15" s="11"/>
    </row>
    <row r="16" spans="1:24" x14ac:dyDescent="0.3">
      <c r="A16" s="156"/>
      <c r="B16" s="175"/>
      <c r="C16" s="177"/>
      <c r="D16" s="148" t="s">
        <v>15</v>
      </c>
      <c r="E16" s="147" t="s">
        <v>8</v>
      </c>
      <c r="F16" s="148"/>
      <c r="G16" s="148"/>
      <c r="H16" s="148" t="s">
        <v>11</v>
      </c>
      <c r="I16" s="148" t="s">
        <v>12</v>
      </c>
      <c r="J16" s="149" t="s">
        <v>13</v>
      </c>
      <c r="Q16" s="11" cm="1">
        <f t="array" aca="1" ref="Q16" ca="1">IF(ROW()&gt;1,INDIRECT(ADDRESS(ROW()-1,COLUMN())),"")</f>
        <v>0</v>
      </c>
      <c r="S16" s="35" cm="1">
        <f t="array" aca="1" ref="S16" ca="1">IF(ROW()&gt;1,INDIRECT(ADDRESS(ROW()-1,COLUMN())),"")</f>
        <v>0</v>
      </c>
      <c r="T16" s="22" cm="1">
        <f t="array" aca="1" ref="T16" ca="1">IF(ROW()&gt;1,INDIRECT(ADDRESS(ROW()-1,COLUMN())),"")</f>
        <v>0</v>
      </c>
      <c r="U16" s="22" cm="1">
        <f t="array" aca="1" ref="U16" ca="1">IF(ROW()&gt;1,INDIRECT(ADDRESS(ROW()-1,COLUMN())),"")</f>
        <v>0</v>
      </c>
      <c r="V16" s="22" cm="1">
        <f t="array" aca="1" ref="V16" ca="1">IF(ROW()&gt;1,INDIRECT(ADDRESS(ROW()-1,COLUMN())),"")</f>
        <v>0</v>
      </c>
      <c r="W16" s="11" cm="1">
        <f t="array" aca="1" ref="W16" ca="1">IF(ROW()&gt;1,INDIRECT(ADDRESS(ROW()-1,COLUMN())),"")</f>
        <v>0</v>
      </c>
      <c r="X16" s="11"/>
    </row>
    <row r="17" spans="1:24" x14ac:dyDescent="0.3">
      <c r="A17" s="156"/>
      <c r="B17" s="26"/>
      <c r="C17" s="27"/>
      <c r="D17" s="30"/>
      <c r="E17" s="152" t="str">
        <f>IF(D17=0,"",(VLOOKUP(D17,GP!A:H,3,0)))</f>
        <v/>
      </c>
      <c r="F17" s="153"/>
      <c r="G17" s="154"/>
      <c r="H17" s="17">
        <f>IF(D17=0,0,(VLOOKUP(D17,GP!A:H,7,0)))</f>
        <v>0</v>
      </c>
      <c r="I17" s="17">
        <f>IF(B17=0,0,(H17*B17))</f>
        <v>0</v>
      </c>
      <c r="J17" s="2" t="s">
        <v>4838</v>
      </c>
      <c r="L17" s="11" t="s">
        <v>16</v>
      </c>
      <c r="M17" s="11">
        <f>B17</f>
        <v>0</v>
      </c>
      <c r="N17" s="11">
        <f>IF(D17=0,0,(VLOOKUP(D17,GP!A:H,3,0)))</f>
        <v>0</v>
      </c>
      <c r="O17" s="11">
        <f>IF(D17=0,0,(VLOOKUP(D17,GP!A:H,2,0)))</f>
        <v>0</v>
      </c>
      <c r="Q17" s="11" cm="1">
        <f t="array" aca="1" ref="Q17" ca="1">IF(ROW()&gt;1,INDIRECT(ADDRESS(ROW()-1,COLUMN())),"")</f>
        <v>0</v>
      </c>
      <c r="S17" s="35" cm="1">
        <f t="array" aca="1" ref="S17" ca="1">IF(ROW()&gt;1,INDIRECT(ADDRESS(ROW()-1,COLUMN())),"")</f>
        <v>0</v>
      </c>
      <c r="T17" s="22" cm="1">
        <f t="array" aca="1" ref="T17" ca="1">IF(ROW()&gt;1,INDIRECT(ADDRESS(ROW()-1,COLUMN())),"")</f>
        <v>0</v>
      </c>
      <c r="U17" s="33" cm="1">
        <f t="array" aca="1" ref="U17" ca="1">IF(ROW()&gt;1,INDIRECT(ADDRESS(ROW()-1,COLUMN())),"")+I17</f>
        <v>0</v>
      </c>
      <c r="V17" s="22" cm="1">
        <f t="array" aca="1" ref="V17" ca="1">IF(ROW()&gt;1,INDIRECT(ADDRESS(ROW()-1,COLUMN())),"")</f>
        <v>0</v>
      </c>
      <c r="W17" s="11" cm="1">
        <f t="array" aca="1" ref="W17" ca="1">IF(ROW()&gt;1,INDIRECT(ADDRESS(ROW()-1,COLUMN())),"")</f>
        <v>0</v>
      </c>
      <c r="X17" s="11"/>
    </row>
    <row r="18" spans="1:24" x14ac:dyDescent="0.3">
      <c r="A18" s="156"/>
      <c r="B18" s="26"/>
      <c r="C18" s="27"/>
      <c r="D18" s="30"/>
      <c r="E18" s="152" t="str">
        <f>IF(D18=0,"",(VLOOKUP(D18,GP!A:H,3,0)))</f>
        <v/>
      </c>
      <c r="F18" s="153"/>
      <c r="G18" s="154"/>
      <c r="H18" s="17">
        <f>IF(D18=0,0,(VLOOKUP(D18,GP!A:H,7,0)))</f>
        <v>0</v>
      </c>
      <c r="I18" s="17">
        <f>IF(B18=0,0,(H18*B18))</f>
        <v>0</v>
      </c>
      <c r="J18" s="2" t="s">
        <v>4838</v>
      </c>
      <c r="L18" s="11" t="s">
        <v>16</v>
      </c>
      <c r="M18" s="11">
        <f>B18</f>
        <v>0</v>
      </c>
      <c r="N18" s="11">
        <f>IF(D18=0,0,(VLOOKUP(D18,GP!A:H,3,0)))</f>
        <v>0</v>
      </c>
      <c r="O18" s="11">
        <f>IF(D18=0,0,(VLOOKUP(D18,GP!A:H,2,0)))</f>
        <v>0</v>
      </c>
      <c r="Q18" s="11" cm="1">
        <f t="array" aca="1" ref="Q18" ca="1">IF(ROW()&gt;1,INDIRECT(ADDRESS(ROW()-1,COLUMN())),"")</f>
        <v>0</v>
      </c>
      <c r="S18" s="35" cm="1">
        <f t="array" aca="1" ref="S18" ca="1">IF(ROW()&gt;1,INDIRECT(ADDRESS(ROW()-1,COLUMN())),"")</f>
        <v>0</v>
      </c>
      <c r="T18" s="22" cm="1">
        <f t="array" aca="1" ref="T18" ca="1">IF(ROW()&gt;1,INDIRECT(ADDRESS(ROW()-1,COLUMN())),"")</f>
        <v>0</v>
      </c>
      <c r="U18" s="33" cm="1">
        <f t="array" aca="1" ref="U18" ca="1">IF(ROW()&gt;1,INDIRECT(ADDRESS(ROW()-1,COLUMN())),"")+I18</f>
        <v>0</v>
      </c>
      <c r="V18" s="22" cm="1">
        <f t="array" aca="1" ref="V18" ca="1">IF(ROW()&gt;1,INDIRECT(ADDRESS(ROW()-1,COLUMN())),"")</f>
        <v>0</v>
      </c>
      <c r="W18" s="11" cm="1">
        <f t="array" aca="1" ref="W18" ca="1">IF(ROW()&gt;1,INDIRECT(ADDRESS(ROW()-1,COLUMN())),"")</f>
        <v>0</v>
      </c>
      <c r="X18" s="11"/>
    </row>
    <row r="19" spans="1:24" ht="15" thickBot="1" x14ac:dyDescent="0.35">
      <c r="A19" s="156"/>
      <c r="B19" s="26"/>
      <c r="C19" s="27"/>
      <c r="D19" s="30"/>
      <c r="E19" s="152" t="str">
        <f>IF(D19=0,"",(VLOOKUP(D19,GP!A:H,3,0)))</f>
        <v/>
      </c>
      <c r="F19" s="153"/>
      <c r="G19" s="154"/>
      <c r="H19" s="17">
        <f>IF(D19=0,0,(VLOOKUP(D19,GP!A:H,7,0)))</f>
        <v>0</v>
      </c>
      <c r="I19" s="17">
        <f>IF(B19=0,0,(H19*B19))</f>
        <v>0</v>
      </c>
      <c r="J19" s="2" t="s">
        <v>4838</v>
      </c>
      <c r="L19" s="11" t="s">
        <v>16</v>
      </c>
      <c r="M19" s="11">
        <f>B19</f>
        <v>0</v>
      </c>
      <c r="N19" s="11">
        <f>IF(D19=0,0,(VLOOKUP(D19,GP!A:H,3,0)))</f>
        <v>0</v>
      </c>
      <c r="O19" s="11">
        <f>IF(D19=0,0,(VLOOKUP(D19,GP!A:H,2,0)))</f>
        <v>0</v>
      </c>
      <c r="Q19" s="11" cm="1">
        <f t="array" aca="1" ref="Q19" ca="1">IF(ROW()&gt;1,INDIRECT(ADDRESS(ROW()-1,COLUMN())),"")</f>
        <v>0</v>
      </c>
      <c r="S19" s="35" cm="1">
        <f t="array" aca="1" ref="S19" ca="1">IF(ROW()&gt;1,INDIRECT(ADDRESS(ROW()-1,COLUMN())),"")</f>
        <v>0</v>
      </c>
      <c r="T19" s="22" cm="1">
        <f t="array" aca="1" ref="T19" ca="1">IF(ROW()&gt;1,INDIRECT(ADDRESS(ROW()-1,COLUMN())),"")</f>
        <v>0</v>
      </c>
      <c r="U19" s="33" cm="1">
        <f t="array" aca="1" ref="U19" ca="1">IF(ROW()&gt;1,INDIRECT(ADDRESS(ROW()-1,COLUMN())),"")+I19</f>
        <v>0</v>
      </c>
      <c r="V19" s="22" cm="1">
        <f t="array" aca="1" ref="V19" ca="1">IF(ROW()&gt;1,INDIRECT(ADDRESS(ROW()-1,COLUMN())),"")</f>
        <v>0</v>
      </c>
      <c r="W19" s="11" cm="1">
        <f t="array" aca="1" ref="W19" ca="1">IF(ROW()&gt;1,INDIRECT(ADDRESS(ROW()-1,COLUMN())),"")</f>
        <v>0</v>
      </c>
      <c r="X19" s="11"/>
    </row>
    <row r="20" spans="1:24" ht="15" thickTop="1" x14ac:dyDescent="0.3">
      <c r="A20" s="156"/>
      <c r="B20" s="174" t="s">
        <v>5</v>
      </c>
      <c r="C20" s="181" t="s">
        <v>15</v>
      </c>
      <c r="D20" s="178" t="s">
        <v>14</v>
      </c>
      <c r="E20" s="178"/>
      <c r="F20" s="178"/>
      <c r="G20" s="178"/>
      <c r="H20" s="178"/>
      <c r="I20" s="178"/>
      <c r="J20" s="179"/>
      <c r="Q20" s="11" cm="1">
        <f t="array" aca="1" ref="Q20" ca="1">IF(ROW()&gt;1,INDIRECT(ADDRESS(ROW()-1,COLUMN())),"")</f>
        <v>0</v>
      </c>
      <c r="S20" s="35" cm="1">
        <f t="array" aca="1" ref="S20" ca="1">IF(ROW()&gt;1,INDIRECT(ADDRESS(ROW()-1,COLUMN())),"")</f>
        <v>0</v>
      </c>
      <c r="T20" s="22" cm="1">
        <f t="array" aca="1" ref="T20" ca="1">IF(ROW()&gt;1,INDIRECT(ADDRESS(ROW()-1,COLUMN())),"")</f>
        <v>0</v>
      </c>
      <c r="U20" s="22" cm="1">
        <f t="array" aca="1" ref="U20" ca="1">IF(ROW()&gt;1,INDIRECT(ADDRESS(ROW()-1,COLUMN())),"")</f>
        <v>0</v>
      </c>
      <c r="V20" s="22" cm="1">
        <f t="array" aca="1" ref="V20" ca="1">IF(ROW()&gt;1,INDIRECT(ADDRESS(ROW()-1,COLUMN())),"")</f>
        <v>0</v>
      </c>
      <c r="W20" s="11" cm="1">
        <f t="array" aca="1" ref="W20" ca="1">IF(ROW()&gt;1,INDIRECT(ADDRESS(ROW()-1,COLUMN())),"")</f>
        <v>0</v>
      </c>
      <c r="X20" s="11"/>
    </row>
    <row r="21" spans="1:24" x14ac:dyDescent="0.3">
      <c r="A21" s="156"/>
      <c r="B21" s="180"/>
      <c r="C21" s="182"/>
      <c r="D21" s="183" t="s">
        <v>8</v>
      </c>
      <c r="E21" s="183"/>
      <c r="F21" s="150"/>
      <c r="G21" s="150"/>
      <c r="H21" s="150" t="s">
        <v>11</v>
      </c>
      <c r="I21" s="150" t="s">
        <v>12</v>
      </c>
      <c r="J21" s="151" t="s">
        <v>13</v>
      </c>
      <c r="Q21" s="11" cm="1">
        <f t="array" aca="1" ref="Q21" ca="1">IF(ROW()&gt;1,INDIRECT(ADDRESS(ROW()-1,COLUMN())),"")</f>
        <v>0</v>
      </c>
      <c r="S21" s="35" cm="1">
        <f t="array" aca="1" ref="S21" ca="1">IF(ROW()&gt;1,INDIRECT(ADDRESS(ROW()-1,COLUMN())),"")</f>
        <v>0</v>
      </c>
      <c r="T21" s="22" cm="1">
        <f t="array" aca="1" ref="T21" ca="1">IF(ROW()&gt;1,INDIRECT(ADDRESS(ROW()-1,COLUMN())),"")</f>
        <v>0</v>
      </c>
      <c r="U21" s="22" cm="1">
        <f t="array" aca="1" ref="U21" ca="1">IF(ROW()&gt;1,INDIRECT(ADDRESS(ROW()-1,COLUMN())),"")</f>
        <v>0</v>
      </c>
      <c r="V21" s="22" cm="1">
        <f t="array" aca="1" ref="V21" ca="1">IF(ROW()&gt;1,INDIRECT(ADDRESS(ROW()-1,COLUMN())),"")</f>
        <v>0</v>
      </c>
      <c r="W21" s="11" cm="1">
        <f t="array" aca="1" ref="W21" ca="1">IF(ROW()&gt;1,INDIRECT(ADDRESS(ROW()-1,COLUMN())),"")</f>
        <v>0</v>
      </c>
      <c r="X21" s="11"/>
    </row>
    <row r="22" spans="1:24" x14ac:dyDescent="0.3">
      <c r="A22" s="156"/>
      <c r="B22" s="26"/>
      <c r="C22" s="32"/>
      <c r="D22" s="157" t="str">
        <f>IF(C22=0,"",(VLOOKUP(C22,INOX!A:D,3,0)))</f>
        <v/>
      </c>
      <c r="E22" s="157"/>
      <c r="F22" s="157"/>
      <c r="G22" s="157"/>
      <c r="H22" s="19">
        <f>IF(C22=0,0,(VLOOKUP(C22,INOX!A:D,4,0)))</f>
        <v>0</v>
      </c>
      <c r="I22" s="19">
        <f>IF(B22=0,0,(H22*B22))</f>
        <v>0</v>
      </c>
      <c r="J22" s="2" t="s">
        <v>4838</v>
      </c>
      <c r="L22" s="11" t="s">
        <v>14</v>
      </c>
      <c r="M22" s="11">
        <f>B22</f>
        <v>0</v>
      </c>
      <c r="N22" s="11">
        <f>IF(C22=0,0,(VLOOKUP(C22,INOX!A:D,3,0)))</f>
        <v>0</v>
      </c>
      <c r="O22" s="11">
        <f>IF(C22=0,0,(VLOOKUP(C22,INOX!A:D,2,0)))</f>
        <v>0</v>
      </c>
      <c r="Q22" s="11" cm="1">
        <f t="array" aca="1" ref="Q22" ca="1">IF(ROW()&gt;1,INDIRECT(ADDRESS(ROW()-1,COLUMN())),"")</f>
        <v>0</v>
      </c>
      <c r="S22" s="35" cm="1">
        <f t="array" aca="1" ref="S22" ca="1">IF(ROW()&gt;1,INDIRECT(ADDRESS(ROW()-1,COLUMN())),"")</f>
        <v>0</v>
      </c>
      <c r="T22" s="22" cm="1">
        <f t="array" aca="1" ref="T22" ca="1">IF(ROW()&gt;1,INDIRECT(ADDRESS(ROW()-1,COLUMN())),"")</f>
        <v>0</v>
      </c>
      <c r="U22" s="22" cm="1">
        <f t="array" aca="1" ref="U22" ca="1">IF(ROW()&gt;1,INDIRECT(ADDRESS(ROW()-1,COLUMN())),"")</f>
        <v>0</v>
      </c>
      <c r="V22" s="34" cm="1">
        <f t="array" aca="1" ref="V22" ca="1">IF(ROW()&gt;1,INDIRECT(ADDRESS(ROW()-1,COLUMN())),"")+I22</f>
        <v>0</v>
      </c>
      <c r="W22" s="11" cm="1">
        <f t="array" aca="1" ref="W22" ca="1">IF(ROW()&gt;1,INDIRECT(ADDRESS(ROW()-1,COLUMN())),"")</f>
        <v>0</v>
      </c>
      <c r="X22" s="11"/>
    </row>
    <row r="23" spans="1:24" x14ac:dyDescent="0.3">
      <c r="A23" s="156"/>
      <c r="B23" s="26"/>
      <c r="C23" s="32"/>
      <c r="D23" s="157" t="str">
        <f>IF(C23=0,"",(VLOOKUP(C23,INOX!A:D,3,0)))</f>
        <v/>
      </c>
      <c r="E23" s="157"/>
      <c r="F23" s="157"/>
      <c r="G23" s="157"/>
      <c r="H23" s="19">
        <f>IF(C23=0,0,(VLOOKUP(C23,INOX!A:D,4,0)))</f>
        <v>0</v>
      </c>
      <c r="I23" s="19">
        <f>IF(B23=0,0,(H23*B23))</f>
        <v>0</v>
      </c>
      <c r="J23" s="2" t="s">
        <v>4838</v>
      </c>
      <c r="L23" s="11" t="s">
        <v>14</v>
      </c>
      <c r="M23" s="11">
        <f>B23</f>
        <v>0</v>
      </c>
      <c r="N23" s="11">
        <f>IF(C23=0,0,(VLOOKUP(C23,INOX!A:D,3,0)))</f>
        <v>0</v>
      </c>
      <c r="O23" s="11">
        <f>IF(C23=0,0,(VLOOKUP(C23,INOX!A:D,2,0)))</f>
        <v>0</v>
      </c>
      <c r="Q23" s="11" cm="1">
        <f t="array" aca="1" ref="Q23" ca="1">IF(ROW()&gt;1,INDIRECT(ADDRESS(ROW()-1,COLUMN())),"")</f>
        <v>0</v>
      </c>
      <c r="S23" s="35" cm="1">
        <f t="array" aca="1" ref="S23" ca="1">IF(ROW()&gt;1,INDIRECT(ADDRESS(ROW()-1,COLUMN())),"")</f>
        <v>0</v>
      </c>
      <c r="T23" s="22" cm="1">
        <f t="array" aca="1" ref="T23" ca="1">IF(ROW()&gt;1,INDIRECT(ADDRESS(ROW()-1,COLUMN())),"")</f>
        <v>0</v>
      </c>
      <c r="U23" s="22" cm="1">
        <f t="array" aca="1" ref="U23" ca="1">IF(ROW()&gt;1,INDIRECT(ADDRESS(ROW()-1,COLUMN())),"")</f>
        <v>0</v>
      </c>
      <c r="V23" s="34" cm="1">
        <f t="array" aca="1" ref="V23" ca="1">IF(ROW()&gt;1,INDIRECT(ADDRESS(ROW()-1,COLUMN())),"")+I23</f>
        <v>0</v>
      </c>
      <c r="W23" s="11" cm="1">
        <f t="array" aca="1" ref="W23" ca="1">IF(ROW()&gt;1,INDIRECT(ADDRESS(ROW()-1,COLUMN())),"")</f>
        <v>0</v>
      </c>
      <c r="X23" s="11"/>
    </row>
    <row r="24" spans="1:24" x14ac:dyDescent="0.3">
      <c r="A24" s="156"/>
      <c r="B24" s="26"/>
      <c r="C24" s="32"/>
      <c r="D24" s="157" t="str">
        <f>IF(C24=0,"",(VLOOKUP(C24,INOX!A:D,3,0)))</f>
        <v/>
      </c>
      <c r="E24" s="157"/>
      <c r="F24" s="157"/>
      <c r="G24" s="157"/>
      <c r="H24" s="19">
        <f>IF(C24=0,0,(VLOOKUP(C24,INOX!A:D,4,0)))</f>
        <v>0</v>
      </c>
      <c r="I24" s="19">
        <f>IF(B24=0,0,(H24*B24))</f>
        <v>0</v>
      </c>
      <c r="J24" s="2" t="s">
        <v>4838</v>
      </c>
      <c r="L24" s="11" t="s">
        <v>14</v>
      </c>
      <c r="M24" s="11">
        <f>B24</f>
        <v>0</v>
      </c>
      <c r="N24" s="11">
        <f>IF(C24=0,0,(VLOOKUP(C24,INOX!A:D,3,0)))</f>
        <v>0</v>
      </c>
      <c r="O24" s="11">
        <f>IF(C24=0,0,(VLOOKUP(C24,INOX!A:D,2,0)))</f>
        <v>0</v>
      </c>
      <c r="Q24" s="11" cm="1">
        <f t="array" aca="1" ref="Q24" ca="1">IF(ROW()&gt;1,INDIRECT(ADDRESS(ROW()-1,COLUMN())),"")</f>
        <v>0</v>
      </c>
      <c r="S24" s="35" cm="1">
        <f t="array" aca="1" ref="S24" ca="1">IF(ROW()&gt;1,INDIRECT(ADDRESS(ROW()-1,COLUMN())),"")</f>
        <v>0</v>
      </c>
      <c r="T24" s="22" cm="1">
        <f t="array" aca="1" ref="T24" ca="1">IF(ROW()&gt;1,INDIRECT(ADDRESS(ROW()-1,COLUMN())),"")</f>
        <v>0</v>
      </c>
      <c r="U24" s="22" cm="1">
        <f t="array" aca="1" ref="U24" ca="1">IF(ROW()&gt;1,INDIRECT(ADDRESS(ROW()-1,COLUMN())),"")</f>
        <v>0</v>
      </c>
      <c r="V24" s="34" cm="1">
        <f t="array" aca="1" ref="V24" ca="1">IF(ROW()&gt;1,INDIRECT(ADDRESS(ROW()-1,COLUMN())),"")+I24</f>
        <v>0</v>
      </c>
      <c r="W24" s="11" cm="1">
        <f t="array" aca="1" ref="W24" ca="1">IF(ROW()&gt;1,INDIRECT(ADDRESS(ROW()-1,COLUMN())),"")</f>
        <v>0</v>
      </c>
      <c r="X24" s="11"/>
    </row>
    <row r="25" spans="1:24" ht="18.600000000000001" customHeight="1" x14ac:dyDescent="0.3">
      <c r="A25" s="156"/>
      <c r="B25" s="191"/>
      <c r="C25" s="192"/>
      <c r="D25" s="193"/>
      <c r="E25" s="141" t="s">
        <v>18</v>
      </c>
      <c r="F25" s="142">
        <f ca="1">W27</f>
        <v>0</v>
      </c>
      <c r="G25" s="197" t="s">
        <v>19</v>
      </c>
      <c r="H25" s="197"/>
      <c r="I25" s="198">
        <f ca="1">T27+U27</f>
        <v>0</v>
      </c>
      <c r="J25" s="199"/>
      <c r="Q25" s="11" cm="1">
        <f t="array" aca="1" ref="Q25" ca="1">IF(ROW()&gt;1,INDIRECT(ADDRESS(ROW()-1,COLUMN())),"")</f>
        <v>0</v>
      </c>
      <c r="S25" s="35" cm="1">
        <f t="array" aca="1" ref="S25" ca="1">IF(ROW()&gt;1,INDIRECT(ADDRESS(ROW()-1,COLUMN())),"")</f>
        <v>0</v>
      </c>
      <c r="T25" s="22" cm="1">
        <f t="array" aca="1" ref="T25" ca="1">IF(ROW()&gt;1,INDIRECT(ADDRESS(ROW()-1,COLUMN())),"")</f>
        <v>0</v>
      </c>
      <c r="U25" s="22" cm="1">
        <f t="array" aca="1" ref="U25" ca="1">IF(ROW()&gt;1,INDIRECT(ADDRESS(ROW()-1,COLUMN())),"")</f>
        <v>0</v>
      </c>
      <c r="V25" s="22" cm="1">
        <f t="array" aca="1" ref="V25" ca="1">IF(ROW()&gt;1,INDIRECT(ADDRESS(ROW()-1,COLUMN())),"")</f>
        <v>0</v>
      </c>
      <c r="W25" s="11" cm="1">
        <f t="array" aca="1" ref="W25" ca="1">IF(ROW()&gt;1,INDIRECT(ADDRESS(ROW()-1,COLUMN())),"")</f>
        <v>0</v>
      </c>
      <c r="X25" s="11"/>
    </row>
    <row r="26" spans="1:24" ht="18" x14ac:dyDescent="0.3">
      <c r="A26" s="156"/>
      <c r="B26" s="191"/>
      <c r="C26" s="192"/>
      <c r="D26" s="193"/>
      <c r="E26" s="143" t="s">
        <v>20</v>
      </c>
      <c r="F26" s="144">
        <f ca="1">I26/26.68</f>
        <v>0</v>
      </c>
      <c r="G26" s="200" t="s">
        <v>21</v>
      </c>
      <c r="H26" s="200"/>
      <c r="I26" s="201">
        <f ca="1">V27</f>
        <v>0</v>
      </c>
      <c r="J26" s="202"/>
      <c r="Q26" s="11" cm="1">
        <f t="array" aca="1" ref="Q26" ca="1">IF(ROW()&gt;1,INDIRECT(ADDRESS(ROW()-1,COLUMN())),"")</f>
        <v>0</v>
      </c>
      <c r="S26" s="35" cm="1">
        <f t="array" aca="1" ref="S26" ca="1">IF(ROW()&gt;1,INDIRECT(ADDRESS(ROW()-1,COLUMN())),"")</f>
        <v>0</v>
      </c>
      <c r="T26" s="22" cm="1">
        <f t="array" aca="1" ref="T26" ca="1">IF(ROW()&gt;1,INDIRECT(ADDRESS(ROW()-1,COLUMN())),"")</f>
        <v>0</v>
      </c>
      <c r="U26" s="22" cm="1">
        <f t="array" aca="1" ref="U26" ca="1">IF(ROW()&gt;1,INDIRECT(ADDRESS(ROW()-1,COLUMN())),"")</f>
        <v>0</v>
      </c>
      <c r="V26" s="22" cm="1">
        <f t="array" aca="1" ref="V26" ca="1">IF(ROW()&gt;1,INDIRECT(ADDRESS(ROW()-1,COLUMN())),"")</f>
        <v>0</v>
      </c>
      <c r="W26" s="11" cm="1">
        <f t="array" aca="1" ref="W26" ca="1">IF(ROW()&gt;1,INDIRECT(ADDRESS(ROW()-1,COLUMN())),"")</f>
        <v>0</v>
      </c>
      <c r="X26" s="11"/>
    </row>
    <row r="27" spans="1:24" ht="18.600000000000001" customHeight="1" thickBot="1" x14ac:dyDescent="0.35">
      <c r="A27" s="156"/>
      <c r="B27" s="194"/>
      <c r="C27" s="195"/>
      <c r="D27" s="196"/>
      <c r="E27" s="145"/>
      <c r="F27" s="146"/>
      <c r="G27" s="203" t="s">
        <v>22</v>
      </c>
      <c r="H27" s="203"/>
      <c r="I27" s="204"/>
      <c r="J27" s="205"/>
      <c r="Q27" s="11" cm="1">
        <f t="array" aca="1" ref="Q27" ca="1">IF(ROW()&gt;1,INDIRECT(ADDRESS(ROW()-1,COLUMN())),"")</f>
        <v>0</v>
      </c>
      <c r="R27" s="31" cm="1">
        <f t="array" aca="1" ref="R27" ca="1">IF(ROW()&gt;1,INDIRECT(ADDRESS(ROW(),COLUMN()-1)),"")+1</f>
        <v>1</v>
      </c>
      <c r="S27" s="36" cm="1">
        <f t="array" aca="1" ref="S27" ca="1">IF(ROW()&gt;1,INDIRECT(ADDRESS(ROW()-1,COLUMN())),"")</f>
        <v>0</v>
      </c>
      <c r="T27" s="24" cm="1">
        <f t="array" aca="1" ref="T27" ca="1">IF(ROW()&gt;1,INDIRECT(ADDRESS(ROW()-1,COLUMN())),"")</f>
        <v>0</v>
      </c>
      <c r="U27" s="24" cm="1">
        <f t="array" aca="1" ref="U27" ca="1">IF(ROW()&gt;1,INDIRECT(ADDRESS(ROW()-1,COLUMN())),"")</f>
        <v>0</v>
      </c>
      <c r="V27" s="24" cm="1">
        <f t="array" aca="1" ref="V27" ca="1">IF(ROW()&gt;1,INDIRECT(ADDRESS(ROW()-1,COLUMN())),"")</f>
        <v>0</v>
      </c>
      <c r="W27" s="23" cm="1">
        <f t="array" aca="1" ref="W27" ca="1">IF(ROW()&gt;1,INDIRECT(ADDRESS(ROW()-1,COLUMN())),"")</f>
        <v>0</v>
      </c>
      <c r="X27" s="25">
        <f>I27</f>
        <v>0</v>
      </c>
    </row>
    <row r="28" spans="1:24" ht="15.6" customHeight="1" thickTop="1" thickBot="1" x14ac:dyDescent="0.35">
      <c r="A28" s="156"/>
      <c r="B28" s="206" t="s">
        <v>23</v>
      </c>
      <c r="C28" s="207"/>
      <c r="D28" s="189"/>
      <c r="E28" s="189"/>
      <c r="F28" s="189"/>
      <c r="G28" s="189"/>
      <c r="H28" s="189"/>
      <c r="I28" s="189"/>
      <c r="J28" s="190"/>
      <c r="Q28" s="11" cm="1">
        <f t="array" aca="1" ref="Q28" ca="1">IF(ROW()&gt;1,INDIRECT(ADDRESS(ROW()-1,COLUMN())),"")+1</f>
        <v>1</v>
      </c>
      <c r="S28" s="35" t="s">
        <v>4838</v>
      </c>
      <c r="T28" s="5" t="s">
        <v>4838</v>
      </c>
      <c r="U28" s="5" t="s">
        <v>4838</v>
      </c>
      <c r="V28" s="5" t="s">
        <v>4838</v>
      </c>
      <c r="W28" s="5" t="s">
        <v>4838</v>
      </c>
      <c r="X28" s="11" t="s">
        <v>4838</v>
      </c>
    </row>
    <row r="29" spans="1:24" ht="15" thickTop="1" x14ac:dyDescent="0.3">
      <c r="A29" s="156"/>
      <c r="Q29" s="11" cm="1">
        <f t="array" aca="1" ref="Q29" ca="1">IF(ROW()&gt;1,INDIRECT(ADDRESS(ROW()-1,COLUMN())),"")</f>
        <v>1</v>
      </c>
    </row>
  </sheetData>
  <sheetProtection formatRows="0" insertRows="0" deleteRows="0"/>
  <mergeCells count="45">
    <mergeCell ref="D28:J28"/>
    <mergeCell ref="D24:G24"/>
    <mergeCell ref="B25:D27"/>
    <mergeCell ref="G25:H25"/>
    <mergeCell ref="I25:J25"/>
    <mergeCell ref="G26:H26"/>
    <mergeCell ref="I26:J26"/>
    <mergeCell ref="G27:H27"/>
    <mergeCell ref="I27:J27"/>
    <mergeCell ref="B28:C28"/>
    <mergeCell ref="D21:E21"/>
    <mergeCell ref="D14:E14"/>
    <mergeCell ref="D13:E13"/>
    <mergeCell ref="D8:J8"/>
    <mergeCell ref="D12:E12"/>
    <mergeCell ref="L1:O3"/>
    <mergeCell ref="B6:J6"/>
    <mergeCell ref="B7:C9"/>
    <mergeCell ref="D7:J7"/>
    <mergeCell ref="D9:J9"/>
    <mergeCell ref="E2:J2"/>
    <mergeCell ref="D3:D4"/>
    <mergeCell ref="B1:C1"/>
    <mergeCell ref="D1:E1"/>
    <mergeCell ref="F1:H1"/>
    <mergeCell ref="I1:J1"/>
    <mergeCell ref="B2:C4"/>
    <mergeCell ref="E3:J3"/>
    <mergeCell ref="E4:J4"/>
    <mergeCell ref="E17:G17"/>
    <mergeCell ref="E18:G18"/>
    <mergeCell ref="A6:A29"/>
    <mergeCell ref="D22:G22"/>
    <mergeCell ref="D23:G23"/>
    <mergeCell ref="B10:B11"/>
    <mergeCell ref="C10:C11"/>
    <mergeCell ref="D10:J10"/>
    <mergeCell ref="D11:E11"/>
    <mergeCell ref="B15:B16"/>
    <mergeCell ref="C15:C16"/>
    <mergeCell ref="D15:J15"/>
    <mergeCell ref="E19:G19"/>
    <mergeCell ref="B20:B21"/>
    <mergeCell ref="C20:C21"/>
    <mergeCell ref="D20:J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18F4-AFE0-44AF-A72E-5074020743F9}">
  <sheetPr>
    <pageSetUpPr fitToPage="1"/>
  </sheetPr>
  <dimension ref="A1:AV148"/>
  <sheetViews>
    <sheetView zoomScale="70" zoomScaleNormal="70" workbookViewId="0">
      <pane xSplit="8" ySplit="3" topLeftCell="I4" activePane="bottomRight" state="frozen"/>
      <selection pane="topRight" activeCell="L1" sqref="L1"/>
      <selection pane="bottomLeft" activeCell="A4" sqref="A4"/>
      <selection pane="bottomRight" activeCell="C4" sqref="C4:D4"/>
    </sheetView>
  </sheetViews>
  <sheetFormatPr baseColWidth="10" defaultColWidth="11.44140625" defaultRowHeight="13.2" outlineLevelCol="1" x14ac:dyDescent="0.3"/>
  <cols>
    <col min="1" max="1" width="2.44140625" style="127" customWidth="1"/>
    <col min="2" max="2" width="2.44140625" style="127" hidden="1" customWidth="1"/>
    <col min="3" max="3" width="36.77734375" style="128" customWidth="1"/>
    <col min="4" max="8" width="20.77734375" style="128" customWidth="1"/>
    <col min="9" max="9" width="12.6640625" style="88" customWidth="1"/>
    <col min="10" max="10" width="6.6640625" style="88" customWidth="1" outlineLevel="1"/>
    <col min="11" max="11" width="12.6640625" style="88" customWidth="1"/>
    <col min="12" max="12" width="6.6640625" style="88" customWidth="1" outlineLevel="1"/>
    <col min="13" max="13" width="12.6640625" style="88" customWidth="1"/>
    <col min="14" max="14" width="6.6640625" style="88" customWidth="1" outlineLevel="1"/>
    <col min="15" max="15" width="12.6640625" style="88" customWidth="1"/>
    <col min="16" max="16" width="6.6640625" style="88" customWidth="1" outlineLevel="1"/>
    <col min="17" max="17" width="12.6640625" style="88" customWidth="1"/>
    <col min="18" max="18" width="6.6640625" style="88" customWidth="1" outlineLevel="1"/>
    <col min="19" max="19" width="12.6640625" style="88" customWidth="1"/>
    <col min="20" max="20" width="6.6640625" style="88" customWidth="1" outlineLevel="1"/>
    <col min="21" max="21" width="12.6640625" style="88" customWidth="1"/>
    <col min="22" max="22" width="6.6640625" style="88" customWidth="1" outlineLevel="1"/>
    <col min="23" max="26" width="12.6640625" style="88" customWidth="1"/>
    <col min="27" max="27" width="6.6640625" style="88" customWidth="1" outlineLevel="1"/>
    <col min="28" max="28" width="12.6640625" style="88" customWidth="1"/>
    <col min="29" max="29" width="6.6640625" style="88" customWidth="1" outlineLevel="1"/>
    <col min="30" max="30" width="12.6640625" style="88" customWidth="1"/>
    <col min="31" max="31" width="6.6640625" style="88" customWidth="1" outlineLevel="1"/>
    <col min="32" max="32" width="12.6640625" style="88" customWidth="1"/>
    <col min="33" max="33" width="6.6640625" style="88" customWidth="1" outlineLevel="1"/>
    <col min="34" max="34" width="12.6640625" style="88" customWidth="1"/>
    <col min="35" max="35" width="6.6640625" style="88" customWidth="1" outlineLevel="1"/>
    <col min="36" max="36" width="12.6640625" style="88" customWidth="1"/>
    <col min="37" max="37" width="6.6640625" style="88" customWidth="1" outlineLevel="1"/>
    <col min="38" max="38" width="12.6640625" style="88" customWidth="1"/>
    <col min="39" max="39" width="6.6640625" style="88" customWidth="1" outlineLevel="1"/>
    <col min="40" max="40" width="5.88671875" style="88" customWidth="1"/>
    <col min="41" max="41" width="12.6640625" style="88" customWidth="1"/>
    <col min="42" max="42" width="6.6640625" style="88" customWidth="1" outlineLevel="1"/>
    <col min="43" max="43" width="12.6640625" style="88" customWidth="1"/>
    <col min="44" max="44" width="6.5546875" style="88" customWidth="1" outlineLevel="1"/>
    <col min="45" max="45" width="12.6640625" style="88" customWidth="1"/>
    <col min="46" max="47" width="20.44140625" style="88" customWidth="1"/>
    <col min="48" max="16384" width="11.44140625" style="88"/>
  </cols>
  <sheetData>
    <row r="1" spans="1:48" s="124" customFormat="1" ht="30" customHeight="1" x14ac:dyDescent="0.3">
      <c r="A1" s="244">
        <v>1</v>
      </c>
      <c r="B1" s="129"/>
      <c r="C1" s="245" t="e" cm="1" vm="1">
        <f t="array" aca="1" ref="C1" ca="1">'SAISIE MP'!D1:E1</f>
        <v>#VALUE!</v>
      </c>
      <c r="D1" s="246"/>
      <c r="E1" s="233" t="s">
        <v>4855</v>
      </c>
      <c r="F1" s="233" t="s">
        <v>14</v>
      </c>
      <c r="G1" s="233" t="s">
        <v>4858</v>
      </c>
      <c r="H1" s="252" t="s">
        <v>4860</v>
      </c>
      <c r="I1" s="243" t="e" cm="1" vm="1">
        <f t="array" aca="1" ref="I1" ca="1">'SAISIE MP'!D1:E1</f>
        <v>#VALUE!</v>
      </c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112" t="str" cm="1">
        <f t="array" ref="AT1:AU1">'SAISIE MP'!I1:J1</f>
        <v>I25XXX_MP</v>
      </c>
      <c r="AU1" s="117">
        <v>0</v>
      </c>
    </row>
    <row r="2" spans="1:48" ht="40.5" customHeight="1" x14ac:dyDescent="0.3">
      <c r="A2" s="244"/>
      <c r="B2" s="129"/>
      <c r="C2" s="247"/>
      <c r="D2" s="248"/>
      <c r="E2" s="251"/>
      <c r="F2" s="251"/>
      <c r="G2" s="251"/>
      <c r="H2" s="253"/>
      <c r="I2" s="241" t="s">
        <v>4862</v>
      </c>
      <c r="J2" s="233" t="s">
        <v>4863</v>
      </c>
      <c r="K2" s="233" t="s">
        <v>4864</v>
      </c>
      <c r="L2" s="233" t="s">
        <v>4863</v>
      </c>
      <c r="M2" s="233" t="s">
        <v>4865</v>
      </c>
      <c r="N2" s="233" t="s">
        <v>4863</v>
      </c>
      <c r="O2" s="233" t="s">
        <v>4866</v>
      </c>
      <c r="P2" s="233" t="s">
        <v>4863</v>
      </c>
      <c r="Q2" s="233" t="s">
        <v>4867</v>
      </c>
      <c r="R2" s="233" t="s">
        <v>4863</v>
      </c>
      <c r="S2" s="233" t="s">
        <v>16</v>
      </c>
      <c r="T2" s="233" t="s">
        <v>4863</v>
      </c>
      <c r="U2" s="233" t="s">
        <v>14</v>
      </c>
      <c r="V2" s="233" t="s">
        <v>4863</v>
      </c>
      <c r="W2" s="233" t="s">
        <v>4868</v>
      </c>
      <c r="X2" s="235" t="s">
        <v>4869</v>
      </c>
      <c r="Y2" s="241" t="s">
        <v>4870</v>
      </c>
      <c r="Z2" s="55" t="s">
        <v>13</v>
      </c>
      <c r="AA2" s="233" t="s">
        <v>4863</v>
      </c>
      <c r="AB2" s="55" t="s">
        <v>4872</v>
      </c>
      <c r="AC2" s="233" t="s">
        <v>4863</v>
      </c>
      <c r="AD2" s="55" t="s">
        <v>4874</v>
      </c>
      <c r="AE2" s="233" t="s">
        <v>4863</v>
      </c>
      <c r="AF2" s="55" t="s">
        <v>4857</v>
      </c>
      <c r="AG2" s="233" t="s">
        <v>4863</v>
      </c>
      <c r="AH2" s="55" t="s">
        <v>4859</v>
      </c>
      <c r="AI2" s="233" t="s">
        <v>4863</v>
      </c>
      <c r="AJ2" s="55" t="s">
        <v>4876</v>
      </c>
      <c r="AK2" s="233" t="s">
        <v>4863</v>
      </c>
      <c r="AL2" s="233" t="s">
        <v>4877</v>
      </c>
      <c r="AM2" s="233" t="s">
        <v>4863</v>
      </c>
      <c r="AN2" s="233" t="s">
        <v>4878</v>
      </c>
      <c r="AO2" s="233" t="s">
        <v>4879</v>
      </c>
      <c r="AP2" s="233" t="s">
        <v>4863</v>
      </c>
      <c r="AQ2" s="233" t="s">
        <v>4880</v>
      </c>
      <c r="AR2" s="233" t="s">
        <v>4863</v>
      </c>
      <c r="AS2" s="235" t="s">
        <v>4881</v>
      </c>
      <c r="AT2" s="237" t="s">
        <v>4882</v>
      </c>
      <c r="AU2" s="118" t="s">
        <v>4883</v>
      </c>
    </row>
    <row r="3" spans="1:48" s="125" customFormat="1" ht="17.399999999999999" x14ac:dyDescent="0.3">
      <c r="A3" s="244"/>
      <c r="B3" s="129"/>
      <c r="C3" s="249"/>
      <c r="D3" s="250"/>
      <c r="E3" s="234"/>
      <c r="F3" s="234"/>
      <c r="G3" s="234"/>
      <c r="H3" s="254"/>
      <c r="I3" s="242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6"/>
      <c r="Y3" s="242"/>
      <c r="Z3" s="56" t="s">
        <v>4871</v>
      </c>
      <c r="AA3" s="234"/>
      <c r="AB3" s="56" t="s">
        <v>4873</v>
      </c>
      <c r="AC3" s="234"/>
      <c r="AD3" s="56" t="s">
        <v>4871</v>
      </c>
      <c r="AE3" s="234"/>
      <c r="AF3" s="56" t="s">
        <v>4875</v>
      </c>
      <c r="AG3" s="234"/>
      <c r="AH3" s="56" t="s">
        <v>4875</v>
      </c>
      <c r="AI3" s="234"/>
      <c r="AJ3" s="56" t="s">
        <v>4875</v>
      </c>
      <c r="AK3" s="234"/>
      <c r="AL3" s="234"/>
      <c r="AM3" s="234"/>
      <c r="AN3" s="234"/>
      <c r="AO3" s="234"/>
      <c r="AP3" s="234"/>
      <c r="AQ3" s="234"/>
      <c r="AR3" s="234"/>
      <c r="AS3" s="236"/>
      <c r="AT3" s="238"/>
      <c r="AU3" s="119" t="s">
        <v>4884</v>
      </c>
    </row>
    <row r="4" spans="1:48" s="125" customFormat="1" ht="18" x14ac:dyDescent="0.3">
      <c r="A4" s="37">
        <f ca="1">IF(C4=0,0,1)</f>
        <v>0</v>
      </c>
      <c r="B4" s="130">
        <v>1</v>
      </c>
      <c r="C4" s="239">
        <f ca="1">IFERROR(VLOOKUP(B4,'SAISIE MP'!R:X,2,FALSE),0)</f>
        <v>0</v>
      </c>
      <c r="D4" s="240"/>
      <c r="E4" s="57">
        <f ca="1">IFERROR((VLOOKUP(B4,'SAISIE MP'!R:X,3,FALSE))+(VLOOKUP(B4,'SAISIE MP'!R:X,4,FALSE)),0)</f>
        <v>0</v>
      </c>
      <c r="F4" s="57">
        <f ca="1">IFERROR(VLOOKUP(B4,'SAISIE MP'!R:X,5,FALSE),0)</f>
        <v>0</v>
      </c>
      <c r="G4" s="70">
        <f ca="1">IFERROR(VLOOKUP(B4,'SAISIE MP'!R:X,7,FALSE),0)</f>
        <v>0</v>
      </c>
      <c r="H4" s="72"/>
      <c r="I4" s="84">
        <f t="shared" ref="I4:I35" si="0">IF($H4="ELECTRICITE",E4*J4,0)</f>
        <v>0</v>
      </c>
      <c r="J4" s="89">
        <v>1</v>
      </c>
      <c r="K4" s="96">
        <f t="shared" ref="K4:K35" si="1">IF($H4="ISOLATION",E4*L4,0)</f>
        <v>0</v>
      </c>
      <c r="L4" s="89">
        <v>1</v>
      </c>
      <c r="M4" s="96">
        <f t="shared" ref="M4:M35" si="2">IF($H4="LOCATION",E4*N4,0)</f>
        <v>0</v>
      </c>
      <c r="N4" s="89">
        <v>1</v>
      </c>
      <c r="O4" s="96">
        <f t="shared" ref="O4:O35" si="3">IF($H4="MANUTENTION",E4*P4,0)</f>
        <v>0</v>
      </c>
      <c r="P4" s="89">
        <v>1</v>
      </c>
      <c r="Q4" s="96">
        <f t="shared" ref="Q4:Q35" si="4">IF($H4="SOUS-TRAITANT",E4*R4,0)</f>
        <v>0</v>
      </c>
      <c r="R4" s="89">
        <v>1</v>
      </c>
      <c r="S4" s="96">
        <f t="shared" ref="S4:S35" ca="1" si="5">IF($H4=0,E4*T4,(IF($H4="ATELIER",E4*T4,(IF($H4="TECH",E4 *T4,(IF($H4="BE",E4*T4,(IF($H4="DAO",E4*T4,(IF($H4="SUIVI",E4*T4,0)))))))))))</f>
        <v>0</v>
      </c>
      <c r="T4" s="89">
        <v>1</v>
      </c>
      <c r="U4" s="96">
        <f ca="1">F4*V4</f>
        <v>0</v>
      </c>
      <c r="V4" s="89">
        <v>1</v>
      </c>
      <c r="W4" s="96">
        <f ca="1">U4*10%</f>
        <v>0</v>
      </c>
      <c r="X4" s="99">
        <f ca="1">I4+K4+M4+O4+Q4+S4+U4+W4</f>
        <v>0</v>
      </c>
      <c r="Y4" s="84">
        <f ca="1">IF($H4="",G4,0)</f>
        <v>0</v>
      </c>
      <c r="Z4" s="96">
        <f ca="1">IF($H4="Atelier",0,IF($H4="Tech",0,IF($H4="DAO",0,IF($H4="Suivi",0,Y4*AA4*$Z$3))))</f>
        <v>0</v>
      </c>
      <c r="AA4" s="89">
        <v>1</v>
      </c>
      <c r="AB4" s="96">
        <f>IF($H4="ATELIER",G4*AC4*$AB$3,0)</f>
        <v>0</v>
      </c>
      <c r="AC4" s="89">
        <v>1</v>
      </c>
      <c r="AD4" s="96">
        <f>IF($H4="TECH",G4*AG4*$AD$3,0)</f>
        <v>0</v>
      </c>
      <c r="AE4" s="89">
        <v>1</v>
      </c>
      <c r="AF4" s="96">
        <f>IF($H4="BE",G4*AG4*$AF$3,0)</f>
        <v>0</v>
      </c>
      <c r="AG4" s="89">
        <v>1</v>
      </c>
      <c r="AH4" s="96">
        <f>IF($H4="DAO",G4*AI4*$AH$3,0)</f>
        <v>0</v>
      </c>
      <c r="AI4" s="89">
        <v>1</v>
      </c>
      <c r="AJ4" s="96">
        <f>IF($H4="SUIVI",G4*AK4*$AJ$3,0)</f>
        <v>0</v>
      </c>
      <c r="AK4" s="89">
        <v>1</v>
      </c>
      <c r="AL4" s="103" t="e">
        <f ca="1">IF(H4="ATELIER",0,IF(H4="TECH",0,IF(H4="BE",0,IF(H4="DAO",0,IF(H4="SUIVI",0,$D$148/$Y$134*Y4)))))*AM4</f>
        <v>#DIV/0!</v>
      </c>
      <c r="AM4" s="89">
        <v>1</v>
      </c>
      <c r="AN4" s="106">
        <v>1</v>
      </c>
      <c r="AO4" s="103">
        <f t="shared" ref="AO4:AO35" si="6">IF(H4="ATELIER",0,IF(H4="TECH",AN4*$E$148,IF(H4="BE",AN4*$F$148,IF(H4="DAO",AN4*$G$148,IF(H4="SUIVI",AN4*$H$148,0)))))*AP4</f>
        <v>0</v>
      </c>
      <c r="AP4" s="89">
        <v>1</v>
      </c>
      <c r="AQ4" s="103">
        <f ca="1">IF($H4="ELECTRICITE",0,(X4+Z4)*5%*AR4)</f>
        <v>0</v>
      </c>
      <c r="AR4" s="89">
        <v>1</v>
      </c>
      <c r="AS4" s="109">
        <f ca="1">Z4+AB4+AD4+AH4+AJ4+AO4+AQ4+AF4</f>
        <v>0</v>
      </c>
      <c r="AT4" s="113">
        <f ca="1">X4+AS4</f>
        <v>0</v>
      </c>
      <c r="AU4" s="120">
        <f ca="1">AT4/(1-$AU$3/100)</f>
        <v>0</v>
      </c>
    </row>
    <row r="5" spans="1:48" s="126" customFormat="1" ht="18" x14ac:dyDescent="0.3">
      <c r="A5" s="37">
        <f t="shared" ref="A5:A68" ca="1" si="7">IF(C5=0,0,1)</f>
        <v>0</v>
      </c>
      <c r="B5" s="130">
        <v>2</v>
      </c>
      <c r="C5" s="228">
        <f ca="1">IFERROR(VLOOKUP(B5,'SAISIE MP'!R:X,2,FALSE),0)</f>
        <v>0</v>
      </c>
      <c r="D5" s="229"/>
      <c r="E5" s="58">
        <f ca="1">IFERROR((VLOOKUP(B5,'SAISIE MP'!R:X,3,FALSE))+(VLOOKUP(B5,'SAISIE MP'!R:X,4,FALSE)),0)</f>
        <v>0</v>
      </c>
      <c r="F5" s="58">
        <f ca="1">IFERROR(VLOOKUP(B5,'SAISIE MP'!R:X,5,FALSE),0)</f>
        <v>0</v>
      </c>
      <c r="G5" s="71">
        <f ca="1">IFERROR(VLOOKUP(B5,'SAISIE MP'!R:X,7,FALSE),0)</f>
        <v>0</v>
      </c>
      <c r="H5" s="73"/>
      <c r="I5" s="85">
        <f t="shared" si="0"/>
        <v>0</v>
      </c>
      <c r="J5" s="90">
        <v>1</v>
      </c>
      <c r="K5" s="97">
        <f t="shared" si="1"/>
        <v>0</v>
      </c>
      <c r="L5" s="90">
        <v>1</v>
      </c>
      <c r="M5" s="97">
        <f t="shared" si="2"/>
        <v>0</v>
      </c>
      <c r="N5" s="90">
        <v>1</v>
      </c>
      <c r="O5" s="97">
        <f t="shared" si="3"/>
        <v>0</v>
      </c>
      <c r="P5" s="90">
        <v>1</v>
      </c>
      <c r="Q5" s="97">
        <f t="shared" si="4"/>
        <v>0</v>
      </c>
      <c r="R5" s="90">
        <v>1</v>
      </c>
      <c r="S5" s="97">
        <f t="shared" ca="1" si="5"/>
        <v>0</v>
      </c>
      <c r="T5" s="90">
        <v>1</v>
      </c>
      <c r="U5" s="97">
        <f t="shared" ref="U5:U68" ca="1" si="8">F5*V5</f>
        <v>0</v>
      </c>
      <c r="V5" s="90">
        <v>1</v>
      </c>
      <c r="W5" s="97">
        <f t="shared" ref="W5:W68" ca="1" si="9">U5*10%</f>
        <v>0</v>
      </c>
      <c r="X5" s="100">
        <f t="shared" ref="X5:X68" ca="1" si="10">I5+K5+M5+O5+Q5+S5+U5+W5</f>
        <v>0</v>
      </c>
      <c r="Y5" s="85">
        <f t="shared" ref="Y5:Y68" ca="1" si="11">IF($H5="",G5,0)</f>
        <v>0</v>
      </c>
      <c r="Z5" s="97">
        <f t="shared" ref="Z5:Z68" ca="1" si="12">IF($H5="Atelier",0,IF($H5="Tech",0,IF($H5="DAO",0,IF($H5="Suivi",0,G5*AA5*$Z$3))))</f>
        <v>0</v>
      </c>
      <c r="AA5" s="90">
        <v>1</v>
      </c>
      <c r="AB5" s="97">
        <f t="shared" ref="AB5:AB68" si="13">IF($H5="ATELIER",G5*AC5*$AB$3,0)</f>
        <v>0</v>
      </c>
      <c r="AC5" s="90">
        <v>1</v>
      </c>
      <c r="AD5" s="97">
        <f t="shared" ref="AD5:AD68" si="14">IF($H5="TECH",G5*AG5*$AD$3,0)</f>
        <v>0</v>
      </c>
      <c r="AE5" s="90">
        <v>1</v>
      </c>
      <c r="AF5" s="97">
        <f t="shared" ref="AF5:AF68" si="15">IF($H5="BE",G5*AG5*$AF$3,0)</f>
        <v>0</v>
      </c>
      <c r="AG5" s="90">
        <v>1</v>
      </c>
      <c r="AH5" s="97">
        <f t="shared" ref="AH5:AH68" si="16">IF($H5="DAO",G5*AI5*$AH$3,0)</f>
        <v>0</v>
      </c>
      <c r="AI5" s="90">
        <v>1</v>
      </c>
      <c r="AJ5" s="97">
        <f t="shared" ref="AJ5:AJ68" si="17">IF($H5="SUIVI",G5*AK5*$AJ$3,0)</f>
        <v>0</v>
      </c>
      <c r="AK5" s="90">
        <v>1</v>
      </c>
      <c r="AL5" s="104" t="e">
        <f t="shared" ref="AL5:AL36" ca="1" si="18">IF(H5="ATELIER",0,IF(H5="TECH",0,IF(H5="BE",0,IF(H5="DAO",0,IF(H5="SUIVI",0,$D$148/$Y$134*Y5)))))*AP5</f>
        <v>#DIV/0!</v>
      </c>
      <c r="AM5" s="90">
        <v>1</v>
      </c>
      <c r="AN5" s="107">
        <v>1</v>
      </c>
      <c r="AO5" s="104">
        <f t="shared" si="6"/>
        <v>0</v>
      </c>
      <c r="AP5" s="90">
        <v>1</v>
      </c>
      <c r="AQ5" s="104">
        <f t="shared" ref="AQ5:AQ68" ca="1" si="19">IF($H5="ELECTRICITE",0,(X5+Z5)*5%*AR5)</f>
        <v>0</v>
      </c>
      <c r="AR5" s="90">
        <v>1</v>
      </c>
      <c r="AS5" s="110">
        <f t="shared" ref="AS5:AS68" ca="1" si="20">Z5+AB5+AD5+AH5+AJ5+AO5+AQ5+AF5</f>
        <v>0</v>
      </c>
      <c r="AT5" s="114">
        <f t="shared" ref="AT5:AT68" ca="1" si="21">X5+AS5</f>
        <v>0</v>
      </c>
      <c r="AU5" s="121">
        <f t="shared" ref="AU5:AU68" ca="1" si="22">AT5/(1-$AU$3/100)</f>
        <v>0</v>
      </c>
    </row>
    <row r="6" spans="1:48" ht="18" x14ac:dyDescent="0.3">
      <c r="A6" s="37">
        <f t="shared" ca="1" si="7"/>
        <v>0</v>
      </c>
      <c r="B6" s="130">
        <v>3</v>
      </c>
      <c r="C6" s="228">
        <f ca="1">IFERROR(VLOOKUP(B6,'SAISIE MP'!R:X,2,FALSE),0)</f>
        <v>0</v>
      </c>
      <c r="D6" s="229"/>
      <c r="E6" s="58">
        <f ca="1">IFERROR((VLOOKUP(B6,'SAISIE MP'!R:X,3,FALSE))+(VLOOKUP(B6,'SAISIE MP'!R:X,4,FALSE)),0)</f>
        <v>0</v>
      </c>
      <c r="F6" s="58">
        <f ca="1">IFERROR(VLOOKUP(B6,'SAISIE MP'!R:X,5,FALSE),0)</f>
        <v>0</v>
      </c>
      <c r="G6" s="71">
        <f ca="1">IFERROR(VLOOKUP(B6,'SAISIE MP'!R:X,7,FALSE),0)</f>
        <v>0</v>
      </c>
      <c r="H6" s="73"/>
      <c r="I6" s="85">
        <f t="shared" si="0"/>
        <v>0</v>
      </c>
      <c r="J6" s="90">
        <v>1</v>
      </c>
      <c r="K6" s="97">
        <f t="shared" si="1"/>
        <v>0</v>
      </c>
      <c r="L6" s="90">
        <v>1</v>
      </c>
      <c r="M6" s="97">
        <f t="shared" si="2"/>
        <v>0</v>
      </c>
      <c r="N6" s="90">
        <v>1</v>
      </c>
      <c r="O6" s="97">
        <f t="shared" si="3"/>
        <v>0</v>
      </c>
      <c r="P6" s="90">
        <v>1</v>
      </c>
      <c r="Q6" s="97">
        <f t="shared" si="4"/>
        <v>0</v>
      </c>
      <c r="R6" s="90">
        <v>1</v>
      </c>
      <c r="S6" s="97">
        <f t="shared" ca="1" si="5"/>
        <v>0</v>
      </c>
      <c r="T6" s="90">
        <v>1</v>
      </c>
      <c r="U6" s="97">
        <f t="shared" ca="1" si="8"/>
        <v>0</v>
      </c>
      <c r="V6" s="90">
        <v>1</v>
      </c>
      <c r="W6" s="97">
        <f t="shared" ca="1" si="9"/>
        <v>0</v>
      </c>
      <c r="X6" s="100">
        <f t="shared" ca="1" si="10"/>
        <v>0</v>
      </c>
      <c r="Y6" s="85">
        <f t="shared" ca="1" si="11"/>
        <v>0</v>
      </c>
      <c r="Z6" s="97">
        <f t="shared" ca="1" si="12"/>
        <v>0</v>
      </c>
      <c r="AA6" s="90">
        <v>1</v>
      </c>
      <c r="AB6" s="97">
        <f t="shared" si="13"/>
        <v>0</v>
      </c>
      <c r="AC6" s="90">
        <v>1</v>
      </c>
      <c r="AD6" s="97">
        <f t="shared" si="14"/>
        <v>0</v>
      </c>
      <c r="AE6" s="90">
        <v>1</v>
      </c>
      <c r="AF6" s="97">
        <f t="shared" si="15"/>
        <v>0</v>
      </c>
      <c r="AG6" s="90">
        <v>1</v>
      </c>
      <c r="AH6" s="97">
        <f t="shared" si="16"/>
        <v>0</v>
      </c>
      <c r="AI6" s="90">
        <v>1</v>
      </c>
      <c r="AJ6" s="97">
        <f t="shared" si="17"/>
        <v>0</v>
      </c>
      <c r="AK6" s="90">
        <v>1</v>
      </c>
      <c r="AL6" s="104" t="e">
        <f t="shared" ca="1" si="18"/>
        <v>#DIV/0!</v>
      </c>
      <c r="AM6" s="90">
        <v>1</v>
      </c>
      <c r="AN6" s="107">
        <v>1</v>
      </c>
      <c r="AO6" s="104">
        <f t="shared" si="6"/>
        <v>0</v>
      </c>
      <c r="AP6" s="90">
        <v>1</v>
      </c>
      <c r="AQ6" s="104">
        <f t="shared" ca="1" si="19"/>
        <v>0</v>
      </c>
      <c r="AR6" s="90">
        <v>1</v>
      </c>
      <c r="AS6" s="110">
        <f t="shared" ca="1" si="20"/>
        <v>0</v>
      </c>
      <c r="AT6" s="114">
        <f t="shared" ca="1" si="21"/>
        <v>0</v>
      </c>
      <c r="AU6" s="121">
        <f t="shared" ca="1" si="22"/>
        <v>0</v>
      </c>
      <c r="AV6" s="126"/>
    </row>
    <row r="7" spans="1:48" ht="18" x14ac:dyDescent="0.3">
      <c r="A7" s="37">
        <f t="shared" ca="1" si="7"/>
        <v>0</v>
      </c>
      <c r="B7" s="130">
        <v>4</v>
      </c>
      <c r="C7" s="228">
        <f ca="1">IFERROR(VLOOKUP(B7,'SAISIE MP'!R:X,2,FALSE),0)</f>
        <v>0</v>
      </c>
      <c r="D7" s="229"/>
      <c r="E7" s="58">
        <f ca="1">IFERROR((VLOOKUP(B7,'SAISIE MP'!R:X,3,FALSE))+(VLOOKUP(B7,'SAISIE MP'!R:X,4,FALSE)),0)</f>
        <v>0</v>
      </c>
      <c r="F7" s="58">
        <f ca="1">IFERROR(VLOOKUP(B7,'SAISIE MP'!R:X,5,FALSE),0)</f>
        <v>0</v>
      </c>
      <c r="G7" s="71">
        <f ca="1">IFERROR(VLOOKUP(B7,'SAISIE MP'!R:X,7,FALSE),0)</f>
        <v>0</v>
      </c>
      <c r="H7" s="73"/>
      <c r="I7" s="85">
        <f t="shared" si="0"/>
        <v>0</v>
      </c>
      <c r="J7" s="90">
        <v>1</v>
      </c>
      <c r="K7" s="97">
        <f t="shared" si="1"/>
        <v>0</v>
      </c>
      <c r="L7" s="90">
        <v>1</v>
      </c>
      <c r="M7" s="97">
        <f t="shared" si="2"/>
        <v>0</v>
      </c>
      <c r="N7" s="90">
        <v>1</v>
      </c>
      <c r="O7" s="97">
        <f t="shared" si="3"/>
        <v>0</v>
      </c>
      <c r="P7" s="90">
        <v>1</v>
      </c>
      <c r="Q7" s="97">
        <f t="shared" si="4"/>
        <v>0</v>
      </c>
      <c r="R7" s="90">
        <v>1</v>
      </c>
      <c r="S7" s="97">
        <f t="shared" ca="1" si="5"/>
        <v>0</v>
      </c>
      <c r="T7" s="90">
        <v>1</v>
      </c>
      <c r="U7" s="97">
        <f t="shared" ca="1" si="8"/>
        <v>0</v>
      </c>
      <c r="V7" s="90">
        <v>1</v>
      </c>
      <c r="W7" s="97">
        <f t="shared" ca="1" si="9"/>
        <v>0</v>
      </c>
      <c r="X7" s="100">
        <f t="shared" ca="1" si="10"/>
        <v>0</v>
      </c>
      <c r="Y7" s="85">
        <f t="shared" ca="1" si="11"/>
        <v>0</v>
      </c>
      <c r="Z7" s="97">
        <f t="shared" ca="1" si="12"/>
        <v>0</v>
      </c>
      <c r="AA7" s="90">
        <v>1</v>
      </c>
      <c r="AB7" s="97">
        <f t="shared" si="13"/>
        <v>0</v>
      </c>
      <c r="AC7" s="90">
        <v>1</v>
      </c>
      <c r="AD7" s="97">
        <f t="shared" si="14"/>
        <v>0</v>
      </c>
      <c r="AE7" s="90">
        <v>1</v>
      </c>
      <c r="AF7" s="97">
        <f t="shared" si="15"/>
        <v>0</v>
      </c>
      <c r="AG7" s="90">
        <v>1</v>
      </c>
      <c r="AH7" s="97">
        <f t="shared" si="16"/>
        <v>0</v>
      </c>
      <c r="AI7" s="90">
        <v>1</v>
      </c>
      <c r="AJ7" s="97">
        <f t="shared" si="17"/>
        <v>0</v>
      </c>
      <c r="AK7" s="90">
        <v>1</v>
      </c>
      <c r="AL7" s="104" t="e">
        <f t="shared" ca="1" si="18"/>
        <v>#DIV/0!</v>
      </c>
      <c r="AM7" s="90">
        <v>1</v>
      </c>
      <c r="AN7" s="107">
        <v>1</v>
      </c>
      <c r="AO7" s="104">
        <f t="shared" si="6"/>
        <v>0</v>
      </c>
      <c r="AP7" s="90">
        <v>1</v>
      </c>
      <c r="AQ7" s="104">
        <f t="shared" ca="1" si="19"/>
        <v>0</v>
      </c>
      <c r="AR7" s="90">
        <v>1</v>
      </c>
      <c r="AS7" s="110">
        <f t="shared" ca="1" si="20"/>
        <v>0</v>
      </c>
      <c r="AT7" s="114">
        <f t="shared" ca="1" si="21"/>
        <v>0</v>
      </c>
      <c r="AU7" s="121">
        <f t="shared" ca="1" si="22"/>
        <v>0</v>
      </c>
      <c r="AV7" s="126"/>
    </row>
    <row r="8" spans="1:48" ht="18" x14ac:dyDescent="0.3">
      <c r="A8" s="37">
        <f t="shared" ca="1" si="7"/>
        <v>0</v>
      </c>
      <c r="B8" s="130">
        <v>5</v>
      </c>
      <c r="C8" s="228">
        <f ca="1">IFERROR(VLOOKUP(B8,'SAISIE MP'!R:X,2,FALSE),0)</f>
        <v>0</v>
      </c>
      <c r="D8" s="229"/>
      <c r="E8" s="58">
        <f ca="1">IFERROR((VLOOKUP(B8,'SAISIE MP'!R:X,3,FALSE))+(VLOOKUP(B8,'SAISIE MP'!R:X,4,FALSE)),0)</f>
        <v>0</v>
      </c>
      <c r="F8" s="58">
        <f ca="1">IFERROR(VLOOKUP(B8,'SAISIE MP'!R:X,5,FALSE),0)</f>
        <v>0</v>
      </c>
      <c r="G8" s="71">
        <f ca="1">IFERROR(VLOOKUP(B8,'SAISIE MP'!R:X,7,FALSE),0)</f>
        <v>0</v>
      </c>
      <c r="H8" s="73"/>
      <c r="I8" s="85">
        <f t="shared" si="0"/>
        <v>0</v>
      </c>
      <c r="J8" s="90">
        <v>1</v>
      </c>
      <c r="K8" s="97">
        <f t="shared" si="1"/>
        <v>0</v>
      </c>
      <c r="L8" s="90">
        <v>1</v>
      </c>
      <c r="M8" s="97">
        <f t="shared" si="2"/>
        <v>0</v>
      </c>
      <c r="N8" s="90">
        <v>1</v>
      </c>
      <c r="O8" s="97">
        <f t="shared" si="3"/>
        <v>0</v>
      </c>
      <c r="P8" s="90">
        <v>1</v>
      </c>
      <c r="Q8" s="97">
        <f t="shared" si="4"/>
        <v>0</v>
      </c>
      <c r="R8" s="90">
        <v>1</v>
      </c>
      <c r="S8" s="97">
        <f t="shared" ca="1" si="5"/>
        <v>0</v>
      </c>
      <c r="T8" s="90">
        <v>1</v>
      </c>
      <c r="U8" s="97">
        <f t="shared" ca="1" si="8"/>
        <v>0</v>
      </c>
      <c r="V8" s="90">
        <v>1</v>
      </c>
      <c r="W8" s="97">
        <f t="shared" ca="1" si="9"/>
        <v>0</v>
      </c>
      <c r="X8" s="100">
        <f t="shared" ca="1" si="10"/>
        <v>0</v>
      </c>
      <c r="Y8" s="85">
        <f t="shared" ca="1" si="11"/>
        <v>0</v>
      </c>
      <c r="Z8" s="97">
        <f t="shared" ca="1" si="12"/>
        <v>0</v>
      </c>
      <c r="AA8" s="90">
        <v>1</v>
      </c>
      <c r="AB8" s="97">
        <f t="shared" si="13"/>
        <v>0</v>
      </c>
      <c r="AC8" s="90">
        <v>1</v>
      </c>
      <c r="AD8" s="97">
        <f t="shared" si="14"/>
        <v>0</v>
      </c>
      <c r="AE8" s="90">
        <v>1</v>
      </c>
      <c r="AF8" s="97">
        <f t="shared" si="15"/>
        <v>0</v>
      </c>
      <c r="AG8" s="90">
        <v>1</v>
      </c>
      <c r="AH8" s="97">
        <f t="shared" si="16"/>
        <v>0</v>
      </c>
      <c r="AI8" s="90">
        <v>1</v>
      </c>
      <c r="AJ8" s="97">
        <f t="shared" si="17"/>
        <v>0</v>
      </c>
      <c r="AK8" s="90">
        <v>1</v>
      </c>
      <c r="AL8" s="104" t="e">
        <f t="shared" ca="1" si="18"/>
        <v>#DIV/0!</v>
      </c>
      <c r="AM8" s="90">
        <v>1</v>
      </c>
      <c r="AN8" s="107">
        <v>1</v>
      </c>
      <c r="AO8" s="104">
        <f t="shared" si="6"/>
        <v>0</v>
      </c>
      <c r="AP8" s="90">
        <v>1</v>
      </c>
      <c r="AQ8" s="104">
        <f t="shared" ca="1" si="19"/>
        <v>0</v>
      </c>
      <c r="AR8" s="90">
        <v>1</v>
      </c>
      <c r="AS8" s="110">
        <f t="shared" ca="1" si="20"/>
        <v>0</v>
      </c>
      <c r="AT8" s="114">
        <f t="shared" ca="1" si="21"/>
        <v>0</v>
      </c>
      <c r="AU8" s="121">
        <f t="shared" ca="1" si="22"/>
        <v>0</v>
      </c>
      <c r="AV8" s="126"/>
    </row>
    <row r="9" spans="1:48" ht="18" x14ac:dyDescent="0.3">
      <c r="A9" s="37">
        <f t="shared" ca="1" si="7"/>
        <v>0</v>
      </c>
      <c r="B9" s="130">
        <v>6</v>
      </c>
      <c r="C9" s="228">
        <f ca="1">IFERROR(VLOOKUP(B9,'SAISIE MP'!R:X,2,FALSE),0)</f>
        <v>0</v>
      </c>
      <c r="D9" s="229"/>
      <c r="E9" s="58">
        <f ca="1">IFERROR((VLOOKUP(B9,'SAISIE MP'!R:X,3,FALSE))+(VLOOKUP(B9,'SAISIE MP'!R:X,4,FALSE)),0)</f>
        <v>0</v>
      </c>
      <c r="F9" s="58">
        <f ca="1">IFERROR(VLOOKUP(B9,'SAISIE MP'!R:X,5,FALSE),0)</f>
        <v>0</v>
      </c>
      <c r="G9" s="71">
        <f ca="1">IFERROR(VLOOKUP(B9,'SAISIE MP'!R:X,7,FALSE),0)</f>
        <v>0</v>
      </c>
      <c r="H9" s="73"/>
      <c r="I9" s="85">
        <f t="shared" si="0"/>
        <v>0</v>
      </c>
      <c r="J9" s="90">
        <v>1</v>
      </c>
      <c r="K9" s="97">
        <f t="shared" si="1"/>
        <v>0</v>
      </c>
      <c r="L9" s="90">
        <v>1</v>
      </c>
      <c r="M9" s="97">
        <f t="shared" si="2"/>
        <v>0</v>
      </c>
      <c r="N9" s="90">
        <v>1</v>
      </c>
      <c r="O9" s="97">
        <f t="shared" si="3"/>
        <v>0</v>
      </c>
      <c r="P9" s="90">
        <v>1</v>
      </c>
      <c r="Q9" s="97">
        <f t="shared" si="4"/>
        <v>0</v>
      </c>
      <c r="R9" s="90">
        <v>1</v>
      </c>
      <c r="S9" s="97">
        <f t="shared" ca="1" si="5"/>
        <v>0</v>
      </c>
      <c r="T9" s="90">
        <v>1</v>
      </c>
      <c r="U9" s="97">
        <f t="shared" ca="1" si="8"/>
        <v>0</v>
      </c>
      <c r="V9" s="90">
        <v>1</v>
      </c>
      <c r="W9" s="97">
        <f t="shared" ca="1" si="9"/>
        <v>0</v>
      </c>
      <c r="X9" s="100">
        <f t="shared" ca="1" si="10"/>
        <v>0</v>
      </c>
      <c r="Y9" s="85">
        <f t="shared" ca="1" si="11"/>
        <v>0</v>
      </c>
      <c r="Z9" s="97">
        <f t="shared" ca="1" si="12"/>
        <v>0</v>
      </c>
      <c r="AA9" s="90">
        <v>1</v>
      </c>
      <c r="AB9" s="97">
        <f t="shared" si="13"/>
        <v>0</v>
      </c>
      <c r="AC9" s="90">
        <v>1</v>
      </c>
      <c r="AD9" s="97">
        <f t="shared" si="14"/>
        <v>0</v>
      </c>
      <c r="AE9" s="90">
        <v>1</v>
      </c>
      <c r="AF9" s="97">
        <f t="shared" si="15"/>
        <v>0</v>
      </c>
      <c r="AG9" s="90">
        <v>1</v>
      </c>
      <c r="AH9" s="97">
        <f t="shared" si="16"/>
        <v>0</v>
      </c>
      <c r="AI9" s="90">
        <v>1</v>
      </c>
      <c r="AJ9" s="97">
        <f t="shared" si="17"/>
        <v>0</v>
      </c>
      <c r="AK9" s="90">
        <v>1</v>
      </c>
      <c r="AL9" s="104" t="e">
        <f t="shared" ca="1" si="18"/>
        <v>#DIV/0!</v>
      </c>
      <c r="AM9" s="90">
        <v>1</v>
      </c>
      <c r="AN9" s="107">
        <v>1</v>
      </c>
      <c r="AO9" s="104">
        <f t="shared" si="6"/>
        <v>0</v>
      </c>
      <c r="AP9" s="90">
        <v>1</v>
      </c>
      <c r="AQ9" s="104">
        <f t="shared" ca="1" si="19"/>
        <v>0</v>
      </c>
      <c r="AR9" s="90">
        <v>1</v>
      </c>
      <c r="AS9" s="110">
        <f t="shared" ca="1" si="20"/>
        <v>0</v>
      </c>
      <c r="AT9" s="114">
        <f t="shared" ca="1" si="21"/>
        <v>0</v>
      </c>
      <c r="AU9" s="121">
        <f t="shared" ca="1" si="22"/>
        <v>0</v>
      </c>
      <c r="AV9" s="126"/>
    </row>
    <row r="10" spans="1:48" ht="18" x14ac:dyDescent="0.3">
      <c r="A10" s="37">
        <f t="shared" ca="1" si="7"/>
        <v>0</v>
      </c>
      <c r="B10" s="130">
        <v>7</v>
      </c>
      <c r="C10" s="228">
        <f ca="1">IFERROR(VLOOKUP(B10,'SAISIE MP'!R:X,2,FALSE),0)</f>
        <v>0</v>
      </c>
      <c r="D10" s="229"/>
      <c r="E10" s="58">
        <f ca="1">IFERROR((VLOOKUP(B10,'SAISIE MP'!R:X,3,FALSE))+(VLOOKUP(B10,'SAISIE MP'!R:X,4,FALSE)),0)</f>
        <v>0</v>
      </c>
      <c r="F10" s="58">
        <f ca="1">IFERROR(VLOOKUP(B10,'SAISIE MP'!R:X,5,FALSE),0)</f>
        <v>0</v>
      </c>
      <c r="G10" s="71">
        <f ca="1">IFERROR(VLOOKUP(B10,'SAISIE MP'!R:X,7,FALSE),0)</f>
        <v>0</v>
      </c>
      <c r="H10" s="73"/>
      <c r="I10" s="85">
        <f t="shared" si="0"/>
        <v>0</v>
      </c>
      <c r="J10" s="90">
        <v>1</v>
      </c>
      <c r="K10" s="97">
        <f t="shared" si="1"/>
        <v>0</v>
      </c>
      <c r="L10" s="90">
        <v>1</v>
      </c>
      <c r="M10" s="97">
        <f t="shared" si="2"/>
        <v>0</v>
      </c>
      <c r="N10" s="90">
        <v>1</v>
      </c>
      <c r="O10" s="97">
        <f t="shared" si="3"/>
        <v>0</v>
      </c>
      <c r="P10" s="90">
        <v>1</v>
      </c>
      <c r="Q10" s="97">
        <f t="shared" si="4"/>
        <v>0</v>
      </c>
      <c r="R10" s="90">
        <v>1</v>
      </c>
      <c r="S10" s="97">
        <f t="shared" ca="1" si="5"/>
        <v>0</v>
      </c>
      <c r="T10" s="90">
        <v>1</v>
      </c>
      <c r="U10" s="97">
        <f t="shared" ca="1" si="8"/>
        <v>0</v>
      </c>
      <c r="V10" s="90">
        <v>1</v>
      </c>
      <c r="W10" s="97">
        <f t="shared" ca="1" si="9"/>
        <v>0</v>
      </c>
      <c r="X10" s="100">
        <f t="shared" ca="1" si="10"/>
        <v>0</v>
      </c>
      <c r="Y10" s="85">
        <f t="shared" ca="1" si="11"/>
        <v>0</v>
      </c>
      <c r="Z10" s="97">
        <f t="shared" ca="1" si="12"/>
        <v>0</v>
      </c>
      <c r="AA10" s="90">
        <v>1</v>
      </c>
      <c r="AB10" s="97">
        <f t="shared" si="13"/>
        <v>0</v>
      </c>
      <c r="AC10" s="90">
        <v>1</v>
      </c>
      <c r="AD10" s="97">
        <f t="shared" si="14"/>
        <v>0</v>
      </c>
      <c r="AE10" s="90">
        <v>1</v>
      </c>
      <c r="AF10" s="97">
        <f t="shared" si="15"/>
        <v>0</v>
      </c>
      <c r="AG10" s="90">
        <v>1</v>
      </c>
      <c r="AH10" s="97">
        <f t="shared" si="16"/>
        <v>0</v>
      </c>
      <c r="AI10" s="90">
        <v>1</v>
      </c>
      <c r="AJ10" s="97">
        <f t="shared" si="17"/>
        <v>0</v>
      </c>
      <c r="AK10" s="90">
        <v>1</v>
      </c>
      <c r="AL10" s="104" t="e">
        <f t="shared" ca="1" si="18"/>
        <v>#DIV/0!</v>
      </c>
      <c r="AM10" s="90">
        <v>1</v>
      </c>
      <c r="AN10" s="107">
        <v>1</v>
      </c>
      <c r="AO10" s="104">
        <f t="shared" si="6"/>
        <v>0</v>
      </c>
      <c r="AP10" s="90">
        <v>1</v>
      </c>
      <c r="AQ10" s="104">
        <f t="shared" ca="1" si="19"/>
        <v>0</v>
      </c>
      <c r="AR10" s="90">
        <v>1</v>
      </c>
      <c r="AS10" s="110">
        <f t="shared" ca="1" si="20"/>
        <v>0</v>
      </c>
      <c r="AT10" s="114">
        <f t="shared" ca="1" si="21"/>
        <v>0</v>
      </c>
      <c r="AU10" s="121">
        <f t="shared" ca="1" si="22"/>
        <v>0</v>
      </c>
      <c r="AV10" s="126"/>
    </row>
    <row r="11" spans="1:48" ht="18" x14ac:dyDescent="0.3">
      <c r="A11" s="37">
        <f t="shared" ca="1" si="7"/>
        <v>0</v>
      </c>
      <c r="B11" s="130">
        <v>8</v>
      </c>
      <c r="C11" s="228">
        <f ca="1">IFERROR(VLOOKUP(B11,'SAISIE MP'!R:X,2,FALSE),0)</f>
        <v>0</v>
      </c>
      <c r="D11" s="229"/>
      <c r="E11" s="58">
        <f ca="1">IFERROR((VLOOKUP(B11,'SAISIE MP'!R:X,3,FALSE))+(VLOOKUP(B11,'SAISIE MP'!R:X,4,FALSE)),0)</f>
        <v>0</v>
      </c>
      <c r="F11" s="58">
        <f ca="1">IFERROR(VLOOKUP(B11,'SAISIE MP'!R:X,5,FALSE),0)</f>
        <v>0</v>
      </c>
      <c r="G11" s="71">
        <f ca="1">IFERROR(VLOOKUP(B11,'SAISIE MP'!R:X,7,FALSE),0)</f>
        <v>0</v>
      </c>
      <c r="H11" s="73"/>
      <c r="I11" s="85">
        <f t="shared" si="0"/>
        <v>0</v>
      </c>
      <c r="J11" s="90">
        <v>1</v>
      </c>
      <c r="K11" s="97">
        <f t="shared" si="1"/>
        <v>0</v>
      </c>
      <c r="L11" s="90">
        <v>1</v>
      </c>
      <c r="M11" s="97">
        <f t="shared" si="2"/>
        <v>0</v>
      </c>
      <c r="N11" s="90">
        <v>1</v>
      </c>
      <c r="O11" s="97">
        <f t="shared" si="3"/>
        <v>0</v>
      </c>
      <c r="P11" s="90">
        <v>1</v>
      </c>
      <c r="Q11" s="97">
        <f t="shared" si="4"/>
        <v>0</v>
      </c>
      <c r="R11" s="90">
        <v>1</v>
      </c>
      <c r="S11" s="97">
        <f t="shared" ca="1" si="5"/>
        <v>0</v>
      </c>
      <c r="T11" s="90">
        <v>1</v>
      </c>
      <c r="U11" s="97">
        <f t="shared" ca="1" si="8"/>
        <v>0</v>
      </c>
      <c r="V11" s="90">
        <v>1</v>
      </c>
      <c r="W11" s="97">
        <f t="shared" ca="1" si="9"/>
        <v>0</v>
      </c>
      <c r="X11" s="100">
        <f t="shared" ca="1" si="10"/>
        <v>0</v>
      </c>
      <c r="Y11" s="85">
        <f t="shared" ca="1" si="11"/>
        <v>0</v>
      </c>
      <c r="Z11" s="97">
        <f t="shared" ca="1" si="12"/>
        <v>0</v>
      </c>
      <c r="AA11" s="90">
        <v>1</v>
      </c>
      <c r="AB11" s="97">
        <f t="shared" si="13"/>
        <v>0</v>
      </c>
      <c r="AC11" s="90">
        <v>1</v>
      </c>
      <c r="AD11" s="97">
        <f t="shared" si="14"/>
        <v>0</v>
      </c>
      <c r="AE11" s="90">
        <v>1</v>
      </c>
      <c r="AF11" s="97">
        <f t="shared" si="15"/>
        <v>0</v>
      </c>
      <c r="AG11" s="90">
        <v>1</v>
      </c>
      <c r="AH11" s="97">
        <f t="shared" si="16"/>
        <v>0</v>
      </c>
      <c r="AI11" s="90">
        <v>1</v>
      </c>
      <c r="AJ11" s="97">
        <f t="shared" si="17"/>
        <v>0</v>
      </c>
      <c r="AK11" s="90">
        <v>1</v>
      </c>
      <c r="AL11" s="104" t="e">
        <f t="shared" ca="1" si="18"/>
        <v>#DIV/0!</v>
      </c>
      <c r="AM11" s="90">
        <v>1</v>
      </c>
      <c r="AN11" s="107">
        <v>1</v>
      </c>
      <c r="AO11" s="104">
        <f t="shared" si="6"/>
        <v>0</v>
      </c>
      <c r="AP11" s="90">
        <v>1</v>
      </c>
      <c r="AQ11" s="104">
        <f t="shared" ca="1" si="19"/>
        <v>0</v>
      </c>
      <c r="AR11" s="90">
        <v>1</v>
      </c>
      <c r="AS11" s="110">
        <f t="shared" ca="1" si="20"/>
        <v>0</v>
      </c>
      <c r="AT11" s="114">
        <f t="shared" ca="1" si="21"/>
        <v>0</v>
      </c>
      <c r="AU11" s="121">
        <f t="shared" ca="1" si="22"/>
        <v>0</v>
      </c>
      <c r="AV11" s="126"/>
    </row>
    <row r="12" spans="1:48" ht="18" x14ac:dyDescent="0.3">
      <c r="A12" s="37">
        <f t="shared" ca="1" si="7"/>
        <v>0</v>
      </c>
      <c r="B12" s="130">
        <v>9</v>
      </c>
      <c r="C12" s="228">
        <f ca="1">IFERROR(VLOOKUP(B12,'SAISIE MP'!R:X,2,FALSE),0)</f>
        <v>0</v>
      </c>
      <c r="D12" s="229"/>
      <c r="E12" s="58">
        <f ca="1">IFERROR((VLOOKUP(B12,'SAISIE MP'!R:X,3,FALSE))+(VLOOKUP(B12,'SAISIE MP'!R:X,4,FALSE)),0)</f>
        <v>0</v>
      </c>
      <c r="F12" s="58">
        <f ca="1">IFERROR(VLOOKUP(B12,'SAISIE MP'!R:X,5,FALSE),0)</f>
        <v>0</v>
      </c>
      <c r="G12" s="71">
        <f ca="1">IFERROR(VLOOKUP(B12,'SAISIE MP'!R:X,7,FALSE),0)</f>
        <v>0</v>
      </c>
      <c r="H12" s="73"/>
      <c r="I12" s="85">
        <f t="shared" si="0"/>
        <v>0</v>
      </c>
      <c r="J12" s="90">
        <v>1</v>
      </c>
      <c r="K12" s="97">
        <f t="shared" si="1"/>
        <v>0</v>
      </c>
      <c r="L12" s="90">
        <v>1</v>
      </c>
      <c r="M12" s="97">
        <f t="shared" si="2"/>
        <v>0</v>
      </c>
      <c r="N12" s="90">
        <v>1</v>
      </c>
      <c r="O12" s="97">
        <f t="shared" si="3"/>
        <v>0</v>
      </c>
      <c r="P12" s="90">
        <v>1</v>
      </c>
      <c r="Q12" s="97">
        <f t="shared" si="4"/>
        <v>0</v>
      </c>
      <c r="R12" s="90">
        <v>1</v>
      </c>
      <c r="S12" s="97">
        <f t="shared" ca="1" si="5"/>
        <v>0</v>
      </c>
      <c r="T12" s="90">
        <v>1</v>
      </c>
      <c r="U12" s="97">
        <f t="shared" ca="1" si="8"/>
        <v>0</v>
      </c>
      <c r="V12" s="90">
        <v>1</v>
      </c>
      <c r="W12" s="97">
        <f t="shared" ca="1" si="9"/>
        <v>0</v>
      </c>
      <c r="X12" s="100">
        <f t="shared" ca="1" si="10"/>
        <v>0</v>
      </c>
      <c r="Y12" s="85">
        <f t="shared" ca="1" si="11"/>
        <v>0</v>
      </c>
      <c r="Z12" s="97">
        <f t="shared" ca="1" si="12"/>
        <v>0</v>
      </c>
      <c r="AA12" s="90">
        <v>1</v>
      </c>
      <c r="AB12" s="97">
        <f t="shared" si="13"/>
        <v>0</v>
      </c>
      <c r="AC12" s="90">
        <v>1</v>
      </c>
      <c r="AD12" s="97">
        <f t="shared" si="14"/>
        <v>0</v>
      </c>
      <c r="AE12" s="90">
        <v>1</v>
      </c>
      <c r="AF12" s="97">
        <f t="shared" si="15"/>
        <v>0</v>
      </c>
      <c r="AG12" s="90">
        <v>1</v>
      </c>
      <c r="AH12" s="97">
        <f t="shared" si="16"/>
        <v>0</v>
      </c>
      <c r="AI12" s="90">
        <v>1</v>
      </c>
      <c r="AJ12" s="97">
        <f t="shared" si="17"/>
        <v>0</v>
      </c>
      <c r="AK12" s="90">
        <v>1</v>
      </c>
      <c r="AL12" s="104" t="e">
        <f t="shared" ca="1" si="18"/>
        <v>#DIV/0!</v>
      </c>
      <c r="AM12" s="90">
        <v>1</v>
      </c>
      <c r="AN12" s="107">
        <v>1</v>
      </c>
      <c r="AO12" s="104">
        <f t="shared" si="6"/>
        <v>0</v>
      </c>
      <c r="AP12" s="90">
        <v>1</v>
      </c>
      <c r="AQ12" s="104">
        <f t="shared" ca="1" si="19"/>
        <v>0</v>
      </c>
      <c r="AR12" s="90">
        <v>1</v>
      </c>
      <c r="AS12" s="110">
        <f t="shared" ca="1" si="20"/>
        <v>0</v>
      </c>
      <c r="AT12" s="114">
        <f t="shared" ca="1" si="21"/>
        <v>0</v>
      </c>
      <c r="AU12" s="121">
        <f t="shared" ca="1" si="22"/>
        <v>0</v>
      </c>
      <c r="AV12" s="126"/>
    </row>
    <row r="13" spans="1:48" ht="18" x14ac:dyDescent="0.3">
      <c r="A13" s="37">
        <f t="shared" ca="1" si="7"/>
        <v>0</v>
      </c>
      <c r="B13" s="130">
        <v>10</v>
      </c>
      <c r="C13" s="228">
        <f ca="1">IFERROR(VLOOKUP(B13,'SAISIE MP'!R:X,2,FALSE),0)</f>
        <v>0</v>
      </c>
      <c r="D13" s="229"/>
      <c r="E13" s="58">
        <f ca="1">IFERROR((VLOOKUP(B13,'SAISIE MP'!R:X,3,FALSE))+(VLOOKUP(B13,'SAISIE MP'!R:X,4,FALSE)),0)</f>
        <v>0</v>
      </c>
      <c r="F13" s="58">
        <f ca="1">IFERROR(VLOOKUP(B13,'SAISIE MP'!R:X,5,FALSE),0)</f>
        <v>0</v>
      </c>
      <c r="G13" s="71">
        <f ca="1">IFERROR(VLOOKUP(B13,'SAISIE MP'!R:X,7,FALSE),0)</f>
        <v>0</v>
      </c>
      <c r="H13" s="73"/>
      <c r="I13" s="85">
        <f t="shared" si="0"/>
        <v>0</v>
      </c>
      <c r="J13" s="90">
        <v>1</v>
      </c>
      <c r="K13" s="97">
        <f t="shared" si="1"/>
        <v>0</v>
      </c>
      <c r="L13" s="90">
        <v>1</v>
      </c>
      <c r="M13" s="97">
        <f t="shared" si="2"/>
        <v>0</v>
      </c>
      <c r="N13" s="90">
        <v>1</v>
      </c>
      <c r="O13" s="97">
        <f t="shared" si="3"/>
        <v>0</v>
      </c>
      <c r="P13" s="90">
        <v>1</v>
      </c>
      <c r="Q13" s="97">
        <f t="shared" si="4"/>
        <v>0</v>
      </c>
      <c r="R13" s="90">
        <v>1</v>
      </c>
      <c r="S13" s="97">
        <f t="shared" ca="1" si="5"/>
        <v>0</v>
      </c>
      <c r="T13" s="90">
        <v>1</v>
      </c>
      <c r="U13" s="97">
        <f t="shared" ca="1" si="8"/>
        <v>0</v>
      </c>
      <c r="V13" s="90">
        <v>1</v>
      </c>
      <c r="W13" s="97">
        <f t="shared" ca="1" si="9"/>
        <v>0</v>
      </c>
      <c r="X13" s="100">
        <f t="shared" ca="1" si="10"/>
        <v>0</v>
      </c>
      <c r="Y13" s="85">
        <f t="shared" ca="1" si="11"/>
        <v>0</v>
      </c>
      <c r="Z13" s="97">
        <f t="shared" ca="1" si="12"/>
        <v>0</v>
      </c>
      <c r="AA13" s="90">
        <v>1</v>
      </c>
      <c r="AB13" s="97">
        <f t="shared" si="13"/>
        <v>0</v>
      </c>
      <c r="AC13" s="90">
        <v>1</v>
      </c>
      <c r="AD13" s="97">
        <f t="shared" si="14"/>
        <v>0</v>
      </c>
      <c r="AE13" s="90">
        <v>1</v>
      </c>
      <c r="AF13" s="97">
        <f t="shared" si="15"/>
        <v>0</v>
      </c>
      <c r="AG13" s="90">
        <v>1</v>
      </c>
      <c r="AH13" s="97">
        <f t="shared" si="16"/>
        <v>0</v>
      </c>
      <c r="AI13" s="90">
        <v>1</v>
      </c>
      <c r="AJ13" s="97">
        <f t="shared" si="17"/>
        <v>0</v>
      </c>
      <c r="AK13" s="90">
        <v>1</v>
      </c>
      <c r="AL13" s="104" t="e">
        <f t="shared" ca="1" si="18"/>
        <v>#DIV/0!</v>
      </c>
      <c r="AM13" s="90">
        <v>1</v>
      </c>
      <c r="AN13" s="107">
        <v>1</v>
      </c>
      <c r="AO13" s="104">
        <f t="shared" si="6"/>
        <v>0</v>
      </c>
      <c r="AP13" s="90">
        <v>1</v>
      </c>
      <c r="AQ13" s="104">
        <f t="shared" ca="1" si="19"/>
        <v>0</v>
      </c>
      <c r="AR13" s="90">
        <v>1</v>
      </c>
      <c r="AS13" s="110">
        <f t="shared" ca="1" si="20"/>
        <v>0</v>
      </c>
      <c r="AT13" s="114">
        <f t="shared" ca="1" si="21"/>
        <v>0</v>
      </c>
      <c r="AU13" s="121">
        <f t="shared" ca="1" si="22"/>
        <v>0</v>
      </c>
      <c r="AV13" s="126"/>
    </row>
    <row r="14" spans="1:48" ht="18" x14ac:dyDescent="0.3">
      <c r="A14" s="37">
        <f t="shared" ca="1" si="7"/>
        <v>0</v>
      </c>
      <c r="B14" s="130">
        <v>11</v>
      </c>
      <c r="C14" s="228">
        <f ca="1">IFERROR(VLOOKUP(B14,'SAISIE MP'!R:X,2,FALSE),0)</f>
        <v>0</v>
      </c>
      <c r="D14" s="229"/>
      <c r="E14" s="58">
        <f ca="1">IFERROR((VLOOKUP(B14,'SAISIE MP'!R:X,3,FALSE))+(VLOOKUP(B14,'SAISIE MP'!R:X,4,FALSE)),0)</f>
        <v>0</v>
      </c>
      <c r="F14" s="58">
        <f ca="1">IFERROR(VLOOKUP(B14,'SAISIE MP'!R:X,5,FALSE),0)</f>
        <v>0</v>
      </c>
      <c r="G14" s="71">
        <f ca="1">IFERROR(VLOOKUP(B14,'SAISIE MP'!R:X,7,FALSE),0)</f>
        <v>0</v>
      </c>
      <c r="H14" s="73"/>
      <c r="I14" s="85">
        <f t="shared" si="0"/>
        <v>0</v>
      </c>
      <c r="J14" s="90">
        <v>1</v>
      </c>
      <c r="K14" s="97">
        <f t="shared" si="1"/>
        <v>0</v>
      </c>
      <c r="L14" s="90">
        <v>1</v>
      </c>
      <c r="M14" s="97">
        <f t="shared" si="2"/>
        <v>0</v>
      </c>
      <c r="N14" s="90">
        <v>1</v>
      </c>
      <c r="O14" s="97">
        <f t="shared" si="3"/>
        <v>0</v>
      </c>
      <c r="P14" s="90">
        <v>1</v>
      </c>
      <c r="Q14" s="97">
        <f t="shared" si="4"/>
        <v>0</v>
      </c>
      <c r="R14" s="90">
        <v>1</v>
      </c>
      <c r="S14" s="97">
        <f t="shared" ca="1" si="5"/>
        <v>0</v>
      </c>
      <c r="T14" s="90">
        <v>1</v>
      </c>
      <c r="U14" s="97">
        <f t="shared" ca="1" si="8"/>
        <v>0</v>
      </c>
      <c r="V14" s="90">
        <v>1</v>
      </c>
      <c r="W14" s="97">
        <f t="shared" ca="1" si="9"/>
        <v>0</v>
      </c>
      <c r="X14" s="100">
        <f t="shared" ca="1" si="10"/>
        <v>0</v>
      </c>
      <c r="Y14" s="85">
        <f t="shared" ca="1" si="11"/>
        <v>0</v>
      </c>
      <c r="Z14" s="97">
        <f t="shared" ca="1" si="12"/>
        <v>0</v>
      </c>
      <c r="AA14" s="90">
        <v>1</v>
      </c>
      <c r="AB14" s="97">
        <f t="shared" si="13"/>
        <v>0</v>
      </c>
      <c r="AC14" s="90">
        <v>1</v>
      </c>
      <c r="AD14" s="97">
        <f t="shared" si="14"/>
        <v>0</v>
      </c>
      <c r="AE14" s="90">
        <v>1</v>
      </c>
      <c r="AF14" s="97">
        <f t="shared" si="15"/>
        <v>0</v>
      </c>
      <c r="AG14" s="90">
        <v>1</v>
      </c>
      <c r="AH14" s="97">
        <f t="shared" si="16"/>
        <v>0</v>
      </c>
      <c r="AI14" s="90">
        <v>1</v>
      </c>
      <c r="AJ14" s="97">
        <f t="shared" si="17"/>
        <v>0</v>
      </c>
      <c r="AK14" s="90">
        <v>1</v>
      </c>
      <c r="AL14" s="104" t="e">
        <f t="shared" ca="1" si="18"/>
        <v>#DIV/0!</v>
      </c>
      <c r="AM14" s="90">
        <v>1</v>
      </c>
      <c r="AN14" s="107">
        <v>1</v>
      </c>
      <c r="AO14" s="104">
        <f t="shared" si="6"/>
        <v>0</v>
      </c>
      <c r="AP14" s="90">
        <v>1</v>
      </c>
      <c r="AQ14" s="104">
        <f t="shared" ca="1" si="19"/>
        <v>0</v>
      </c>
      <c r="AR14" s="90">
        <v>1</v>
      </c>
      <c r="AS14" s="110">
        <f t="shared" ca="1" si="20"/>
        <v>0</v>
      </c>
      <c r="AT14" s="114">
        <f t="shared" ca="1" si="21"/>
        <v>0</v>
      </c>
      <c r="AU14" s="121">
        <f t="shared" ca="1" si="22"/>
        <v>0</v>
      </c>
      <c r="AV14" s="126"/>
    </row>
    <row r="15" spans="1:48" ht="18" x14ac:dyDescent="0.3">
      <c r="A15" s="37">
        <f t="shared" ca="1" si="7"/>
        <v>0</v>
      </c>
      <c r="B15" s="130">
        <v>12</v>
      </c>
      <c r="C15" s="228">
        <f ca="1">IFERROR(VLOOKUP(B15,'SAISIE MP'!R:X,2,FALSE),0)</f>
        <v>0</v>
      </c>
      <c r="D15" s="229"/>
      <c r="E15" s="58">
        <f ca="1">IFERROR((VLOOKUP(B15,'SAISIE MP'!R:X,3,FALSE))+(VLOOKUP(B15,'SAISIE MP'!R:X,4,FALSE)),0)</f>
        <v>0</v>
      </c>
      <c r="F15" s="58">
        <f ca="1">IFERROR(VLOOKUP(B15,'SAISIE MP'!R:X,5,FALSE),0)</f>
        <v>0</v>
      </c>
      <c r="G15" s="71">
        <f ca="1">IFERROR(VLOOKUP(B15,'SAISIE MP'!R:X,7,FALSE),0)</f>
        <v>0</v>
      </c>
      <c r="H15" s="73"/>
      <c r="I15" s="85">
        <f t="shared" si="0"/>
        <v>0</v>
      </c>
      <c r="J15" s="90">
        <v>1</v>
      </c>
      <c r="K15" s="97">
        <f t="shared" si="1"/>
        <v>0</v>
      </c>
      <c r="L15" s="90">
        <v>1</v>
      </c>
      <c r="M15" s="97">
        <f t="shared" si="2"/>
        <v>0</v>
      </c>
      <c r="N15" s="90">
        <v>1</v>
      </c>
      <c r="O15" s="97">
        <f t="shared" si="3"/>
        <v>0</v>
      </c>
      <c r="P15" s="90">
        <v>1</v>
      </c>
      <c r="Q15" s="97">
        <f t="shared" si="4"/>
        <v>0</v>
      </c>
      <c r="R15" s="90">
        <v>1</v>
      </c>
      <c r="S15" s="97">
        <f t="shared" ca="1" si="5"/>
        <v>0</v>
      </c>
      <c r="T15" s="90">
        <v>1</v>
      </c>
      <c r="U15" s="97">
        <f t="shared" ca="1" si="8"/>
        <v>0</v>
      </c>
      <c r="V15" s="90">
        <v>1</v>
      </c>
      <c r="W15" s="97">
        <f t="shared" ca="1" si="9"/>
        <v>0</v>
      </c>
      <c r="X15" s="100">
        <f t="shared" ca="1" si="10"/>
        <v>0</v>
      </c>
      <c r="Y15" s="85">
        <f t="shared" ca="1" si="11"/>
        <v>0</v>
      </c>
      <c r="Z15" s="97">
        <f t="shared" ca="1" si="12"/>
        <v>0</v>
      </c>
      <c r="AA15" s="90">
        <v>1</v>
      </c>
      <c r="AB15" s="97">
        <f t="shared" si="13"/>
        <v>0</v>
      </c>
      <c r="AC15" s="90">
        <v>1</v>
      </c>
      <c r="AD15" s="97">
        <f t="shared" si="14"/>
        <v>0</v>
      </c>
      <c r="AE15" s="90">
        <v>1</v>
      </c>
      <c r="AF15" s="97">
        <f t="shared" si="15"/>
        <v>0</v>
      </c>
      <c r="AG15" s="90">
        <v>1</v>
      </c>
      <c r="AH15" s="97">
        <f t="shared" si="16"/>
        <v>0</v>
      </c>
      <c r="AI15" s="90">
        <v>1</v>
      </c>
      <c r="AJ15" s="97">
        <f t="shared" si="17"/>
        <v>0</v>
      </c>
      <c r="AK15" s="90">
        <v>1</v>
      </c>
      <c r="AL15" s="104" t="e">
        <f t="shared" ca="1" si="18"/>
        <v>#DIV/0!</v>
      </c>
      <c r="AM15" s="90">
        <v>1</v>
      </c>
      <c r="AN15" s="107">
        <v>1</v>
      </c>
      <c r="AO15" s="104">
        <f t="shared" si="6"/>
        <v>0</v>
      </c>
      <c r="AP15" s="90">
        <v>1</v>
      </c>
      <c r="AQ15" s="104">
        <f t="shared" ca="1" si="19"/>
        <v>0</v>
      </c>
      <c r="AR15" s="90">
        <v>1</v>
      </c>
      <c r="AS15" s="110">
        <f t="shared" ca="1" si="20"/>
        <v>0</v>
      </c>
      <c r="AT15" s="114">
        <f t="shared" ca="1" si="21"/>
        <v>0</v>
      </c>
      <c r="AU15" s="121">
        <f t="shared" ca="1" si="22"/>
        <v>0</v>
      </c>
      <c r="AV15" s="126"/>
    </row>
    <row r="16" spans="1:48" ht="18" x14ac:dyDescent="0.3">
      <c r="A16" s="37">
        <f t="shared" ca="1" si="7"/>
        <v>0</v>
      </c>
      <c r="B16" s="130">
        <v>13</v>
      </c>
      <c r="C16" s="228">
        <f ca="1">IFERROR(VLOOKUP(B16,'SAISIE MP'!R:X,2,FALSE),0)</f>
        <v>0</v>
      </c>
      <c r="D16" s="229"/>
      <c r="E16" s="58">
        <f ca="1">IFERROR((VLOOKUP(B16,'SAISIE MP'!R:X,3,FALSE))+(VLOOKUP(B16,'SAISIE MP'!R:X,4,FALSE)),0)</f>
        <v>0</v>
      </c>
      <c r="F16" s="58">
        <f ca="1">IFERROR(VLOOKUP(B16,'SAISIE MP'!R:X,5,FALSE),0)</f>
        <v>0</v>
      </c>
      <c r="G16" s="71">
        <f ca="1">IFERROR(VLOOKUP(B16,'SAISIE MP'!R:X,7,FALSE),0)</f>
        <v>0</v>
      </c>
      <c r="H16" s="73"/>
      <c r="I16" s="85">
        <f t="shared" si="0"/>
        <v>0</v>
      </c>
      <c r="J16" s="90">
        <v>1</v>
      </c>
      <c r="K16" s="97">
        <f t="shared" si="1"/>
        <v>0</v>
      </c>
      <c r="L16" s="90">
        <v>1</v>
      </c>
      <c r="M16" s="97">
        <f t="shared" si="2"/>
        <v>0</v>
      </c>
      <c r="N16" s="90">
        <v>1</v>
      </c>
      <c r="O16" s="97">
        <f t="shared" si="3"/>
        <v>0</v>
      </c>
      <c r="P16" s="90">
        <v>1</v>
      </c>
      <c r="Q16" s="97">
        <f t="shared" si="4"/>
        <v>0</v>
      </c>
      <c r="R16" s="90">
        <v>1</v>
      </c>
      <c r="S16" s="97">
        <f t="shared" ca="1" si="5"/>
        <v>0</v>
      </c>
      <c r="T16" s="90">
        <v>1</v>
      </c>
      <c r="U16" s="97">
        <f t="shared" ca="1" si="8"/>
        <v>0</v>
      </c>
      <c r="V16" s="90">
        <v>1</v>
      </c>
      <c r="W16" s="97">
        <f t="shared" ca="1" si="9"/>
        <v>0</v>
      </c>
      <c r="X16" s="100">
        <f t="shared" ca="1" si="10"/>
        <v>0</v>
      </c>
      <c r="Y16" s="85">
        <f t="shared" ca="1" si="11"/>
        <v>0</v>
      </c>
      <c r="Z16" s="97">
        <f t="shared" ca="1" si="12"/>
        <v>0</v>
      </c>
      <c r="AA16" s="90">
        <v>1</v>
      </c>
      <c r="AB16" s="97">
        <f t="shared" si="13"/>
        <v>0</v>
      </c>
      <c r="AC16" s="90">
        <v>1</v>
      </c>
      <c r="AD16" s="97">
        <f t="shared" si="14"/>
        <v>0</v>
      </c>
      <c r="AE16" s="90">
        <v>1</v>
      </c>
      <c r="AF16" s="97">
        <f t="shared" si="15"/>
        <v>0</v>
      </c>
      <c r="AG16" s="90">
        <v>1</v>
      </c>
      <c r="AH16" s="97">
        <f t="shared" si="16"/>
        <v>0</v>
      </c>
      <c r="AI16" s="90">
        <v>1</v>
      </c>
      <c r="AJ16" s="97">
        <f t="shared" si="17"/>
        <v>0</v>
      </c>
      <c r="AK16" s="90">
        <v>1</v>
      </c>
      <c r="AL16" s="104" t="e">
        <f t="shared" ca="1" si="18"/>
        <v>#DIV/0!</v>
      </c>
      <c r="AM16" s="90">
        <v>1</v>
      </c>
      <c r="AN16" s="107">
        <v>1</v>
      </c>
      <c r="AO16" s="104">
        <f t="shared" si="6"/>
        <v>0</v>
      </c>
      <c r="AP16" s="90">
        <v>1</v>
      </c>
      <c r="AQ16" s="104">
        <f t="shared" ca="1" si="19"/>
        <v>0</v>
      </c>
      <c r="AR16" s="90">
        <v>1</v>
      </c>
      <c r="AS16" s="110">
        <f t="shared" ca="1" si="20"/>
        <v>0</v>
      </c>
      <c r="AT16" s="114">
        <f t="shared" ca="1" si="21"/>
        <v>0</v>
      </c>
      <c r="AU16" s="121">
        <f t="shared" ca="1" si="22"/>
        <v>0</v>
      </c>
      <c r="AV16" s="126"/>
    </row>
    <row r="17" spans="1:48" ht="18" x14ac:dyDescent="0.3">
      <c r="A17" s="37">
        <f t="shared" ca="1" si="7"/>
        <v>0</v>
      </c>
      <c r="B17" s="130">
        <v>14</v>
      </c>
      <c r="C17" s="228">
        <f ca="1">IFERROR(VLOOKUP(B17,'SAISIE MP'!R:X,2,FALSE),0)</f>
        <v>0</v>
      </c>
      <c r="D17" s="229"/>
      <c r="E17" s="58">
        <f ca="1">IFERROR((VLOOKUP(B17,'SAISIE MP'!R:X,3,FALSE))+(VLOOKUP(B17,'SAISIE MP'!R:X,4,FALSE)),0)</f>
        <v>0</v>
      </c>
      <c r="F17" s="58">
        <f ca="1">IFERROR(VLOOKUP(B17,'SAISIE MP'!R:X,5,FALSE),0)</f>
        <v>0</v>
      </c>
      <c r="G17" s="71">
        <f ca="1">IFERROR(VLOOKUP(B17,'SAISIE MP'!R:X,7,FALSE),0)</f>
        <v>0</v>
      </c>
      <c r="H17" s="73"/>
      <c r="I17" s="85">
        <f t="shared" si="0"/>
        <v>0</v>
      </c>
      <c r="J17" s="90">
        <v>1</v>
      </c>
      <c r="K17" s="97">
        <f t="shared" si="1"/>
        <v>0</v>
      </c>
      <c r="L17" s="90">
        <v>1</v>
      </c>
      <c r="M17" s="97">
        <f t="shared" si="2"/>
        <v>0</v>
      </c>
      <c r="N17" s="90">
        <v>1</v>
      </c>
      <c r="O17" s="97">
        <f t="shared" si="3"/>
        <v>0</v>
      </c>
      <c r="P17" s="90">
        <v>1</v>
      </c>
      <c r="Q17" s="97">
        <f t="shared" si="4"/>
        <v>0</v>
      </c>
      <c r="R17" s="90">
        <v>1</v>
      </c>
      <c r="S17" s="97">
        <f t="shared" ca="1" si="5"/>
        <v>0</v>
      </c>
      <c r="T17" s="90">
        <v>1</v>
      </c>
      <c r="U17" s="97">
        <f t="shared" ca="1" si="8"/>
        <v>0</v>
      </c>
      <c r="V17" s="90">
        <v>1</v>
      </c>
      <c r="W17" s="97">
        <f t="shared" ca="1" si="9"/>
        <v>0</v>
      </c>
      <c r="X17" s="100">
        <f t="shared" ca="1" si="10"/>
        <v>0</v>
      </c>
      <c r="Y17" s="85">
        <f t="shared" ca="1" si="11"/>
        <v>0</v>
      </c>
      <c r="Z17" s="97">
        <f t="shared" ca="1" si="12"/>
        <v>0</v>
      </c>
      <c r="AA17" s="90">
        <v>1</v>
      </c>
      <c r="AB17" s="97">
        <f t="shared" si="13"/>
        <v>0</v>
      </c>
      <c r="AC17" s="90">
        <v>1</v>
      </c>
      <c r="AD17" s="97">
        <f t="shared" si="14"/>
        <v>0</v>
      </c>
      <c r="AE17" s="90">
        <v>1</v>
      </c>
      <c r="AF17" s="97">
        <f t="shared" si="15"/>
        <v>0</v>
      </c>
      <c r="AG17" s="90">
        <v>1</v>
      </c>
      <c r="AH17" s="97">
        <f t="shared" si="16"/>
        <v>0</v>
      </c>
      <c r="AI17" s="90">
        <v>1</v>
      </c>
      <c r="AJ17" s="97">
        <f t="shared" si="17"/>
        <v>0</v>
      </c>
      <c r="AK17" s="90">
        <v>1</v>
      </c>
      <c r="AL17" s="104" t="e">
        <f t="shared" ca="1" si="18"/>
        <v>#DIV/0!</v>
      </c>
      <c r="AM17" s="90">
        <v>1</v>
      </c>
      <c r="AN17" s="107">
        <v>1</v>
      </c>
      <c r="AO17" s="104">
        <f t="shared" si="6"/>
        <v>0</v>
      </c>
      <c r="AP17" s="90">
        <v>1</v>
      </c>
      <c r="AQ17" s="104">
        <f t="shared" ca="1" si="19"/>
        <v>0</v>
      </c>
      <c r="AR17" s="90">
        <v>1</v>
      </c>
      <c r="AS17" s="110">
        <f t="shared" ca="1" si="20"/>
        <v>0</v>
      </c>
      <c r="AT17" s="114">
        <f t="shared" ca="1" si="21"/>
        <v>0</v>
      </c>
      <c r="AU17" s="121">
        <f t="shared" ca="1" si="22"/>
        <v>0</v>
      </c>
      <c r="AV17" s="126"/>
    </row>
    <row r="18" spans="1:48" ht="18" x14ac:dyDescent="0.3">
      <c r="A18" s="37">
        <f t="shared" ca="1" si="7"/>
        <v>0</v>
      </c>
      <c r="B18" s="130">
        <v>15</v>
      </c>
      <c r="C18" s="228">
        <f ca="1">IFERROR(VLOOKUP(B18,'SAISIE MP'!R:X,2,FALSE),0)</f>
        <v>0</v>
      </c>
      <c r="D18" s="229"/>
      <c r="E18" s="58">
        <f ca="1">IFERROR((VLOOKUP(B18,'SAISIE MP'!R:X,3,FALSE))+(VLOOKUP(B18,'SAISIE MP'!R:X,4,FALSE)),0)</f>
        <v>0</v>
      </c>
      <c r="F18" s="58">
        <f ca="1">IFERROR(VLOOKUP(B18,'SAISIE MP'!R:X,5,FALSE),0)</f>
        <v>0</v>
      </c>
      <c r="G18" s="71">
        <f ca="1">IFERROR(VLOOKUP(B18,'SAISIE MP'!R:X,7,FALSE),0)</f>
        <v>0</v>
      </c>
      <c r="H18" s="73"/>
      <c r="I18" s="85">
        <f t="shared" si="0"/>
        <v>0</v>
      </c>
      <c r="J18" s="90">
        <v>1</v>
      </c>
      <c r="K18" s="97">
        <f t="shared" si="1"/>
        <v>0</v>
      </c>
      <c r="L18" s="90">
        <v>1</v>
      </c>
      <c r="M18" s="97">
        <f t="shared" si="2"/>
        <v>0</v>
      </c>
      <c r="N18" s="90">
        <v>1</v>
      </c>
      <c r="O18" s="97">
        <f t="shared" si="3"/>
        <v>0</v>
      </c>
      <c r="P18" s="90">
        <v>1</v>
      </c>
      <c r="Q18" s="97">
        <f t="shared" si="4"/>
        <v>0</v>
      </c>
      <c r="R18" s="90">
        <v>1</v>
      </c>
      <c r="S18" s="97">
        <f t="shared" ca="1" si="5"/>
        <v>0</v>
      </c>
      <c r="T18" s="90">
        <v>1</v>
      </c>
      <c r="U18" s="97">
        <f t="shared" ca="1" si="8"/>
        <v>0</v>
      </c>
      <c r="V18" s="90">
        <v>1</v>
      </c>
      <c r="W18" s="97">
        <f t="shared" ca="1" si="9"/>
        <v>0</v>
      </c>
      <c r="X18" s="100">
        <f t="shared" ca="1" si="10"/>
        <v>0</v>
      </c>
      <c r="Y18" s="85">
        <f t="shared" ca="1" si="11"/>
        <v>0</v>
      </c>
      <c r="Z18" s="97">
        <f t="shared" ca="1" si="12"/>
        <v>0</v>
      </c>
      <c r="AA18" s="90">
        <v>1</v>
      </c>
      <c r="AB18" s="97">
        <f t="shared" si="13"/>
        <v>0</v>
      </c>
      <c r="AC18" s="90">
        <v>1</v>
      </c>
      <c r="AD18" s="97">
        <f t="shared" si="14"/>
        <v>0</v>
      </c>
      <c r="AE18" s="90">
        <v>1</v>
      </c>
      <c r="AF18" s="97">
        <f t="shared" si="15"/>
        <v>0</v>
      </c>
      <c r="AG18" s="90">
        <v>1</v>
      </c>
      <c r="AH18" s="97">
        <f t="shared" si="16"/>
        <v>0</v>
      </c>
      <c r="AI18" s="90">
        <v>1</v>
      </c>
      <c r="AJ18" s="97">
        <f t="shared" si="17"/>
        <v>0</v>
      </c>
      <c r="AK18" s="90">
        <v>1</v>
      </c>
      <c r="AL18" s="104" t="e">
        <f t="shared" ca="1" si="18"/>
        <v>#DIV/0!</v>
      </c>
      <c r="AM18" s="90">
        <v>1</v>
      </c>
      <c r="AN18" s="107">
        <v>1</v>
      </c>
      <c r="AO18" s="104">
        <f t="shared" si="6"/>
        <v>0</v>
      </c>
      <c r="AP18" s="90">
        <v>1</v>
      </c>
      <c r="AQ18" s="104">
        <f t="shared" ca="1" si="19"/>
        <v>0</v>
      </c>
      <c r="AR18" s="90">
        <v>1</v>
      </c>
      <c r="AS18" s="110">
        <f t="shared" ca="1" si="20"/>
        <v>0</v>
      </c>
      <c r="AT18" s="114">
        <f t="shared" ca="1" si="21"/>
        <v>0</v>
      </c>
      <c r="AU18" s="121">
        <f t="shared" ca="1" si="22"/>
        <v>0</v>
      </c>
      <c r="AV18" s="126"/>
    </row>
    <row r="19" spans="1:48" ht="18" x14ac:dyDescent="0.3">
      <c r="A19" s="37">
        <f t="shared" ca="1" si="7"/>
        <v>0</v>
      </c>
      <c r="B19" s="130">
        <v>16</v>
      </c>
      <c r="C19" s="228">
        <f ca="1">IFERROR(VLOOKUP(B19,'SAISIE MP'!R:X,2,FALSE),0)</f>
        <v>0</v>
      </c>
      <c r="D19" s="229"/>
      <c r="E19" s="58">
        <f ca="1">IFERROR((VLOOKUP(B19,'SAISIE MP'!R:X,3,FALSE))+(VLOOKUP(B19,'SAISIE MP'!R:X,4,FALSE)),0)</f>
        <v>0</v>
      </c>
      <c r="F19" s="58">
        <f ca="1">IFERROR(VLOOKUP(B19,'SAISIE MP'!R:X,5,FALSE),0)</f>
        <v>0</v>
      </c>
      <c r="G19" s="71">
        <f ca="1">IFERROR(VLOOKUP(B19,'SAISIE MP'!R:X,7,FALSE),0)</f>
        <v>0</v>
      </c>
      <c r="H19" s="73"/>
      <c r="I19" s="85">
        <f t="shared" si="0"/>
        <v>0</v>
      </c>
      <c r="J19" s="90">
        <v>1</v>
      </c>
      <c r="K19" s="97">
        <f t="shared" si="1"/>
        <v>0</v>
      </c>
      <c r="L19" s="90">
        <v>1</v>
      </c>
      <c r="M19" s="97">
        <f t="shared" si="2"/>
        <v>0</v>
      </c>
      <c r="N19" s="90">
        <v>1</v>
      </c>
      <c r="O19" s="97">
        <f t="shared" si="3"/>
        <v>0</v>
      </c>
      <c r="P19" s="90">
        <v>1</v>
      </c>
      <c r="Q19" s="97">
        <f t="shared" si="4"/>
        <v>0</v>
      </c>
      <c r="R19" s="90">
        <v>1</v>
      </c>
      <c r="S19" s="97">
        <f t="shared" ca="1" si="5"/>
        <v>0</v>
      </c>
      <c r="T19" s="90">
        <v>1</v>
      </c>
      <c r="U19" s="97">
        <f t="shared" ca="1" si="8"/>
        <v>0</v>
      </c>
      <c r="V19" s="90">
        <v>1</v>
      </c>
      <c r="W19" s="97">
        <f t="shared" ca="1" si="9"/>
        <v>0</v>
      </c>
      <c r="X19" s="100">
        <f t="shared" ca="1" si="10"/>
        <v>0</v>
      </c>
      <c r="Y19" s="85">
        <f t="shared" ca="1" si="11"/>
        <v>0</v>
      </c>
      <c r="Z19" s="97">
        <f t="shared" ca="1" si="12"/>
        <v>0</v>
      </c>
      <c r="AA19" s="90">
        <v>1</v>
      </c>
      <c r="AB19" s="97">
        <f t="shared" si="13"/>
        <v>0</v>
      </c>
      <c r="AC19" s="90">
        <v>1</v>
      </c>
      <c r="AD19" s="97">
        <f t="shared" si="14"/>
        <v>0</v>
      </c>
      <c r="AE19" s="90">
        <v>1</v>
      </c>
      <c r="AF19" s="97">
        <f t="shared" si="15"/>
        <v>0</v>
      </c>
      <c r="AG19" s="90">
        <v>1</v>
      </c>
      <c r="AH19" s="97">
        <f t="shared" si="16"/>
        <v>0</v>
      </c>
      <c r="AI19" s="90">
        <v>1</v>
      </c>
      <c r="AJ19" s="97">
        <f t="shared" si="17"/>
        <v>0</v>
      </c>
      <c r="AK19" s="90">
        <v>1</v>
      </c>
      <c r="AL19" s="104" t="e">
        <f t="shared" ca="1" si="18"/>
        <v>#DIV/0!</v>
      </c>
      <c r="AM19" s="90">
        <v>1</v>
      </c>
      <c r="AN19" s="107">
        <v>1</v>
      </c>
      <c r="AO19" s="104">
        <f t="shared" si="6"/>
        <v>0</v>
      </c>
      <c r="AP19" s="90">
        <v>1</v>
      </c>
      <c r="AQ19" s="104">
        <f t="shared" ca="1" si="19"/>
        <v>0</v>
      </c>
      <c r="AR19" s="90">
        <v>1</v>
      </c>
      <c r="AS19" s="110">
        <f t="shared" ca="1" si="20"/>
        <v>0</v>
      </c>
      <c r="AT19" s="114">
        <f t="shared" ca="1" si="21"/>
        <v>0</v>
      </c>
      <c r="AU19" s="121">
        <f t="shared" ca="1" si="22"/>
        <v>0</v>
      </c>
      <c r="AV19" s="126"/>
    </row>
    <row r="20" spans="1:48" ht="18" x14ac:dyDescent="0.3">
      <c r="A20" s="37">
        <f t="shared" ca="1" si="7"/>
        <v>0</v>
      </c>
      <c r="B20" s="130">
        <v>17</v>
      </c>
      <c r="C20" s="228">
        <f ca="1">IFERROR(VLOOKUP(B20,'SAISIE MP'!R:X,2,FALSE),0)</f>
        <v>0</v>
      </c>
      <c r="D20" s="229"/>
      <c r="E20" s="58">
        <f ca="1">IFERROR((VLOOKUP(B20,'SAISIE MP'!R:X,3,FALSE))+(VLOOKUP(B20,'SAISIE MP'!R:X,4,FALSE)),0)</f>
        <v>0</v>
      </c>
      <c r="F20" s="58">
        <f ca="1">IFERROR(VLOOKUP(B20,'SAISIE MP'!R:X,5,FALSE),0)</f>
        <v>0</v>
      </c>
      <c r="G20" s="71">
        <f ca="1">IFERROR(VLOOKUP(B20,'SAISIE MP'!R:X,7,FALSE),0)</f>
        <v>0</v>
      </c>
      <c r="H20" s="73"/>
      <c r="I20" s="85">
        <f t="shared" si="0"/>
        <v>0</v>
      </c>
      <c r="J20" s="90">
        <v>1</v>
      </c>
      <c r="K20" s="97">
        <f t="shared" si="1"/>
        <v>0</v>
      </c>
      <c r="L20" s="90">
        <v>1</v>
      </c>
      <c r="M20" s="97">
        <f t="shared" si="2"/>
        <v>0</v>
      </c>
      <c r="N20" s="90">
        <v>1</v>
      </c>
      <c r="O20" s="97">
        <f t="shared" si="3"/>
        <v>0</v>
      </c>
      <c r="P20" s="90">
        <v>1</v>
      </c>
      <c r="Q20" s="97">
        <f t="shared" si="4"/>
        <v>0</v>
      </c>
      <c r="R20" s="90">
        <v>1</v>
      </c>
      <c r="S20" s="97">
        <f t="shared" ca="1" si="5"/>
        <v>0</v>
      </c>
      <c r="T20" s="90">
        <v>1</v>
      </c>
      <c r="U20" s="97">
        <f t="shared" ca="1" si="8"/>
        <v>0</v>
      </c>
      <c r="V20" s="90">
        <v>1</v>
      </c>
      <c r="W20" s="97">
        <f t="shared" ca="1" si="9"/>
        <v>0</v>
      </c>
      <c r="X20" s="100">
        <f t="shared" ca="1" si="10"/>
        <v>0</v>
      </c>
      <c r="Y20" s="85">
        <f t="shared" ca="1" si="11"/>
        <v>0</v>
      </c>
      <c r="Z20" s="97">
        <f t="shared" ca="1" si="12"/>
        <v>0</v>
      </c>
      <c r="AA20" s="90">
        <v>1</v>
      </c>
      <c r="AB20" s="97">
        <f t="shared" si="13"/>
        <v>0</v>
      </c>
      <c r="AC20" s="90">
        <v>1</v>
      </c>
      <c r="AD20" s="97">
        <f t="shared" si="14"/>
        <v>0</v>
      </c>
      <c r="AE20" s="90">
        <v>1</v>
      </c>
      <c r="AF20" s="97">
        <f t="shared" si="15"/>
        <v>0</v>
      </c>
      <c r="AG20" s="90">
        <v>1</v>
      </c>
      <c r="AH20" s="97">
        <f t="shared" si="16"/>
        <v>0</v>
      </c>
      <c r="AI20" s="90">
        <v>1</v>
      </c>
      <c r="AJ20" s="97">
        <f t="shared" si="17"/>
        <v>0</v>
      </c>
      <c r="AK20" s="90">
        <v>1</v>
      </c>
      <c r="AL20" s="104" t="e">
        <f t="shared" ca="1" si="18"/>
        <v>#DIV/0!</v>
      </c>
      <c r="AM20" s="90">
        <v>1</v>
      </c>
      <c r="AN20" s="107">
        <v>1</v>
      </c>
      <c r="AO20" s="104">
        <f t="shared" si="6"/>
        <v>0</v>
      </c>
      <c r="AP20" s="90">
        <v>1</v>
      </c>
      <c r="AQ20" s="104">
        <f t="shared" ca="1" si="19"/>
        <v>0</v>
      </c>
      <c r="AR20" s="90">
        <v>1</v>
      </c>
      <c r="AS20" s="110">
        <f t="shared" ca="1" si="20"/>
        <v>0</v>
      </c>
      <c r="AT20" s="114">
        <f t="shared" ca="1" si="21"/>
        <v>0</v>
      </c>
      <c r="AU20" s="121">
        <f t="shared" ca="1" si="22"/>
        <v>0</v>
      </c>
      <c r="AV20" s="126"/>
    </row>
    <row r="21" spans="1:48" ht="18" x14ac:dyDescent="0.3">
      <c r="A21" s="37">
        <f t="shared" ca="1" si="7"/>
        <v>0</v>
      </c>
      <c r="B21" s="130">
        <v>18</v>
      </c>
      <c r="C21" s="228">
        <f ca="1">IFERROR(VLOOKUP(B21,'SAISIE MP'!R:X,2,FALSE),0)</f>
        <v>0</v>
      </c>
      <c r="D21" s="229"/>
      <c r="E21" s="58">
        <f ca="1">IFERROR((VLOOKUP(B21,'SAISIE MP'!R:X,3,FALSE))+(VLOOKUP(B21,'SAISIE MP'!R:X,4,FALSE)),0)</f>
        <v>0</v>
      </c>
      <c r="F21" s="58">
        <f ca="1">IFERROR(VLOOKUP(B21,'SAISIE MP'!R:X,5,FALSE),0)</f>
        <v>0</v>
      </c>
      <c r="G21" s="71">
        <f ca="1">IFERROR(VLOOKUP(B21,'SAISIE MP'!R:X,7,FALSE),0)</f>
        <v>0</v>
      </c>
      <c r="H21" s="73"/>
      <c r="I21" s="85">
        <f t="shared" si="0"/>
        <v>0</v>
      </c>
      <c r="J21" s="90">
        <v>1</v>
      </c>
      <c r="K21" s="97">
        <f t="shared" si="1"/>
        <v>0</v>
      </c>
      <c r="L21" s="90">
        <v>1</v>
      </c>
      <c r="M21" s="97">
        <f t="shared" si="2"/>
        <v>0</v>
      </c>
      <c r="N21" s="90">
        <v>1</v>
      </c>
      <c r="O21" s="97">
        <f t="shared" si="3"/>
        <v>0</v>
      </c>
      <c r="P21" s="90">
        <v>1</v>
      </c>
      <c r="Q21" s="97">
        <f t="shared" si="4"/>
        <v>0</v>
      </c>
      <c r="R21" s="90">
        <v>1</v>
      </c>
      <c r="S21" s="97">
        <f t="shared" ca="1" si="5"/>
        <v>0</v>
      </c>
      <c r="T21" s="90">
        <v>1</v>
      </c>
      <c r="U21" s="97">
        <f t="shared" ca="1" si="8"/>
        <v>0</v>
      </c>
      <c r="V21" s="90">
        <v>1</v>
      </c>
      <c r="W21" s="97">
        <f t="shared" ca="1" si="9"/>
        <v>0</v>
      </c>
      <c r="X21" s="100">
        <f t="shared" ca="1" si="10"/>
        <v>0</v>
      </c>
      <c r="Y21" s="85">
        <f t="shared" ca="1" si="11"/>
        <v>0</v>
      </c>
      <c r="Z21" s="97">
        <f t="shared" ca="1" si="12"/>
        <v>0</v>
      </c>
      <c r="AA21" s="90">
        <v>1</v>
      </c>
      <c r="AB21" s="97">
        <f t="shared" si="13"/>
        <v>0</v>
      </c>
      <c r="AC21" s="90">
        <v>1</v>
      </c>
      <c r="AD21" s="97">
        <f t="shared" si="14"/>
        <v>0</v>
      </c>
      <c r="AE21" s="90">
        <v>1</v>
      </c>
      <c r="AF21" s="97">
        <f t="shared" si="15"/>
        <v>0</v>
      </c>
      <c r="AG21" s="90">
        <v>1</v>
      </c>
      <c r="AH21" s="97">
        <f t="shared" si="16"/>
        <v>0</v>
      </c>
      <c r="AI21" s="90">
        <v>1</v>
      </c>
      <c r="AJ21" s="97">
        <f t="shared" si="17"/>
        <v>0</v>
      </c>
      <c r="AK21" s="90">
        <v>1</v>
      </c>
      <c r="AL21" s="104" t="e">
        <f t="shared" ca="1" si="18"/>
        <v>#DIV/0!</v>
      </c>
      <c r="AM21" s="90">
        <v>1</v>
      </c>
      <c r="AN21" s="107">
        <v>1</v>
      </c>
      <c r="AO21" s="104">
        <f t="shared" si="6"/>
        <v>0</v>
      </c>
      <c r="AP21" s="90">
        <v>1</v>
      </c>
      <c r="AQ21" s="104">
        <f t="shared" ca="1" si="19"/>
        <v>0</v>
      </c>
      <c r="AR21" s="90">
        <v>1</v>
      </c>
      <c r="AS21" s="110">
        <f t="shared" ca="1" si="20"/>
        <v>0</v>
      </c>
      <c r="AT21" s="114">
        <f t="shared" ca="1" si="21"/>
        <v>0</v>
      </c>
      <c r="AU21" s="121">
        <f t="shared" ca="1" si="22"/>
        <v>0</v>
      </c>
      <c r="AV21" s="126"/>
    </row>
    <row r="22" spans="1:48" ht="18" x14ac:dyDescent="0.3">
      <c r="A22" s="37">
        <f t="shared" ca="1" si="7"/>
        <v>0</v>
      </c>
      <c r="B22" s="130">
        <v>19</v>
      </c>
      <c r="C22" s="228">
        <f ca="1">IFERROR(VLOOKUP(B22,'SAISIE MP'!R:X,2,FALSE),0)</f>
        <v>0</v>
      </c>
      <c r="D22" s="229"/>
      <c r="E22" s="58">
        <f ca="1">IFERROR((VLOOKUP(B22,'SAISIE MP'!R:X,3,FALSE))+(VLOOKUP(B22,'SAISIE MP'!R:X,4,FALSE)),0)</f>
        <v>0</v>
      </c>
      <c r="F22" s="58">
        <f ca="1">IFERROR(VLOOKUP(B22,'SAISIE MP'!R:X,5,FALSE),0)</f>
        <v>0</v>
      </c>
      <c r="G22" s="71">
        <f ca="1">IFERROR(VLOOKUP(B22,'SAISIE MP'!R:X,7,FALSE),0)</f>
        <v>0</v>
      </c>
      <c r="H22" s="73"/>
      <c r="I22" s="85">
        <f t="shared" si="0"/>
        <v>0</v>
      </c>
      <c r="J22" s="90">
        <v>1</v>
      </c>
      <c r="K22" s="97">
        <f t="shared" si="1"/>
        <v>0</v>
      </c>
      <c r="L22" s="90">
        <v>1</v>
      </c>
      <c r="M22" s="97">
        <f t="shared" si="2"/>
        <v>0</v>
      </c>
      <c r="N22" s="90">
        <v>1</v>
      </c>
      <c r="O22" s="97">
        <f t="shared" si="3"/>
        <v>0</v>
      </c>
      <c r="P22" s="90">
        <v>1</v>
      </c>
      <c r="Q22" s="97">
        <f t="shared" si="4"/>
        <v>0</v>
      </c>
      <c r="R22" s="90">
        <v>1</v>
      </c>
      <c r="S22" s="97">
        <f t="shared" ca="1" si="5"/>
        <v>0</v>
      </c>
      <c r="T22" s="90">
        <v>1</v>
      </c>
      <c r="U22" s="97">
        <f t="shared" ca="1" si="8"/>
        <v>0</v>
      </c>
      <c r="V22" s="90">
        <v>1</v>
      </c>
      <c r="W22" s="97">
        <f t="shared" ca="1" si="9"/>
        <v>0</v>
      </c>
      <c r="X22" s="100">
        <f t="shared" ca="1" si="10"/>
        <v>0</v>
      </c>
      <c r="Y22" s="85">
        <f t="shared" ca="1" si="11"/>
        <v>0</v>
      </c>
      <c r="Z22" s="97">
        <f t="shared" ca="1" si="12"/>
        <v>0</v>
      </c>
      <c r="AA22" s="90">
        <v>1</v>
      </c>
      <c r="AB22" s="97">
        <f t="shared" si="13"/>
        <v>0</v>
      </c>
      <c r="AC22" s="90">
        <v>1</v>
      </c>
      <c r="AD22" s="97">
        <f t="shared" si="14"/>
        <v>0</v>
      </c>
      <c r="AE22" s="90">
        <v>1</v>
      </c>
      <c r="AF22" s="97">
        <f t="shared" si="15"/>
        <v>0</v>
      </c>
      <c r="AG22" s="90">
        <v>1</v>
      </c>
      <c r="AH22" s="97">
        <f t="shared" si="16"/>
        <v>0</v>
      </c>
      <c r="AI22" s="90">
        <v>1</v>
      </c>
      <c r="AJ22" s="97">
        <f t="shared" si="17"/>
        <v>0</v>
      </c>
      <c r="AK22" s="90">
        <v>1</v>
      </c>
      <c r="AL22" s="104" t="e">
        <f t="shared" ca="1" si="18"/>
        <v>#DIV/0!</v>
      </c>
      <c r="AM22" s="90">
        <v>1</v>
      </c>
      <c r="AN22" s="107">
        <v>1</v>
      </c>
      <c r="AO22" s="104">
        <f t="shared" si="6"/>
        <v>0</v>
      </c>
      <c r="AP22" s="90">
        <v>1</v>
      </c>
      <c r="AQ22" s="104">
        <f t="shared" ca="1" si="19"/>
        <v>0</v>
      </c>
      <c r="AR22" s="90">
        <v>1</v>
      </c>
      <c r="AS22" s="110">
        <f t="shared" ca="1" si="20"/>
        <v>0</v>
      </c>
      <c r="AT22" s="114">
        <f t="shared" ca="1" si="21"/>
        <v>0</v>
      </c>
      <c r="AU22" s="121">
        <f t="shared" ca="1" si="22"/>
        <v>0</v>
      </c>
      <c r="AV22" s="126"/>
    </row>
    <row r="23" spans="1:48" ht="18" x14ac:dyDescent="0.3">
      <c r="A23" s="37">
        <f t="shared" ca="1" si="7"/>
        <v>0</v>
      </c>
      <c r="B23" s="130">
        <v>20</v>
      </c>
      <c r="C23" s="228">
        <f ca="1">IFERROR(VLOOKUP(B23,'SAISIE MP'!R:X,2,FALSE),0)</f>
        <v>0</v>
      </c>
      <c r="D23" s="229"/>
      <c r="E23" s="58">
        <f ca="1">IFERROR((VLOOKUP(B23,'SAISIE MP'!R:X,3,FALSE))+(VLOOKUP(B23,'SAISIE MP'!R:X,4,FALSE)),0)</f>
        <v>0</v>
      </c>
      <c r="F23" s="58">
        <f ca="1">IFERROR(VLOOKUP(B23,'SAISIE MP'!R:X,5,FALSE),0)</f>
        <v>0</v>
      </c>
      <c r="G23" s="71">
        <f ca="1">IFERROR(VLOOKUP(B23,'SAISIE MP'!R:X,7,FALSE),0)</f>
        <v>0</v>
      </c>
      <c r="H23" s="73"/>
      <c r="I23" s="85">
        <f t="shared" si="0"/>
        <v>0</v>
      </c>
      <c r="J23" s="90">
        <v>1</v>
      </c>
      <c r="K23" s="97">
        <f t="shared" si="1"/>
        <v>0</v>
      </c>
      <c r="L23" s="90">
        <v>1</v>
      </c>
      <c r="M23" s="97">
        <f t="shared" si="2"/>
        <v>0</v>
      </c>
      <c r="N23" s="90">
        <v>1</v>
      </c>
      <c r="O23" s="97">
        <f t="shared" si="3"/>
        <v>0</v>
      </c>
      <c r="P23" s="90">
        <v>1</v>
      </c>
      <c r="Q23" s="97">
        <f t="shared" si="4"/>
        <v>0</v>
      </c>
      <c r="R23" s="90">
        <v>1</v>
      </c>
      <c r="S23" s="97">
        <f t="shared" ca="1" si="5"/>
        <v>0</v>
      </c>
      <c r="T23" s="90">
        <v>1</v>
      </c>
      <c r="U23" s="97">
        <f t="shared" ca="1" si="8"/>
        <v>0</v>
      </c>
      <c r="V23" s="90">
        <v>1</v>
      </c>
      <c r="W23" s="97">
        <f t="shared" ca="1" si="9"/>
        <v>0</v>
      </c>
      <c r="X23" s="100">
        <f t="shared" ca="1" si="10"/>
        <v>0</v>
      </c>
      <c r="Y23" s="85">
        <f t="shared" ca="1" si="11"/>
        <v>0</v>
      </c>
      <c r="Z23" s="97">
        <f t="shared" ca="1" si="12"/>
        <v>0</v>
      </c>
      <c r="AA23" s="90">
        <v>1</v>
      </c>
      <c r="AB23" s="97">
        <f t="shared" si="13"/>
        <v>0</v>
      </c>
      <c r="AC23" s="90">
        <v>1</v>
      </c>
      <c r="AD23" s="97">
        <f t="shared" si="14"/>
        <v>0</v>
      </c>
      <c r="AE23" s="90">
        <v>1</v>
      </c>
      <c r="AF23" s="97">
        <f t="shared" si="15"/>
        <v>0</v>
      </c>
      <c r="AG23" s="90">
        <v>1</v>
      </c>
      <c r="AH23" s="97">
        <f t="shared" si="16"/>
        <v>0</v>
      </c>
      <c r="AI23" s="90">
        <v>1</v>
      </c>
      <c r="AJ23" s="97">
        <f t="shared" si="17"/>
        <v>0</v>
      </c>
      <c r="AK23" s="90">
        <v>1</v>
      </c>
      <c r="AL23" s="104" t="e">
        <f t="shared" ca="1" si="18"/>
        <v>#DIV/0!</v>
      </c>
      <c r="AM23" s="90">
        <v>1</v>
      </c>
      <c r="AN23" s="107">
        <v>1</v>
      </c>
      <c r="AO23" s="104">
        <f t="shared" si="6"/>
        <v>0</v>
      </c>
      <c r="AP23" s="90">
        <v>1</v>
      </c>
      <c r="AQ23" s="104">
        <f t="shared" ca="1" si="19"/>
        <v>0</v>
      </c>
      <c r="AR23" s="90">
        <v>1</v>
      </c>
      <c r="AS23" s="110">
        <f t="shared" ca="1" si="20"/>
        <v>0</v>
      </c>
      <c r="AT23" s="114">
        <f t="shared" ca="1" si="21"/>
        <v>0</v>
      </c>
      <c r="AU23" s="121">
        <f t="shared" ca="1" si="22"/>
        <v>0</v>
      </c>
      <c r="AV23" s="126"/>
    </row>
    <row r="24" spans="1:48" ht="18" x14ac:dyDescent="0.3">
      <c r="A24" s="37">
        <f t="shared" ca="1" si="7"/>
        <v>0</v>
      </c>
      <c r="B24" s="130">
        <v>21</v>
      </c>
      <c r="C24" s="228">
        <f ca="1">IFERROR(VLOOKUP(B24,'SAISIE MP'!R:X,2,FALSE),0)</f>
        <v>0</v>
      </c>
      <c r="D24" s="229"/>
      <c r="E24" s="58">
        <f ca="1">IFERROR((VLOOKUP(B24,'SAISIE MP'!R:X,3,FALSE))+(VLOOKUP(B24,'SAISIE MP'!R:X,4,FALSE)),0)</f>
        <v>0</v>
      </c>
      <c r="F24" s="58">
        <f ca="1">IFERROR(VLOOKUP(B24,'SAISIE MP'!R:X,5,FALSE),0)</f>
        <v>0</v>
      </c>
      <c r="G24" s="71">
        <f ca="1">IFERROR(VLOOKUP(B24,'SAISIE MP'!R:X,7,FALSE),0)</f>
        <v>0</v>
      </c>
      <c r="H24" s="73"/>
      <c r="I24" s="85">
        <f t="shared" si="0"/>
        <v>0</v>
      </c>
      <c r="J24" s="90">
        <v>1</v>
      </c>
      <c r="K24" s="97">
        <f t="shared" si="1"/>
        <v>0</v>
      </c>
      <c r="L24" s="90">
        <v>1</v>
      </c>
      <c r="M24" s="97">
        <f t="shared" si="2"/>
        <v>0</v>
      </c>
      <c r="N24" s="90">
        <v>1</v>
      </c>
      <c r="O24" s="97">
        <f t="shared" si="3"/>
        <v>0</v>
      </c>
      <c r="P24" s="90">
        <v>1</v>
      </c>
      <c r="Q24" s="97">
        <f t="shared" si="4"/>
        <v>0</v>
      </c>
      <c r="R24" s="90">
        <v>1</v>
      </c>
      <c r="S24" s="97">
        <f t="shared" ca="1" si="5"/>
        <v>0</v>
      </c>
      <c r="T24" s="90">
        <v>1</v>
      </c>
      <c r="U24" s="97">
        <f t="shared" ca="1" si="8"/>
        <v>0</v>
      </c>
      <c r="V24" s="90">
        <v>1</v>
      </c>
      <c r="W24" s="97">
        <f t="shared" ca="1" si="9"/>
        <v>0</v>
      </c>
      <c r="X24" s="100">
        <f t="shared" ca="1" si="10"/>
        <v>0</v>
      </c>
      <c r="Y24" s="85">
        <f t="shared" ca="1" si="11"/>
        <v>0</v>
      </c>
      <c r="Z24" s="97">
        <f t="shared" ca="1" si="12"/>
        <v>0</v>
      </c>
      <c r="AA24" s="90">
        <v>1</v>
      </c>
      <c r="AB24" s="97">
        <f t="shared" si="13"/>
        <v>0</v>
      </c>
      <c r="AC24" s="90">
        <v>1</v>
      </c>
      <c r="AD24" s="97">
        <f t="shared" si="14"/>
        <v>0</v>
      </c>
      <c r="AE24" s="90">
        <v>1</v>
      </c>
      <c r="AF24" s="97">
        <f t="shared" si="15"/>
        <v>0</v>
      </c>
      <c r="AG24" s="90">
        <v>1</v>
      </c>
      <c r="AH24" s="97">
        <f t="shared" si="16"/>
        <v>0</v>
      </c>
      <c r="AI24" s="90">
        <v>1</v>
      </c>
      <c r="AJ24" s="97">
        <f t="shared" si="17"/>
        <v>0</v>
      </c>
      <c r="AK24" s="90">
        <v>1</v>
      </c>
      <c r="AL24" s="104" t="e">
        <f t="shared" ca="1" si="18"/>
        <v>#DIV/0!</v>
      </c>
      <c r="AM24" s="90">
        <v>1</v>
      </c>
      <c r="AN24" s="107">
        <v>1</v>
      </c>
      <c r="AO24" s="104">
        <f t="shared" si="6"/>
        <v>0</v>
      </c>
      <c r="AP24" s="90">
        <v>1</v>
      </c>
      <c r="AQ24" s="104">
        <f t="shared" ca="1" si="19"/>
        <v>0</v>
      </c>
      <c r="AR24" s="90">
        <v>1</v>
      </c>
      <c r="AS24" s="110">
        <f t="shared" ca="1" si="20"/>
        <v>0</v>
      </c>
      <c r="AT24" s="114">
        <f t="shared" ca="1" si="21"/>
        <v>0</v>
      </c>
      <c r="AU24" s="121">
        <f t="shared" ca="1" si="22"/>
        <v>0</v>
      </c>
      <c r="AV24" s="126"/>
    </row>
    <row r="25" spans="1:48" ht="18" x14ac:dyDescent="0.3">
      <c r="A25" s="37">
        <f t="shared" ca="1" si="7"/>
        <v>0</v>
      </c>
      <c r="B25" s="130">
        <v>22</v>
      </c>
      <c r="C25" s="228">
        <f ca="1">IFERROR(VLOOKUP(B25,'SAISIE MP'!R:X,2,FALSE),0)</f>
        <v>0</v>
      </c>
      <c r="D25" s="229"/>
      <c r="E25" s="58">
        <f ca="1">IFERROR((VLOOKUP(B25,'SAISIE MP'!R:X,3,FALSE))+(VLOOKUP(B25,'SAISIE MP'!R:X,4,FALSE)),0)</f>
        <v>0</v>
      </c>
      <c r="F25" s="58">
        <f ca="1">IFERROR(VLOOKUP(B25,'SAISIE MP'!R:X,5,FALSE),0)</f>
        <v>0</v>
      </c>
      <c r="G25" s="71">
        <f ca="1">IFERROR(VLOOKUP(B25,'SAISIE MP'!R:X,7,FALSE),0)</f>
        <v>0</v>
      </c>
      <c r="H25" s="73"/>
      <c r="I25" s="85">
        <f t="shared" si="0"/>
        <v>0</v>
      </c>
      <c r="J25" s="90">
        <v>1</v>
      </c>
      <c r="K25" s="97">
        <f t="shared" si="1"/>
        <v>0</v>
      </c>
      <c r="L25" s="90">
        <v>1</v>
      </c>
      <c r="M25" s="97">
        <f t="shared" si="2"/>
        <v>0</v>
      </c>
      <c r="N25" s="90">
        <v>1</v>
      </c>
      <c r="O25" s="97">
        <f t="shared" si="3"/>
        <v>0</v>
      </c>
      <c r="P25" s="90">
        <v>1</v>
      </c>
      <c r="Q25" s="97">
        <f t="shared" si="4"/>
        <v>0</v>
      </c>
      <c r="R25" s="90">
        <v>1</v>
      </c>
      <c r="S25" s="97">
        <f t="shared" ca="1" si="5"/>
        <v>0</v>
      </c>
      <c r="T25" s="90">
        <v>1</v>
      </c>
      <c r="U25" s="97">
        <f t="shared" ca="1" si="8"/>
        <v>0</v>
      </c>
      <c r="V25" s="90">
        <v>1</v>
      </c>
      <c r="W25" s="97">
        <f t="shared" ca="1" si="9"/>
        <v>0</v>
      </c>
      <c r="X25" s="100">
        <f t="shared" ca="1" si="10"/>
        <v>0</v>
      </c>
      <c r="Y25" s="85">
        <f t="shared" ca="1" si="11"/>
        <v>0</v>
      </c>
      <c r="Z25" s="97">
        <f t="shared" ca="1" si="12"/>
        <v>0</v>
      </c>
      <c r="AA25" s="90">
        <v>1</v>
      </c>
      <c r="AB25" s="97">
        <f t="shared" si="13"/>
        <v>0</v>
      </c>
      <c r="AC25" s="90">
        <v>1</v>
      </c>
      <c r="AD25" s="97">
        <f t="shared" si="14"/>
        <v>0</v>
      </c>
      <c r="AE25" s="90">
        <v>1</v>
      </c>
      <c r="AF25" s="97">
        <f t="shared" si="15"/>
        <v>0</v>
      </c>
      <c r="AG25" s="90">
        <v>1</v>
      </c>
      <c r="AH25" s="97">
        <f t="shared" si="16"/>
        <v>0</v>
      </c>
      <c r="AI25" s="90">
        <v>1</v>
      </c>
      <c r="AJ25" s="97">
        <f t="shared" si="17"/>
        <v>0</v>
      </c>
      <c r="AK25" s="90">
        <v>1</v>
      </c>
      <c r="AL25" s="104" t="e">
        <f t="shared" ca="1" si="18"/>
        <v>#DIV/0!</v>
      </c>
      <c r="AM25" s="90">
        <v>1</v>
      </c>
      <c r="AN25" s="107">
        <v>1</v>
      </c>
      <c r="AO25" s="104">
        <f t="shared" si="6"/>
        <v>0</v>
      </c>
      <c r="AP25" s="90">
        <v>1</v>
      </c>
      <c r="AQ25" s="104">
        <f t="shared" ca="1" si="19"/>
        <v>0</v>
      </c>
      <c r="AR25" s="90">
        <v>1</v>
      </c>
      <c r="AS25" s="110">
        <f t="shared" ca="1" si="20"/>
        <v>0</v>
      </c>
      <c r="AT25" s="114">
        <f t="shared" ca="1" si="21"/>
        <v>0</v>
      </c>
      <c r="AU25" s="121">
        <f t="shared" ca="1" si="22"/>
        <v>0</v>
      </c>
      <c r="AV25" s="126"/>
    </row>
    <row r="26" spans="1:48" ht="18" x14ac:dyDescent="0.3">
      <c r="A26" s="37">
        <f t="shared" ca="1" si="7"/>
        <v>0</v>
      </c>
      <c r="B26" s="130">
        <v>23</v>
      </c>
      <c r="C26" s="228">
        <f ca="1">IFERROR(VLOOKUP(B26,'SAISIE MP'!R:X,2,FALSE),0)</f>
        <v>0</v>
      </c>
      <c r="D26" s="229"/>
      <c r="E26" s="58">
        <f ca="1">IFERROR((VLOOKUP(B26,'SAISIE MP'!R:X,3,FALSE))+(VLOOKUP(B26,'SAISIE MP'!R:X,4,FALSE)),0)</f>
        <v>0</v>
      </c>
      <c r="F26" s="58">
        <f ca="1">IFERROR(VLOOKUP(B26,'SAISIE MP'!R:X,5,FALSE),0)</f>
        <v>0</v>
      </c>
      <c r="G26" s="71">
        <f ca="1">IFERROR(VLOOKUP(B26,'SAISIE MP'!R:X,7,FALSE),0)</f>
        <v>0</v>
      </c>
      <c r="H26" s="73"/>
      <c r="I26" s="85">
        <f t="shared" si="0"/>
        <v>0</v>
      </c>
      <c r="J26" s="90">
        <v>1</v>
      </c>
      <c r="K26" s="97">
        <f t="shared" si="1"/>
        <v>0</v>
      </c>
      <c r="L26" s="90">
        <v>1</v>
      </c>
      <c r="M26" s="97">
        <f t="shared" si="2"/>
        <v>0</v>
      </c>
      <c r="N26" s="90">
        <v>1</v>
      </c>
      <c r="O26" s="97">
        <f t="shared" si="3"/>
        <v>0</v>
      </c>
      <c r="P26" s="90">
        <v>1</v>
      </c>
      <c r="Q26" s="97">
        <f t="shared" si="4"/>
        <v>0</v>
      </c>
      <c r="R26" s="90">
        <v>1</v>
      </c>
      <c r="S26" s="97">
        <f t="shared" ca="1" si="5"/>
        <v>0</v>
      </c>
      <c r="T26" s="90">
        <v>1</v>
      </c>
      <c r="U26" s="97">
        <f t="shared" ca="1" si="8"/>
        <v>0</v>
      </c>
      <c r="V26" s="90">
        <v>1</v>
      </c>
      <c r="W26" s="97">
        <f t="shared" ca="1" si="9"/>
        <v>0</v>
      </c>
      <c r="X26" s="100">
        <f t="shared" ca="1" si="10"/>
        <v>0</v>
      </c>
      <c r="Y26" s="85">
        <f t="shared" ca="1" si="11"/>
        <v>0</v>
      </c>
      <c r="Z26" s="97">
        <f t="shared" ca="1" si="12"/>
        <v>0</v>
      </c>
      <c r="AA26" s="90">
        <v>1</v>
      </c>
      <c r="AB26" s="97">
        <f t="shared" si="13"/>
        <v>0</v>
      </c>
      <c r="AC26" s="90">
        <v>1</v>
      </c>
      <c r="AD26" s="97">
        <f t="shared" si="14"/>
        <v>0</v>
      </c>
      <c r="AE26" s="90">
        <v>1</v>
      </c>
      <c r="AF26" s="97">
        <f t="shared" si="15"/>
        <v>0</v>
      </c>
      <c r="AG26" s="90">
        <v>1</v>
      </c>
      <c r="AH26" s="97">
        <f t="shared" si="16"/>
        <v>0</v>
      </c>
      <c r="AI26" s="90">
        <v>1</v>
      </c>
      <c r="AJ26" s="97">
        <f t="shared" si="17"/>
        <v>0</v>
      </c>
      <c r="AK26" s="90">
        <v>1</v>
      </c>
      <c r="AL26" s="104" t="e">
        <f t="shared" ca="1" si="18"/>
        <v>#DIV/0!</v>
      </c>
      <c r="AM26" s="90">
        <v>1</v>
      </c>
      <c r="AN26" s="107">
        <v>1</v>
      </c>
      <c r="AO26" s="104">
        <f t="shared" si="6"/>
        <v>0</v>
      </c>
      <c r="AP26" s="90">
        <v>1</v>
      </c>
      <c r="AQ26" s="104">
        <f t="shared" ca="1" si="19"/>
        <v>0</v>
      </c>
      <c r="AR26" s="90">
        <v>1</v>
      </c>
      <c r="AS26" s="110">
        <f t="shared" ca="1" si="20"/>
        <v>0</v>
      </c>
      <c r="AT26" s="114">
        <f t="shared" ca="1" si="21"/>
        <v>0</v>
      </c>
      <c r="AU26" s="121">
        <f t="shared" ca="1" si="22"/>
        <v>0</v>
      </c>
      <c r="AV26" s="126"/>
    </row>
    <row r="27" spans="1:48" ht="18" x14ac:dyDescent="0.3">
      <c r="A27" s="37">
        <f t="shared" ca="1" si="7"/>
        <v>0</v>
      </c>
      <c r="B27" s="130">
        <v>24</v>
      </c>
      <c r="C27" s="228">
        <f ca="1">IFERROR(VLOOKUP(B27,'SAISIE MP'!R:X,2,FALSE),0)</f>
        <v>0</v>
      </c>
      <c r="D27" s="229"/>
      <c r="E27" s="58">
        <f ca="1">IFERROR((VLOOKUP(B27,'SAISIE MP'!R:X,3,FALSE))+(VLOOKUP(B27,'SAISIE MP'!R:X,4,FALSE)),0)</f>
        <v>0</v>
      </c>
      <c r="F27" s="58">
        <f ca="1">IFERROR(VLOOKUP(B27,'SAISIE MP'!R:X,5,FALSE),0)</f>
        <v>0</v>
      </c>
      <c r="G27" s="71">
        <f ca="1">IFERROR(VLOOKUP(B27,'SAISIE MP'!R:X,7,FALSE),0)</f>
        <v>0</v>
      </c>
      <c r="H27" s="73"/>
      <c r="I27" s="85">
        <f t="shared" si="0"/>
        <v>0</v>
      </c>
      <c r="J27" s="90">
        <v>1</v>
      </c>
      <c r="K27" s="97">
        <f t="shared" si="1"/>
        <v>0</v>
      </c>
      <c r="L27" s="90">
        <v>1</v>
      </c>
      <c r="M27" s="97">
        <f t="shared" si="2"/>
        <v>0</v>
      </c>
      <c r="N27" s="90">
        <v>1</v>
      </c>
      <c r="O27" s="97">
        <f t="shared" si="3"/>
        <v>0</v>
      </c>
      <c r="P27" s="90">
        <v>1</v>
      </c>
      <c r="Q27" s="97">
        <f t="shared" si="4"/>
        <v>0</v>
      </c>
      <c r="R27" s="90">
        <v>1</v>
      </c>
      <c r="S27" s="97">
        <f t="shared" ca="1" si="5"/>
        <v>0</v>
      </c>
      <c r="T27" s="90">
        <v>1</v>
      </c>
      <c r="U27" s="97">
        <f t="shared" ca="1" si="8"/>
        <v>0</v>
      </c>
      <c r="V27" s="90">
        <v>1</v>
      </c>
      <c r="W27" s="97">
        <f t="shared" ca="1" si="9"/>
        <v>0</v>
      </c>
      <c r="X27" s="100">
        <f t="shared" ca="1" si="10"/>
        <v>0</v>
      </c>
      <c r="Y27" s="85">
        <f t="shared" ca="1" si="11"/>
        <v>0</v>
      </c>
      <c r="Z27" s="97">
        <f t="shared" ca="1" si="12"/>
        <v>0</v>
      </c>
      <c r="AA27" s="90">
        <v>1</v>
      </c>
      <c r="AB27" s="97">
        <f t="shared" si="13"/>
        <v>0</v>
      </c>
      <c r="AC27" s="90">
        <v>1</v>
      </c>
      <c r="AD27" s="97">
        <f t="shared" si="14"/>
        <v>0</v>
      </c>
      <c r="AE27" s="90">
        <v>1</v>
      </c>
      <c r="AF27" s="97">
        <f t="shared" si="15"/>
        <v>0</v>
      </c>
      <c r="AG27" s="90">
        <v>1</v>
      </c>
      <c r="AH27" s="97">
        <f t="shared" si="16"/>
        <v>0</v>
      </c>
      <c r="AI27" s="90">
        <v>1</v>
      </c>
      <c r="AJ27" s="97">
        <f t="shared" si="17"/>
        <v>0</v>
      </c>
      <c r="AK27" s="90">
        <v>1</v>
      </c>
      <c r="AL27" s="104" t="e">
        <f t="shared" ca="1" si="18"/>
        <v>#DIV/0!</v>
      </c>
      <c r="AM27" s="90">
        <v>1</v>
      </c>
      <c r="AN27" s="107">
        <v>1</v>
      </c>
      <c r="AO27" s="104">
        <f t="shared" si="6"/>
        <v>0</v>
      </c>
      <c r="AP27" s="90">
        <v>1</v>
      </c>
      <c r="AQ27" s="104">
        <f t="shared" ca="1" si="19"/>
        <v>0</v>
      </c>
      <c r="AR27" s="90">
        <v>1</v>
      </c>
      <c r="AS27" s="110">
        <f t="shared" ca="1" si="20"/>
        <v>0</v>
      </c>
      <c r="AT27" s="114">
        <f t="shared" ca="1" si="21"/>
        <v>0</v>
      </c>
      <c r="AU27" s="121">
        <f t="shared" ca="1" si="22"/>
        <v>0</v>
      </c>
      <c r="AV27" s="126"/>
    </row>
    <row r="28" spans="1:48" ht="18" x14ac:dyDescent="0.3">
      <c r="A28" s="37">
        <f t="shared" ca="1" si="7"/>
        <v>0</v>
      </c>
      <c r="B28" s="130">
        <v>25</v>
      </c>
      <c r="C28" s="228">
        <f ca="1">IFERROR(VLOOKUP(B28,'SAISIE MP'!R:X,2,FALSE),0)</f>
        <v>0</v>
      </c>
      <c r="D28" s="229"/>
      <c r="E28" s="58">
        <f ca="1">IFERROR((VLOOKUP(B28,'SAISIE MP'!R:X,3,FALSE))+(VLOOKUP(B28,'SAISIE MP'!R:X,4,FALSE)),0)</f>
        <v>0</v>
      </c>
      <c r="F28" s="58">
        <f ca="1">IFERROR(VLOOKUP(B28,'SAISIE MP'!R:X,5,FALSE),0)</f>
        <v>0</v>
      </c>
      <c r="G28" s="71">
        <f ca="1">IFERROR(VLOOKUP(B28,'SAISIE MP'!R:X,7,FALSE),0)</f>
        <v>0</v>
      </c>
      <c r="H28" s="73"/>
      <c r="I28" s="85">
        <f t="shared" si="0"/>
        <v>0</v>
      </c>
      <c r="J28" s="90">
        <v>1</v>
      </c>
      <c r="K28" s="97">
        <f t="shared" si="1"/>
        <v>0</v>
      </c>
      <c r="L28" s="90">
        <v>1</v>
      </c>
      <c r="M28" s="97">
        <f t="shared" si="2"/>
        <v>0</v>
      </c>
      <c r="N28" s="90">
        <v>1</v>
      </c>
      <c r="O28" s="97">
        <f t="shared" si="3"/>
        <v>0</v>
      </c>
      <c r="P28" s="90">
        <v>1</v>
      </c>
      <c r="Q28" s="97">
        <f t="shared" si="4"/>
        <v>0</v>
      </c>
      <c r="R28" s="90">
        <v>1</v>
      </c>
      <c r="S28" s="97">
        <f t="shared" ca="1" si="5"/>
        <v>0</v>
      </c>
      <c r="T28" s="90">
        <v>1</v>
      </c>
      <c r="U28" s="97">
        <f t="shared" ca="1" si="8"/>
        <v>0</v>
      </c>
      <c r="V28" s="90">
        <v>1</v>
      </c>
      <c r="W28" s="97">
        <f t="shared" ca="1" si="9"/>
        <v>0</v>
      </c>
      <c r="X28" s="100">
        <f t="shared" ca="1" si="10"/>
        <v>0</v>
      </c>
      <c r="Y28" s="85">
        <f t="shared" ca="1" si="11"/>
        <v>0</v>
      </c>
      <c r="Z28" s="97">
        <f t="shared" ca="1" si="12"/>
        <v>0</v>
      </c>
      <c r="AA28" s="90">
        <v>1</v>
      </c>
      <c r="AB28" s="97">
        <f t="shared" si="13"/>
        <v>0</v>
      </c>
      <c r="AC28" s="90">
        <v>1</v>
      </c>
      <c r="AD28" s="97">
        <f t="shared" si="14"/>
        <v>0</v>
      </c>
      <c r="AE28" s="90">
        <v>1</v>
      </c>
      <c r="AF28" s="97">
        <f t="shared" si="15"/>
        <v>0</v>
      </c>
      <c r="AG28" s="90">
        <v>1</v>
      </c>
      <c r="AH28" s="97">
        <f t="shared" si="16"/>
        <v>0</v>
      </c>
      <c r="AI28" s="90">
        <v>1</v>
      </c>
      <c r="AJ28" s="97">
        <f t="shared" si="17"/>
        <v>0</v>
      </c>
      <c r="AK28" s="90">
        <v>1</v>
      </c>
      <c r="AL28" s="104" t="e">
        <f t="shared" ca="1" si="18"/>
        <v>#DIV/0!</v>
      </c>
      <c r="AM28" s="90">
        <v>1</v>
      </c>
      <c r="AN28" s="107">
        <v>1</v>
      </c>
      <c r="AO28" s="104">
        <f t="shared" si="6"/>
        <v>0</v>
      </c>
      <c r="AP28" s="90">
        <v>1</v>
      </c>
      <c r="AQ28" s="104">
        <f t="shared" ca="1" si="19"/>
        <v>0</v>
      </c>
      <c r="AR28" s="90">
        <v>1</v>
      </c>
      <c r="AS28" s="110">
        <f t="shared" ca="1" si="20"/>
        <v>0</v>
      </c>
      <c r="AT28" s="114">
        <f t="shared" ca="1" si="21"/>
        <v>0</v>
      </c>
      <c r="AU28" s="121">
        <f t="shared" ca="1" si="22"/>
        <v>0</v>
      </c>
      <c r="AV28" s="126"/>
    </row>
    <row r="29" spans="1:48" ht="18" x14ac:dyDescent="0.3">
      <c r="A29" s="37">
        <f t="shared" ca="1" si="7"/>
        <v>0</v>
      </c>
      <c r="B29" s="130">
        <v>26</v>
      </c>
      <c r="C29" s="228">
        <f ca="1">IFERROR(VLOOKUP(B29,'SAISIE MP'!R:X,2,FALSE),0)</f>
        <v>0</v>
      </c>
      <c r="D29" s="229"/>
      <c r="E29" s="58">
        <f ca="1">IFERROR((VLOOKUP(B29,'SAISIE MP'!R:X,3,FALSE))+(VLOOKUP(B29,'SAISIE MP'!R:X,4,FALSE)),0)</f>
        <v>0</v>
      </c>
      <c r="F29" s="58">
        <f ca="1">IFERROR(VLOOKUP(B29,'SAISIE MP'!R:X,5,FALSE),0)</f>
        <v>0</v>
      </c>
      <c r="G29" s="71">
        <f ca="1">IFERROR(VLOOKUP(B29,'SAISIE MP'!R:X,7,FALSE),0)</f>
        <v>0</v>
      </c>
      <c r="H29" s="73"/>
      <c r="I29" s="85">
        <f t="shared" si="0"/>
        <v>0</v>
      </c>
      <c r="J29" s="90">
        <v>1</v>
      </c>
      <c r="K29" s="97">
        <f t="shared" si="1"/>
        <v>0</v>
      </c>
      <c r="L29" s="90">
        <v>1</v>
      </c>
      <c r="M29" s="97">
        <f t="shared" si="2"/>
        <v>0</v>
      </c>
      <c r="N29" s="90">
        <v>1</v>
      </c>
      <c r="O29" s="97">
        <f t="shared" si="3"/>
        <v>0</v>
      </c>
      <c r="P29" s="90">
        <v>1</v>
      </c>
      <c r="Q29" s="97">
        <f t="shared" si="4"/>
        <v>0</v>
      </c>
      <c r="R29" s="90">
        <v>1</v>
      </c>
      <c r="S29" s="97">
        <f t="shared" ca="1" si="5"/>
        <v>0</v>
      </c>
      <c r="T29" s="90">
        <v>1</v>
      </c>
      <c r="U29" s="97">
        <f t="shared" ca="1" si="8"/>
        <v>0</v>
      </c>
      <c r="V29" s="90">
        <v>1</v>
      </c>
      <c r="W29" s="97">
        <f t="shared" ca="1" si="9"/>
        <v>0</v>
      </c>
      <c r="X29" s="100">
        <f t="shared" ca="1" si="10"/>
        <v>0</v>
      </c>
      <c r="Y29" s="85">
        <f t="shared" ca="1" si="11"/>
        <v>0</v>
      </c>
      <c r="Z29" s="97">
        <f t="shared" ca="1" si="12"/>
        <v>0</v>
      </c>
      <c r="AA29" s="90">
        <v>1</v>
      </c>
      <c r="AB29" s="97">
        <f t="shared" si="13"/>
        <v>0</v>
      </c>
      <c r="AC29" s="90">
        <v>1</v>
      </c>
      <c r="AD29" s="97">
        <f t="shared" si="14"/>
        <v>0</v>
      </c>
      <c r="AE29" s="90">
        <v>1</v>
      </c>
      <c r="AF29" s="97">
        <f t="shared" si="15"/>
        <v>0</v>
      </c>
      <c r="AG29" s="90">
        <v>1</v>
      </c>
      <c r="AH29" s="97">
        <f t="shared" si="16"/>
        <v>0</v>
      </c>
      <c r="AI29" s="90">
        <v>1</v>
      </c>
      <c r="AJ29" s="97">
        <f t="shared" si="17"/>
        <v>0</v>
      </c>
      <c r="AK29" s="90">
        <v>1</v>
      </c>
      <c r="AL29" s="104" t="e">
        <f t="shared" ca="1" si="18"/>
        <v>#DIV/0!</v>
      </c>
      <c r="AM29" s="90">
        <v>1</v>
      </c>
      <c r="AN29" s="107">
        <v>1</v>
      </c>
      <c r="AO29" s="104">
        <f t="shared" si="6"/>
        <v>0</v>
      </c>
      <c r="AP29" s="90">
        <v>1</v>
      </c>
      <c r="AQ29" s="104">
        <f t="shared" ca="1" si="19"/>
        <v>0</v>
      </c>
      <c r="AR29" s="90">
        <v>1</v>
      </c>
      <c r="AS29" s="110">
        <f t="shared" ca="1" si="20"/>
        <v>0</v>
      </c>
      <c r="AT29" s="114">
        <f t="shared" ca="1" si="21"/>
        <v>0</v>
      </c>
      <c r="AU29" s="121">
        <f t="shared" ca="1" si="22"/>
        <v>0</v>
      </c>
      <c r="AV29" s="126"/>
    </row>
    <row r="30" spans="1:48" ht="18" x14ac:dyDescent="0.3">
      <c r="A30" s="37">
        <f t="shared" ca="1" si="7"/>
        <v>0</v>
      </c>
      <c r="B30" s="130">
        <v>27</v>
      </c>
      <c r="C30" s="228">
        <f ca="1">IFERROR(VLOOKUP(B30,'SAISIE MP'!R:X,2,FALSE),0)</f>
        <v>0</v>
      </c>
      <c r="D30" s="229"/>
      <c r="E30" s="58">
        <f ca="1">IFERROR((VLOOKUP(B30,'SAISIE MP'!R:X,3,FALSE))+(VLOOKUP(B30,'SAISIE MP'!R:X,4,FALSE)),0)</f>
        <v>0</v>
      </c>
      <c r="F30" s="58">
        <f ca="1">IFERROR(VLOOKUP(B30,'SAISIE MP'!R:X,5,FALSE),0)</f>
        <v>0</v>
      </c>
      <c r="G30" s="71">
        <f ca="1">IFERROR(VLOOKUP(B30,'SAISIE MP'!R:X,7,FALSE),0)</f>
        <v>0</v>
      </c>
      <c r="H30" s="73"/>
      <c r="I30" s="85">
        <f t="shared" si="0"/>
        <v>0</v>
      </c>
      <c r="J30" s="90">
        <v>1</v>
      </c>
      <c r="K30" s="97">
        <f t="shared" si="1"/>
        <v>0</v>
      </c>
      <c r="L30" s="90">
        <v>1</v>
      </c>
      <c r="M30" s="97">
        <f t="shared" si="2"/>
        <v>0</v>
      </c>
      <c r="N30" s="90">
        <v>1</v>
      </c>
      <c r="O30" s="97">
        <f t="shared" si="3"/>
        <v>0</v>
      </c>
      <c r="P30" s="90">
        <v>1</v>
      </c>
      <c r="Q30" s="97">
        <f t="shared" si="4"/>
        <v>0</v>
      </c>
      <c r="R30" s="90">
        <v>1</v>
      </c>
      <c r="S30" s="97">
        <f t="shared" ca="1" si="5"/>
        <v>0</v>
      </c>
      <c r="T30" s="90">
        <v>1</v>
      </c>
      <c r="U30" s="97">
        <f t="shared" ca="1" si="8"/>
        <v>0</v>
      </c>
      <c r="V30" s="90">
        <v>1</v>
      </c>
      <c r="W30" s="97">
        <f t="shared" ca="1" si="9"/>
        <v>0</v>
      </c>
      <c r="X30" s="100">
        <f t="shared" ca="1" si="10"/>
        <v>0</v>
      </c>
      <c r="Y30" s="85">
        <f t="shared" ca="1" si="11"/>
        <v>0</v>
      </c>
      <c r="Z30" s="97">
        <f t="shared" ca="1" si="12"/>
        <v>0</v>
      </c>
      <c r="AA30" s="90">
        <v>1</v>
      </c>
      <c r="AB30" s="97">
        <f t="shared" si="13"/>
        <v>0</v>
      </c>
      <c r="AC30" s="90">
        <v>1</v>
      </c>
      <c r="AD30" s="97">
        <f t="shared" si="14"/>
        <v>0</v>
      </c>
      <c r="AE30" s="90">
        <v>1</v>
      </c>
      <c r="AF30" s="97">
        <f t="shared" si="15"/>
        <v>0</v>
      </c>
      <c r="AG30" s="90">
        <v>1</v>
      </c>
      <c r="AH30" s="97">
        <f t="shared" si="16"/>
        <v>0</v>
      </c>
      <c r="AI30" s="90">
        <v>1</v>
      </c>
      <c r="AJ30" s="97">
        <f t="shared" si="17"/>
        <v>0</v>
      </c>
      <c r="AK30" s="90">
        <v>1</v>
      </c>
      <c r="AL30" s="104" t="e">
        <f t="shared" ca="1" si="18"/>
        <v>#DIV/0!</v>
      </c>
      <c r="AM30" s="90">
        <v>1</v>
      </c>
      <c r="AN30" s="107">
        <v>1</v>
      </c>
      <c r="AO30" s="104">
        <f t="shared" si="6"/>
        <v>0</v>
      </c>
      <c r="AP30" s="90">
        <v>1</v>
      </c>
      <c r="AQ30" s="104">
        <f t="shared" ca="1" si="19"/>
        <v>0</v>
      </c>
      <c r="AR30" s="90">
        <v>1</v>
      </c>
      <c r="AS30" s="110">
        <f t="shared" ca="1" si="20"/>
        <v>0</v>
      </c>
      <c r="AT30" s="114">
        <f t="shared" ca="1" si="21"/>
        <v>0</v>
      </c>
      <c r="AU30" s="121">
        <f t="shared" ca="1" si="22"/>
        <v>0</v>
      </c>
      <c r="AV30" s="126"/>
    </row>
    <row r="31" spans="1:48" ht="18" x14ac:dyDescent="0.3">
      <c r="A31" s="37">
        <f t="shared" ca="1" si="7"/>
        <v>0</v>
      </c>
      <c r="B31" s="130">
        <v>28</v>
      </c>
      <c r="C31" s="228">
        <f ca="1">IFERROR(VLOOKUP(B31,'SAISIE MP'!R:X,2,FALSE),0)</f>
        <v>0</v>
      </c>
      <c r="D31" s="229"/>
      <c r="E31" s="58">
        <f ca="1">IFERROR((VLOOKUP(B31,'SAISIE MP'!R:X,3,FALSE))+(VLOOKUP(B31,'SAISIE MP'!R:X,4,FALSE)),0)</f>
        <v>0</v>
      </c>
      <c r="F31" s="58">
        <f ca="1">IFERROR(VLOOKUP(B31,'SAISIE MP'!R:X,5,FALSE),0)</f>
        <v>0</v>
      </c>
      <c r="G31" s="71">
        <f ca="1">IFERROR(VLOOKUP(B31,'SAISIE MP'!R:X,7,FALSE),0)</f>
        <v>0</v>
      </c>
      <c r="H31" s="73"/>
      <c r="I31" s="85">
        <f t="shared" si="0"/>
        <v>0</v>
      </c>
      <c r="J31" s="90">
        <v>1</v>
      </c>
      <c r="K31" s="97">
        <f t="shared" si="1"/>
        <v>0</v>
      </c>
      <c r="L31" s="90">
        <v>1</v>
      </c>
      <c r="M31" s="97">
        <f t="shared" si="2"/>
        <v>0</v>
      </c>
      <c r="N31" s="90">
        <v>1</v>
      </c>
      <c r="O31" s="97">
        <f t="shared" si="3"/>
        <v>0</v>
      </c>
      <c r="P31" s="90">
        <v>1</v>
      </c>
      <c r="Q31" s="97">
        <f t="shared" si="4"/>
        <v>0</v>
      </c>
      <c r="R31" s="90">
        <v>1</v>
      </c>
      <c r="S31" s="97">
        <f t="shared" ca="1" si="5"/>
        <v>0</v>
      </c>
      <c r="T31" s="90">
        <v>1</v>
      </c>
      <c r="U31" s="97">
        <f t="shared" ca="1" si="8"/>
        <v>0</v>
      </c>
      <c r="V31" s="90">
        <v>1</v>
      </c>
      <c r="W31" s="97">
        <f t="shared" ca="1" si="9"/>
        <v>0</v>
      </c>
      <c r="X31" s="100">
        <f t="shared" ca="1" si="10"/>
        <v>0</v>
      </c>
      <c r="Y31" s="85">
        <f t="shared" ca="1" si="11"/>
        <v>0</v>
      </c>
      <c r="Z31" s="97">
        <f t="shared" ca="1" si="12"/>
        <v>0</v>
      </c>
      <c r="AA31" s="90">
        <v>1</v>
      </c>
      <c r="AB31" s="97">
        <f t="shared" si="13"/>
        <v>0</v>
      </c>
      <c r="AC31" s="90">
        <v>1</v>
      </c>
      <c r="AD31" s="97">
        <f t="shared" si="14"/>
        <v>0</v>
      </c>
      <c r="AE31" s="90">
        <v>1</v>
      </c>
      <c r="AF31" s="97">
        <f t="shared" si="15"/>
        <v>0</v>
      </c>
      <c r="AG31" s="90">
        <v>1</v>
      </c>
      <c r="AH31" s="97">
        <f t="shared" si="16"/>
        <v>0</v>
      </c>
      <c r="AI31" s="90">
        <v>1</v>
      </c>
      <c r="AJ31" s="97">
        <f t="shared" si="17"/>
        <v>0</v>
      </c>
      <c r="AK31" s="90">
        <v>1</v>
      </c>
      <c r="AL31" s="104" t="e">
        <f t="shared" ca="1" si="18"/>
        <v>#DIV/0!</v>
      </c>
      <c r="AM31" s="90">
        <v>1</v>
      </c>
      <c r="AN31" s="107">
        <v>1</v>
      </c>
      <c r="AO31" s="104">
        <f t="shared" si="6"/>
        <v>0</v>
      </c>
      <c r="AP31" s="90">
        <v>1</v>
      </c>
      <c r="AQ31" s="104">
        <f t="shared" ca="1" si="19"/>
        <v>0</v>
      </c>
      <c r="AR31" s="90">
        <v>1</v>
      </c>
      <c r="AS31" s="110">
        <f t="shared" ca="1" si="20"/>
        <v>0</v>
      </c>
      <c r="AT31" s="114">
        <f t="shared" ca="1" si="21"/>
        <v>0</v>
      </c>
      <c r="AU31" s="121">
        <f t="shared" ca="1" si="22"/>
        <v>0</v>
      </c>
      <c r="AV31" s="126"/>
    </row>
    <row r="32" spans="1:48" ht="18" x14ac:dyDescent="0.3">
      <c r="A32" s="37">
        <f t="shared" ca="1" si="7"/>
        <v>0</v>
      </c>
      <c r="B32" s="130">
        <v>29</v>
      </c>
      <c r="C32" s="228">
        <f ca="1">IFERROR(VLOOKUP(B32,'SAISIE MP'!R:X,2,FALSE),0)</f>
        <v>0</v>
      </c>
      <c r="D32" s="229"/>
      <c r="E32" s="58">
        <f ca="1">IFERROR((VLOOKUP(B32,'SAISIE MP'!R:X,3,FALSE))+(VLOOKUP(B32,'SAISIE MP'!R:X,4,FALSE)),0)</f>
        <v>0</v>
      </c>
      <c r="F32" s="58">
        <f ca="1">IFERROR(VLOOKUP(B32,'SAISIE MP'!R:X,5,FALSE),0)</f>
        <v>0</v>
      </c>
      <c r="G32" s="71">
        <f ca="1">IFERROR(VLOOKUP(B32,'SAISIE MP'!R:X,7,FALSE),0)</f>
        <v>0</v>
      </c>
      <c r="H32" s="73"/>
      <c r="I32" s="85">
        <f t="shared" si="0"/>
        <v>0</v>
      </c>
      <c r="J32" s="90">
        <v>1</v>
      </c>
      <c r="K32" s="97">
        <f t="shared" si="1"/>
        <v>0</v>
      </c>
      <c r="L32" s="90">
        <v>1</v>
      </c>
      <c r="M32" s="97">
        <f t="shared" si="2"/>
        <v>0</v>
      </c>
      <c r="N32" s="90">
        <v>1</v>
      </c>
      <c r="O32" s="97">
        <f t="shared" si="3"/>
        <v>0</v>
      </c>
      <c r="P32" s="90">
        <v>1</v>
      </c>
      <c r="Q32" s="97">
        <f t="shared" si="4"/>
        <v>0</v>
      </c>
      <c r="R32" s="90">
        <v>1</v>
      </c>
      <c r="S32" s="97">
        <f t="shared" ca="1" si="5"/>
        <v>0</v>
      </c>
      <c r="T32" s="90">
        <v>1</v>
      </c>
      <c r="U32" s="97">
        <f t="shared" ca="1" si="8"/>
        <v>0</v>
      </c>
      <c r="V32" s="90">
        <v>1</v>
      </c>
      <c r="W32" s="97">
        <f t="shared" ca="1" si="9"/>
        <v>0</v>
      </c>
      <c r="X32" s="100">
        <f t="shared" ca="1" si="10"/>
        <v>0</v>
      </c>
      <c r="Y32" s="85">
        <f t="shared" ca="1" si="11"/>
        <v>0</v>
      </c>
      <c r="Z32" s="97">
        <f t="shared" ca="1" si="12"/>
        <v>0</v>
      </c>
      <c r="AA32" s="90">
        <v>1</v>
      </c>
      <c r="AB32" s="97">
        <f t="shared" si="13"/>
        <v>0</v>
      </c>
      <c r="AC32" s="90">
        <v>1</v>
      </c>
      <c r="AD32" s="97">
        <f t="shared" si="14"/>
        <v>0</v>
      </c>
      <c r="AE32" s="90">
        <v>1</v>
      </c>
      <c r="AF32" s="97">
        <f t="shared" si="15"/>
        <v>0</v>
      </c>
      <c r="AG32" s="90">
        <v>1</v>
      </c>
      <c r="AH32" s="97">
        <f t="shared" si="16"/>
        <v>0</v>
      </c>
      <c r="AI32" s="90">
        <v>1</v>
      </c>
      <c r="AJ32" s="97">
        <f t="shared" si="17"/>
        <v>0</v>
      </c>
      <c r="AK32" s="90">
        <v>1</v>
      </c>
      <c r="AL32" s="104" t="e">
        <f t="shared" ca="1" si="18"/>
        <v>#DIV/0!</v>
      </c>
      <c r="AM32" s="90">
        <v>1</v>
      </c>
      <c r="AN32" s="107">
        <v>1</v>
      </c>
      <c r="AO32" s="104">
        <f t="shared" si="6"/>
        <v>0</v>
      </c>
      <c r="AP32" s="90">
        <v>1</v>
      </c>
      <c r="AQ32" s="104">
        <f t="shared" ca="1" si="19"/>
        <v>0</v>
      </c>
      <c r="AR32" s="90">
        <v>1</v>
      </c>
      <c r="AS32" s="110">
        <f t="shared" ca="1" si="20"/>
        <v>0</v>
      </c>
      <c r="AT32" s="114">
        <f t="shared" ca="1" si="21"/>
        <v>0</v>
      </c>
      <c r="AU32" s="121">
        <f t="shared" ca="1" si="22"/>
        <v>0</v>
      </c>
      <c r="AV32" s="126"/>
    </row>
    <row r="33" spans="1:48" ht="18" x14ac:dyDescent="0.3">
      <c r="A33" s="37">
        <f t="shared" ca="1" si="7"/>
        <v>0</v>
      </c>
      <c r="B33" s="130">
        <v>30</v>
      </c>
      <c r="C33" s="228">
        <f ca="1">IFERROR(VLOOKUP(B33,'SAISIE MP'!R:X,2,FALSE),0)</f>
        <v>0</v>
      </c>
      <c r="D33" s="229"/>
      <c r="E33" s="58">
        <f ca="1">IFERROR((VLOOKUP(B33,'SAISIE MP'!R:X,3,FALSE))+(VLOOKUP(B33,'SAISIE MP'!R:X,4,FALSE)),0)</f>
        <v>0</v>
      </c>
      <c r="F33" s="58">
        <f ca="1">IFERROR(VLOOKUP(B33,'SAISIE MP'!R:X,5,FALSE),0)</f>
        <v>0</v>
      </c>
      <c r="G33" s="71">
        <f ca="1">IFERROR(VLOOKUP(B33,'SAISIE MP'!R:X,7,FALSE),0)</f>
        <v>0</v>
      </c>
      <c r="H33" s="73"/>
      <c r="I33" s="85">
        <f t="shared" si="0"/>
        <v>0</v>
      </c>
      <c r="J33" s="90">
        <v>1</v>
      </c>
      <c r="K33" s="97">
        <f t="shared" si="1"/>
        <v>0</v>
      </c>
      <c r="L33" s="90">
        <v>1</v>
      </c>
      <c r="M33" s="97">
        <f t="shared" si="2"/>
        <v>0</v>
      </c>
      <c r="N33" s="90">
        <v>1</v>
      </c>
      <c r="O33" s="97">
        <f t="shared" si="3"/>
        <v>0</v>
      </c>
      <c r="P33" s="90">
        <v>1</v>
      </c>
      <c r="Q33" s="97">
        <f t="shared" si="4"/>
        <v>0</v>
      </c>
      <c r="R33" s="90">
        <v>1</v>
      </c>
      <c r="S33" s="97">
        <f t="shared" ca="1" si="5"/>
        <v>0</v>
      </c>
      <c r="T33" s="90">
        <v>1</v>
      </c>
      <c r="U33" s="97">
        <f t="shared" ca="1" si="8"/>
        <v>0</v>
      </c>
      <c r="V33" s="90">
        <v>1</v>
      </c>
      <c r="W33" s="97">
        <f t="shared" ca="1" si="9"/>
        <v>0</v>
      </c>
      <c r="X33" s="100">
        <f t="shared" ca="1" si="10"/>
        <v>0</v>
      </c>
      <c r="Y33" s="85">
        <f t="shared" ca="1" si="11"/>
        <v>0</v>
      </c>
      <c r="Z33" s="97">
        <f t="shared" ca="1" si="12"/>
        <v>0</v>
      </c>
      <c r="AA33" s="90">
        <v>1</v>
      </c>
      <c r="AB33" s="97">
        <f t="shared" si="13"/>
        <v>0</v>
      </c>
      <c r="AC33" s="90">
        <v>1</v>
      </c>
      <c r="AD33" s="97">
        <f t="shared" si="14"/>
        <v>0</v>
      </c>
      <c r="AE33" s="90">
        <v>1</v>
      </c>
      <c r="AF33" s="97">
        <f t="shared" si="15"/>
        <v>0</v>
      </c>
      <c r="AG33" s="90">
        <v>1</v>
      </c>
      <c r="AH33" s="97">
        <f t="shared" si="16"/>
        <v>0</v>
      </c>
      <c r="AI33" s="90">
        <v>1</v>
      </c>
      <c r="AJ33" s="97">
        <f t="shared" si="17"/>
        <v>0</v>
      </c>
      <c r="AK33" s="90">
        <v>1</v>
      </c>
      <c r="AL33" s="104" t="e">
        <f t="shared" ca="1" si="18"/>
        <v>#DIV/0!</v>
      </c>
      <c r="AM33" s="90">
        <v>1</v>
      </c>
      <c r="AN33" s="107">
        <v>1</v>
      </c>
      <c r="AO33" s="104">
        <f t="shared" si="6"/>
        <v>0</v>
      </c>
      <c r="AP33" s="90">
        <v>1</v>
      </c>
      <c r="AQ33" s="104">
        <f t="shared" ca="1" si="19"/>
        <v>0</v>
      </c>
      <c r="AR33" s="90">
        <v>1</v>
      </c>
      <c r="AS33" s="110">
        <f t="shared" ca="1" si="20"/>
        <v>0</v>
      </c>
      <c r="AT33" s="114">
        <f t="shared" ca="1" si="21"/>
        <v>0</v>
      </c>
      <c r="AU33" s="121">
        <f t="shared" ca="1" si="22"/>
        <v>0</v>
      </c>
      <c r="AV33" s="126"/>
    </row>
    <row r="34" spans="1:48" ht="18" x14ac:dyDescent="0.3">
      <c r="A34" s="37">
        <f t="shared" ca="1" si="7"/>
        <v>0</v>
      </c>
      <c r="B34" s="130">
        <v>31</v>
      </c>
      <c r="C34" s="228">
        <f ca="1">IFERROR(VLOOKUP(B34,'SAISIE MP'!R:X,2,FALSE),0)</f>
        <v>0</v>
      </c>
      <c r="D34" s="229"/>
      <c r="E34" s="58">
        <f ca="1">IFERROR((VLOOKUP(B34,'SAISIE MP'!R:X,3,FALSE))+(VLOOKUP(B34,'SAISIE MP'!R:X,4,FALSE)),0)</f>
        <v>0</v>
      </c>
      <c r="F34" s="58">
        <f ca="1">IFERROR(VLOOKUP(B34,'SAISIE MP'!R:X,5,FALSE),0)</f>
        <v>0</v>
      </c>
      <c r="G34" s="71">
        <f ca="1">IFERROR(VLOOKUP(B34,'SAISIE MP'!R:X,7,FALSE),0)</f>
        <v>0</v>
      </c>
      <c r="H34" s="73"/>
      <c r="I34" s="85">
        <f t="shared" si="0"/>
        <v>0</v>
      </c>
      <c r="J34" s="90">
        <v>1</v>
      </c>
      <c r="K34" s="97">
        <f t="shared" si="1"/>
        <v>0</v>
      </c>
      <c r="L34" s="90">
        <v>1</v>
      </c>
      <c r="M34" s="97">
        <f t="shared" si="2"/>
        <v>0</v>
      </c>
      <c r="N34" s="90">
        <v>1</v>
      </c>
      <c r="O34" s="97">
        <f t="shared" si="3"/>
        <v>0</v>
      </c>
      <c r="P34" s="90">
        <v>1</v>
      </c>
      <c r="Q34" s="97">
        <f t="shared" si="4"/>
        <v>0</v>
      </c>
      <c r="R34" s="90">
        <v>1</v>
      </c>
      <c r="S34" s="97">
        <f t="shared" ca="1" si="5"/>
        <v>0</v>
      </c>
      <c r="T34" s="90">
        <v>1</v>
      </c>
      <c r="U34" s="97">
        <f t="shared" ca="1" si="8"/>
        <v>0</v>
      </c>
      <c r="V34" s="90">
        <v>1</v>
      </c>
      <c r="W34" s="97">
        <f t="shared" ca="1" si="9"/>
        <v>0</v>
      </c>
      <c r="X34" s="100">
        <f t="shared" ca="1" si="10"/>
        <v>0</v>
      </c>
      <c r="Y34" s="85">
        <f t="shared" ca="1" si="11"/>
        <v>0</v>
      </c>
      <c r="Z34" s="97">
        <f t="shared" ca="1" si="12"/>
        <v>0</v>
      </c>
      <c r="AA34" s="90">
        <v>1</v>
      </c>
      <c r="AB34" s="97">
        <f t="shared" si="13"/>
        <v>0</v>
      </c>
      <c r="AC34" s="90">
        <v>1</v>
      </c>
      <c r="AD34" s="97">
        <f t="shared" si="14"/>
        <v>0</v>
      </c>
      <c r="AE34" s="90">
        <v>1</v>
      </c>
      <c r="AF34" s="97">
        <f t="shared" si="15"/>
        <v>0</v>
      </c>
      <c r="AG34" s="90">
        <v>1</v>
      </c>
      <c r="AH34" s="97">
        <f t="shared" si="16"/>
        <v>0</v>
      </c>
      <c r="AI34" s="90">
        <v>1</v>
      </c>
      <c r="AJ34" s="97">
        <f t="shared" si="17"/>
        <v>0</v>
      </c>
      <c r="AK34" s="90">
        <v>1</v>
      </c>
      <c r="AL34" s="104" t="e">
        <f t="shared" ca="1" si="18"/>
        <v>#DIV/0!</v>
      </c>
      <c r="AM34" s="90">
        <v>1</v>
      </c>
      <c r="AN34" s="107">
        <v>1</v>
      </c>
      <c r="AO34" s="104">
        <f t="shared" si="6"/>
        <v>0</v>
      </c>
      <c r="AP34" s="90">
        <v>1</v>
      </c>
      <c r="AQ34" s="104">
        <f t="shared" ca="1" si="19"/>
        <v>0</v>
      </c>
      <c r="AR34" s="90">
        <v>1</v>
      </c>
      <c r="AS34" s="110">
        <f t="shared" ca="1" si="20"/>
        <v>0</v>
      </c>
      <c r="AT34" s="114">
        <f t="shared" ca="1" si="21"/>
        <v>0</v>
      </c>
      <c r="AU34" s="121">
        <f t="shared" ca="1" si="22"/>
        <v>0</v>
      </c>
      <c r="AV34" s="126"/>
    </row>
    <row r="35" spans="1:48" ht="18" x14ac:dyDescent="0.3">
      <c r="A35" s="37">
        <f t="shared" ca="1" si="7"/>
        <v>0</v>
      </c>
      <c r="B35" s="130">
        <v>32</v>
      </c>
      <c r="C35" s="228">
        <f ca="1">IFERROR(VLOOKUP(B35,'SAISIE MP'!R:X,2,FALSE),0)</f>
        <v>0</v>
      </c>
      <c r="D35" s="229"/>
      <c r="E35" s="58">
        <f ca="1">IFERROR((VLOOKUP(B35,'SAISIE MP'!R:X,3,FALSE))+(VLOOKUP(B35,'SAISIE MP'!R:X,4,FALSE)),0)</f>
        <v>0</v>
      </c>
      <c r="F35" s="58">
        <f ca="1">IFERROR(VLOOKUP(B35,'SAISIE MP'!R:X,5,FALSE),0)</f>
        <v>0</v>
      </c>
      <c r="G35" s="71">
        <f ca="1">IFERROR(VLOOKUP(B35,'SAISIE MP'!R:X,7,FALSE),0)</f>
        <v>0</v>
      </c>
      <c r="H35" s="73"/>
      <c r="I35" s="85">
        <f t="shared" si="0"/>
        <v>0</v>
      </c>
      <c r="J35" s="90">
        <v>1</v>
      </c>
      <c r="K35" s="97">
        <f t="shared" si="1"/>
        <v>0</v>
      </c>
      <c r="L35" s="90">
        <v>1</v>
      </c>
      <c r="M35" s="97">
        <f t="shared" si="2"/>
        <v>0</v>
      </c>
      <c r="N35" s="90">
        <v>1</v>
      </c>
      <c r="O35" s="97">
        <f t="shared" si="3"/>
        <v>0</v>
      </c>
      <c r="P35" s="90">
        <v>1</v>
      </c>
      <c r="Q35" s="97">
        <f t="shared" si="4"/>
        <v>0</v>
      </c>
      <c r="R35" s="90">
        <v>1</v>
      </c>
      <c r="S35" s="97">
        <f t="shared" ca="1" si="5"/>
        <v>0</v>
      </c>
      <c r="T35" s="90">
        <v>1</v>
      </c>
      <c r="U35" s="97">
        <f t="shared" ca="1" si="8"/>
        <v>0</v>
      </c>
      <c r="V35" s="90">
        <v>1</v>
      </c>
      <c r="W35" s="97">
        <f t="shared" ca="1" si="9"/>
        <v>0</v>
      </c>
      <c r="X35" s="100">
        <f t="shared" ca="1" si="10"/>
        <v>0</v>
      </c>
      <c r="Y35" s="85">
        <f t="shared" ca="1" si="11"/>
        <v>0</v>
      </c>
      <c r="Z35" s="97">
        <f t="shared" ca="1" si="12"/>
        <v>0</v>
      </c>
      <c r="AA35" s="90">
        <v>1</v>
      </c>
      <c r="AB35" s="97">
        <f t="shared" si="13"/>
        <v>0</v>
      </c>
      <c r="AC35" s="90">
        <v>1</v>
      </c>
      <c r="AD35" s="97">
        <f t="shared" si="14"/>
        <v>0</v>
      </c>
      <c r="AE35" s="90">
        <v>1</v>
      </c>
      <c r="AF35" s="97">
        <f t="shared" si="15"/>
        <v>0</v>
      </c>
      <c r="AG35" s="90">
        <v>1</v>
      </c>
      <c r="AH35" s="97">
        <f t="shared" si="16"/>
        <v>0</v>
      </c>
      <c r="AI35" s="90">
        <v>1</v>
      </c>
      <c r="AJ35" s="97">
        <f t="shared" si="17"/>
        <v>0</v>
      </c>
      <c r="AK35" s="90">
        <v>1</v>
      </c>
      <c r="AL35" s="104" t="e">
        <f t="shared" ca="1" si="18"/>
        <v>#DIV/0!</v>
      </c>
      <c r="AM35" s="90">
        <v>1</v>
      </c>
      <c r="AN35" s="107">
        <v>1</v>
      </c>
      <c r="AO35" s="104">
        <f t="shared" si="6"/>
        <v>0</v>
      </c>
      <c r="AP35" s="90">
        <v>1</v>
      </c>
      <c r="AQ35" s="104">
        <f t="shared" ca="1" si="19"/>
        <v>0</v>
      </c>
      <c r="AR35" s="90">
        <v>1</v>
      </c>
      <c r="AS35" s="110">
        <f t="shared" ca="1" si="20"/>
        <v>0</v>
      </c>
      <c r="AT35" s="114">
        <f t="shared" ca="1" si="21"/>
        <v>0</v>
      </c>
      <c r="AU35" s="121">
        <f t="shared" ca="1" si="22"/>
        <v>0</v>
      </c>
      <c r="AV35" s="126"/>
    </row>
    <row r="36" spans="1:48" ht="18" x14ac:dyDescent="0.3">
      <c r="A36" s="37">
        <f t="shared" ca="1" si="7"/>
        <v>0</v>
      </c>
      <c r="B36" s="130">
        <v>33</v>
      </c>
      <c r="C36" s="228">
        <f ca="1">IFERROR(VLOOKUP(B36,'SAISIE MP'!R:X,2,FALSE),0)</f>
        <v>0</v>
      </c>
      <c r="D36" s="229"/>
      <c r="E36" s="58">
        <f ca="1">IFERROR((VLOOKUP(B36,'SAISIE MP'!R:X,3,FALSE))+(VLOOKUP(B36,'SAISIE MP'!R:X,4,FALSE)),0)</f>
        <v>0</v>
      </c>
      <c r="F36" s="58">
        <f ca="1">IFERROR(VLOOKUP(B36,'SAISIE MP'!R:X,5,FALSE),0)</f>
        <v>0</v>
      </c>
      <c r="G36" s="71">
        <f ca="1">IFERROR(VLOOKUP(B36,'SAISIE MP'!R:X,7,FALSE),0)</f>
        <v>0</v>
      </c>
      <c r="H36" s="73"/>
      <c r="I36" s="85">
        <f t="shared" ref="I36:I67" si="23">IF($H36="ELECTRICITE",E36*J36,0)</f>
        <v>0</v>
      </c>
      <c r="J36" s="90">
        <v>1</v>
      </c>
      <c r="K36" s="97">
        <f t="shared" ref="K36:K67" si="24">IF($H36="ISOLATION",E36*L36,0)</f>
        <v>0</v>
      </c>
      <c r="L36" s="90">
        <v>1</v>
      </c>
      <c r="M36" s="97">
        <f t="shared" ref="M36:M67" si="25">IF($H36="LOCATION",E36*N36,0)</f>
        <v>0</v>
      </c>
      <c r="N36" s="90">
        <v>1</v>
      </c>
      <c r="O36" s="97">
        <f t="shared" ref="O36:O67" si="26">IF($H36="MANUTENTION",E36*P36,0)</f>
        <v>0</v>
      </c>
      <c r="P36" s="90">
        <v>1</v>
      </c>
      <c r="Q36" s="97">
        <f t="shared" ref="Q36:Q67" si="27">IF($H36="SOUS-TRAITANT",E36*R36,0)</f>
        <v>0</v>
      </c>
      <c r="R36" s="90">
        <v>1</v>
      </c>
      <c r="S36" s="97">
        <f t="shared" ref="S36:S67" ca="1" si="28">IF($H36=0,E36*T36,(IF($H36="ATELIER",E36*T36,(IF($H36="TECH",E36 *T36,(IF($H36="BE",E36*T36,(IF($H36="DAO",E36*T36,(IF($H36="SUIVI",E36*T36,0)))))))))))</f>
        <v>0</v>
      </c>
      <c r="T36" s="90">
        <v>1</v>
      </c>
      <c r="U36" s="97">
        <f t="shared" ca="1" si="8"/>
        <v>0</v>
      </c>
      <c r="V36" s="90">
        <v>1</v>
      </c>
      <c r="W36" s="97">
        <f t="shared" ca="1" si="9"/>
        <v>0</v>
      </c>
      <c r="X36" s="100">
        <f t="shared" ca="1" si="10"/>
        <v>0</v>
      </c>
      <c r="Y36" s="85">
        <f t="shared" ca="1" si="11"/>
        <v>0</v>
      </c>
      <c r="Z36" s="97">
        <f t="shared" ca="1" si="12"/>
        <v>0</v>
      </c>
      <c r="AA36" s="90">
        <v>1</v>
      </c>
      <c r="AB36" s="97">
        <f t="shared" si="13"/>
        <v>0</v>
      </c>
      <c r="AC36" s="90">
        <v>1</v>
      </c>
      <c r="AD36" s="97">
        <f t="shared" si="14"/>
        <v>0</v>
      </c>
      <c r="AE36" s="90">
        <v>1</v>
      </c>
      <c r="AF36" s="97">
        <f t="shared" si="15"/>
        <v>0</v>
      </c>
      <c r="AG36" s="90">
        <v>1</v>
      </c>
      <c r="AH36" s="97">
        <f t="shared" si="16"/>
        <v>0</v>
      </c>
      <c r="AI36" s="90">
        <v>1</v>
      </c>
      <c r="AJ36" s="97">
        <f t="shared" si="17"/>
        <v>0</v>
      </c>
      <c r="AK36" s="90">
        <v>1</v>
      </c>
      <c r="AL36" s="104" t="e">
        <f t="shared" ca="1" si="18"/>
        <v>#DIV/0!</v>
      </c>
      <c r="AM36" s="90">
        <v>1</v>
      </c>
      <c r="AN36" s="107">
        <v>1</v>
      </c>
      <c r="AO36" s="104">
        <f t="shared" ref="AO36:AO67" si="29">IF(H36="ATELIER",0,IF(H36="TECH",AN36*$E$148,IF(H36="BE",AN36*$F$148,IF(H36="DAO",AN36*$G$148,IF(H36="SUIVI",AN36*$H$148,0)))))*AP36</f>
        <v>0</v>
      </c>
      <c r="AP36" s="90">
        <v>1</v>
      </c>
      <c r="AQ36" s="104">
        <f t="shared" ca="1" si="19"/>
        <v>0</v>
      </c>
      <c r="AR36" s="90">
        <v>1</v>
      </c>
      <c r="AS36" s="110">
        <f t="shared" ca="1" si="20"/>
        <v>0</v>
      </c>
      <c r="AT36" s="114">
        <f t="shared" ca="1" si="21"/>
        <v>0</v>
      </c>
      <c r="AU36" s="121">
        <f t="shared" ca="1" si="22"/>
        <v>0</v>
      </c>
      <c r="AV36" s="126"/>
    </row>
    <row r="37" spans="1:48" ht="18" x14ac:dyDescent="0.3">
      <c r="A37" s="37">
        <f t="shared" ca="1" si="7"/>
        <v>0</v>
      </c>
      <c r="B37" s="130">
        <v>34</v>
      </c>
      <c r="C37" s="228">
        <f ca="1">IFERROR(VLOOKUP(B37,'SAISIE MP'!R:X,2,FALSE),0)</f>
        <v>0</v>
      </c>
      <c r="D37" s="229"/>
      <c r="E37" s="58">
        <f ca="1">IFERROR((VLOOKUP(B37,'SAISIE MP'!R:X,3,FALSE))+(VLOOKUP(B37,'SAISIE MP'!R:X,4,FALSE)),0)</f>
        <v>0</v>
      </c>
      <c r="F37" s="58">
        <f ca="1">IFERROR(VLOOKUP(B37,'SAISIE MP'!R:X,5,FALSE),0)</f>
        <v>0</v>
      </c>
      <c r="G37" s="71">
        <f ca="1">IFERROR(VLOOKUP(B37,'SAISIE MP'!R:X,7,FALSE),0)</f>
        <v>0</v>
      </c>
      <c r="H37" s="73"/>
      <c r="I37" s="85">
        <f t="shared" si="23"/>
        <v>0</v>
      </c>
      <c r="J37" s="90">
        <v>1</v>
      </c>
      <c r="K37" s="97">
        <f t="shared" si="24"/>
        <v>0</v>
      </c>
      <c r="L37" s="90">
        <v>1</v>
      </c>
      <c r="M37" s="97">
        <f t="shared" si="25"/>
        <v>0</v>
      </c>
      <c r="N37" s="90">
        <v>1</v>
      </c>
      <c r="O37" s="97">
        <f t="shared" si="26"/>
        <v>0</v>
      </c>
      <c r="P37" s="90">
        <v>1</v>
      </c>
      <c r="Q37" s="97">
        <f t="shared" si="27"/>
        <v>0</v>
      </c>
      <c r="R37" s="90">
        <v>1</v>
      </c>
      <c r="S37" s="97">
        <f t="shared" ca="1" si="28"/>
        <v>0</v>
      </c>
      <c r="T37" s="90">
        <v>1</v>
      </c>
      <c r="U37" s="97">
        <f t="shared" ca="1" si="8"/>
        <v>0</v>
      </c>
      <c r="V37" s="90">
        <v>1</v>
      </c>
      <c r="W37" s="97">
        <f t="shared" ca="1" si="9"/>
        <v>0</v>
      </c>
      <c r="X37" s="100">
        <f t="shared" ca="1" si="10"/>
        <v>0</v>
      </c>
      <c r="Y37" s="85">
        <f t="shared" ca="1" si="11"/>
        <v>0</v>
      </c>
      <c r="Z37" s="97">
        <f t="shared" ca="1" si="12"/>
        <v>0</v>
      </c>
      <c r="AA37" s="90">
        <v>1</v>
      </c>
      <c r="AB37" s="97">
        <f t="shared" si="13"/>
        <v>0</v>
      </c>
      <c r="AC37" s="90">
        <v>1</v>
      </c>
      <c r="AD37" s="97">
        <f t="shared" si="14"/>
        <v>0</v>
      </c>
      <c r="AE37" s="90">
        <v>1</v>
      </c>
      <c r="AF37" s="97">
        <f t="shared" si="15"/>
        <v>0</v>
      </c>
      <c r="AG37" s="90">
        <v>1</v>
      </c>
      <c r="AH37" s="97">
        <f t="shared" si="16"/>
        <v>0</v>
      </c>
      <c r="AI37" s="90">
        <v>1</v>
      </c>
      <c r="AJ37" s="97">
        <f t="shared" si="17"/>
        <v>0</v>
      </c>
      <c r="AK37" s="90">
        <v>1</v>
      </c>
      <c r="AL37" s="104" t="e">
        <f t="shared" ref="AL37:AL68" ca="1" si="30">IF(H37="ATELIER",0,IF(H37="TECH",0,IF(H37="BE",0,IF(H37="DAO",0,IF(H37="SUIVI",0,$D$148/$Y$134*Y37)))))*AP37</f>
        <v>#DIV/0!</v>
      </c>
      <c r="AM37" s="90">
        <v>1</v>
      </c>
      <c r="AN37" s="107">
        <v>1</v>
      </c>
      <c r="AO37" s="104">
        <f t="shared" si="29"/>
        <v>0</v>
      </c>
      <c r="AP37" s="90">
        <v>1</v>
      </c>
      <c r="AQ37" s="104">
        <f t="shared" ca="1" si="19"/>
        <v>0</v>
      </c>
      <c r="AR37" s="90">
        <v>1</v>
      </c>
      <c r="AS37" s="110">
        <f t="shared" ca="1" si="20"/>
        <v>0</v>
      </c>
      <c r="AT37" s="114">
        <f t="shared" ca="1" si="21"/>
        <v>0</v>
      </c>
      <c r="AU37" s="121">
        <f t="shared" ca="1" si="22"/>
        <v>0</v>
      </c>
      <c r="AV37" s="126"/>
    </row>
    <row r="38" spans="1:48" ht="18" x14ac:dyDescent="0.3">
      <c r="A38" s="37">
        <f t="shared" ca="1" si="7"/>
        <v>0</v>
      </c>
      <c r="B38" s="130">
        <v>35</v>
      </c>
      <c r="C38" s="228">
        <f ca="1">IFERROR(VLOOKUP(B38,'SAISIE MP'!R:X,2,FALSE),0)</f>
        <v>0</v>
      </c>
      <c r="D38" s="229"/>
      <c r="E38" s="58">
        <f ca="1">IFERROR((VLOOKUP(B38,'SAISIE MP'!R:X,3,FALSE))+(VLOOKUP(B38,'SAISIE MP'!R:X,4,FALSE)),0)</f>
        <v>0</v>
      </c>
      <c r="F38" s="58">
        <f ca="1">IFERROR(VLOOKUP(B38,'SAISIE MP'!R:X,5,FALSE),0)</f>
        <v>0</v>
      </c>
      <c r="G38" s="71">
        <f ca="1">IFERROR(VLOOKUP(B38,'SAISIE MP'!R:X,7,FALSE),0)</f>
        <v>0</v>
      </c>
      <c r="H38" s="73"/>
      <c r="I38" s="85">
        <f t="shared" si="23"/>
        <v>0</v>
      </c>
      <c r="J38" s="90">
        <v>1</v>
      </c>
      <c r="K38" s="97">
        <f t="shared" si="24"/>
        <v>0</v>
      </c>
      <c r="L38" s="90">
        <v>1</v>
      </c>
      <c r="M38" s="97">
        <f t="shared" si="25"/>
        <v>0</v>
      </c>
      <c r="N38" s="90">
        <v>1</v>
      </c>
      <c r="O38" s="97">
        <f t="shared" si="26"/>
        <v>0</v>
      </c>
      <c r="P38" s="90">
        <v>1</v>
      </c>
      <c r="Q38" s="97">
        <f t="shared" si="27"/>
        <v>0</v>
      </c>
      <c r="R38" s="90">
        <v>1</v>
      </c>
      <c r="S38" s="97">
        <f t="shared" ca="1" si="28"/>
        <v>0</v>
      </c>
      <c r="T38" s="90">
        <v>1</v>
      </c>
      <c r="U38" s="97">
        <f t="shared" ca="1" si="8"/>
        <v>0</v>
      </c>
      <c r="V38" s="90">
        <v>1</v>
      </c>
      <c r="W38" s="97">
        <f t="shared" ca="1" si="9"/>
        <v>0</v>
      </c>
      <c r="X38" s="100">
        <f t="shared" ca="1" si="10"/>
        <v>0</v>
      </c>
      <c r="Y38" s="85">
        <f t="shared" ca="1" si="11"/>
        <v>0</v>
      </c>
      <c r="Z38" s="97">
        <f t="shared" ca="1" si="12"/>
        <v>0</v>
      </c>
      <c r="AA38" s="90">
        <v>1</v>
      </c>
      <c r="AB38" s="97">
        <f t="shared" si="13"/>
        <v>0</v>
      </c>
      <c r="AC38" s="90">
        <v>1</v>
      </c>
      <c r="AD38" s="97">
        <f t="shared" si="14"/>
        <v>0</v>
      </c>
      <c r="AE38" s="90">
        <v>1</v>
      </c>
      <c r="AF38" s="97">
        <f t="shared" si="15"/>
        <v>0</v>
      </c>
      <c r="AG38" s="90">
        <v>1</v>
      </c>
      <c r="AH38" s="97">
        <f t="shared" si="16"/>
        <v>0</v>
      </c>
      <c r="AI38" s="90">
        <v>1</v>
      </c>
      <c r="AJ38" s="97">
        <f t="shared" si="17"/>
        <v>0</v>
      </c>
      <c r="AK38" s="90">
        <v>1</v>
      </c>
      <c r="AL38" s="104" t="e">
        <f t="shared" ca="1" si="30"/>
        <v>#DIV/0!</v>
      </c>
      <c r="AM38" s="90">
        <v>1</v>
      </c>
      <c r="AN38" s="107">
        <v>1</v>
      </c>
      <c r="AO38" s="104">
        <f t="shared" si="29"/>
        <v>0</v>
      </c>
      <c r="AP38" s="90">
        <v>1</v>
      </c>
      <c r="AQ38" s="104">
        <f t="shared" ca="1" si="19"/>
        <v>0</v>
      </c>
      <c r="AR38" s="90">
        <v>1</v>
      </c>
      <c r="AS38" s="110">
        <f t="shared" ca="1" si="20"/>
        <v>0</v>
      </c>
      <c r="AT38" s="114">
        <f t="shared" ca="1" si="21"/>
        <v>0</v>
      </c>
      <c r="AU38" s="121">
        <f t="shared" ca="1" si="22"/>
        <v>0</v>
      </c>
      <c r="AV38" s="126"/>
    </row>
    <row r="39" spans="1:48" ht="18" x14ac:dyDescent="0.3">
      <c r="A39" s="37">
        <f t="shared" ca="1" si="7"/>
        <v>0</v>
      </c>
      <c r="B39" s="130">
        <v>36</v>
      </c>
      <c r="C39" s="228">
        <f ca="1">IFERROR(VLOOKUP(B39,'SAISIE MP'!R:X,2,FALSE),0)</f>
        <v>0</v>
      </c>
      <c r="D39" s="229"/>
      <c r="E39" s="58">
        <f ca="1">IFERROR((VLOOKUP(B39,'SAISIE MP'!R:X,3,FALSE))+(VLOOKUP(B39,'SAISIE MP'!R:X,4,FALSE)),0)</f>
        <v>0</v>
      </c>
      <c r="F39" s="58">
        <f ca="1">IFERROR(VLOOKUP(B39,'SAISIE MP'!R:X,5,FALSE),0)</f>
        <v>0</v>
      </c>
      <c r="G39" s="71">
        <f ca="1">IFERROR(VLOOKUP(B39,'SAISIE MP'!R:X,7,FALSE),0)</f>
        <v>0</v>
      </c>
      <c r="H39" s="73"/>
      <c r="I39" s="85">
        <f t="shared" si="23"/>
        <v>0</v>
      </c>
      <c r="J39" s="90">
        <v>1</v>
      </c>
      <c r="K39" s="97">
        <f t="shared" si="24"/>
        <v>0</v>
      </c>
      <c r="L39" s="90">
        <v>1</v>
      </c>
      <c r="M39" s="97">
        <f t="shared" si="25"/>
        <v>0</v>
      </c>
      <c r="N39" s="90">
        <v>1</v>
      </c>
      <c r="O39" s="97">
        <f t="shared" si="26"/>
        <v>0</v>
      </c>
      <c r="P39" s="90">
        <v>1</v>
      </c>
      <c r="Q39" s="97">
        <f t="shared" si="27"/>
        <v>0</v>
      </c>
      <c r="R39" s="90">
        <v>1</v>
      </c>
      <c r="S39" s="97">
        <f t="shared" ca="1" si="28"/>
        <v>0</v>
      </c>
      <c r="T39" s="90">
        <v>1</v>
      </c>
      <c r="U39" s="97">
        <f t="shared" ca="1" si="8"/>
        <v>0</v>
      </c>
      <c r="V39" s="90">
        <v>1</v>
      </c>
      <c r="W39" s="97">
        <f t="shared" ca="1" si="9"/>
        <v>0</v>
      </c>
      <c r="X39" s="100">
        <f t="shared" ca="1" si="10"/>
        <v>0</v>
      </c>
      <c r="Y39" s="85">
        <f t="shared" ca="1" si="11"/>
        <v>0</v>
      </c>
      <c r="Z39" s="97">
        <f t="shared" ca="1" si="12"/>
        <v>0</v>
      </c>
      <c r="AA39" s="90">
        <v>1</v>
      </c>
      <c r="AB39" s="97">
        <f t="shared" si="13"/>
        <v>0</v>
      </c>
      <c r="AC39" s="90">
        <v>1</v>
      </c>
      <c r="AD39" s="97">
        <f t="shared" si="14"/>
        <v>0</v>
      </c>
      <c r="AE39" s="90">
        <v>1</v>
      </c>
      <c r="AF39" s="97">
        <f t="shared" si="15"/>
        <v>0</v>
      </c>
      <c r="AG39" s="90">
        <v>1</v>
      </c>
      <c r="AH39" s="97">
        <f t="shared" si="16"/>
        <v>0</v>
      </c>
      <c r="AI39" s="90">
        <v>1</v>
      </c>
      <c r="AJ39" s="97">
        <f t="shared" si="17"/>
        <v>0</v>
      </c>
      <c r="AK39" s="90">
        <v>1</v>
      </c>
      <c r="AL39" s="104" t="e">
        <f t="shared" ca="1" si="30"/>
        <v>#DIV/0!</v>
      </c>
      <c r="AM39" s="90">
        <v>1</v>
      </c>
      <c r="AN39" s="107">
        <v>1</v>
      </c>
      <c r="AO39" s="104">
        <f t="shared" si="29"/>
        <v>0</v>
      </c>
      <c r="AP39" s="90">
        <v>1</v>
      </c>
      <c r="AQ39" s="104">
        <f t="shared" ca="1" si="19"/>
        <v>0</v>
      </c>
      <c r="AR39" s="90">
        <v>1</v>
      </c>
      <c r="AS39" s="110">
        <f t="shared" ca="1" si="20"/>
        <v>0</v>
      </c>
      <c r="AT39" s="114">
        <f t="shared" ca="1" si="21"/>
        <v>0</v>
      </c>
      <c r="AU39" s="121">
        <f t="shared" ca="1" si="22"/>
        <v>0</v>
      </c>
      <c r="AV39" s="126"/>
    </row>
    <row r="40" spans="1:48" ht="18" x14ac:dyDescent="0.3">
      <c r="A40" s="37">
        <f t="shared" ca="1" si="7"/>
        <v>0</v>
      </c>
      <c r="B40" s="130">
        <v>37</v>
      </c>
      <c r="C40" s="228">
        <f ca="1">IFERROR(VLOOKUP(B40,'SAISIE MP'!R:X,2,FALSE),0)</f>
        <v>0</v>
      </c>
      <c r="D40" s="229"/>
      <c r="E40" s="58">
        <f ca="1">IFERROR((VLOOKUP(B40,'SAISIE MP'!R:X,3,FALSE))+(VLOOKUP(B40,'SAISIE MP'!R:X,4,FALSE)),0)</f>
        <v>0</v>
      </c>
      <c r="F40" s="58">
        <f ca="1">IFERROR(VLOOKUP(B40,'SAISIE MP'!R:X,5,FALSE),0)</f>
        <v>0</v>
      </c>
      <c r="G40" s="71">
        <f ca="1">IFERROR(VLOOKUP(B40,'SAISIE MP'!R:X,7,FALSE),0)</f>
        <v>0</v>
      </c>
      <c r="H40" s="73"/>
      <c r="I40" s="85">
        <f t="shared" si="23"/>
        <v>0</v>
      </c>
      <c r="J40" s="90">
        <v>1</v>
      </c>
      <c r="K40" s="97">
        <f t="shared" si="24"/>
        <v>0</v>
      </c>
      <c r="L40" s="90">
        <v>1</v>
      </c>
      <c r="M40" s="97">
        <f t="shared" si="25"/>
        <v>0</v>
      </c>
      <c r="N40" s="90">
        <v>1</v>
      </c>
      <c r="O40" s="97">
        <f t="shared" si="26"/>
        <v>0</v>
      </c>
      <c r="P40" s="90">
        <v>1</v>
      </c>
      <c r="Q40" s="97">
        <f t="shared" si="27"/>
        <v>0</v>
      </c>
      <c r="R40" s="90">
        <v>1</v>
      </c>
      <c r="S40" s="97">
        <f t="shared" ca="1" si="28"/>
        <v>0</v>
      </c>
      <c r="T40" s="90">
        <v>1</v>
      </c>
      <c r="U40" s="97">
        <f t="shared" ca="1" si="8"/>
        <v>0</v>
      </c>
      <c r="V40" s="90">
        <v>1</v>
      </c>
      <c r="W40" s="97">
        <f t="shared" ca="1" si="9"/>
        <v>0</v>
      </c>
      <c r="X40" s="100">
        <f t="shared" ca="1" si="10"/>
        <v>0</v>
      </c>
      <c r="Y40" s="85">
        <f t="shared" ca="1" si="11"/>
        <v>0</v>
      </c>
      <c r="Z40" s="97">
        <f t="shared" ca="1" si="12"/>
        <v>0</v>
      </c>
      <c r="AA40" s="90">
        <v>1</v>
      </c>
      <c r="AB40" s="97">
        <f t="shared" si="13"/>
        <v>0</v>
      </c>
      <c r="AC40" s="90">
        <v>1</v>
      </c>
      <c r="AD40" s="97">
        <f t="shared" si="14"/>
        <v>0</v>
      </c>
      <c r="AE40" s="90">
        <v>1</v>
      </c>
      <c r="AF40" s="97">
        <f t="shared" si="15"/>
        <v>0</v>
      </c>
      <c r="AG40" s="90">
        <v>1</v>
      </c>
      <c r="AH40" s="97">
        <f t="shared" si="16"/>
        <v>0</v>
      </c>
      <c r="AI40" s="90">
        <v>1</v>
      </c>
      <c r="AJ40" s="97">
        <f t="shared" si="17"/>
        <v>0</v>
      </c>
      <c r="AK40" s="90">
        <v>1</v>
      </c>
      <c r="AL40" s="104" t="e">
        <f t="shared" ca="1" si="30"/>
        <v>#DIV/0!</v>
      </c>
      <c r="AM40" s="90">
        <v>1</v>
      </c>
      <c r="AN40" s="107">
        <v>1</v>
      </c>
      <c r="AO40" s="104">
        <f t="shared" si="29"/>
        <v>0</v>
      </c>
      <c r="AP40" s="90">
        <v>1</v>
      </c>
      <c r="AQ40" s="104">
        <f t="shared" ca="1" si="19"/>
        <v>0</v>
      </c>
      <c r="AR40" s="90">
        <v>1</v>
      </c>
      <c r="AS40" s="110">
        <f t="shared" ca="1" si="20"/>
        <v>0</v>
      </c>
      <c r="AT40" s="114">
        <f t="shared" ca="1" si="21"/>
        <v>0</v>
      </c>
      <c r="AU40" s="121">
        <f t="shared" ca="1" si="22"/>
        <v>0</v>
      </c>
      <c r="AV40" s="126"/>
    </row>
    <row r="41" spans="1:48" ht="18" x14ac:dyDescent="0.3">
      <c r="A41" s="37">
        <f t="shared" ca="1" si="7"/>
        <v>0</v>
      </c>
      <c r="B41" s="130">
        <v>38</v>
      </c>
      <c r="C41" s="228">
        <f ca="1">IFERROR(VLOOKUP(B41,'SAISIE MP'!R:X,2,FALSE),0)</f>
        <v>0</v>
      </c>
      <c r="D41" s="229"/>
      <c r="E41" s="58">
        <f ca="1">IFERROR((VLOOKUP(B41,'SAISIE MP'!R:X,3,FALSE))+(VLOOKUP(B41,'SAISIE MP'!R:X,4,FALSE)),0)</f>
        <v>0</v>
      </c>
      <c r="F41" s="58">
        <f ca="1">IFERROR(VLOOKUP(B41,'SAISIE MP'!R:X,5,FALSE),0)</f>
        <v>0</v>
      </c>
      <c r="G41" s="71">
        <f ca="1">IFERROR(VLOOKUP(B41,'SAISIE MP'!R:X,7,FALSE),0)</f>
        <v>0</v>
      </c>
      <c r="H41" s="73"/>
      <c r="I41" s="85">
        <f t="shared" si="23"/>
        <v>0</v>
      </c>
      <c r="J41" s="90">
        <v>1</v>
      </c>
      <c r="K41" s="97">
        <f t="shared" si="24"/>
        <v>0</v>
      </c>
      <c r="L41" s="90">
        <v>1</v>
      </c>
      <c r="M41" s="97">
        <f t="shared" si="25"/>
        <v>0</v>
      </c>
      <c r="N41" s="90">
        <v>1</v>
      </c>
      <c r="O41" s="97">
        <f t="shared" si="26"/>
        <v>0</v>
      </c>
      <c r="P41" s="90">
        <v>1</v>
      </c>
      <c r="Q41" s="97">
        <f t="shared" si="27"/>
        <v>0</v>
      </c>
      <c r="R41" s="90">
        <v>1</v>
      </c>
      <c r="S41" s="97">
        <f t="shared" ca="1" si="28"/>
        <v>0</v>
      </c>
      <c r="T41" s="90">
        <v>1</v>
      </c>
      <c r="U41" s="97">
        <f t="shared" ca="1" si="8"/>
        <v>0</v>
      </c>
      <c r="V41" s="90">
        <v>1</v>
      </c>
      <c r="W41" s="97">
        <f t="shared" ca="1" si="9"/>
        <v>0</v>
      </c>
      <c r="X41" s="100">
        <f t="shared" ca="1" si="10"/>
        <v>0</v>
      </c>
      <c r="Y41" s="85">
        <f t="shared" ca="1" si="11"/>
        <v>0</v>
      </c>
      <c r="Z41" s="97">
        <f t="shared" ca="1" si="12"/>
        <v>0</v>
      </c>
      <c r="AA41" s="90">
        <v>1</v>
      </c>
      <c r="AB41" s="97">
        <f t="shared" si="13"/>
        <v>0</v>
      </c>
      <c r="AC41" s="90">
        <v>1</v>
      </c>
      <c r="AD41" s="97">
        <f t="shared" si="14"/>
        <v>0</v>
      </c>
      <c r="AE41" s="90">
        <v>1</v>
      </c>
      <c r="AF41" s="97">
        <f t="shared" si="15"/>
        <v>0</v>
      </c>
      <c r="AG41" s="90">
        <v>1</v>
      </c>
      <c r="AH41" s="97">
        <f t="shared" si="16"/>
        <v>0</v>
      </c>
      <c r="AI41" s="90">
        <v>1</v>
      </c>
      <c r="AJ41" s="97">
        <f t="shared" si="17"/>
        <v>0</v>
      </c>
      <c r="AK41" s="90">
        <v>1</v>
      </c>
      <c r="AL41" s="104" t="e">
        <f t="shared" ca="1" si="30"/>
        <v>#DIV/0!</v>
      </c>
      <c r="AM41" s="90">
        <v>1</v>
      </c>
      <c r="AN41" s="107">
        <v>1</v>
      </c>
      <c r="AO41" s="104">
        <f t="shared" si="29"/>
        <v>0</v>
      </c>
      <c r="AP41" s="90">
        <v>1</v>
      </c>
      <c r="AQ41" s="104">
        <f t="shared" ca="1" si="19"/>
        <v>0</v>
      </c>
      <c r="AR41" s="90">
        <v>1</v>
      </c>
      <c r="AS41" s="110">
        <f t="shared" ca="1" si="20"/>
        <v>0</v>
      </c>
      <c r="AT41" s="114">
        <f t="shared" ca="1" si="21"/>
        <v>0</v>
      </c>
      <c r="AU41" s="121">
        <f t="shared" ca="1" si="22"/>
        <v>0</v>
      </c>
      <c r="AV41" s="126"/>
    </row>
    <row r="42" spans="1:48" ht="18" x14ac:dyDescent="0.3">
      <c r="A42" s="37">
        <f t="shared" ca="1" si="7"/>
        <v>0</v>
      </c>
      <c r="B42" s="130">
        <v>39</v>
      </c>
      <c r="C42" s="228">
        <f ca="1">IFERROR(VLOOKUP(B42,'SAISIE MP'!R:X,2,FALSE),0)</f>
        <v>0</v>
      </c>
      <c r="D42" s="229"/>
      <c r="E42" s="58">
        <f ca="1">IFERROR((VLOOKUP(B42,'SAISIE MP'!R:X,3,FALSE))+(VLOOKUP(B42,'SAISIE MP'!R:X,4,FALSE)),0)</f>
        <v>0</v>
      </c>
      <c r="F42" s="58">
        <f ca="1">IFERROR(VLOOKUP(B42,'SAISIE MP'!R:X,5,FALSE),0)</f>
        <v>0</v>
      </c>
      <c r="G42" s="71">
        <f ca="1">IFERROR(VLOOKUP(B42,'SAISIE MP'!R:X,7,FALSE),0)</f>
        <v>0</v>
      </c>
      <c r="H42" s="73"/>
      <c r="I42" s="85">
        <f t="shared" si="23"/>
        <v>0</v>
      </c>
      <c r="J42" s="90">
        <v>1</v>
      </c>
      <c r="K42" s="97">
        <f t="shared" si="24"/>
        <v>0</v>
      </c>
      <c r="L42" s="90">
        <v>1</v>
      </c>
      <c r="M42" s="97">
        <f t="shared" si="25"/>
        <v>0</v>
      </c>
      <c r="N42" s="90">
        <v>1</v>
      </c>
      <c r="O42" s="97">
        <f t="shared" si="26"/>
        <v>0</v>
      </c>
      <c r="P42" s="90">
        <v>1</v>
      </c>
      <c r="Q42" s="97">
        <f t="shared" si="27"/>
        <v>0</v>
      </c>
      <c r="R42" s="90">
        <v>1</v>
      </c>
      <c r="S42" s="97">
        <f t="shared" ca="1" si="28"/>
        <v>0</v>
      </c>
      <c r="T42" s="90">
        <v>1</v>
      </c>
      <c r="U42" s="97">
        <f t="shared" ca="1" si="8"/>
        <v>0</v>
      </c>
      <c r="V42" s="90">
        <v>1</v>
      </c>
      <c r="W42" s="97">
        <f t="shared" ca="1" si="9"/>
        <v>0</v>
      </c>
      <c r="X42" s="100">
        <f t="shared" ca="1" si="10"/>
        <v>0</v>
      </c>
      <c r="Y42" s="85">
        <f t="shared" ca="1" si="11"/>
        <v>0</v>
      </c>
      <c r="Z42" s="97">
        <f t="shared" ca="1" si="12"/>
        <v>0</v>
      </c>
      <c r="AA42" s="90">
        <v>1</v>
      </c>
      <c r="AB42" s="97">
        <f t="shared" si="13"/>
        <v>0</v>
      </c>
      <c r="AC42" s="90">
        <v>1</v>
      </c>
      <c r="AD42" s="97">
        <f t="shared" si="14"/>
        <v>0</v>
      </c>
      <c r="AE42" s="90">
        <v>1</v>
      </c>
      <c r="AF42" s="97">
        <f t="shared" si="15"/>
        <v>0</v>
      </c>
      <c r="AG42" s="90">
        <v>1</v>
      </c>
      <c r="AH42" s="97">
        <f t="shared" si="16"/>
        <v>0</v>
      </c>
      <c r="AI42" s="90">
        <v>1</v>
      </c>
      <c r="AJ42" s="97">
        <f t="shared" si="17"/>
        <v>0</v>
      </c>
      <c r="AK42" s="90">
        <v>1</v>
      </c>
      <c r="AL42" s="104" t="e">
        <f t="shared" ca="1" si="30"/>
        <v>#DIV/0!</v>
      </c>
      <c r="AM42" s="90">
        <v>1</v>
      </c>
      <c r="AN42" s="107">
        <v>1</v>
      </c>
      <c r="AO42" s="104">
        <f t="shared" si="29"/>
        <v>0</v>
      </c>
      <c r="AP42" s="90">
        <v>1</v>
      </c>
      <c r="AQ42" s="104">
        <f t="shared" ca="1" si="19"/>
        <v>0</v>
      </c>
      <c r="AR42" s="90">
        <v>1</v>
      </c>
      <c r="AS42" s="110">
        <f t="shared" ca="1" si="20"/>
        <v>0</v>
      </c>
      <c r="AT42" s="114">
        <f t="shared" ca="1" si="21"/>
        <v>0</v>
      </c>
      <c r="AU42" s="121">
        <f t="shared" ca="1" si="22"/>
        <v>0</v>
      </c>
      <c r="AV42" s="126"/>
    </row>
    <row r="43" spans="1:48" ht="18" x14ac:dyDescent="0.3">
      <c r="A43" s="37">
        <f t="shared" ca="1" si="7"/>
        <v>0</v>
      </c>
      <c r="B43" s="130">
        <v>40</v>
      </c>
      <c r="C43" s="228">
        <f ca="1">IFERROR(VLOOKUP(B43,'SAISIE MP'!R:X,2,FALSE),0)</f>
        <v>0</v>
      </c>
      <c r="D43" s="229"/>
      <c r="E43" s="58">
        <f ca="1">IFERROR((VLOOKUP(B43,'SAISIE MP'!R:X,3,FALSE))+(VLOOKUP(B43,'SAISIE MP'!R:X,4,FALSE)),0)</f>
        <v>0</v>
      </c>
      <c r="F43" s="58">
        <f ca="1">IFERROR(VLOOKUP(B43,'SAISIE MP'!R:X,5,FALSE),0)</f>
        <v>0</v>
      </c>
      <c r="G43" s="71">
        <f ca="1">IFERROR(VLOOKUP(B43,'SAISIE MP'!R:X,7,FALSE),0)</f>
        <v>0</v>
      </c>
      <c r="H43" s="73"/>
      <c r="I43" s="85">
        <f t="shared" si="23"/>
        <v>0</v>
      </c>
      <c r="J43" s="90">
        <v>1</v>
      </c>
      <c r="K43" s="97">
        <f t="shared" si="24"/>
        <v>0</v>
      </c>
      <c r="L43" s="90">
        <v>1</v>
      </c>
      <c r="M43" s="97">
        <f t="shared" si="25"/>
        <v>0</v>
      </c>
      <c r="N43" s="90">
        <v>1</v>
      </c>
      <c r="O43" s="97">
        <f t="shared" si="26"/>
        <v>0</v>
      </c>
      <c r="P43" s="90">
        <v>1</v>
      </c>
      <c r="Q43" s="97">
        <f t="shared" si="27"/>
        <v>0</v>
      </c>
      <c r="R43" s="90">
        <v>1</v>
      </c>
      <c r="S43" s="97">
        <f t="shared" ca="1" si="28"/>
        <v>0</v>
      </c>
      <c r="T43" s="90">
        <v>1</v>
      </c>
      <c r="U43" s="97">
        <f t="shared" ca="1" si="8"/>
        <v>0</v>
      </c>
      <c r="V43" s="90">
        <v>1</v>
      </c>
      <c r="W43" s="97">
        <f t="shared" ca="1" si="9"/>
        <v>0</v>
      </c>
      <c r="X43" s="100">
        <f t="shared" ca="1" si="10"/>
        <v>0</v>
      </c>
      <c r="Y43" s="85">
        <f t="shared" ca="1" si="11"/>
        <v>0</v>
      </c>
      <c r="Z43" s="97">
        <f t="shared" ca="1" si="12"/>
        <v>0</v>
      </c>
      <c r="AA43" s="90">
        <v>1</v>
      </c>
      <c r="AB43" s="97">
        <f t="shared" si="13"/>
        <v>0</v>
      </c>
      <c r="AC43" s="90">
        <v>1</v>
      </c>
      <c r="AD43" s="97">
        <f t="shared" si="14"/>
        <v>0</v>
      </c>
      <c r="AE43" s="90">
        <v>1</v>
      </c>
      <c r="AF43" s="97">
        <f t="shared" si="15"/>
        <v>0</v>
      </c>
      <c r="AG43" s="90">
        <v>1</v>
      </c>
      <c r="AH43" s="97">
        <f t="shared" si="16"/>
        <v>0</v>
      </c>
      <c r="AI43" s="90">
        <v>1</v>
      </c>
      <c r="AJ43" s="97">
        <f t="shared" si="17"/>
        <v>0</v>
      </c>
      <c r="AK43" s="90">
        <v>1</v>
      </c>
      <c r="AL43" s="104" t="e">
        <f t="shared" ca="1" si="30"/>
        <v>#DIV/0!</v>
      </c>
      <c r="AM43" s="90">
        <v>1</v>
      </c>
      <c r="AN43" s="107">
        <v>1</v>
      </c>
      <c r="AO43" s="104">
        <f t="shared" si="29"/>
        <v>0</v>
      </c>
      <c r="AP43" s="90">
        <v>1</v>
      </c>
      <c r="AQ43" s="104">
        <f t="shared" ca="1" si="19"/>
        <v>0</v>
      </c>
      <c r="AR43" s="90">
        <v>1</v>
      </c>
      <c r="AS43" s="110">
        <f t="shared" ca="1" si="20"/>
        <v>0</v>
      </c>
      <c r="AT43" s="114">
        <f t="shared" ca="1" si="21"/>
        <v>0</v>
      </c>
      <c r="AU43" s="121">
        <f t="shared" ca="1" si="22"/>
        <v>0</v>
      </c>
      <c r="AV43" s="126"/>
    </row>
    <row r="44" spans="1:48" ht="18" x14ac:dyDescent="0.3">
      <c r="A44" s="37">
        <f t="shared" ca="1" si="7"/>
        <v>0</v>
      </c>
      <c r="B44" s="130">
        <v>41</v>
      </c>
      <c r="C44" s="228">
        <f ca="1">IFERROR(VLOOKUP(B44,'SAISIE MP'!R:X,2,FALSE),0)</f>
        <v>0</v>
      </c>
      <c r="D44" s="229"/>
      <c r="E44" s="58">
        <f ca="1">IFERROR((VLOOKUP(B44,'SAISIE MP'!R:X,3,FALSE))+(VLOOKUP(B44,'SAISIE MP'!R:X,4,FALSE)),0)</f>
        <v>0</v>
      </c>
      <c r="F44" s="58">
        <f ca="1">IFERROR(VLOOKUP(B44,'SAISIE MP'!R:X,5,FALSE),0)</f>
        <v>0</v>
      </c>
      <c r="G44" s="71">
        <f ca="1">IFERROR(VLOOKUP(B44,'SAISIE MP'!R:X,7,FALSE),0)</f>
        <v>0</v>
      </c>
      <c r="H44" s="73"/>
      <c r="I44" s="85">
        <f t="shared" si="23"/>
        <v>0</v>
      </c>
      <c r="J44" s="90">
        <v>1</v>
      </c>
      <c r="K44" s="97">
        <f t="shared" si="24"/>
        <v>0</v>
      </c>
      <c r="L44" s="90">
        <v>1</v>
      </c>
      <c r="M44" s="97">
        <f t="shared" si="25"/>
        <v>0</v>
      </c>
      <c r="N44" s="90">
        <v>1</v>
      </c>
      <c r="O44" s="97">
        <f t="shared" si="26"/>
        <v>0</v>
      </c>
      <c r="P44" s="90">
        <v>1</v>
      </c>
      <c r="Q44" s="97">
        <f t="shared" si="27"/>
        <v>0</v>
      </c>
      <c r="R44" s="90">
        <v>1</v>
      </c>
      <c r="S44" s="97">
        <f t="shared" ca="1" si="28"/>
        <v>0</v>
      </c>
      <c r="T44" s="90">
        <v>1</v>
      </c>
      <c r="U44" s="97">
        <f t="shared" ca="1" si="8"/>
        <v>0</v>
      </c>
      <c r="V44" s="90">
        <v>1</v>
      </c>
      <c r="W44" s="97">
        <f t="shared" ca="1" si="9"/>
        <v>0</v>
      </c>
      <c r="X44" s="100">
        <f t="shared" ca="1" si="10"/>
        <v>0</v>
      </c>
      <c r="Y44" s="85">
        <f t="shared" ca="1" si="11"/>
        <v>0</v>
      </c>
      <c r="Z44" s="97">
        <f t="shared" ca="1" si="12"/>
        <v>0</v>
      </c>
      <c r="AA44" s="90">
        <v>1</v>
      </c>
      <c r="AB44" s="97">
        <f t="shared" si="13"/>
        <v>0</v>
      </c>
      <c r="AC44" s="90">
        <v>1</v>
      </c>
      <c r="AD44" s="97">
        <f t="shared" si="14"/>
        <v>0</v>
      </c>
      <c r="AE44" s="90">
        <v>1</v>
      </c>
      <c r="AF44" s="97">
        <f t="shared" si="15"/>
        <v>0</v>
      </c>
      <c r="AG44" s="90">
        <v>1</v>
      </c>
      <c r="AH44" s="97">
        <f t="shared" si="16"/>
        <v>0</v>
      </c>
      <c r="AI44" s="90">
        <v>1</v>
      </c>
      <c r="AJ44" s="97">
        <f t="shared" si="17"/>
        <v>0</v>
      </c>
      <c r="AK44" s="90">
        <v>1</v>
      </c>
      <c r="AL44" s="104" t="e">
        <f t="shared" ca="1" si="30"/>
        <v>#DIV/0!</v>
      </c>
      <c r="AM44" s="90">
        <v>1</v>
      </c>
      <c r="AN44" s="107">
        <v>1</v>
      </c>
      <c r="AO44" s="104">
        <f t="shared" si="29"/>
        <v>0</v>
      </c>
      <c r="AP44" s="90">
        <v>1</v>
      </c>
      <c r="AQ44" s="104">
        <f t="shared" ca="1" si="19"/>
        <v>0</v>
      </c>
      <c r="AR44" s="90">
        <v>1</v>
      </c>
      <c r="AS44" s="110">
        <f t="shared" ca="1" si="20"/>
        <v>0</v>
      </c>
      <c r="AT44" s="114">
        <f t="shared" ca="1" si="21"/>
        <v>0</v>
      </c>
      <c r="AU44" s="121">
        <f t="shared" ca="1" si="22"/>
        <v>0</v>
      </c>
      <c r="AV44" s="126"/>
    </row>
    <row r="45" spans="1:48" ht="18" x14ac:dyDescent="0.3">
      <c r="A45" s="37">
        <f t="shared" ca="1" si="7"/>
        <v>0</v>
      </c>
      <c r="B45" s="130">
        <v>42</v>
      </c>
      <c r="C45" s="228">
        <f ca="1">IFERROR(VLOOKUP(B45,'SAISIE MP'!R:X,2,FALSE),0)</f>
        <v>0</v>
      </c>
      <c r="D45" s="229"/>
      <c r="E45" s="58">
        <f ca="1">IFERROR((VLOOKUP(B45,'SAISIE MP'!R:X,3,FALSE))+(VLOOKUP(B45,'SAISIE MP'!R:X,4,FALSE)),0)</f>
        <v>0</v>
      </c>
      <c r="F45" s="58">
        <f ca="1">IFERROR(VLOOKUP(B45,'SAISIE MP'!R:X,5,FALSE),0)</f>
        <v>0</v>
      </c>
      <c r="G45" s="71">
        <f ca="1">IFERROR(VLOOKUP(B45,'SAISIE MP'!R:X,7,FALSE),0)</f>
        <v>0</v>
      </c>
      <c r="H45" s="73"/>
      <c r="I45" s="85">
        <f t="shared" si="23"/>
        <v>0</v>
      </c>
      <c r="J45" s="90">
        <v>1</v>
      </c>
      <c r="K45" s="97">
        <f t="shared" si="24"/>
        <v>0</v>
      </c>
      <c r="L45" s="90">
        <v>1</v>
      </c>
      <c r="M45" s="97">
        <f t="shared" si="25"/>
        <v>0</v>
      </c>
      <c r="N45" s="90">
        <v>1</v>
      </c>
      <c r="O45" s="97">
        <f t="shared" si="26"/>
        <v>0</v>
      </c>
      <c r="P45" s="90">
        <v>1</v>
      </c>
      <c r="Q45" s="97">
        <f t="shared" si="27"/>
        <v>0</v>
      </c>
      <c r="R45" s="90">
        <v>1</v>
      </c>
      <c r="S45" s="97">
        <f t="shared" ca="1" si="28"/>
        <v>0</v>
      </c>
      <c r="T45" s="90">
        <v>1</v>
      </c>
      <c r="U45" s="97">
        <f t="shared" ca="1" si="8"/>
        <v>0</v>
      </c>
      <c r="V45" s="90">
        <v>1</v>
      </c>
      <c r="W45" s="97">
        <f t="shared" ca="1" si="9"/>
        <v>0</v>
      </c>
      <c r="X45" s="100">
        <f t="shared" ca="1" si="10"/>
        <v>0</v>
      </c>
      <c r="Y45" s="85">
        <f t="shared" ca="1" si="11"/>
        <v>0</v>
      </c>
      <c r="Z45" s="97">
        <f t="shared" ca="1" si="12"/>
        <v>0</v>
      </c>
      <c r="AA45" s="90">
        <v>1</v>
      </c>
      <c r="AB45" s="97">
        <f t="shared" si="13"/>
        <v>0</v>
      </c>
      <c r="AC45" s="90">
        <v>1</v>
      </c>
      <c r="AD45" s="97">
        <f t="shared" si="14"/>
        <v>0</v>
      </c>
      <c r="AE45" s="90">
        <v>1</v>
      </c>
      <c r="AF45" s="97">
        <f t="shared" si="15"/>
        <v>0</v>
      </c>
      <c r="AG45" s="90">
        <v>1</v>
      </c>
      <c r="AH45" s="97">
        <f t="shared" si="16"/>
        <v>0</v>
      </c>
      <c r="AI45" s="90">
        <v>1</v>
      </c>
      <c r="AJ45" s="97">
        <f t="shared" si="17"/>
        <v>0</v>
      </c>
      <c r="AK45" s="90">
        <v>1</v>
      </c>
      <c r="AL45" s="104" t="e">
        <f t="shared" ca="1" si="30"/>
        <v>#DIV/0!</v>
      </c>
      <c r="AM45" s="90">
        <v>1</v>
      </c>
      <c r="AN45" s="107">
        <v>1</v>
      </c>
      <c r="AO45" s="104">
        <f t="shared" si="29"/>
        <v>0</v>
      </c>
      <c r="AP45" s="90">
        <v>1</v>
      </c>
      <c r="AQ45" s="104">
        <f t="shared" ca="1" si="19"/>
        <v>0</v>
      </c>
      <c r="AR45" s="90">
        <v>1</v>
      </c>
      <c r="AS45" s="110">
        <f t="shared" ca="1" si="20"/>
        <v>0</v>
      </c>
      <c r="AT45" s="114">
        <f t="shared" ca="1" si="21"/>
        <v>0</v>
      </c>
      <c r="AU45" s="121">
        <f t="shared" ca="1" si="22"/>
        <v>0</v>
      </c>
      <c r="AV45" s="126"/>
    </row>
    <row r="46" spans="1:48" ht="18" x14ac:dyDescent="0.3">
      <c r="A46" s="37">
        <f t="shared" ca="1" si="7"/>
        <v>0</v>
      </c>
      <c r="B46" s="130">
        <v>43</v>
      </c>
      <c r="C46" s="228">
        <f ca="1">IFERROR(VLOOKUP(B46,'SAISIE MP'!R:X,2,FALSE),0)</f>
        <v>0</v>
      </c>
      <c r="D46" s="229"/>
      <c r="E46" s="58">
        <f ca="1">IFERROR((VLOOKUP(B46,'SAISIE MP'!R:X,3,FALSE))+(VLOOKUP(B46,'SAISIE MP'!R:X,4,FALSE)),0)</f>
        <v>0</v>
      </c>
      <c r="F46" s="58">
        <f ca="1">IFERROR(VLOOKUP(B46,'SAISIE MP'!R:X,5,FALSE),0)</f>
        <v>0</v>
      </c>
      <c r="G46" s="71">
        <f ca="1">IFERROR(VLOOKUP(B46,'SAISIE MP'!R:X,7,FALSE),0)</f>
        <v>0</v>
      </c>
      <c r="H46" s="73"/>
      <c r="I46" s="85">
        <f t="shared" si="23"/>
        <v>0</v>
      </c>
      <c r="J46" s="90">
        <v>1</v>
      </c>
      <c r="K46" s="97">
        <f t="shared" si="24"/>
        <v>0</v>
      </c>
      <c r="L46" s="90">
        <v>1</v>
      </c>
      <c r="M46" s="97">
        <f t="shared" si="25"/>
        <v>0</v>
      </c>
      <c r="N46" s="90">
        <v>1</v>
      </c>
      <c r="O46" s="97">
        <f t="shared" si="26"/>
        <v>0</v>
      </c>
      <c r="P46" s="90">
        <v>1</v>
      </c>
      <c r="Q46" s="97">
        <f t="shared" si="27"/>
        <v>0</v>
      </c>
      <c r="R46" s="90">
        <v>1</v>
      </c>
      <c r="S46" s="97">
        <f t="shared" ca="1" si="28"/>
        <v>0</v>
      </c>
      <c r="T46" s="90">
        <v>1</v>
      </c>
      <c r="U46" s="97">
        <f t="shared" ca="1" si="8"/>
        <v>0</v>
      </c>
      <c r="V46" s="90">
        <v>1</v>
      </c>
      <c r="W46" s="97">
        <f t="shared" ca="1" si="9"/>
        <v>0</v>
      </c>
      <c r="X46" s="100">
        <f t="shared" ca="1" si="10"/>
        <v>0</v>
      </c>
      <c r="Y46" s="85">
        <f t="shared" ca="1" si="11"/>
        <v>0</v>
      </c>
      <c r="Z46" s="97">
        <f t="shared" ca="1" si="12"/>
        <v>0</v>
      </c>
      <c r="AA46" s="90">
        <v>1</v>
      </c>
      <c r="AB46" s="97">
        <f t="shared" si="13"/>
        <v>0</v>
      </c>
      <c r="AC46" s="90">
        <v>1</v>
      </c>
      <c r="AD46" s="97">
        <f t="shared" si="14"/>
        <v>0</v>
      </c>
      <c r="AE46" s="90">
        <v>1</v>
      </c>
      <c r="AF46" s="97">
        <f t="shared" si="15"/>
        <v>0</v>
      </c>
      <c r="AG46" s="90">
        <v>1</v>
      </c>
      <c r="AH46" s="97">
        <f t="shared" si="16"/>
        <v>0</v>
      </c>
      <c r="AI46" s="90">
        <v>1</v>
      </c>
      <c r="AJ46" s="97">
        <f t="shared" si="17"/>
        <v>0</v>
      </c>
      <c r="AK46" s="90">
        <v>1</v>
      </c>
      <c r="AL46" s="104" t="e">
        <f t="shared" ca="1" si="30"/>
        <v>#DIV/0!</v>
      </c>
      <c r="AM46" s="90">
        <v>1</v>
      </c>
      <c r="AN46" s="107">
        <v>1</v>
      </c>
      <c r="AO46" s="104">
        <f t="shared" si="29"/>
        <v>0</v>
      </c>
      <c r="AP46" s="90">
        <v>1</v>
      </c>
      <c r="AQ46" s="104">
        <f t="shared" ca="1" si="19"/>
        <v>0</v>
      </c>
      <c r="AR46" s="90">
        <v>1</v>
      </c>
      <c r="AS46" s="110">
        <f t="shared" ca="1" si="20"/>
        <v>0</v>
      </c>
      <c r="AT46" s="114">
        <f t="shared" ca="1" si="21"/>
        <v>0</v>
      </c>
      <c r="AU46" s="121">
        <f t="shared" ca="1" si="22"/>
        <v>0</v>
      </c>
      <c r="AV46" s="126"/>
    </row>
    <row r="47" spans="1:48" ht="18" x14ac:dyDescent="0.3">
      <c r="A47" s="37">
        <f t="shared" ca="1" si="7"/>
        <v>0</v>
      </c>
      <c r="B47" s="130">
        <v>44</v>
      </c>
      <c r="C47" s="228">
        <f ca="1">IFERROR(VLOOKUP(B47,'SAISIE MP'!R:X,2,FALSE),0)</f>
        <v>0</v>
      </c>
      <c r="D47" s="229"/>
      <c r="E47" s="58">
        <f ca="1">IFERROR((VLOOKUP(B47,'SAISIE MP'!R:X,3,FALSE))+(VLOOKUP(B47,'SAISIE MP'!R:X,4,FALSE)),0)</f>
        <v>0</v>
      </c>
      <c r="F47" s="58">
        <f ca="1">IFERROR(VLOOKUP(B47,'SAISIE MP'!R:X,5,FALSE),0)</f>
        <v>0</v>
      </c>
      <c r="G47" s="71">
        <f ca="1">IFERROR(VLOOKUP(B47,'SAISIE MP'!R:X,7,FALSE),0)</f>
        <v>0</v>
      </c>
      <c r="H47" s="73"/>
      <c r="I47" s="85">
        <f t="shared" si="23"/>
        <v>0</v>
      </c>
      <c r="J47" s="90">
        <v>1</v>
      </c>
      <c r="K47" s="97">
        <f t="shared" si="24"/>
        <v>0</v>
      </c>
      <c r="L47" s="90">
        <v>1</v>
      </c>
      <c r="M47" s="97">
        <f t="shared" si="25"/>
        <v>0</v>
      </c>
      <c r="N47" s="90">
        <v>1</v>
      </c>
      <c r="O47" s="97">
        <f t="shared" si="26"/>
        <v>0</v>
      </c>
      <c r="P47" s="90">
        <v>1</v>
      </c>
      <c r="Q47" s="97">
        <f t="shared" si="27"/>
        <v>0</v>
      </c>
      <c r="R47" s="90">
        <v>1</v>
      </c>
      <c r="S47" s="97">
        <f t="shared" ca="1" si="28"/>
        <v>0</v>
      </c>
      <c r="T47" s="90">
        <v>1</v>
      </c>
      <c r="U47" s="97">
        <f t="shared" ca="1" si="8"/>
        <v>0</v>
      </c>
      <c r="V47" s="90">
        <v>1</v>
      </c>
      <c r="W47" s="97">
        <f t="shared" ca="1" si="9"/>
        <v>0</v>
      </c>
      <c r="X47" s="100">
        <f t="shared" ca="1" si="10"/>
        <v>0</v>
      </c>
      <c r="Y47" s="85">
        <f t="shared" ca="1" si="11"/>
        <v>0</v>
      </c>
      <c r="Z47" s="97">
        <f t="shared" ca="1" si="12"/>
        <v>0</v>
      </c>
      <c r="AA47" s="90">
        <v>1</v>
      </c>
      <c r="AB47" s="97">
        <f t="shared" si="13"/>
        <v>0</v>
      </c>
      <c r="AC47" s="90">
        <v>1</v>
      </c>
      <c r="AD47" s="97">
        <f t="shared" si="14"/>
        <v>0</v>
      </c>
      <c r="AE47" s="90">
        <v>1</v>
      </c>
      <c r="AF47" s="97">
        <f t="shared" si="15"/>
        <v>0</v>
      </c>
      <c r="AG47" s="90">
        <v>1</v>
      </c>
      <c r="AH47" s="97">
        <f t="shared" si="16"/>
        <v>0</v>
      </c>
      <c r="AI47" s="90">
        <v>1</v>
      </c>
      <c r="AJ47" s="97">
        <f t="shared" si="17"/>
        <v>0</v>
      </c>
      <c r="AK47" s="90">
        <v>1</v>
      </c>
      <c r="AL47" s="104" t="e">
        <f t="shared" ca="1" si="30"/>
        <v>#DIV/0!</v>
      </c>
      <c r="AM47" s="90">
        <v>1</v>
      </c>
      <c r="AN47" s="107">
        <v>1</v>
      </c>
      <c r="AO47" s="104">
        <f t="shared" si="29"/>
        <v>0</v>
      </c>
      <c r="AP47" s="90">
        <v>1</v>
      </c>
      <c r="AQ47" s="104">
        <f t="shared" ca="1" si="19"/>
        <v>0</v>
      </c>
      <c r="AR47" s="90">
        <v>1</v>
      </c>
      <c r="AS47" s="110">
        <f t="shared" ca="1" si="20"/>
        <v>0</v>
      </c>
      <c r="AT47" s="114">
        <f t="shared" ca="1" si="21"/>
        <v>0</v>
      </c>
      <c r="AU47" s="121">
        <f t="shared" ca="1" si="22"/>
        <v>0</v>
      </c>
      <c r="AV47" s="126"/>
    </row>
    <row r="48" spans="1:48" ht="18" x14ac:dyDescent="0.3">
      <c r="A48" s="37">
        <f t="shared" ca="1" si="7"/>
        <v>0</v>
      </c>
      <c r="B48" s="130">
        <v>45</v>
      </c>
      <c r="C48" s="228">
        <f ca="1">IFERROR(VLOOKUP(B48,'SAISIE MP'!R:X,2,FALSE),0)</f>
        <v>0</v>
      </c>
      <c r="D48" s="229"/>
      <c r="E48" s="58">
        <f ca="1">IFERROR((VLOOKUP(B48,'SAISIE MP'!R:X,3,FALSE))+(VLOOKUP(B48,'SAISIE MP'!R:X,4,FALSE)),0)</f>
        <v>0</v>
      </c>
      <c r="F48" s="58">
        <f ca="1">IFERROR(VLOOKUP(B48,'SAISIE MP'!R:X,5,FALSE),0)</f>
        <v>0</v>
      </c>
      <c r="G48" s="71">
        <f ca="1">IFERROR(VLOOKUP(B48,'SAISIE MP'!R:X,7,FALSE),0)</f>
        <v>0</v>
      </c>
      <c r="H48" s="73"/>
      <c r="I48" s="85">
        <f t="shared" si="23"/>
        <v>0</v>
      </c>
      <c r="J48" s="90">
        <v>1</v>
      </c>
      <c r="K48" s="97">
        <f t="shared" si="24"/>
        <v>0</v>
      </c>
      <c r="L48" s="90">
        <v>1</v>
      </c>
      <c r="M48" s="97">
        <f t="shared" si="25"/>
        <v>0</v>
      </c>
      <c r="N48" s="90">
        <v>1</v>
      </c>
      <c r="O48" s="97">
        <f t="shared" si="26"/>
        <v>0</v>
      </c>
      <c r="P48" s="90">
        <v>1</v>
      </c>
      <c r="Q48" s="97">
        <f t="shared" si="27"/>
        <v>0</v>
      </c>
      <c r="R48" s="90">
        <v>1</v>
      </c>
      <c r="S48" s="97">
        <f t="shared" ca="1" si="28"/>
        <v>0</v>
      </c>
      <c r="T48" s="90">
        <v>1</v>
      </c>
      <c r="U48" s="97">
        <f t="shared" ca="1" si="8"/>
        <v>0</v>
      </c>
      <c r="V48" s="90">
        <v>1</v>
      </c>
      <c r="W48" s="97">
        <f t="shared" ca="1" si="9"/>
        <v>0</v>
      </c>
      <c r="X48" s="100">
        <f t="shared" ca="1" si="10"/>
        <v>0</v>
      </c>
      <c r="Y48" s="85">
        <f t="shared" ca="1" si="11"/>
        <v>0</v>
      </c>
      <c r="Z48" s="97">
        <f t="shared" ca="1" si="12"/>
        <v>0</v>
      </c>
      <c r="AA48" s="90">
        <v>1</v>
      </c>
      <c r="AB48" s="97">
        <f t="shared" si="13"/>
        <v>0</v>
      </c>
      <c r="AC48" s="90">
        <v>1</v>
      </c>
      <c r="AD48" s="97">
        <f t="shared" si="14"/>
        <v>0</v>
      </c>
      <c r="AE48" s="90">
        <v>1</v>
      </c>
      <c r="AF48" s="97">
        <f t="shared" si="15"/>
        <v>0</v>
      </c>
      <c r="AG48" s="90">
        <v>1</v>
      </c>
      <c r="AH48" s="97">
        <f t="shared" si="16"/>
        <v>0</v>
      </c>
      <c r="AI48" s="90">
        <v>1</v>
      </c>
      <c r="AJ48" s="97">
        <f t="shared" si="17"/>
        <v>0</v>
      </c>
      <c r="AK48" s="90">
        <v>1</v>
      </c>
      <c r="AL48" s="104" t="e">
        <f t="shared" ca="1" si="30"/>
        <v>#DIV/0!</v>
      </c>
      <c r="AM48" s="90">
        <v>1</v>
      </c>
      <c r="AN48" s="107">
        <v>1</v>
      </c>
      <c r="AO48" s="104">
        <f t="shared" si="29"/>
        <v>0</v>
      </c>
      <c r="AP48" s="90">
        <v>1</v>
      </c>
      <c r="AQ48" s="104">
        <f t="shared" ca="1" si="19"/>
        <v>0</v>
      </c>
      <c r="AR48" s="90">
        <v>1</v>
      </c>
      <c r="AS48" s="110">
        <f t="shared" ca="1" si="20"/>
        <v>0</v>
      </c>
      <c r="AT48" s="114">
        <f t="shared" ca="1" si="21"/>
        <v>0</v>
      </c>
      <c r="AU48" s="121">
        <f t="shared" ca="1" si="22"/>
        <v>0</v>
      </c>
      <c r="AV48" s="126"/>
    </row>
    <row r="49" spans="1:48" ht="18" x14ac:dyDescent="0.3">
      <c r="A49" s="37">
        <f t="shared" ca="1" si="7"/>
        <v>0</v>
      </c>
      <c r="B49" s="130">
        <v>46</v>
      </c>
      <c r="C49" s="228">
        <f ca="1">IFERROR(VLOOKUP(B49,'SAISIE MP'!R:X,2,FALSE),0)</f>
        <v>0</v>
      </c>
      <c r="D49" s="229"/>
      <c r="E49" s="58">
        <f ca="1">IFERROR((VLOOKUP(B49,'SAISIE MP'!R:X,3,FALSE))+(VLOOKUP(B49,'SAISIE MP'!R:X,4,FALSE)),0)</f>
        <v>0</v>
      </c>
      <c r="F49" s="58">
        <f ca="1">IFERROR(VLOOKUP(B49,'SAISIE MP'!R:X,5,FALSE),0)</f>
        <v>0</v>
      </c>
      <c r="G49" s="71">
        <f ca="1">IFERROR(VLOOKUP(B49,'SAISIE MP'!R:X,7,FALSE),0)</f>
        <v>0</v>
      </c>
      <c r="H49" s="73"/>
      <c r="I49" s="85">
        <f t="shared" si="23"/>
        <v>0</v>
      </c>
      <c r="J49" s="90">
        <v>1</v>
      </c>
      <c r="K49" s="97">
        <f t="shared" si="24"/>
        <v>0</v>
      </c>
      <c r="L49" s="90">
        <v>1</v>
      </c>
      <c r="M49" s="97">
        <f t="shared" si="25"/>
        <v>0</v>
      </c>
      <c r="N49" s="90">
        <v>1</v>
      </c>
      <c r="O49" s="97">
        <f t="shared" si="26"/>
        <v>0</v>
      </c>
      <c r="P49" s="90">
        <v>1</v>
      </c>
      <c r="Q49" s="97">
        <f t="shared" si="27"/>
        <v>0</v>
      </c>
      <c r="R49" s="90">
        <v>1</v>
      </c>
      <c r="S49" s="97">
        <f t="shared" ca="1" si="28"/>
        <v>0</v>
      </c>
      <c r="T49" s="90">
        <v>1</v>
      </c>
      <c r="U49" s="97">
        <f t="shared" ca="1" si="8"/>
        <v>0</v>
      </c>
      <c r="V49" s="90">
        <v>1</v>
      </c>
      <c r="W49" s="97">
        <f t="shared" ca="1" si="9"/>
        <v>0</v>
      </c>
      <c r="X49" s="100">
        <f t="shared" ca="1" si="10"/>
        <v>0</v>
      </c>
      <c r="Y49" s="85">
        <f t="shared" ca="1" si="11"/>
        <v>0</v>
      </c>
      <c r="Z49" s="97">
        <f t="shared" ca="1" si="12"/>
        <v>0</v>
      </c>
      <c r="AA49" s="90">
        <v>1</v>
      </c>
      <c r="AB49" s="97">
        <f t="shared" si="13"/>
        <v>0</v>
      </c>
      <c r="AC49" s="90">
        <v>1</v>
      </c>
      <c r="AD49" s="97">
        <f t="shared" si="14"/>
        <v>0</v>
      </c>
      <c r="AE49" s="90">
        <v>1</v>
      </c>
      <c r="AF49" s="97">
        <f t="shared" si="15"/>
        <v>0</v>
      </c>
      <c r="AG49" s="90">
        <v>1</v>
      </c>
      <c r="AH49" s="97">
        <f t="shared" si="16"/>
        <v>0</v>
      </c>
      <c r="AI49" s="90">
        <v>1</v>
      </c>
      <c r="AJ49" s="97">
        <f t="shared" si="17"/>
        <v>0</v>
      </c>
      <c r="AK49" s="90">
        <v>1</v>
      </c>
      <c r="AL49" s="104" t="e">
        <f t="shared" ca="1" si="30"/>
        <v>#DIV/0!</v>
      </c>
      <c r="AM49" s="90">
        <v>1</v>
      </c>
      <c r="AN49" s="107">
        <v>1</v>
      </c>
      <c r="AO49" s="104">
        <f t="shared" si="29"/>
        <v>0</v>
      </c>
      <c r="AP49" s="90">
        <v>1</v>
      </c>
      <c r="AQ49" s="104">
        <f t="shared" ca="1" si="19"/>
        <v>0</v>
      </c>
      <c r="AR49" s="90">
        <v>1</v>
      </c>
      <c r="AS49" s="110">
        <f t="shared" ca="1" si="20"/>
        <v>0</v>
      </c>
      <c r="AT49" s="114">
        <f t="shared" ca="1" si="21"/>
        <v>0</v>
      </c>
      <c r="AU49" s="121">
        <f t="shared" ca="1" si="22"/>
        <v>0</v>
      </c>
      <c r="AV49" s="126"/>
    </row>
    <row r="50" spans="1:48" ht="18" x14ac:dyDescent="0.3">
      <c r="A50" s="37">
        <f t="shared" ca="1" si="7"/>
        <v>0</v>
      </c>
      <c r="B50" s="130">
        <v>47</v>
      </c>
      <c r="C50" s="228">
        <f ca="1">IFERROR(VLOOKUP(B50,'SAISIE MP'!R:X,2,FALSE),0)</f>
        <v>0</v>
      </c>
      <c r="D50" s="229"/>
      <c r="E50" s="58">
        <f ca="1">IFERROR((VLOOKUP(B50,'SAISIE MP'!R:X,3,FALSE))+(VLOOKUP(B50,'SAISIE MP'!R:X,4,FALSE)),0)</f>
        <v>0</v>
      </c>
      <c r="F50" s="58">
        <f ca="1">IFERROR(VLOOKUP(B50,'SAISIE MP'!R:X,5,FALSE),0)</f>
        <v>0</v>
      </c>
      <c r="G50" s="71">
        <f ca="1">IFERROR(VLOOKUP(B50,'SAISIE MP'!R:X,7,FALSE),0)</f>
        <v>0</v>
      </c>
      <c r="H50" s="73"/>
      <c r="I50" s="85">
        <f t="shared" si="23"/>
        <v>0</v>
      </c>
      <c r="J50" s="90">
        <v>1</v>
      </c>
      <c r="K50" s="97">
        <f t="shared" si="24"/>
        <v>0</v>
      </c>
      <c r="L50" s="90">
        <v>1</v>
      </c>
      <c r="M50" s="97">
        <f t="shared" si="25"/>
        <v>0</v>
      </c>
      <c r="N50" s="90">
        <v>1</v>
      </c>
      <c r="O50" s="97">
        <f t="shared" si="26"/>
        <v>0</v>
      </c>
      <c r="P50" s="90">
        <v>1</v>
      </c>
      <c r="Q50" s="97">
        <f t="shared" si="27"/>
        <v>0</v>
      </c>
      <c r="R50" s="90">
        <v>1</v>
      </c>
      <c r="S50" s="97">
        <f t="shared" ca="1" si="28"/>
        <v>0</v>
      </c>
      <c r="T50" s="90">
        <v>1</v>
      </c>
      <c r="U50" s="97">
        <f t="shared" ca="1" si="8"/>
        <v>0</v>
      </c>
      <c r="V50" s="90">
        <v>1</v>
      </c>
      <c r="W50" s="97">
        <f t="shared" ca="1" si="9"/>
        <v>0</v>
      </c>
      <c r="X50" s="100">
        <f t="shared" ca="1" si="10"/>
        <v>0</v>
      </c>
      <c r="Y50" s="85">
        <f t="shared" ca="1" si="11"/>
        <v>0</v>
      </c>
      <c r="Z50" s="97">
        <f t="shared" ca="1" si="12"/>
        <v>0</v>
      </c>
      <c r="AA50" s="90">
        <v>1</v>
      </c>
      <c r="AB50" s="97">
        <f t="shared" si="13"/>
        <v>0</v>
      </c>
      <c r="AC50" s="90">
        <v>1</v>
      </c>
      <c r="AD50" s="97">
        <f t="shared" si="14"/>
        <v>0</v>
      </c>
      <c r="AE50" s="90">
        <v>1</v>
      </c>
      <c r="AF50" s="97">
        <f t="shared" si="15"/>
        <v>0</v>
      </c>
      <c r="AG50" s="90">
        <v>1</v>
      </c>
      <c r="AH50" s="97">
        <f t="shared" si="16"/>
        <v>0</v>
      </c>
      <c r="AI50" s="90">
        <v>1</v>
      </c>
      <c r="AJ50" s="97">
        <f t="shared" si="17"/>
        <v>0</v>
      </c>
      <c r="AK50" s="90">
        <v>1</v>
      </c>
      <c r="AL50" s="104" t="e">
        <f t="shared" ca="1" si="30"/>
        <v>#DIV/0!</v>
      </c>
      <c r="AM50" s="90">
        <v>1</v>
      </c>
      <c r="AN50" s="107">
        <v>1</v>
      </c>
      <c r="AO50" s="104">
        <f t="shared" si="29"/>
        <v>0</v>
      </c>
      <c r="AP50" s="90">
        <v>1</v>
      </c>
      <c r="AQ50" s="104">
        <f t="shared" ca="1" si="19"/>
        <v>0</v>
      </c>
      <c r="AR50" s="90">
        <v>1</v>
      </c>
      <c r="AS50" s="110">
        <f t="shared" ca="1" si="20"/>
        <v>0</v>
      </c>
      <c r="AT50" s="114">
        <f t="shared" ca="1" si="21"/>
        <v>0</v>
      </c>
      <c r="AU50" s="121">
        <f t="shared" ca="1" si="22"/>
        <v>0</v>
      </c>
      <c r="AV50" s="126"/>
    </row>
    <row r="51" spans="1:48" ht="18" x14ac:dyDescent="0.3">
      <c r="A51" s="37">
        <f t="shared" ca="1" si="7"/>
        <v>0</v>
      </c>
      <c r="B51" s="130">
        <v>48</v>
      </c>
      <c r="C51" s="228">
        <f ca="1">IFERROR(VLOOKUP(B51,'SAISIE MP'!R:X,2,FALSE),0)</f>
        <v>0</v>
      </c>
      <c r="D51" s="229"/>
      <c r="E51" s="58">
        <f ca="1">IFERROR((VLOOKUP(B51,'SAISIE MP'!R:X,3,FALSE))+(VLOOKUP(B51,'SAISIE MP'!R:X,4,FALSE)),0)</f>
        <v>0</v>
      </c>
      <c r="F51" s="58">
        <f ca="1">IFERROR(VLOOKUP(B51,'SAISIE MP'!R:X,5,FALSE),0)</f>
        <v>0</v>
      </c>
      <c r="G51" s="71">
        <f ca="1">IFERROR(VLOOKUP(B51,'SAISIE MP'!R:X,7,FALSE),0)</f>
        <v>0</v>
      </c>
      <c r="H51" s="73"/>
      <c r="I51" s="85">
        <f t="shared" si="23"/>
        <v>0</v>
      </c>
      <c r="J51" s="90">
        <v>1</v>
      </c>
      <c r="K51" s="97">
        <f t="shared" si="24"/>
        <v>0</v>
      </c>
      <c r="L51" s="90">
        <v>1</v>
      </c>
      <c r="M51" s="97">
        <f t="shared" si="25"/>
        <v>0</v>
      </c>
      <c r="N51" s="90">
        <v>1</v>
      </c>
      <c r="O51" s="97">
        <f t="shared" si="26"/>
        <v>0</v>
      </c>
      <c r="P51" s="90">
        <v>1</v>
      </c>
      <c r="Q51" s="97">
        <f t="shared" si="27"/>
        <v>0</v>
      </c>
      <c r="R51" s="90">
        <v>1</v>
      </c>
      <c r="S51" s="97">
        <f t="shared" ca="1" si="28"/>
        <v>0</v>
      </c>
      <c r="T51" s="90">
        <v>1</v>
      </c>
      <c r="U51" s="97">
        <f t="shared" ca="1" si="8"/>
        <v>0</v>
      </c>
      <c r="V51" s="90">
        <v>1</v>
      </c>
      <c r="W51" s="97">
        <f t="shared" ca="1" si="9"/>
        <v>0</v>
      </c>
      <c r="X51" s="100">
        <f t="shared" ca="1" si="10"/>
        <v>0</v>
      </c>
      <c r="Y51" s="85">
        <f t="shared" ca="1" si="11"/>
        <v>0</v>
      </c>
      <c r="Z51" s="97">
        <f t="shared" ca="1" si="12"/>
        <v>0</v>
      </c>
      <c r="AA51" s="90">
        <v>1</v>
      </c>
      <c r="AB51" s="97">
        <f t="shared" si="13"/>
        <v>0</v>
      </c>
      <c r="AC51" s="90">
        <v>1</v>
      </c>
      <c r="AD51" s="97">
        <f t="shared" si="14"/>
        <v>0</v>
      </c>
      <c r="AE51" s="90">
        <v>1</v>
      </c>
      <c r="AF51" s="97">
        <f t="shared" si="15"/>
        <v>0</v>
      </c>
      <c r="AG51" s="90">
        <v>1</v>
      </c>
      <c r="AH51" s="97">
        <f t="shared" si="16"/>
        <v>0</v>
      </c>
      <c r="AI51" s="90">
        <v>1</v>
      </c>
      <c r="AJ51" s="97">
        <f t="shared" si="17"/>
        <v>0</v>
      </c>
      <c r="AK51" s="90">
        <v>1</v>
      </c>
      <c r="AL51" s="104" t="e">
        <f t="shared" ca="1" si="30"/>
        <v>#DIV/0!</v>
      </c>
      <c r="AM51" s="90">
        <v>1</v>
      </c>
      <c r="AN51" s="107">
        <v>1</v>
      </c>
      <c r="AO51" s="104">
        <f t="shared" si="29"/>
        <v>0</v>
      </c>
      <c r="AP51" s="90">
        <v>1</v>
      </c>
      <c r="AQ51" s="104">
        <f t="shared" ca="1" si="19"/>
        <v>0</v>
      </c>
      <c r="AR51" s="90">
        <v>1</v>
      </c>
      <c r="AS51" s="110">
        <f t="shared" ca="1" si="20"/>
        <v>0</v>
      </c>
      <c r="AT51" s="114">
        <f t="shared" ca="1" si="21"/>
        <v>0</v>
      </c>
      <c r="AU51" s="121">
        <f t="shared" ca="1" si="22"/>
        <v>0</v>
      </c>
      <c r="AV51" s="126"/>
    </row>
    <row r="52" spans="1:48" ht="18" x14ac:dyDescent="0.3">
      <c r="A52" s="37">
        <f t="shared" ca="1" si="7"/>
        <v>0</v>
      </c>
      <c r="B52" s="130">
        <v>49</v>
      </c>
      <c r="C52" s="228">
        <f ca="1">IFERROR(VLOOKUP(B52,'SAISIE MP'!R:X,2,FALSE),0)</f>
        <v>0</v>
      </c>
      <c r="D52" s="229"/>
      <c r="E52" s="58">
        <f ca="1">IFERROR((VLOOKUP(B52,'SAISIE MP'!R:X,3,FALSE))+(VLOOKUP(B52,'SAISIE MP'!R:X,4,FALSE)),0)</f>
        <v>0</v>
      </c>
      <c r="F52" s="58">
        <f ca="1">IFERROR(VLOOKUP(B52,'SAISIE MP'!R:X,5,FALSE),0)</f>
        <v>0</v>
      </c>
      <c r="G52" s="71">
        <f ca="1">IFERROR(VLOOKUP(B52,'SAISIE MP'!R:X,7,FALSE),0)</f>
        <v>0</v>
      </c>
      <c r="H52" s="73"/>
      <c r="I52" s="85">
        <f t="shared" si="23"/>
        <v>0</v>
      </c>
      <c r="J52" s="90">
        <v>1</v>
      </c>
      <c r="K52" s="97">
        <f t="shared" si="24"/>
        <v>0</v>
      </c>
      <c r="L52" s="90">
        <v>1</v>
      </c>
      <c r="M52" s="97">
        <f t="shared" si="25"/>
        <v>0</v>
      </c>
      <c r="N52" s="90">
        <v>1</v>
      </c>
      <c r="O52" s="97">
        <f t="shared" si="26"/>
        <v>0</v>
      </c>
      <c r="P52" s="90">
        <v>1</v>
      </c>
      <c r="Q52" s="97">
        <f t="shared" si="27"/>
        <v>0</v>
      </c>
      <c r="R52" s="90">
        <v>1</v>
      </c>
      <c r="S52" s="97">
        <f t="shared" ca="1" si="28"/>
        <v>0</v>
      </c>
      <c r="T52" s="90">
        <v>1</v>
      </c>
      <c r="U52" s="97">
        <f t="shared" ca="1" si="8"/>
        <v>0</v>
      </c>
      <c r="V52" s="90">
        <v>1</v>
      </c>
      <c r="W52" s="97">
        <f t="shared" ca="1" si="9"/>
        <v>0</v>
      </c>
      <c r="X52" s="100">
        <f t="shared" ca="1" si="10"/>
        <v>0</v>
      </c>
      <c r="Y52" s="85">
        <f t="shared" ca="1" si="11"/>
        <v>0</v>
      </c>
      <c r="Z52" s="97">
        <f t="shared" ca="1" si="12"/>
        <v>0</v>
      </c>
      <c r="AA52" s="90">
        <v>1</v>
      </c>
      <c r="AB52" s="97">
        <f t="shared" si="13"/>
        <v>0</v>
      </c>
      <c r="AC52" s="90">
        <v>1</v>
      </c>
      <c r="AD52" s="97">
        <f t="shared" si="14"/>
        <v>0</v>
      </c>
      <c r="AE52" s="90">
        <v>1</v>
      </c>
      <c r="AF52" s="97">
        <f t="shared" si="15"/>
        <v>0</v>
      </c>
      <c r="AG52" s="90">
        <v>1</v>
      </c>
      <c r="AH52" s="97">
        <f t="shared" si="16"/>
        <v>0</v>
      </c>
      <c r="AI52" s="90">
        <v>1</v>
      </c>
      <c r="AJ52" s="97">
        <f t="shared" si="17"/>
        <v>0</v>
      </c>
      <c r="AK52" s="90">
        <v>1</v>
      </c>
      <c r="AL52" s="104" t="e">
        <f t="shared" ca="1" si="30"/>
        <v>#DIV/0!</v>
      </c>
      <c r="AM52" s="90">
        <v>1</v>
      </c>
      <c r="AN52" s="107">
        <v>1</v>
      </c>
      <c r="AO52" s="104">
        <f t="shared" si="29"/>
        <v>0</v>
      </c>
      <c r="AP52" s="90">
        <v>1</v>
      </c>
      <c r="AQ52" s="104">
        <f t="shared" ca="1" si="19"/>
        <v>0</v>
      </c>
      <c r="AR52" s="90">
        <v>1</v>
      </c>
      <c r="AS52" s="110">
        <f t="shared" ca="1" si="20"/>
        <v>0</v>
      </c>
      <c r="AT52" s="114">
        <f t="shared" ca="1" si="21"/>
        <v>0</v>
      </c>
      <c r="AU52" s="121">
        <f t="shared" ca="1" si="22"/>
        <v>0</v>
      </c>
      <c r="AV52" s="126"/>
    </row>
    <row r="53" spans="1:48" ht="18" x14ac:dyDescent="0.3">
      <c r="A53" s="37">
        <f t="shared" ca="1" si="7"/>
        <v>0</v>
      </c>
      <c r="B53" s="130">
        <v>50</v>
      </c>
      <c r="C53" s="228">
        <f ca="1">IFERROR(VLOOKUP(B53,'SAISIE MP'!R:X,2,FALSE),0)</f>
        <v>0</v>
      </c>
      <c r="D53" s="229"/>
      <c r="E53" s="58">
        <f ca="1">IFERROR((VLOOKUP(B53,'SAISIE MP'!R:X,3,FALSE))+(VLOOKUP(B53,'SAISIE MP'!R:X,4,FALSE)),0)</f>
        <v>0</v>
      </c>
      <c r="F53" s="58">
        <f ca="1">IFERROR(VLOOKUP(B53,'SAISIE MP'!R:X,5,FALSE),0)</f>
        <v>0</v>
      </c>
      <c r="G53" s="71">
        <f ca="1">IFERROR(VLOOKUP(B53,'SAISIE MP'!R:X,7,FALSE),0)</f>
        <v>0</v>
      </c>
      <c r="H53" s="73"/>
      <c r="I53" s="85">
        <f t="shared" si="23"/>
        <v>0</v>
      </c>
      <c r="J53" s="90">
        <v>1</v>
      </c>
      <c r="K53" s="97">
        <f t="shared" si="24"/>
        <v>0</v>
      </c>
      <c r="L53" s="90">
        <v>1</v>
      </c>
      <c r="M53" s="97">
        <f t="shared" si="25"/>
        <v>0</v>
      </c>
      <c r="N53" s="90">
        <v>1</v>
      </c>
      <c r="O53" s="97">
        <f t="shared" si="26"/>
        <v>0</v>
      </c>
      <c r="P53" s="90">
        <v>1</v>
      </c>
      <c r="Q53" s="97">
        <f t="shared" si="27"/>
        <v>0</v>
      </c>
      <c r="R53" s="90">
        <v>1</v>
      </c>
      <c r="S53" s="97">
        <f t="shared" ca="1" si="28"/>
        <v>0</v>
      </c>
      <c r="T53" s="90">
        <v>1</v>
      </c>
      <c r="U53" s="97">
        <f t="shared" ca="1" si="8"/>
        <v>0</v>
      </c>
      <c r="V53" s="90">
        <v>1</v>
      </c>
      <c r="W53" s="97">
        <f t="shared" ca="1" si="9"/>
        <v>0</v>
      </c>
      <c r="X53" s="100">
        <f t="shared" ca="1" si="10"/>
        <v>0</v>
      </c>
      <c r="Y53" s="85">
        <f t="shared" ca="1" si="11"/>
        <v>0</v>
      </c>
      <c r="Z53" s="97">
        <f t="shared" ca="1" si="12"/>
        <v>0</v>
      </c>
      <c r="AA53" s="90">
        <v>1</v>
      </c>
      <c r="AB53" s="97">
        <f t="shared" si="13"/>
        <v>0</v>
      </c>
      <c r="AC53" s="90">
        <v>1</v>
      </c>
      <c r="AD53" s="97">
        <f t="shared" si="14"/>
        <v>0</v>
      </c>
      <c r="AE53" s="90">
        <v>1</v>
      </c>
      <c r="AF53" s="97">
        <f t="shared" si="15"/>
        <v>0</v>
      </c>
      <c r="AG53" s="90">
        <v>1</v>
      </c>
      <c r="AH53" s="97">
        <f t="shared" si="16"/>
        <v>0</v>
      </c>
      <c r="AI53" s="90">
        <v>1</v>
      </c>
      <c r="AJ53" s="97">
        <f t="shared" si="17"/>
        <v>0</v>
      </c>
      <c r="AK53" s="90">
        <v>1</v>
      </c>
      <c r="AL53" s="104" t="e">
        <f t="shared" ca="1" si="30"/>
        <v>#DIV/0!</v>
      </c>
      <c r="AM53" s="90">
        <v>1</v>
      </c>
      <c r="AN53" s="107">
        <v>1</v>
      </c>
      <c r="AO53" s="104">
        <f t="shared" si="29"/>
        <v>0</v>
      </c>
      <c r="AP53" s="90">
        <v>1</v>
      </c>
      <c r="AQ53" s="104">
        <f t="shared" ca="1" si="19"/>
        <v>0</v>
      </c>
      <c r="AR53" s="90">
        <v>1</v>
      </c>
      <c r="AS53" s="110">
        <f t="shared" ca="1" si="20"/>
        <v>0</v>
      </c>
      <c r="AT53" s="114">
        <f t="shared" ca="1" si="21"/>
        <v>0</v>
      </c>
      <c r="AU53" s="121">
        <f t="shared" ca="1" si="22"/>
        <v>0</v>
      </c>
      <c r="AV53" s="126"/>
    </row>
    <row r="54" spans="1:48" ht="18" x14ac:dyDescent="0.3">
      <c r="A54" s="37">
        <f t="shared" ca="1" si="7"/>
        <v>0</v>
      </c>
      <c r="B54" s="130">
        <v>51</v>
      </c>
      <c r="C54" s="228">
        <f ca="1">IFERROR(VLOOKUP(B54,'SAISIE MP'!R:X,2,FALSE),0)</f>
        <v>0</v>
      </c>
      <c r="D54" s="229"/>
      <c r="E54" s="58">
        <f ca="1">IFERROR((VLOOKUP(B54,'SAISIE MP'!R:X,3,FALSE))+(VLOOKUP(B54,'SAISIE MP'!R:X,4,FALSE)),0)</f>
        <v>0</v>
      </c>
      <c r="F54" s="58">
        <f ca="1">IFERROR(VLOOKUP(B54,'SAISIE MP'!R:X,5,FALSE),0)</f>
        <v>0</v>
      </c>
      <c r="G54" s="71">
        <f ca="1">IFERROR(VLOOKUP(B54,'SAISIE MP'!R:X,7,FALSE),0)</f>
        <v>0</v>
      </c>
      <c r="H54" s="73"/>
      <c r="I54" s="85">
        <f t="shared" si="23"/>
        <v>0</v>
      </c>
      <c r="J54" s="90">
        <v>1</v>
      </c>
      <c r="K54" s="97">
        <f t="shared" si="24"/>
        <v>0</v>
      </c>
      <c r="L54" s="90">
        <v>1</v>
      </c>
      <c r="M54" s="97">
        <f t="shared" si="25"/>
        <v>0</v>
      </c>
      <c r="N54" s="90">
        <v>1</v>
      </c>
      <c r="O54" s="97">
        <f t="shared" si="26"/>
        <v>0</v>
      </c>
      <c r="P54" s="90">
        <v>1</v>
      </c>
      <c r="Q54" s="97">
        <f t="shared" si="27"/>
        <v>0</v>
      </c>
      <c r="R54" s="90">
        <v>1</v>
      </c>
      <c r="S54" s="97">
        <f t="shared" ca="1" si="28"/>
        <v>0</v>
      </c>
      <c r="T54" s="90">
        <v>1</v>
      </c>
      <c r="U54" s="97">
        <f t="shared" ca="1" si="8"/>
        <v>0</v>
      </c>
      <c r="V54" s="90">
        <v>1</v>
      </c>
      <c r="W54" s="97">
        <f t="shared" ca="1" si="9"/>
        <v>0</v>
      </c>
      <c r="X54" s="100">
        <f t="shared" ca="1" si="10"/>
        <v>0</v>
      </c>
      <c r="Y54" s="85">
        <f t="shared" ca="1" si="11"/>
        <v>0</v>
      </c>
      <c r="Z54" s="97">
        <f t="shared" ca="1" si="12"/>
        <v>0</v>
      </c>
      <c r="AA54" s="90">
        <v>1</v>
      </c>
      <c r="AB54" s="97">
        <f t="shared" si="13"/>
        <v>0</v>
      </c>
      <c r="AC54" s="90">
        <v>1</v>
      </c>
      <c r="AD54" s="97">
        <f t="shared" si="14"/>
        <v>0</v>
      </c>
      <c r="AE54" s="90">
        <v>1</v>
      </c>
      <c r="AF54" s="97">
        <f t="shared" si="15"/>
        <v>0</v>
      </c>
      <c r="AG54" s="90">
        <v>1</v>
      </c>
      <c r="AH54" s="97">
        <f t="shared" si="16"/>
        <v>0</v>
      </c>
      <c r="AI54" s="90">
        <v>1</v>
      </c>
      <c r="AJ54" s="97">
        <f t="shared" si="17"/>
        <v>0</v>
      </c>
      <c r="AK54" s="90">
        <v>1</v>
      </c>
      <c r="AL54" s="104" t="e">
        <f t="shared" ca="1" si="30"/>
        <v>#DIV/0!</v>
      </c>
      <c r="AM54" s="90">
        <v>1</v>
      </c>
      <c r="AN54" s="107">
        <v>1</v>
      </c>
      <c r="AO54" s="104">
        <f t="shared" si="29"/>
        <v>0</v>
      </c>
      <c r="AP54" s="90">
        <v>1</v>
      </c>
      <c r="AQ54" s="104">
        <f t="shared" ca="1" si="19"/>
        <v>0</v>
      </c>
      <c r="AR54" s="90">
        <v>1</v>
      </c>
      <c r="AS54" s="110">
        <f t="shared" ca="1" si="20"/>
        <v>0</v>
      </c>
      <c r="AT54" s="114">
        <f t="shared" ca="1" si="21"/>
        <v>0</v>
      </c>
      <c r="AU54" s="121">
        <f t="shared" ca="1" si="22"/>
        <v>0</v>
      </c>
      <c r="AV54" s="126"/>
    </row>
    <row r="55" spans="1:48" ht="18" x14ac:dyDescent="0.3">
      <c r="A55" s="37">
        <f t="shared" ca="1" si="7"/>
        <v>0</v>
      </c>
      <c r="B55" s="130">
        <v>52</v>
      </c>
      <c r="C55" s="228">
        <f ca="1">IFERROR(VLOOKUP(B55,'SAISIE MP'!R:X,2,FALSE),0)</f>
        <v>0</v>
      </c>
      <c r="D55" s="229"/>
      <c r="E55" s="58">
        <f ca="1">IFERROR((VLOOKUP(B55,'SAISIE MP'!R:X,3,FALSE))+(VLOOKUP(B55,'SAISIE MP'!R:X,4,FALSE)),0)</f>
        <v>0</v>
      </c>
      <c r="F55" s="58">
        <f ca="1">IFERROR(VLOOKUP(B55,'SAISIE MP'!R:X,5,FALSE),0)</f>
        <v>0</v>
      </c>
      <c r="G55" s="71">
        <f ca="1">IFERROR(VLOOKUP(B55,'SAISIE MP'!R:X,7,FALSE),0)</f>
        <v>0</v>
      </c>
      <c r="H55" s="73"/>
      <c r="I55" s="85">
        <f t="shared" si="23"/>
        <v>0</v>
      </c>
      <c r="J55" s="90">
        <v>1</v>
      </c>
      <c r="K55" s="97">
        <f t="shared" si="24"/>
        <v>0</v>
      </c>
      <c r="L55" s="90">
        <v>1</v>
      </c>
      <c r="M55" s="97">
        <f t="shared" si="25"/>
        <v>0</v>
      </c>
      <c r="N55" s="90">
        <v>1</v>
      </c>
      <c r="O55" s="97">
        <f t="shared" si="26"/>
        <v>0</v>
      </c>
      <c r="P55" s="90">
        <v>1</v>
      </c>
      <c r="Q55" s="97">
        <f t="shared" si="27"/>
        <v>0</v>
      </c>
      <c r="R55" s="90">
        <v>1</v>
      </c>
      <c r="S55" s="97">
        <f t="shared" ca="1" si="28"/>
        <v>0</v>
      </c>
      <c r="T55" s="90">
        <v>1</v>
      </c>
      <c r="U55" s="97">
        <f t="shared" ca="1" si="8"/>
        <v>0</v>
      </c>
      <c r="V55" s="90">
        <v>1</v>
      </c>
      <c r="W55" s="97">
        <f t="shared" ca="1" si="9"/>
        <v>0</v>
      </c>
      <c r="X55" s="100">
        <f t="shared" ca="1" si="10"/>
        <v>0</v>
      </c>
      <c r="Y55" s="85">
        <f t="shared" ca="1" si="11"/>
        <v>0</v>
      </c>
      <c r="Z55" s="97">
        <f t="shared" ca="1" si="12"/>
        <v>0</v>
      </c>
      <c r="AA55" s="90">
        <v>1</v>
      </c>
      <c r="AB55" s="97">
        <f t="shared" si="13"/>
        <v>0</v>
      </c>
      <c r="AC55" s="90">
        <v>1</v>
      </c>
      <c r="AD55" s="97">
        <f t="shared" si="14"/>
        <v>0</v>
      </c>
      <c r="AE55" s="90">
        <v>1</v>
      </c>
      <c r="AF55" s="97">
        <f t="shared" si="15"/>
        <v>0</v>
      </c>
      <c r="AG55" s="90">
        <v>1</v>
      </c>
      <c r="AH55" s="97">
        <f t="shared" si="16"/>
        <v>0</v>
      </c>
      <c r="AI55" s="90">
        <v>1</v>
      </c>
      <c r="AJ55" s="97">
        <f t="shared" si="17"/>
        <v>0</v>
      </c>
      <c r="AK55" s="90">
        <v>1</v>
      </c>
      <c r="AL55" s="104" t="e">
        <f t="shared" ca="1" si="30"/>
        <v>#DIV/0!</v>
      </c>
      <c r="AM55" s="90">
        <v>1</v>
      </c>
      <c r="AN55" s="107">
        <v>1</v>
      </c>
      <c r="AO55" s="104">
        <f t="shared" si="29"/>
        <v>0</v>
      </c>
      <c r="AP55" s="90">
        <v>1</v>
      </c>
      <c r="AQ55" s="104">
        <f t="shared" ca="1" si="19"/>
        <v>0</v>
      </c>
      <c r="AR55" s="90">
        <v>1</v>
      </c>
      <c r="AS55" s="110">
        <f t="shared" ca="1" si="20"/>
        <v>0</v>
      </c>
      <c r="AT55" s="114">
        <f t="shared" ca="1" si="21"/>
        <v>0</v>
      </c>
      <c r="AU55" s="121">
        <f t="shared" ca="1" si="22"/>
        <v>0</v>
      </c>
      <c r="AV55" s="126"/>
    </row>
    <row r="56" spans="1:48" ht="18" x14ac:dyDescent="0.3">
      <c r="A56" s="37">
        <f t="shared" ca="1" si="7"/>
        <v>0</v>
      </c>
      <c r="B56" s="130">
        <v>53</v>
      </c>
      <c r="C56" s="228">
        <f ca="1">IFERROR(VLOOKUP(B56,'SAISIE MP'!R:X,2,FALSE),0)</f>
        <v>0</v>
      </c>
      <c r="D56" s="229"/>
      <c r="E56" s="58">
        <f ca="1">IFERROR((VLOOKUP(B56,'SAISIE MP'!R:X,3,FALSE))+(VLOOKUP(B56,'SAISIE MP'!R:X,4,FALSE)),0)</f>
        <v>0</v>
      </c>
      <c r="F56" s="58">
        <f ca="1">IFERROR(VLOOKUP(B56,'SAISIE MP'!R:X,5,FALSE),0)</f>
        <v>0</v>
      </c>
      <c r="G56" s="71">
        <f ca="1">IFERROR(VLOOKUP(B56,'SAISIE MP'!R:X,7,FALSE),0)</f>
        <v>0</v>
      </c>
      <c r="H56" s="73"/>
      <c r="I56" s="85">
        <f t="shared" si="23"/>
        <v>0</v>
      </c>
      <c r="J56" s="90">
        <v>1</v>
      </c>
      <c r="K56" s="97">
        <f t="shared" si="24"/>
        <v>0</v>
      </c>
      <c r="L56" s="90">
        <v>1</v>
      </c>
      <c r="M56" s="97">
        <f t="shared" si="25"/>
        <v>0</v>
      </c>
      <c r="N56" s="90">
        <v>1</v>
      </c>
      <c r="O56" s="97">
        <f t="shared" si="26"/>
        <v>0</v>
      </c>
      <c r="P56" s="90">
        <v>1</v>
      </c>
      <c r="Q56" s="97">
        <f t="shared" si="27"/>
        <v>0</v>
      </c>
      <c r="R56" s="90">
        <v>1</v>
      </c>
      <c r="S56" s="97">
        <f t="shared" ca="1" si="28"/>
        <v>0</v>
      </c>
      <c r="T56" s="90">
        <v>1</v>
      </c>
      <c r="U56" s="97">
        <f t="shared" ca="1" si="8"/>
        <v>0</v>
      </c>
      <c r="V56" s="90">
        <v>1</v>
      </c>
      <c r="W56" s="97">
        <f t="shared" ca="1" si="9"/>
        <v>0</v>
      </c>
      <c r="X56" s="100">
        <f t="shared" ca="1" si="10"/>
        <v>0</v>
      </c>
      <c r="Y56" s="85">
        <f t="shared" ca="1" si="11"/>
        <v>0</v>
      </c>
      <c r="Z56" s="97">
        <f t="shared" ca="1" si="12"/>
        <v>0</v>
      </c>
      <c r="AA56" s="90">
        <v>1</v>
      </c>
      <c r="AB56" s="97">
        <f t="shared" si="13"/>
        <v>0</v>
      </c>
      <c r="AC56" s="90">
        <v>1</v>
      </c>
      <c r="AD56" s="97">
        <f t="shared" si="14"/>
        <v>0</v>
      </c>
      <c r="AE56" s="90">
        <v>1</v>
      </c>
      <c r="AF56" s="97">
        <f t="shared" si="15"/>
        <v>0</v>
      </c>
      <c r="AG56" s="90">
        <v>1</v>
      </c>
      <c r="AH56" s="97">
        <f t="shared" si="16"/>
        <v>0</v>
      </c>
      <c r="AI56" s="90">
        <v>1</v>
      </c>
      <c r="AJ56" s="97">
        <f t="shared" si="17"/>
        <v>0</v>
      </c>
      <c r="AK56" s="90">
        <v>1</v>
      </c>
      <c r="AL56" s="104" t="e">
        <f t="shared" ca="1" si="30"/>
        <v>#DIV/0!</v>
      </c>
      <c r="AM56" s="90">
        <v>1</v>
      </c>
      <c r="AN56" s="107">
        <v>1</v>
      </c>
      <c r="AO56" s="104">
        <f t="shared" si="29"/>
        <v>0</v>
      </c>
      <c r="AP56" s="90">
        <v>1</v>
      </c>
      <c r="AQ56" s="104">
        <f t="shared" ca="1" si="19"/>
        <v>0</v>
      </c>
      <c r="AR56" s="90">
        <v>1</v>
      </c>
      <c r="AS56" s="110">
        <f t="shared" ca="1" si="20"/>
        <v>0</v>
      </c>
      <c r="AT56" s="114">
        <f t="shared" ca="1" si="21"/>
        <v>0</v>
      </c>
      <c r="AU56" s="121">
        <f t="shared" ca="1" si="22"/>
        <v>0</v>
      </c>
      <c r="AV56" s="126"/>
    </row>
    <row r="57" spans="1:48" ht="18" x14ac:dyDescent="0.3">
      <c r="A57" s="37">
        <f t="shared" ca="1" si="7"/>
        <v>0</v>
      </c>
      <c r="B57" s="130">
        <v>54</v>
      </c>
      <c r="C57" s="228">
        <f ca="1">IFERROR(VLOOKUP(B57,'SAISIE MP'!R:X,2,FALSE),0)</f>
        <v>0</v>
      </c>
      <c r="D57" s="229"/>
      <c r="E57" s="58">
        <f ca="1">IFERROR((VLOOKUP(B57,'SAISIE MP'!R:X,3,FALSE))+(VLOOKUP(B57,'SAISIE MP'!R:X,4,FALSE)),0)</f>
        <v>0</v>
      </c>
      <c r="F57" s="58">
        <f ca="1">IFERROR(VLOOKUP(B57,'SAISIE MP'!R:X,5,FALSE),0)</f>
        <v>0</v>
      </c>
      <c r="G57" s="71">
        <f ca="1">IFERROR(VLOOKUP(B57,'SAISIE MP'!R:X,7,FALSE),0)</f>
        <v>0</v>
      </c>
      <c r="H57" s="73"/>
      <c r="I57" s="85">
        <f t="shared" si="23"/>
        <v>0</v>
      </c>
      <c r="J57" s="90">
        <v>1</v>
      </c>
      <c r="K57" s="97">
        <f t="shared" si="24"/>
        <v>0</v>
      </c>
      <c r="L57" s="90">
        <v>1</v>
      </c>
      <c r="M57" s="97">
        <f t="shared" si="25"/>
        <v>0</v>
      </c>
      <c r="N57" s="90">
        <v>1</v>
      </c>
      <c r="O57" s="97">
        <f t="shared" si="26"/>
        <v>0</v>
      </c>
      <c r="P57" s="90">
        <v>1</v>
      </c>
      <c r="Q57" s="97">
        <f t="shared" si="27"/>
        <v>0</v>
      </c>
      <c r="R57" s="90">
        <v>1</v>
      </c>
      <c r="S57" s="97">
        <f t="shared" ca="1" si="28"/>
        <v>0</v>
      </c>
      <c r="T57" s="90">
        <v>1</v>
      </c>
      <c r="U57" s="97">
        <f t="shared" ca="1" si="8"/>
        <v>0</v>
      </c>
      <c r="V57" s="90">
        <v>1</v>
      </c>
      <c r="W57" s="97">
        <f t="shared" ca="1" si="9"/>
        <v>0</v>
      </c>
      <c r="X57" s="100">
        <f t="shared" ca="1" si="10"/>
        <v>0</v>
      </c>
      <c r="Y57" s="85">
        <f t="shared" ca="1" si="11"/>
        <v>0</v>
      </c>
      <c r="Z57" s="97">
        <f t="shared" ca="1" si="12"/>
        <v>0</v>
      </c>
      <c r="AA57" s="90">
        <v>1</v>
      </c>
      <c r="AB57" s="97">
        <f t="shared" si="13"/>
        <v>0</v>
      </c>
      <c r="AC57" s="90">
        <v>1</v>
      </c>
      <c r="AD57" s="97">
        <f t="shared" si="14"/>
        <v>0</v>
      </c>
      <c r="AE57" s="90">
        <v>1</v>
      </c>
      <c r="AF57" s="97">
        <f t="shared" si="15"/>
        <v>0</v>
      </c>
      <c r="AG57" s="90">
        <v>1</v>
      </c>
      <c r="AH57" s="97">
        <f t="shared" si="16"/>
        <v>0</v>
      </c>
      <c r="AI57" s="90">
        <v>1</v>
      </c>
      <c r="AJ57" s="97">
        <f t="shared" si="17"/>
        <v>0</v>
      </c>
      <c r="AK57" s="90">
        <v>1</v>
      </c>
      <c r="AL57" s="104" t="e">
        <f t="shared" ca="1" si="30"/>
        <v>#DIV/0!</v>
      </c>
      <c r="AM57" s="90">
        <v>1</v>
      </c>
      <c r="AN57" s="107">
        <v>1</v>
      </c>
      <c r="AO57" s="104">
        <f t="shared" si="29"/>
        <v>0</v>
      </c>
      <c r="AP57" s="90">
        <v>1</v>
      </c>
      <c r="AQ57" s="104">
        <f t="shared" ca="1" si="19"/>
        <v>0</v>
      </c>
      <c r="AR57" s="90">
        <v>1</v>
      </c>
      <c r="AS57" s="110">
        <f t="shared" ca="1" si="20"/>
        <v>0</v>
      </c>
      <c r="AT57" s="114">
        <f t="shared" ca="1" si="21"/>
        <v>0</v>
      </c>
      <c r="AU57" s="121">
        <f t="shared" ca="1" si="22"/>
        <v>0</v>
      </c>
      <c r="AV57" s="126"/>
    </row>
    <row r="58" spans="1:48" ht="18" x14ac:dyDescent="0.3">
      <c r="A58" s="37">
        <f t="shared" ca="1" si="7"/>
        <v>0</v>
      </c>
      <c r="B58" s="130">
        <v>55</v>
      </c>
      <c r="C58" s="228">
        <f ca="1">IFERROR(VLOOKUP(B58,'SAISIE MP'!R:X,2,FALSE),0)</f>
        <v>0</v>
      </c>
      <c r="D58" s="229"/>
      <c r="E58" s="58">
        <f ca="1">IFERROR((VLOOKUP(B58,'SAISIE MP'!R:X,3,FALSE))+(VLOOKUP(B58,'SAISIE MP'!R:X,4,FALSE)),0)</f>
        <v>0</v>
      </c>
      <c r="F58" s="58">
        <f ca="1">IFERROR(VLOOKUP(B58,'SAISIE MP'!R:X,5,FALSE),0)</f>
        <v>0</v>
      </c>
      <c r="G58" s="71">
        <f ca="1">IFERROR(VLOOKUP(B58,'SAISIE MP'!R:X,7,FALSE),0)</f>
        <v>0</v>
      </c>
      <c r="H58" s="73"/>
      <c r="I58" s="85">
        <f t="shared" si="23"/>
        <v>0</v>
      </c>
      <c r="J58" s="90">
        <v>1</v>
      </c>
      <c r="K58" s="97">
        <f t="shared" si="24"/>
        <v>0</v>
      </c>
      <c r="L58" s="90">
        <v>1</v>
      </c>
      <c r="M58" s="97">
        <f t="shared" si="25"/>
        <v>0</v>
      </c>
      <c r="N58" s="90">
        <v>1</v>
      </c>
      <c r="O58" s="97">
        <f t="shared" si="26"/>
        <v>0</v>
      </c>
      <c r="P58" s="90">
        <v>1</v>
      </c>
      <c r="Q58" s="97">
        <f t="shared" si="27"/>
        <v>0</v>
      </c>
      <c r="R58" s="90">
        <v>1</v>
      </c>
      <c r="S58" s="97">
        <f t="shared" ca="1" si="28"/>
        <v>0</v>
      </c>
      <c r="T58" s="90">
        <v>1</v>
      </c>
      <c r="U58" s="97">
        <f t="shared" ca="1" si="8"/>
        <v>0</v>
      </c>
      <c r="V58" s="90">
        <v>1</v>
      </c>
      <c r="W58" s="97">
        <f t="shared" ca="1" si="9"/>
        <v>0</v>
      </c>
      <c r="X58" s="100">
        <f t="shared" ca="1" si="10"/>
        <v>0</v>
      </c>
      <c r="Y58" s="85">
        <f t="shared" ca="1" si="11"/>
        <v>0</v>
      </c>
      <c r="Z58" s="97">
        <f t="shared" ca="1" si="12"/>
        <v>0</v>
      </c>
      <c r="AA58" s="90">
        <v>1</v>
      </c>
      <c r="AB58" s="97">
        <f t="shared" si="13"/>
        <v>0</v>
      </c>
      <c r="AC58" s="90">
        <v>1</v>
      </c>
      <c r="AD58" s="97">
        <f t="shared" si="14"/>
        <v>0</v>
      </c>
      <c r="AE58" s="90">
        <v>1</v>
      </c>
      <c r="AF58" s="97">
        <f t="shared" si="15"/>
        <v>0</v>
      </c>
      <c r="AG58" s="90">
        <v>1</v>
      </c>
      <c r="AH58" s="97">
        <f t="shared" si="16"/>
        <v>0</v>
      </c>
      <c r="AI58" s="90">
        <v>1</v>
      </c>
      <c r="AJ58" s="97">
        <f t="shared" si="17"/>
        <v>0</v>
      </c>
      <c r="AK58" s="90">
        <v>1</v>
      </c>
      <c r="AL58" s="104" t="e">
        <f t="shared" ca="1" si="30"/>
        <v>#DIV/0!</v>
      </c>
      <c r="AM58" s="90">
        <v>1</v>
      </c>
      <c r="AN58" s="107">
        <v>1</v>
      </c>
      <c r="AO58" s="104">
        <f t="shared" si="29"/>
        <v>0</v>
      </c>
      <c r="AP58" s="90">
        <v>1</v>
      </c>
      <c r="AQ58" s="104">
        <f t="shared" ca="1" si="19"/>
        <v>0</v>
      </c>
      <c r="AR58" s="90">
        <v>1</v>
      </c>
      <c r="AS58" s="110">
        <f t="shared" ca="1" si="20"/>
        <v>0</v>
      </c>
      <c r="AT58" s="114">
        <f t="shared" ca="1" si="21"/>
        <v>0</v>
      </c>
      <c r="AU58" s="121">
        <f t="shared" ca="1" si="22"/>
        <v>0</v>
      </c>
      <c r="AV58" s="126"/>
    </row>
    <row r="59" spans="1:48" ht="18" x14ac:dyDescent="0.3">
      <c r="A59" s="37">
        <f t="shared" ca="1" si="7"/>
        <v>0</v>
      </c>
      <c r="B59" s="130">
        <v>56</v>
      </c>
      <c r="C59" s="228">
        <f ca="1">IFERROR(VLOOKUP(B59,'SAISIE MP'!R:X,2,FALSE),0)</f>
        <v>0</v>
      </c>
      <c r="D59" s="229"/>
      <c r="E59" s="58">
        <f ca="1">IFERROR((VLOOKUP(B59,'SAISIE MP'!R:X,3,FALSE))+(VLOOKUP(B59,'SAISIE MP'!R:X,4,FALSE)),0)</f>
        <v>0</v>
      </c>
      <c r="F59" s="58">
        <f ca="1">IFERROR(VLOOKUP(B59,'SAISIE MP'!R:X,5,FALSE),0)</f>
        <v>0</v>
      </c>
      <c r="G59" s="71">
        <f ca="1">IFERROR(VLOOKUP(B59,'SAISIE MP'!R:X,7,FALSE),0)</f>
        <v>0</v>
      </c>
      <c r="H59" s="73"/>
      <c r="I59" s="85">
        <f t="shared" si="23"/>
        <v>0</v>
      </c>
      <c r="J59" s="90">
        <v>1</v>
      </c>
      <c r="K59" s="97">
        <f t="shared" si="24"/>
        <v>0</v>
      </c>
      <c r="L59" s="90">
        <v>1</v>
      </c>
      <c r="M59" s="97">
        <f t="shared" si="25"/>
        <v>0</v>
      </c>
      <c r="N59" s="90">
        <v>1</v>
      </c>
      <c r="O59" s="97">
        <f t="shared" si="26"/>
        <v>0</v>
      </c>
      <c r="P59" s="90">
        <v>1</v>
      </c>
      <c r="Q59" s="97">
        <f t="shared" si="27"/>
        <v>0</v>
      </c>
      <c r="R59" s="90">
        <v>1</v>
      </c>
      <c r="S59" s="97">
        <f t="shared" ca="1" si="28"/>
        <v>0</v>
      </c>
      <c r="T59" s="90">
        <v>1</v>
      </c>
      <c r="U59" s="97">
        <f t="shared" ca="1" si="8"/>
        <v>0</v>
      </c>
      <c r="V59" s="90">
        <v>1</v>
      </c>
      <c r="W59" s="97">
        <f t="shared" ca="1" si="9"/>
        <v>0</v>
      </c>
      <c r="X59" s="100">
        <f t="shared" ca="1" si="10"/>
        <v>0</v>
      </c>
      <c r="Y59" s="85">
        <f t="shared" ca="1" si="11"/>
        <v>0</v>
      </c>
      <c r="Z59" s="97">
        <f t="shared" ca="1" si="12"/>
        <v>0</v>
      </c>
      <c r="AA59" s="90">
        <v>1</v>
      </c>
      <c r="AB59" s="97">
        <f t="shared" si="13"/>
        <v>0</v>
      </c>
      <c r="AC59" s="90">
        <v>1</v>
      </c>
      <c r="AD59" s="97">
        <f t="shared" si="14"/>
        <v>0</v>
      </c>
      <c r="AE59" s="90">
        <v>1</v>
      </c>
      <c r="AF59" s="97">
        <f t="shared" si="15"/>
        <v>0</v>
      </c>
      <c r="AG59" s="90">
        <v>1</v>
      </c>
      <c r="AH59" s="97">
        <f t="shared" si="16"/>
        <v>0</v>
      </c>
      <c r="AI59" s="90">
        <v>1</v>
      </c>
      <c r="AJ59" s="97">
        <f t="shared" si="17"/>
        <v>0</v>
      </c>
      <c r="AK59" s="90">
        <v>1</v>
      </c>
      <c r="AL59" s="104" t="e">
        <f t="shared" ca="1" si="30"/>
        <v>#DIV/0!</v>
      </c>
      <c r="AM59" s="90">
        <v>1</v>
      </c>
      <c r="AN59" s="107">
        <v>1</v>
      </c>
      <c r="AO59" s="104">
        <f t="shared" si="29"/>
        <v>0</v>
      </c>
      <c r="AP59" s="90">
        <v>1</v>
      </c>
      <c r="AQ59" s="104">
        <f t="shared" ca="1" si="19"/>
        <v>0</v>
      </c>
      <c r="AR59" s="90">
        <v>1</v>
      </c>
      <c r="AS59" s="110">
        <f t="shared" ca="1" si="20"/>
        <v>0</v>
      </c>
      <c r="AT59" s="114">
        <f t="shared" ca="1" si="21"/>
        <v>0</v>
      </c>
      <c r="AU59" s="121">
        <f t="shared" ca="1" si="22"/>
        <v>0</v>
      </c>
      <c r="AV59" s="126"/>
    </row>
    <row r="60" spans="1:48" ht="18" x14ac:dyDescent="0.3">
      <c r="A60" s="37">
        <f t="shared" ca="1" si="7"/>
        <v>0</v>
      </c>
      <c r="B60" s="130">
        <v>57</v>
      </c>
      <c r="C60" s="228">
        <f ca="1">IFERROR(VLOOKUP(B60,'SAISIE MP'!R:X,2,FALSE),0)</f>
        <v>0</v>
      </c>
      <c r="D60" s="229"/>
      <c r="E60" s="58">
        <f ca="1">IFERROR((VLOOKUP(B60,'SAISIE MP'!R:X,3,FALSE))+(VLOOKUP(B60,'SAISIE MP'!R:X,4,FALSE)),0)</f>
        <v>0</v>
      </c>
      <c r="F60" s="58">
        <f ca="1">IFERROR(VLOOKUP(B60,'SAISIE MP'!R:X,5,FALSE),0)</f>
        <v>0</v>
      </c>
      <c r="G60" s="71">
        <f ca="1">IFERROR(VLOOKUP(B60,'SAISIE MP'!R:X,7,FALSE),0)</f>
        <v>0</v>
      </c>
      <c r="H60" s="73"/>
      <c r="I60" s="85">
        <f t="shared" si="23"/>
        <v>0</v>
      </c>
      <c r="J60" s="90">
        <v>1</v>
      </c>
      <c r="K60" s="97">
        <f t="shared" si="24"/>
        <v>0</v>
      </c>
      <c r="L60" s="90">
        <v>1</v>
      </c>
      <c r="M60" s="97">
        <f t="shared" si="25"/>
        <v>0</v>
      </c>
      <c r="N60" s="90">
        <v>1</v>
      </c>
      <c r="O60" s="97">
        <f t="shared" si="26"/>
        <v>0</v>
      </c>
      <c r="P60" s="90">
        <v>1</v>
      </c>
      <c r="Q60" s="97">
        <f t="shared" si="27"/>
        <v>0</v>
      </c>
      <c r="R60" s="90">
        <v>1</v>
      </c>
      <c r="S60" s="97">
        <f t="shared" ca="1" si="28"/>
        <v>0</v>
      </c>
      <c r="T60" s="90">
        <v>1</v>
      </c>
      <c r="U60" s="97">
        <f t="shared" ca="1" si="8"/>
        <v>0</v>
      </c>
      <c r="V60" s="90">
        <v>1</v>
      </c>
      <c r="W60" s="97">
        <f t="shared" ca="1" si="9"/>
        <v>0</v>
      </c>
      <c r="X60" s="100">
        <f t="shared" ca="1" si="10"/>
        <v>0</v>
      </c>
      <c r="Y60" s="85">
        <f t="shared" ca="1" si="11"/>
        <v>0</v>
      </c>
      <c r="Z60" s="97">
        <f t="shared" ca="1" si="12"/>
        <v>0</v>
      </c>
      <c r="AA60" s="90">
        <v>1</v>
      </c>
      <c r="AB60" s="97">
        <f t="shared" si="13"/>
        <v>0</v>
      </c>
      <c r="AC60" s="90">
        <v>1</v>
      </c>
      <c r="AD60" s="97">
        <f t="shared" si="14"/>
        <v>0</v>
      </c>
      <c r="AE60" s="90">
        <v>1</v>
      </c>
      <c r="AF60" s="97">
        <f t="shared" si="15"/>
        <v>0</v>
      </c>
      <c r="AG60" s="90">
        <v>1</v>
      </c>
      <c r="AH60" s="97">
        <f t="shared" si="16"/>
        <v>0</v>
      </c>
      <c r="AI60" s="90">
        <v>1</v>
      </c>
      <c r="AJ60" s="97">
        <f t="shared" si="17"/>
        <v>0</v>
      </c>
      <c r="AK60" s="90">
        <v>1</v>
      </c>
      <c r="AL60" s="104" t="e">
        <f t="shared" ca="1" si="30"/>
        <v>#DIV/0!</v>
      </c>
      <c r="AM60" s="90">
        <v>1</v>
      </c>
      <c r="AN60" s="107">
        <v>1</v>
      </c>
      <c r="AO60" s="104">
        <f t="shared" si="29"/>
        <v>0</v>
      </c>
      <c r="AP60" s="90">
        <v>1</v>
      </c>
      <c r="AQ60" s="104">
        <f t="shared" ca="1" si="19"/>
        <v>0</v>
      </c>
      <c r="AR60" s="90">
        <v>1</v>
      </c>
      <c r="AS60" s="110">
        <f t="shared" ca="1" si="20"/>
        <v>0</v>
      </c>
      <c r="AT60" s="114">
        <f t="shared" ca="1" si="21"/>
        <v>0</v>
      </c>
      <c r="AU60" s="121">
        <f t="shared" ca="1" si="22"/>
        <v>0</v>
      </c>
      <c r="AV60" s="126"/>
    </row>
    <row r="61" spans="1:48" ht="18" x14ac:dyDescent="0.3">
      <c r="A61" s="37">
        <f t="shared" ca="1" si="7"/>
        <v>0</v>
      </c>
      <c r="B61" s="130">
        <v>58</v>
      </c>
      <c r="C61" s="228">
        <f ca="1">IFERROR(VLOOKUP(B61,'SAISIE MP'!R:X,2,FALSE),0)</f>
        <v>0</v>
      </c>
      <c r="D61" s="229"/>
      <c r="E61" s="58">
        <f ca="1">IFERROR((VLOOKUP(B61,'SAISIE MP'!R:X,3,FALSE))+(VLOOKUP(B61,'SAISIE MP'!R:X,4,FALSE)),0)</f>
        <v>0</v>
      </c>
      <c r="F61" s="58">
        <f ca="1">IFERROR(VLOOKUP(B61,'SAISIE MP'!R:X,5,FALSE),0)</f>
        <v>0</v>
      </c>
      <c r="G61" s="71">
        <f ca="1">IFERROR(VLOOKUP(B61,'SAISIE MP'!R:X,7,FALSE),0)</f>
        <v>0</v>
      </c>
      <c r="H61" s="73"/>
      <c r="I61" s="85">
        <f t="shared" si="23"/>
        <v>0</v>
      </c>
      <c r="J61" s="90">
        <v>1</v>
      </c>
      <c r="K61" s="97">
        <f t="shared" si="24"/>
        <v>0</v>
      </c>
      <c r="L61" s="90">
        <v>1</v>
      </c>
      <c r="M61" s="97">
        <f t="shared" si="25"/>
        <v>0</v>
      </c>
      <c r="N61" s="90">
        <v>1</v>
      </c>
      <c r="O61" s="97">
        <f t="shared" si="26"/>
        <v>0</v>
      </c>
      <c r="P61" s="90">
        <v>1</v>
      </c>
      <c r="Q61" s="97">
        <f t="shared" si="27"/>
        <v>0</v>
      </c>
      <c r="R61" s="90">
        <v>1</v>
      </c>
      <c r="S61" s="97">
        <f t="shared" ca="1" si="28"/>
        <v>0</v>
      </c>
      <c r="T61" s="90">
        <v>1</v>
      </c>
      <c r="U61" s="97">
        <f t="shared" ca="1" si="8"/>
        <v>0</v>
      </c>
      <c r="V61" s="90">
        <v>1</v>
      </c>
      <c r="W61" s="97">
        <f t="shared" ca="1" si="9"/>
        <v>0</v>
      </c>
      <c r="X61" s="100">
        <f t="shared" ca="1" si="10"/>
        <v>0</v>
      </c>
      <c r="Y61" s="85">
        <f t="shared" ca="1" si="11"/>
        <v>0</v>
      </c>
      <c r="Z61" s="97">
        <f t="shared" ca="1" si="12"/>
        <v>0</v>
      </c>
      <c r="AA61" s="90">
        <v>1</v>
      </c>
      <c r="AB61" s="97">
        <f t="shared" si="13"/>
        <v>0</v>
      </c>
      <c r="AC61" s="90">
        <v>1</v>
      </c>
      <c r="AD61" s="97">
        <f t="shared" si="14"/>
        <v>0</v>
      </c>
      <c r="AE61" s="90">
        <v>1</v>
      </c>
      <c r="AF61" s="97">
        <f t="shared" si="15"/>
        <v>0</v>
      </c>
      <c r="AG61" s="90">
        <v>1</v>
      </c>
      <c r="AH61" s="97">
        <f t="shared" si="16"/>
        <v>0</v>
      </c>
      <c r="AI61" s="90">
        <v>1</v>
      </c>
      <c r="AJ61" s="97">
        <f t="shared" si="17"/>
        <v>0</v>
      </c>
      <c r="AK61" s="90">
        <v>1</v>
      </c>
      <c r="AL61" s="104" t="e">
        <f t="shared" ca="1" si="30"/>
        <v>#DIV/0!</v>
      </c>
      <c r="AM61" s="90">
        <v>1</v>
      </c>
      <c r="AN61" s="107">
        <v>1</v>
      </c>
      <c r="AO61" s="104">
        <f t="shared" si="29"/>
        <v>0</v>
      </c>
      <c r="AP61" s="90">
        <v>1</v>
      </c>
      <c r="AQ61" s="104">
        <f t="shared" ca="1" si="19"/>
        <v>0</v>
      </c>
      <c r="AR61" s="90">
        <v>1</v>
      </c>
      <c r="AS61" s="110">
        <f t="shared" ca="1" si="20"/>
        <v>0</v>
      </c>
      <c r="AT61" s="114">
        <f t="shared" ca="1" si="21"/>
        <v>0</v>
      </c>
      <c r="AU61" s="121">
        <f t="shared" ca="1" si="22"/>
        <v>0</v>
      </c>
      <c r="AV61" s="126"/>
    </row>
    <row r="62" spans="1:48" ht="18" x14ac:dyDescent="0.3">
      <c r="A62" s="37">
        <f t="shared" ca="1" si="7"/>
        <v>0</v>
      </c>
      <c r="B62" s="130">
        <v>59</v>
      </c>
      <c r="C62" s="228">
        <f ca="1">IFERROR(VLOOKUP(B62,'SAISIE MP'!R:X,2,FALSE),0)</f>
        <v>0</v>
      </c>
      <c r="D62" s="229"/>
      <c r="E62" s="58">
        <f ca="1">IFERROR((VLOOKUP(B62,'SAISIE MP'!R:X,3,FALSE))+(VLOOKUP(B62,'SAISIE MP'!R:X,4,FALSE)),0)</f>
        <v>0</v>
      </c>
      <c r="F62" s="58">
        <f ca="1">IFERROR(VLOOKUP(B62,'SAISIE MP'!R:X,5,FALSE),0)</f>
        <v>0</v>
      </c>
      <c r="G62" s="71">
        <f ca="1">IFERROR(VLOOKUP(B62,'SAISIE MP'!R:X,7,FALSE),0)</f>
        <v>0</v>
      </c>
      <c r="H62" s="73"/>
      <c r="I62" s="85">
        <f t="shared" si="23"/>
        <v>0</v>
      </c>
      <c r="J62" s="90">
        <v>1</v>
      </c>
      <c r="K62" s="97">
        <f t="shared" si="24"/>
        <v>0</v>
      </c>
      <c r="L62" s="90">
        <v>1</v>
      </c>
      <c r="M62" s="97">
        <f t="shared" si="25"/>
        <v>0</v>
      </c>
      <c r="N62" s="90">
        <v>1</v>
      </c>
      <c r="O62" s="97">
        <f t="shared" si="26"/>
        <v>0</v>
      </c>
      <c r="P62" s="90">
        <v>1</v>
      </c>
      <c r="Q62" s="97">
        <f t="shared" si="27"/>
        <v>0</v>
      </c>
      <c r="R62" s="90">
        <v>1</v>
      </c>
      <c r="S62" s="97">
        <f t="shared" ca="1" si="28"/>
        <v>0</v>
      </c>
      <c r="T62" s="90">
        <v>1</v>
      </c>
      <c r="U62" s="97">
        <f t="shared" ca="1" si="8"/>
        <v>0</v>
      </c>
      <c r="V62" s="90">
        <v>1</v>
      </c>
      <c r="W62" s="97">
        <f t="shared" ca="1" si="9"/>
        <v>0</v>
      </c>
      <c r="X62" s="100">
        <f t="shared" ca="1" si="10"/>
        <v>0</v>
      </c>
      <c r="Y62" s="85">
        <f t="shared" ca="1" si="11"/>
        <v>0</v>
      </c>
      <c r="Z62" s="97">
        <f t="shared" ca="1" si="12"/>
        <v>0</v>
      </c>
      <c r="AA62" s="90">
        <v>1</v>
      </c>
      <c r="AB62" s="97">
        <f t="shared" si="13"/>
        <v>0</v>
      </c>
      <c r="AC62" s="90">
        <v>1</v>
      </c>
      <c r="AD62" s="97">
        <f t="shared" si="14"/>
        <v>0</v>
      </c>
      <c r="AE62" s="90">
        <v>1</v>
      </c>
      <c r="AF62" s="97">
        <f t="shared" si="15"/>
        <v>0</v>
      </c>
      <c r="AG62" s="90">
        <v>1</v>
      </c>
      <c r="AH62" s="97">
        <f t="shared" si="16"/>
        <v>0</v>
      </c>
      <c r="AI62" s="90">
        <v>1</v>
      </c>
      <c r="AJ62" s="97">
        <f t="shared" si="17"/>
        <v>0</v>
      </c>
      <c r="AK62" s="90">
        <v>1</v>
      </c>
      <c r="AL62" s="104" t="e">
        <f t="shared" ca="1" si="30"/>
        <v>#DIV/0!</v>
      </c>
      <c r="AM62" s="90">
        <v>1</v>
      </c>
      <c r="AN62" s="107">
        <v>1</v>
      </c>
      <c r="AO62" s="104">
        <f t="shared" si="29"/>
        <v>0</v>
      </c>
      <c r="AP62" s="90">
        <v>1</v>
      </c>
      <c r="AQ62" s="104">
        <f t="shared" ca="1" si="19"/>
        <v>0</v>
      </c>
      <c r="AR62" s="90">
        <v>1</v>
      </c>
      <c r="AS62" s="110">
        <f t="shared" ca="1" si="20"/>
        <v>0</v>
      </c>
      <c r="AT62" s="114">
        <f t="shared" ca="1" si="21"/>
        <v>0</v>
      </c>
      <c r="AU62" s="121">
        <f t="shared" ca="1" si="22"/>
        <v>0</v>
      </c>
      <c r="AV62" s="126"/>
    </row>
    <row r="63" spans="1:48" ht="18" x14ac:dyDescent="0.3">
      <c r="A63" s="37">
        <f t="shared" ca="1" si="7"/>
        <v>0</v>
      </c>
      <c r="B63" s="130">
        <v>60</v>
      </c>
      <c r="C63" s="228">
        <f ca="1">IFERROR(VLOOKUP(B63,'SAISIE MP'!R:X,2,FALSE),0)</f>
        <v>0</v>
      </c>
      <c r="D63" s="229"/>
      <c r="E63" s="58">
        <f ca="1">IFERROR((VLOOKUP(B63,'SAISIE MP'!R:X,3,FALSE))+(VLOOKUP(B63,'SAISIE MP'!R:X,4,FALSE)),0)</f>
        <v>0</v>
      </c>
      <c r="F63" s="58">
        <f ca="1">IFERROR(VLOOKUP(B63,'SAISIE MP'!R:X,5,FALSE),0)</f>
        <v>0</v>
      </c>
      <c r="G63" s="71">
        <f ca="1">IFERROR(VLOOKUP(B63,'SAISIE MP'!R:X,7,FALSE),0)</f>
        <v>0</v>
      </c>
      <c r="H63" s="73"/>
      <c r="I63" s="85">
        <f t="shared" si="23"/>
        <v>0</v>
      </c>
      <c r="J63" s="90">
        <v>1</v>
      </c>
      <c r="K63" s="97">
        <f t="shared" si="24"/>
        <v>0</v>
      </c>
      <c r="L63" s="90">
        <v>1</v>
      </c>
      <c r="M63" s="97">
        <f t="shared" si="25"/>
        <v>0</v>
      </c>
      <c r="N63" s="90">
        <v>1</v>
      </c>
      <c r="O63" s="97">
        <f t="shared" si="26"/>
        <v>0</v>
      </c>
      <c r="P63" s="90">
        <v>1</v>
      </c>
      <c r="Q63" s="97">
        <f t="shared" si="27"/>
        <v>0</v>
      </c>
      <c r="R63" s="90">
        <v>1</v>
      </c>
      <c r="S63" s="97">
        <f t="shared" ca="1" si="28"/>
        <v>0</v>
      </c>
      <c r="T63" s="90">
        <v>1</v>
      </c>
      <c r="U63" s="97">
        <f t="shared" ca="1" si="8"/>
        <v>0</v>
      </c>
      <c r="V63" s="90">
        <v>1</v>
      </c>
      <c r="W63" s="97">
        <f t="shared" ca="1" si="9"/>
        <v>0</v>
      </c>
      <c r="X63" s="100">
        <f t="shared" ca="1" si="10"/>
        <v>0</v>
      </c>
      <c r="Y63" s="85">
        <f t="shared" ca="1" si="11"/>
        <v>0</v>
      </c>
      <c r="Z63" s="97">
        <f t="shared" ca="1" si="12"/>
        <v>0</v>
      </c>
      <c r="AA63" s="90">
        <v>1</v>
      </c>
      <c r="AB63" s="97">
        <f t="shared" si="13"/>
        <v>0</v>
      </c>
      <c r="AC63" s="90">
        <v>1</v>
      </c>
      <c r="AD63" s="97">
        <f t="shared" si="14"/>
        <v>0</v>
      </c>
      <c r="AE63" s="90">
        <v>1</v>
      </c>
      <c r="AF63" s="97">
        <f t="shared" si="15"/>
        <v>0</v>
      </c>
      <c r="AG63" s="90">
        <v>1</v>
      </c>
      <c r="AH63" s="97">
        <f t="shared" si="16"/>
        <v>0</v>
      </c>
      <c r="AI63" s="90">
        <v>1</v>
      </c>
      <c r="AJ63" s="97">
        <f t="shared" si="17"/>
        <v>0</v>
      </c>
      <c r="AK63" s="90">
        <v>1</v>
      </c>
      <c r="AL63" s="104" t="e">
        <f t="shared" ca="1" si="30"/>
        <v>#DIV/0!</v>
      </c>
      <c r="AM63" s="90">
        <v>1</v>
      </c>
      <c r="AN63" s="107">
        <v>1</v>
      </c>
      <c r="AO63" s="104">
        <f t="shared" si="29"/>
        <v>0</v>
      </c>
      <c r="AP63" s="90">
        <v>1</v>
      </c>
      <c r="AQ63" s="104">
        <f t="shared" ca="1" si="19"/>
        <v>0</v>
      </c>
      <c r="AR63" s="90">
        <v>1</v>
      </c>
      <c r="AS63" s="110">
        <f t="shared" ca="1" si="20"/>
        <v>0</v>
      </c>
      <c r="AT63" s="114">
        <f t="shared" ca="1" si="21"/>
        <v>0</v>
      </c>
      <c r="AU63" s="121">
        <f t="shared" ca="1" si="22"/>
        <v>0</v>
      </c>
      <c r="AV63" s="126"/>
    </row>
    <row r="64" spans="1:48" ht="18" x14ac:dyDescent="0.3">
      <c r="A64" s="37">
        <f t="shared" ca="1" si="7"/>
        <v>0</v>
      </c>
      <c r="B64" s="130">
        <v>61</v>
      </c>
      <c r="C64" s="228">
        <f ca="1">IFERROR(VLOOKUP(B64,'SAISIE MP'!R:X,2,FALSE),0)</f>
        <v>0</v>
      </c>
      <c r="D64" s="229"/>
      <c r="E64" s="58">
        <f ca="1">IFERROR((VLOOKUP(B64,'SAISIE MP'!R:X,3,FALSE))+(VLOOKUP(B64,'SAISIE MP'!R:X,4,FALSE)),0)</f>
        <v>0</v>
      </c>
      <c r="F64" s="58">
        <f ca="1">IFERROR(VLOOKUP(B64,'SAISIE MP'!R:X,5,FALSE),0)</f>
        <v>0</v>
      </c>
      <c r="G64" s="71">
        <f ca="1">IFERROR(VLOOKUP(B64,'SAISIE MP'!R:X,7,FALSE),0)</f>
        <v>0</v>
      </c>
      <c r="H64" s="73"/>
      <c r="I64" s="85">
        <f t="shared" si="23"/>
        <v>0</v>
      </c>
      <c r="J64" s="90">
        <v>1</v>
      </c>
      <c r="K64" s="97">
        <f t="shared" si="24"/>
        <v>0</v>
      </c>
      <c r="L64" s="90">
        <v>1</v>
      </c>
      <c r="M64" s="97">
        <f t="shared" si="25"/>
        <v>0</v>
      </c>
      <c r="N64" s="90">
        <v>1</v>
      </c>
      <c r="O64" s="97">
        <f t="shared" si="26"/>
        <v>0</v>
      </c>
      <c r="P64" s="90">
        <v>1</v>
      </c>
      <c r="Q64" s="97">
        <f t="shared" si="27"/>
        <v>0</v>
      </c>
      <c r="R64" s="90">
        <v>1</v>
      </c>
      <c r="S64" s="97">
        <f t="shared" ca="1" si="28"/>
        <v>0</v>
      </c>
      <c r="T64" s="90">
        <v>1</v>
      </c>
      <c r="U64" s="97">
        <f t="shared" ca="1" si="8"/>
        <v>0</v>
      </c>
      <c r="V64" s="90">
        <v>1</v>
      </c>
      <c r="W64" s="97">
        <f t="shared" ca="1" si="9"/>
        <v>0</v>
      </c>
      <c r="X64" s="100">
        <f t="shared" ca="1" si="10"/>
        <v>0</v>
      </c>
      <c r="Y64" s="85">
        <f t="shared" ca="1" si="11"/>
        <v>0</v>
      </c>
      <c r="Z64" s="97">
        <f t="shared" ca="1" si="12"/>
        <v>0</v>
      </c>
      <c r="AA64" s="90">
        <v>1</v>
      </c>
      <c r="AB64" s="97">
        <f t="shared" si="13"/>
        <v>0</v>
      </c>
      <c r="AC64" s="90">
        <v>1</v>
      </c>
      <c r="AD64" s="97">
        <f t="shared" si="14"/>
        <v>0</v>
      </c>
      <c r="AE64" s="90">
        <v>1</v>
      </c>
      <c r="AF64" s="97">
        <f t="shared" si="15"/>
        <v>0</v>
      </c>
      <c r="AG64" s="90">
        <v>1</v>
      </c>
      <c r="AH64" s="97">
        <f t="shared" si="16"/>
        <v>0</v>
      </c>
      <c r="AI64" s="90">
        <v>1</v>
      </c>
      <c r="AJ64" s="97">
        <f t="shared" si="17"/>
        <v>0</v>
      </c>
      <c r="AK64" s="90">
        <v>1</v>
      </c>
      <c r="AL64" s="104" t="e">
        <f t="shared" ca="1" si="30"/>
        <v>#DIV/0!</v>
      </c>
      <c r="AM64" s="90">
        <v>1</v>
      </c>
      <c r="AN64" s="107">
        <v>1</v>
      </c>
      <c r="AO64" s="104">
        <f t="shared" si="29"/>
        <v>0</v>
      </c>
      <c r="AP64" s="90">
        <v>1</v>
      </c>
      <c r="AQ64" s="104">
        <f t="shared" ca="1" si="19"/>
        <v>0</v>
      </c>
      <c r="AR64" s="90">
        <v>1</v>
      </c>
      <c r="AS64" s="110">
        <f t="shared" ca="1" si="20"/>
        <v>0</v>
      </c>
      <c r="AT64" s="114">
        <f t="shared" ca="1" si="21"/>
        <v>0</v>
      </c>
      <c r="AU64" s="121">
        <f t="shared" ca="1" si="22"/>
        <v>0</v>
      </c>
      <c r="AV64" s="126"/>
    </row>
    <row r="65" spans="1:48" ht="18" x14ac:dyDescent="0.3">
      <c r="A65" s="37">
        <f t="shared" ca="1" si="7"/>
        <v>0</v>
      </c>
      <c r="B65" s="130">
        <v>62</v>
      </c>
      <c r="C65" s="228">
        <f ca="1">IFERROR(VLOOKUP(B65,'SAISIE MP'!R:X,2,FALSE),0)</f>
        <v>0</v>
      </c>
      <c r="D65" s="229"/>
      <c r="E65" s="58">
        <f ca="1">IFERROR((VLOOKUP(B65,'SAISIE MP'!R:X,3,FALSE))+(VLOOKUP(B65,'SAISIE MP'!R:X,4,FALSE)),0)</f>
        <v>0</v>
      </c>
      <c r="F65" s="58">
        <f ca="1">IFERROR(VLOOKUP(B65,'SAISIE MP'!R:X,5,FALSE),0)</f>
        <v>0</v>
      </c>
      <c r="G65" s="71">
        <f ca="1">IFERROR(VLOOKUP(B65,'SAISIE MP'!R:X,7,FALSE),0)</f>
        <v>0</v>
      </c>
      <c r="H65" s="73"/>
      <c r="I65" s="85">
        <f t="shared" si="23"/>
        <v>0</v>
      </c>
      <c r="J65" s="90">
        <v>1</v>
      </c>
      <c r="K65" s="97">
        <f t="shared" si="24"/>
        <v>0</v>
      </c>
      <c r="L65" s="90">
        <v>1</v>
      </c>
      <c r="M65" s="97">
        <f t="shared" si="25"/>
        <v>0</v>
      </c>
      <c r="N65" s="90">
        <v>1</v>
      </c>
      <c r="O65" s="97">
        <f t="shared" si="26"/>
        <v>0</v>
      </c>
      <c r="P65" s="90">
        <v>1</v>
      </c>
      <c r="Q65" s="97">
        <f t="shared" si="27"/>
        <v>0</v>
      </c>
      <c r="R65" s="90">
        <v>1</v>
      </c>
      <c r="S65" s="97">
        <f t="shared" ca="1" si="28"/>
        <v>0</v>
      </c>
      <c r="T65" s="90">
        <v>1</v>
      </c>
      <c r="U65" s="97">
        <f t="shared" ca="1" si="8"/>
        <v>0</v>
      </c>
      <c r="V65" s="90">
        <v>1</v>
      </c>
      <c r="W65" s="97">
        <f t="shared" ca="1" si="9"/>
        <v>0</v>
      </c>
      <c r="X65" s="100">
        <f t="shared" ca="1" si="10"/>
        <v>0</v>
      </c>
      <c r="Y65" s="85">
        <f t="shared" ca="1" si="11"/>
        <v>0</v>
      </c>
      <c r="Z65" s="97">
        <f t="shared" ca="1" si="12"/>
        <v>0</v>
      </c>
      <c r="AA65" s="90">
        <v>1</v>
      </c>
      <c r="AB65" s="97">
        <f t="shared" si="13"/>
        <v>0</v>
      </c>
      <c r="AC65" s="90">
        <v>1</v>
      </c>
      <c r="AD65" s="97">
        <f t="shared" si="14"/>
        <v>0</v>
      </c>
      <c r="AE65" s="90">
        <v>1</v>
      </c>
      <c r="AF65" s="97">
        <f t="shared" si="15"/>
        <v>0</v>
      </c>
      <c r="AG65" s="90">
        <v>1</v>
      </c>
      <c r="AH65" s="97">
        <f t="shared" si="16"/>
        <v>0</v>
      </c>
      <c r="AI65" s="90">
        <v>1</v>
      </c>
      <c r="AJ65" s="97">
        <f t="shared" si="17"/>
        <v>0</v>
      </c>
      <c r="AK65" s="90">
        <v>1</v>
      </c>
      <c r="AL65" s="104" t="e">
        <f t="shared" ca="1" si="30"/>
        <v>#DIV/0!</v>
      </c>
      <c r="AM65" s="90">
        <v>1</v>
      </c>
      <c r="AN65" s="107">
        <v>1</v>
      </c>
      <c r="AO65" s="104">
        <f t="shared" si="29"/>
        <v>0</v>
      </c>
      <c r="AP65" s="90">
        <v>1</v>
      </c>
      <c r="AQ65" s="104">
        <f t="shared" ca="1" si="19"/>
        <v>0</v>
      </c>
      <c r="AR65" s="90">
        <v>1</v>
      </c>
      <c r="AS65" s="110">
        <f t="shared" ca="1" si="20"/>
        <v>0</v>
      </c>
      <c r="AT65" s="114">
        <f t="shared" ca="1" si="21"/>
        <v>0</v>
      </c>
      <c r="AU65" s="121">
        <f t="shared" ca="1" si="22"/>
        <v>0</v>
      </c>
      <c r="AV65" s="126"/>
    </row>
    <row r="66" spans="1:48" ht="18" x14ac:dyDescent="0.3">
      <c r="A66" s="37">
        <f t="shared" ca="1" si="7"/>
        <v>0</v>
      </c>
      <c r="B66" s="130">
        <v>63</v>
      </c>
      <c r="C66" s="228">
        <f ca="1">IFERROR(VLOOKUP(B66,'SAISIE MP'!R:X,2,FALSE),0)</f>
        <v>0</v>
      </c>
      <c r="D66" s="229"/>
      <c r="E66" s="58">
        <f ca="1">IFERROR((VLOOKUP(B66,'SAISIE MP'!R:X,3,FALSE))+(VLOOKUP(B66,'SAISIE MP'!R:X,4,FALSE)),0)</f>
        <v>0</v>
      </c>
      <c r="F66" s="58">
        <f ca="1">IFERROR(VLOOKUP(B66,'SAISIE MP'!R:X,5,FALSE),0)</f>
        <v>0</v>
      </c>
      <c r="G66" s="71">
        <f ca="1">IFERROR(VLOOKUP(B66,'SAISIE MP'!R:X,7,FALSE),0)</f>
        <v>0</v>
      </c>
      <c r="H66" s="73"/>
      <c r="I66" s="85">
        <f t="shared" si="23"/>
        <v>0</v>
      </c>
      <c r="J66" s="90">
        <v>1</v>
      </c>
      <c r="K66" s="97">
        <f t="shared" si="24"/>
        <v>0</v>
      </c>
      <c r="L66" s="90">
        <v>1</v>
      </c>
      <c r="M66" s="97">
        <f t="shared" si="25"/>
        <v>0</v>
      </c>
      <c r="N66" s="90">
        <v>1</v>
      </c>
      <c r="O66" s="97">
        <f t="shared" si="26"/>
        <v>0</v>
      </c>
      <c r="P66" s="90">
        <v>1</v>
      </c>
      <c r="Q66" s="97">
        <f t="shared" si="27"/>
        <v>0</v>
      </c>
      <c r="R66" s="90">
        <v>1</v>
      </c>
      <c r="S66" s="97">
        <f t="shared" ca="1" si="28"/>
        <v>0</v>
      </c>
      <c r="T66" s="90">
        <v>1</v>
      </c>
      <c r="U66" s="97">
        <f t="shared" ca="1" si="8"/>
        <v>0</v>
      </c>
      <c r="V66" s="90">
        <v>1</v>
      </c>
      <c r="W66" s="97">
        <f t="shared" ca="1" si="9"/>
        <v>0</v>
      </c>
      <c r="X66" s="100">
        <f t="shared" ca="1" si="10"/>
        <v>0</v>
      </c>
      <c r="Y66" s="85">
        <f t="shared" ca="1" si="11"/>
        <v>0</v>
      </c>
      <c r="Z66" s="97">
        <f t="shared" ca="1" si="12"/>
        <v>0</v>
      </c>
      <c r="AA66" s="90">
        <v>1</v>
      </c>
      <c r="AB66" s="97">
        <f t="shared" si="13"/>
        <v>0</v>
      </c>
      <c r="AC66" s="90">
        <v>1</v>
      </c>
      <c r="AD66" s="97">
        <f t="shared" si="14"/>
        <v>0</v>
      </c>
      <c r="AE66" s="90">
        <v>1</v>
      </c>
      <c r="AF66" s="97">
        <f t="shared" si="15"/>
        <v>0</v>
      </c>
      <c r="AG66" s="90">
        <v>1</v>
      </c>
      <c r="AH66" s="97">
        <f t="shared" si="16"/>
        <v>0</v>
      </c>
      <c r="AI66" s="90">
        <v>1</v>
      </c>
      <c r="AJ66" s="97">
        <f t="shared" si="17"/>
        <v>0</v>
      </c>
      <c r="AK66" s="90">
        <v>1</v>
      </c>
      <c r="AL66" s="104" t="e">
        <f t="shared" ca="1" si="30"/>
        <v>#DIV/0!</v>
      </c>
      <c r="AM66" s="90">
        <v>1</v>
      </c>
      <c r="AN66" s="107">
        <v>1</v>
      </c>
      <c r="AO66" s="104">
        <f t="shared" si="29"/>
        <v>0</v>
      </c>
      <c r="AP66" s="90">
        <v>1</v>
      </c>
      <c r="AQ66" s="104">
        <f t="shared" ca="1" si="19"/>
        <v>0</v>
      </c>
      <c r="AR66" s="90">
        <v>1</v>
      </c>
      <c r="AS66" s="110">
        <f t="shared" ca="1" si="20"/>
        <v>0</v>
      </c>
      <c r="AT66" s="114">
        <f t="shared" ca="1" si="21"/>
        <v>0</v>
      </c>
      <c r="AU66" s="121">
        <f t="shared" ca="1" si="22"/>
        <v>0</v>
      </c>
      <c r="AV66" s="126"/>
    </row>
    <row r="67" spans="1:48" ht="18" x14ac:dyDescent="0.3">
      <c r="A67" s="37">
        <f t="shared" ca="1" si="7"/>
        <v>0</v>
      </c>
      <c r="B67" s="130">
        <v>64</v>
      </c>
      <c r="C67" s="228">
        <f ca="1">IFERROR(VLOOKUP(B67,'SAISIE MP'!R:X,2,FALSE),0)</f>
        <v>0</v>
      </c>
      <c r="D67" s="229"/>
      <c r="E67" s="58">
        <f ca="1">IFERROR((VLOOKUP(B67,'SAISIE MP'!R:X,3,FALSE))+(VLOOKUP(B67,'SAISIE MP'!R:X,4,FALSE)),0)</f>
        <v>0</v>
      </c>
      <c r="F67" s="58">
        <f ca="1">IFERROR(VLOOKUP(B67,'SAISIE MP'!R:X,5,FALSE),0)</f>
        <v>0</v>
      </c>
      <c r="G67" s="71">
        <f ca="1">IFERROR(VLOOKUP(B67,'SAISIE MP'!R:X,7,FALSE),0)</f>
        <v>0</v>
      </c>
      <c r="H67" s="73"/>
      <c r="I67" s="85">
        <f t="shared" si="23"/>
        <v>0</v>
      </c>
      <c r="J67" s="90">
        <v>1</v>
      </c>
      <c r="K67" s="97">
        <f t="shared" si="24"/>
        <v>0</v>
      </c>
      <c r="L67" s="90">
        <v>1</v>
      </c>
      <c r="M67" s="97">
        <f t="shared" si="25"/>
        <v>0</v>
      </c>
      <c r="N67" s="90">
        <v>1</v>
      </c>
      <c r="O67" s="97">
        <f t="shared" si="26"/>
        <v>0</v>
      </c>
      <c r="P67" s="90">
        <v>1</v>
      </c>
      <c r="Q67" s="97">
        <f t="shared" si="27"/>
        <v>0</v>
      </c>
      <c r="R67" s="90">
        <v>1</v>
      </c>
      <c r="S67" s="97">
        <f t="shared" ca="1" si="28"/>
        <v>0</v>
      </c>
      <c r="T67" s="90">
        <v>1</v>
      </c>
      <c r="U67" s="97">
        <f t="shared" ca="1" si="8"/>
        <v>0</v>
      </c>
      <c r="V67" s="90">
        <v>1</v>
      </c>
      <c r="W67" s="97">
        <f t="shared" ca="1" si="9"/>
        <v>0</v>
      </c>
      <c r="X67" s="100">
        <f t="shared" ca="1" si="10"/>
        <v>0</v>
      </c>
      <c r="Y67" s="85">
        <f t="shared" ca="1" si="11"/>
        <v>0</v>
      </c>
      <c r="Z67" s="97">
        <f t="shared" ca="1" si="12"/>
        <v>0</v>
      </c>
      <c r="AA67" s="90">
        <v>1</v>
      </c>
      <c r="AB67" s="97">
        <f t="shared" si="13"/>
        <v>0</v>
      </c>
      <c r="AC67" s="90">
        <v>1</v>
      </c>
      <c r="AD67" s="97">
        <f t="shared" si="14"/>
        <v>0</v>
      </c>
      <c r="AE67" s="90">
        <v>1</v>
      </c>
      <c r="AF67" s="97">
        <f t="shared" si="15"/>
        <v>0</v>
      </c>
      <c r="AG67" s="90">
        <v>1</v>
      </c>
      <c r="AH67" s="97">
        <f t="shared" si="16"/>
        <v>0</v>
      </c>
      <c r="AI67" s="90">
        <v>1</v>
      </c>
      <c r="AJ67" s="97">
        <f t="shared" si="17"/>
        <v>0</v>
      </c>
      <c r="AK67" s="90">
        <v>1</v>
      </c>
      <c r="AL67" s="104" t="e">
        <f t="shared" ca="1" si="30"/>
        <v>#DIV/0!</v>
      </c>
      <c r="AM67" s="90">
        <v>1</v>
      </c>
      <c r="AN67" s="107">
        <v>1</v>
      </c>
      <c r="AO67" s="104">
        <f t="shared" si="29"/>
        <v>0</v>
      </c>
      <c r="AP67" s="90">
        <v>1</v>
      </c>
      <c r="AQ67" s="104">
        <f t="shared" ca="1" si="19"/>
        <v>0</v>
      </c>
      <c r="AR67" s="90">
        <v>1</v>
      </c>
      <c r="AS67" s="110">
        <f t="shared" ca="1" si="20"/>
        <v>0</v>
      </c>
      <c r="AT67" s="114">
        <f t="shared" ca="1" si="21"/>
        <v>0</v>
      </c>
      <c r="AU67" s="121">
        <f t="shared" ca="1" si="22"/>
        <v>0</v>
      </c>
      <c r="AV67" s="126"/>
    </row>
    <row r="68" spans="1:48" ht="18" x14ac:dyDescent="0.3">
      <c r="A68" s="37">
        <f t="shared" ca="1" si="7"/>
        <v>0</v>
      </c>
      <c r="B68" s="130">
        <v>65</v>
      </c>
      <c r="C68" s="228">
        <f ca="1">IFERROR(VLOOKUP(B68,'SAISIE MP'!R:X,2,FALSE),0)</f>
        <v>0</v>
      </c>
      <c r="D68" s="229"/>
      <c r="E68" s="58">
        <f ca="1">IFERROR((VLOOKUP(B68,'SAISIE MP'!R:X,3,FALSE))+(VLOOKUP(B68,'SAISIE MP'!R:X,4,FALSE)),0)</f>
        <v>0</v>
      </c>
      <c r="F68" s="58">
        <f ca="1">IFERROR(VLOOKUP(B68,'SAISIE MP'!R:X,5,FALSE),0)</f>
        <v>0</v>
      </c>
      <c r="G68" s="71">
        <f ca="1">IFERROR(VLOOKUP(B68,'SAISIE MP'!R:X,7,FALSE),0)</f>
        <v>0</v>
      </c>
      <c r="H68" s="73"/>
      <c r="I68" s="85">
        <f t="shared" ref="I68:I99" si="31">IF($H68="ELECTRICITE",E68*J68,0)</f>
        <v>0</v>
      </c>
      <c r="J68" s="90">
        <v>1</v>
      </c>
      <c r="K68" s="97">
        <f t="shared" ref="K68:K99" si="32">IF($H68="ISOLATION",E68*L68,0)</f>
        <v>0</v>
      </c>
      <c r="L68" s="90">
        <v>1</v>
      </c>
      <c r="M68" s="97">
        <f t="shared" ref="M68:M99" si="33">IF($H68="LOCATION",E68*N68,0)</f>
        <v>0</v>
      </c>
      <c r="N68" s="90">
        <v>1</v>
      </c>
      <c r="O68" s="97">
        <f t="shared" ref="O68:O99" si="34">IF($H68="MANUTENTION",E68*P68,0)</f>
        <v>0</v>
      </c>
      <c r="P68" s="90">
        <v>1</v>
      </c>
      <c r="Q68" s="97">
        <f t="shared" ref="Q68:Q99" si="35">IF($H68="SOUS-TRAITANT",E68*R68,0)</f>
        <v>0</v>
      </c>
      <c r="R68" s="90">
        <v>1</v>
      </c>
      <c r="S68" s="97">
        <f t="shared" ref="S68:S99" ca="1" si="36">IF($H68=0,E68*T68,(IF($H68="ATELIER",E68*T68,(IF($H68="TECH",E68 *T68,(IF($H68="BE",E68*T68,(IF($H68="DAO",E68*T68,(IF($H68="SUIVI",E68*T68,0)))))))))))</f>
        <v>0</v>
      </c>
      <c r="T68" s="90">
        <v>1</v>
      </c>
      <c r="U68" s="97">
        <f t="shared" ca="1" si="8"/>
        <v>0</v>
      </c>
      <c r="V68" s="90">
        <v>1</v>
      </c>
      <c r="W68" s="97">
        <f t="shared" ca="1" si="9"/>
        <v>0</v>
      </c>
      <c r="X68" s="100">
        <f t="shared" ca="1" si="10"/>
        <v>0</v>
      </c>
      <c r="Y68" s="85">
        <f t="shared" ca="1" si="11"/>
        <v>0</v>
      </c>
      <c r="Z68" s="97">
        <f t="shared" ca="1" si="12"/>
        <v>0</v>
      </c>
      <c r="AA68" s="90">
        <v>1</v>
      </c>
      <c r="AB68" s="97">
        <f t="shared" si="13"/>
        <v>0</v>
      </c>
      <c r="AC68" s="90">
        <v>1</v>
      </c>
      <c r="AD68" s="97">
        <f t="shared" si="14"/>
        <v>0</v>
      </c>
      <c r="AE68" s="90">
        <v>1</v>
      </c>
      <c r="AF68" s="97">
        <f t="shared" si="15"/>
        <v>0</v>
      </c>
      <c r="AG68" s="90">
        <v>1</v>
      </c>
      <c r="AH68" s="97">
        <f t="shared" si="16"/>
        <v>0</v>
      </c>
      <c r="AI68" s="90">
        <v>1</v>
      </c>
      <c r="AJ68" s="97">
        <f t="shared" si="17"/>
        <v>0</v>
      </c>
      <c r="AK68" s="90">
        <v>1</v>
      </c>
      <c r="AL68" s="104" t="e">
        <f t="shared" ca="1" si="30"/>
        <v>#DIV/0!</v>
      </c>
      <c r="AM68" s="90">
        <v>1</v>
      </c>
      <c r="AN68" s="107">
        <v>1</v>
      </c>
      <c r="AO68" s="104">
        <f t="shared" ref="AO68:AO99" si="37">IF(H68="ATELIER",0,IF(H68="TECH",AN68*$E$148,IF(H68="BE",AN68*$F$148,IF(H68="DAO",AN68*$G$148,IF(H68="SUIVI",AN68*$H$148,0)))))*AP68</f>
        <v>0</v>
      </c>
      <c r="AP68" s="90">
        <v>1</v>
      </c>
      <c r="AQ68" s="104">
        <f t="shared" ca="1" si="19"/>
        <v>0</v>
      </c>
      <c r="AR68" s="90">
        <v>1</v>
      </c>
      <c r="AS68" s="110">
        <f t="shared" ca="1" si="20"/>
        <v>0</v>
      </c>
      <c r="AT68" s="114">
        <f t="shared" ca="1" si="21"/>
        <v>0</v>
      </c>
      <c r="AU68" s="121">
        <f t="shared" ca="1" si="22"/>
        <v>0</v>
      </c>
      <c r="AV68" s="126"/>
    </row>
    <row r="69" spans="1:48" ht="18" x14ac:dyDescent="0.3">
      <c r="A69" s="37">
        <f t="shared" ref="A69:A132" ca="1" si="38">IF(C69=0,0,1)</f>
        <v>0</v>
      </c>
      <c r="B69" s="130">
        <v>66</v>
      </c>
      <c r="C69" s="228">
        <f ca="1">IFERROR(VLOOKUP(B69,'SAISIE MP'!R:X,2,FALSE),0)</f>
        <v>0</v>
      </c>
      <c r="D69" s="229"/>
      <c r="E69" s="58">
        <f ca="1">IFERROR((VLOOKUP(B69,'SAISIE MP'!R:X,3,FALSE))+(VLOOKUP(B69,'SAISIE MP'!R:X,4,FALSE)),0)</f>
        <v>0</v>
      </c>
      <c r="F69" s="58">
        <f ca="1">IFERROR(VLOOKUP(B69,'SAISIE MP'!R:X,5,FALSE),0)</f>
        <v>0</v>
      </c>
      <c r="G69" s="71">
        <f ca="1">IFERROR(VLOOKUP(B69,'SAISIE MP'!R:X,7,FALSE),0)</f>
        <v>0</v>
      </c>
      <c r="H69" s="73"/>
      <c r="I69" s="85">
        <f t="shared" si="31"/>
        <v>0</v>
      </c>
      <c r="J69" s="90">
        <v>1</v>
      </c>
      <c r="K69" s="97">
        <f t="shared" si="32"/>
        <v>0</v>
      </c>
      <c r="L69" s="90">
        <v>1</v>
      </c>
      <c r="M69" s="97">
        <f t="shared" si="33"/>
        <v>0</v>
      </c>
      <c r="N69" s="90">
        <v>1</v>
      </c>
      <c r="O69" s="97">
        <f t="shared" si="34"/>
        <v>0</v>
      </c>
      <c r="P69" s="90">
        <v>1</v>
      </c>
      <c r="Q69" s="97">
        <f t="shared" si="35"/>
        <v>0</v>
      </c>
      <c r="R69" s="90">
        <v>1</v>
      </c>
      <c r="S69" s="97">
        <f t="shared" ca="1" si="36"/>
        <v>0</v>
      </c>
      <c r="T69" s="90">
        <v>1</v>
      </c>
      <c r="U69" s="97">
        <f t="shared" ref="U69:U132" ca="1" si="39">F69*V69</f>
        <v>0</v>
      </c>
      <c r="V69" s="90">
        <v>1</v>
      </c>
      <c r="W69" s="97">
        <f t="shared" ref="W69:W132" ca="1" si="40">U69*10%</f>
        <v>0</v>
      </c>
      <c r="X69" s="100">
        <f t="shared" ref="X69:X132" ca="1" si="41">I69+K69+M69+O69+Q69+S69+U69+W69</f>
        <v>0</v>
      </c>
      <c r="Y69" s="85">
        <f t="shared" ref="Y69:Y132" ca="1" si="42">IF($H69="",G69,0)</f>
        <v>0</v>
      </c>
      <c r="Z69" s="97">
        <f t="shared" ref="Z69:Z132" ca="1" si="43">IF($H69="Atelier",0,IF($H69="Tech",0,IF($H69="DAO",0,IF($H69="Suivi",0,G69*AA69*$Z$3))))</f>
        <v>0</v>
      </c>
      <c r="AA69" s="90">
        <v>1</v>
      </c>
      <c r="AB69" s="97">
        <f t="shared" ref="AB69:AB132" si="44">IF($H69="ATELIER",G69*AC69*$AB$3,0)</f>
        <v>0</v>
      </c>
      <c r="AC69" s="90">
        <v>1</v>
      </c>
      <c r="AD69" s="97">
        <f t="shared" ref="AD69:AD132" si="45">IF($H69="TECH",G69*AG69*$AD$3,0)</f>
        <v>0</v>
      </c>
      <c r="AE69" s="90">
        <v>1</v>
      </c>
      <c r="AF69" s="97">
        <f t="shared" ref="AF69:AF132" si="46">IF($H69="BE",G69*AG69*$AF$3,0)</f>
        <v>0</v>
      </c>
      <c r="AG69" s="90">
        <v>1</v>
      </c>
      <c r="AH69" s="97">
        <f t="shared" ref="AH69:AH132" si="47">IF($H69="DAO",G69*AI69*$AH$3,0)</f>
        <v>0</v>
      </c>
      <c r="AI69" s="90">
        <v>1</v>
      </c>
      <c r="AJ69" s="97">
        <f t="shared" ref="AJ69:AJ132" si="48">IF($H69="SUIVI",G69*AK69*$AJ$3,0)</f>
        <v>0</v>
      </c>
      <c r="AK69" s="90">
        <v>1</v>
      </c>
      <c r="AL69" s="104" t="e">
        <f t="shared" ref="AL69:AL100" ca="1" si="49">IF(H69="ATELIER",0,IF(H69="TECH",0,IF(H69="BE",0,IF(H69="DAO",0,IF(H69="SUIVI",0,$D$148/$Y$134*Y69)))))*AP69</f>
        <v>#DIV/0!</v>
      </c>
      <c r="AM69" s="90">
        <v>1</v>
      </c>
      <c r="AN69" s="107">
        <v>1</v>
      </c>
      <c r="AO69" s="104">
        <f t="shared" si="37"/>
        <v>0</v>
      </c>
      <c r="AP69" s="90">
        <v>1</v>
      </c>
      <c r="AQ69" s="104">
        <f t="shared" ref="AQ69:AQ132" ca="1" si="50">IF($H69="ELECTRICITE",0,(X69+Z69)*5%*AR69)</f>
        <v>0</v>
      </c>
      <c r="AR69" s="90">
        <v>1</v>
      </c>
      <c r="AS69" s="110">
        <f t="shared" ref="AS69:AS132" ca="1" si="51">Z69+AB69+AD69+AH69+AJ69+AO69+AQ69+AF69</f>
        <v>0</v>
      </c>
      <c r="AT69" s="114">
        <f t="shared" ref="AT69:AT132" ca="1" si="52">X69+AS69</f>
        <v>0</v>
      </c>
      <c r="AU69" s="121">
        <f t="shared" ref="AU69:AU132" ca="1" si="53">AT69/(1-$AU$3/100)</f>
        <v>0</v>
      </c>
      <c r="AV69" s="126"/>
    </row>
    <row r="70" spans="1:48" ht="18" x14ac:dyDescent="0.3">
      <c r="A70" s="37">
        <f t="shared" ca="1" si="38"/>
        <v>0</v>
      </c>
      <c r="B70" s="130">
        <v>67</v>
      </c>
      <c r="C70" s="228">
        <f ca="1">IFERROR(VLOOKUP(B70,'SAISIE MP'!R:X,2,FALSE),0)</f>
        <v>0</v>
      </c>
      <c r="D70" s="229"/>
      <c r="E70" s="58">
        <f ca="1">IFERROR((VLOOKUP(B70,'SAISIE MP'!R:X,3,FALSE))+(VLOOKUP(B70,'SAISIE MP'!R:X,4,FALSE)),0)</f>
        <v>0</v>
      </c>
      <c r="F70" s="58">
        <f ca="1">IFERROR(VLOOKUP(B70,'SAISIE MP'!R:X,5,FALSE),0)</f>
        <v>0</v>
      </c>
      <c r="G70" s="71">
        <f ca="1">IFERROR(VLOOKUP(B70,'SAISIE MP'!R:X,7,FALSE),0)</f>
        <v>0</v>
      </c>
      <c r="H70" s="73"/>
      <c r="I70" s="85">
        <f t="shared" si="31"/>
        <v>0</v>
      </c>
      <c r="J70" s="90">
        <v>1</v>
      </c>
      <c r="K70" s="97">
        <f t="shared" si="32"/>
        <v>0</v>
      </c>
      <c r="L70" s="90">
        <v>1</v>
      </c>
      <c r="M70" s="97">
        <f t="shared" si="33"/>
        <v>0</v>
      </c>
      <c r="N70" s="90">
        <v>1</v>
      </c>
      <c r="O70" s="97">
        <f t="shared" si="34"/>
        <v>0</v>
      </c>
      <c r="P70" s="90">
        <v>1</v>
      </c>
      <c r="Q70" s="97">
        <f t="shared" si="35"/>
        <v>0</v>
      </c>
      <c r="R70" s="90">
        <v>1</v>
      </c>
      <c r="S70" s="97">
        <f t="shared" ca="1" si="36"/>
        <v>0</v>
      </c>
      <c r="T70" s="90">
        <v>1</v>
      </c>
      <c r="U70" s="97">
        <f t="shared" ca="1" si="39"/>
        <v>0</v>
      </c>
      <c r="V70" s="90">
        <v>1</v>
      </c>
      <c r="W70" s="97">
        <f t="shared" ca="1" si="40"/>
        <v>0</v>
      </c>
      <c r="X70" s="100">
        <f t="shared" ca="1" si="41"/>
        <v>0</v>
      </c>
      <c r="Y70" s="85">
        <f t="shared" ca="1" si="42"/>
        <v>0</v>
      </c>
      <c r="Z70" s="97">
        <f t="shared" ca="1" si="43"/>
        <v>0</v>
      </c>
      <c r="AA70" s="90">
        <v>1</v>
      </c>
      <c r="AB70" s="97">
        <f t="shared" si="44"/>
        <v>0</v>
      </c>
      <c r="AC70" s="90">
        <v>1</v>
      </c>
      <c r="AD70" s="97">
        <f t="shared" si="45"/>
        <v>0</v>
      </c>
      <c r="AE70" s="90">
        <v>1</v>
      </c>
      <c r="AF70" s="97">
        <f t="shared" si="46"/>
        <v>0</v>
      </c>
      <c r="AG70" s="90">
        <v>1</v>
      </c>
      <c r="AH70" s="97">
        <f t="shared" si="47"/>
        <v>0</v>
      </c>
      <c r="AI70" s="90">
        <v>1</v>
      </c>
      <c r="AJ70" s="97">
        <f t="shared" si="48"/>
        <v>0</v>
      </c>
      <c r="AK70" s="90">
        <v>1</v>
      </c>
      <c r="AL70" s="104" t="e">
        <f t="shared" ca="1" si="49"/>
        <v>#DIV/0!</v>
      </c>
      <c r="AM70" s="90">
        <v>1</v>
      </c>
      <c r="AN70" s="107">
        <v>1</v>
      </c>
      <c r="AO70" s="104">
        <f t="shared" si="37"/>
        <v>0</v>
      </c>
      <c r="AP70" s="90">
        <v>1</v>
      </c>
      <c r="AQ70" s="104">
        <f t="shared" ca="1" si="50"/>
        <v>0</v>
      </c>
      <c r="AR70" s="90">
        <v>1</v>
      </c>
      <c r="AS70" s="110">
        <f t="shared" ca="1" si="51"/>
        <v>0</v>
      </c>
      <c r="AT70" s="114">
        <f t="shared" ca="1" si="52"/>
        <v>0</v>
      </c>
      <c r="AU70" s="121">
        <f t="shared" ca="1" si="53"/>
        <v>0</v>
      </c>
      <c r="AV70" s="126"/>
    </row>
    <row r="71" spans="1:48" ht="18" x14ac:dyDescent="0.3">
      <c r="A71" s="37">
        <f t="shared" ca="1" si="38"/>
        <v>0</v>
      </c>
      <c r="B71" s="130">
        <v>68</v>
      </c>
      <c r="C71" s="228">
        <f ca="1">IFERROR(VLOOKUP(B71,'SAISIE MP'!R:X,2,FALSE),0)</f>
        <v>0</v>
      </c>
      <c r="D71" s="229"/>
      <c r="E71" s="58">
        <f ca="1">IFERROR((VLOOKUP(B71,'SAISIE MP'!R:X,3,FALSE))+(VLOOKUP(B71,'SAISIE MP'!R:X,4,FALSE)),0)</f>
        <v>0</v>
      </c>
      <c r="F71" s="58">
        <f ca="1">IFERROR(VLOOKUP(B71,'SAISIE MP'!R:X,5,FALSE),0)</f>
        <v>0</v>
      </c>
      <c r="G71" s="71">
        <f ca="1">IFERROR(VLOOKUP(B71,'SAISIE MP'!R:X,7,FALSE),0)</f>
        <v>0</v>
      </c>
      <c r="H71" s="73"/>
      <c r="I71" s="85">
        <f t="shared" si="31"/>
        <v>0</v>
      </c>
      <c r="J71" s="90">
        <v>1</v>
      </c>
      <c r="K71" s="97">
        <f t="shared" si="32"/>
        <v>0</v>
      </c>
      <c r="L71" s="90">
        <v>1</v>
      </c>
      <c r="M71" s="97">
        <f t="shared" si="33"/>
        <v>0</v>
      </c>
      <c r="N71" s="90">
        <v>1</v>
      </c>
      <c r="O71" s="97">
        <f t="shared" si="34"/>
        <v>0</v>
      </c>
      <c r="P71" s="90">
        <v>1</v>
      </c>
      <c r="Q71" s="97">
        <f t="shared" si="35"/>
        <v>0</v>
      </c>
      <c r="R71" s="90">
        <v>1</v>
      </c>
      <c r="S71" s="97">
        <f t="shared" ca="1" si="36"/>
        <v>0</v>
      </c>
      <c r="T71" s="90">
        <v>1</v>
      </c>
      <c r="U71" s="97">
        <f t="shared" ca="1" si="39"/>
        <v>0</v>
      </c>
      <c r="V71" s="90">
        <v>1</v>
      </c>
      <c r="W71" s="97">
        <f t="shared" ca="1" si="40"/>
        <v>0</v>
      </c>
      <c r="X71" s="100">
        <f t="shared" ca="1" si="41"/>
        <v>0</v>
      </c>
      <c r="Y71" s="85">
        <f t="shared" ca="1" si="42"/>
        <v>0</v>
      </c>
      <c r="Z71" s="97">
        <f t="shared" ca="1" si="43"/>
        <v>0</v>
      </c>
      <c r="AA71" s="90">
        <v>1</v>
      </c>
      <c r="AB71" s="97">
        <f t="shared" si="44"/>
        <v>0</v>
      </c>
      <c r="AC71" s="90">
        <v>1</v>
      </c>
      <c r="AD71" s="97">
        <f t="shared" si="45"/>
        <v>0</v>
      </c>
      <c r="AE71" s="90">
        <v>1</v>
      </c>
      <c r="AF71" s="97">
        <f t="shared" si="46"/>
        <v>0</v>
      </c>
      <c r="AG71" s="90">
        <v>1</v>
      </c>
      <c r="AH71" s="97">
        <f t="shared" si="47"/>
        <v>0</v>
      </c>
      <c r="AI71" s="90">
        <v>1</v>
      </c>
      <c r="AJ71" s="97">
        <f t="shared" si="48"/>
        <v>0</v>
      </c>
      <c r="AK71" s="90">
        <v>1</v>
      </c>
      <c r="AL71" s="104" t="e">
        <f t="shared" ca="1" si="49"/>
        <v>#DIV/0!</v>
      </c>
      <c r="AM71" s="90">
        <v>1</v>
      </c>
      <c r="AN71" s="107">
        <v>1</v>
      </c>
      <c r="AO71" s="104">
        <f t="shared" si="37"/>
        <v>0</v>
      </c>
      <c r="AP71" s="90">
        <v>1</v>
      </c>
      <c r="AQ71" s="104">
        <f t="shared" ca="1" si="50"/>
        <v>0</v>
      </c>
      <c r="AR71" s="90">
        <v>1</v>
      </c>
      <c r="AS71" s="110">
        <f t="shared" ca="1" si="51"/>
        <v>0</v>
      </c>
      <c r="AT71" s="114">
        <f t="shared" ca="1" si="52"/>
        <v>0</v>
      </c>
      <c r="AU71" s="121">
        <f t="shared" ca="1" si="53"/>
        <v>0</v>
      </c>
      <c r="AV71" s="126"/>
    </row>
    <row r="72" spans="1:48" ht="18" x14ac:dyDescent="0.3">
      <c r="A72" s="37">
        <f t="shared" ca="1" si="38"/>
        <v>0</v>
      </c>
      <c r="B72" s="130">
        <v>69</v>
      </c>
      <c r="C72" s="228">
        <f ca="1">IFERROR(VLOOKUP(B72,'SAISIE MP'!R:X,2,FALSE),0)</f>
        <v>0</v>
      </c>
      <c r="D72" s="229"/>
      <c r="E72" s="58">
        <f ca="1">IFERROR((VLOOKUP(B72,'SAISIE MP'!R:X,3,FALSE))+(VLOOKUP(B72,'SAISIE MP'!R:X,4,FALSE)),0)</f>
        <v>0</v>
      </c>
      <c r="F72" s="58">
        <f ca="1">IFERROR(VLOOKUP(B72,'SAISIE MP'!R:X,5,FALSE),0)</f>
        <v>0</v>
      </c>
      <c r="G72" s="71">
        <f ca="1">IFERROR(VLOOKUP(B72,'SAISIE MP'!R:X,7,FALSE),0)</f>
        <v>0</v>
      </c>
      <c r="H72" s="73"/>
      <c r="I72" s="85">
        <f t="shared" si="31"/>
        <v>0</v>
      </c>
      <c r="J72" s="90">
        <v>1</v>
      </c>
      <c r="K72" s="97">
        <f t="shared" si="32"/>
        <v>0</v>
      </c>
      <c r="L72" s="90">
        <v>1</v>
      </c>
      <c r="M72" s="97">
        <f t="shared" si="33"/>
        <v>0</v>
      </c>
      <c r="N72" s="90">
        <v>1</v>
      </c>
      <c r="O72" s="97">
        <f t="shared" si="34"/>
        <v>0</v>
      </c>
      <c r="P72" s="90">
        <v>1</v>
      </c>
      <c r="Q72" s="97">
        <f t="shared" si="35"/>
        <v>0</v>
      </c>
      <c r="R72" s="90">
        <v>1</v>
      </c>
      <c r="S72" s="97">
        <f t="shared" ca="1" si="36"/>
        <v>0</v>
      </c>
      <c r="T72" s="90">
        <v>1</v>
      </c>
      <c r="U72" s="97">
        <f t="shared" ca="1" si="39"/>
        <v>0</v>
      </c>
      <c r="V72" s="90">
        <v>1</v>
      </c>
      <c r="W72" s="97">
        <f t="shared" ca="1" si="40"/>
        <v>0</v>
      </c>
      <c r="X72" s="100">
        <f t="shared" ca="1" si="41"/>
        <v>0</v>
      </c>
      <c r="Y72" s="85">
        <f t="shared" ca="1" si="42"/>
        <v>0</v>
      </c>
      <c r="Z72" s="97">
        <f t="shared" ca="1" si="43"/>
        <v>0</v>
      </c>
      <c r="AA72" s="90">
        <v>1</v>
      </c>
      <c r="AB72" s="97">
        <f t="shared" si="44"/>
        <v>0</v>
      </c>
      <c r="AC72" s="90">
        <v>1</v>
      </c>
      <c r="AD72" s="97">
        <f t="shared" si="45"/>
        <v>0</v>
      </c>
      <c r="AE72" s="90">
        <v>1</v>
      </c>
      <c r="AF72" s="97">
        <f t="shared" si="46"/>
        <v>0</v>
      </c>
      <c r="AG72" s="90">
        <v>1</v>
      </c>
      <c r="AH72" s="97">
        <f t="shared" si="47"/>
        <v>0</v>
      </c>
      <c r="AI72" s="90">
        <v>1</v>
      </c>
      <c r="AJ72" s="97">
        <f t="shared" si="48"/>
        <v>0</v>
      </c>
      <c r="AK72" s="90">
        <v>1</v>
      </c>
      <c r="AL72" s="104" t="e">
        <f t="shared" ca="1" si="49"/>
        <v>#DIV/0!</v>
      </c>
      <c r="AM72" s="90">
        <v>1</v>
      </c>
      <c r="AN72" s="107">
        <v>1</v>
      </c>
      <c r="AO72" s="104">
        <f t="shared" si="37"/>
        <v>0</v>
      </c>
      <c r="AP72" s="90">
        <v>1</v>
      </c>
      <c r="AQ72" s="104">
        <f t="shared" ca="1" si="50"/>
        <v>0</v>
      </c>
      <c r="AR72" s="90">
        <v>1</v>
      </c>
      <c r="AS72" s="110">
        <f t="shared" ca="1" si="51"/>
        <v>0</v>
      </c>
      <c r="AT72" s="114">
        <f t="shared" ca="1" si="52"/>
        <v>0</v>
      </c>
      <c r="AU72" s="121">
        <f t="shared" ca="1" si="53"/>
        <v>0</v>
      </c>
      <c r="AV72" s="126"/>
    </row>
    <row r="73" spans="1:48" ht="18" x14ac:dyDescent="0.3">
      <c r="A73" s="37">
        <f t="shared" ca="1" si="38"/>
        <v>0</v>
      </c>
      <c r="B73" s="130">
        <v>70</v>
      </c>
      <c r="C73" s="228">
        <f ca="1">IFERROR(VLOOKUP(B73,'SAISIE MP'!R:X,2,FALSE),0)</f>
        <v>0</v>
      </c>
      <c r="D73" s="229"/>
      <c r="E73" s="58">
        <f ca="1">IFERROR((VLOOKUP(B73,'SAISIE MP'!R:X,3,FALSE))+(VLOOKUP(B73,'SAISIE MP'!R:X,4,FALSE)),0)</f>
        <v>0</v>
      </c>
      <c r="F73" s="58">
        <f ca="1">IFERROR(VLOOKUP(B73,'SAISIE MP'!R:X,5,FALSE),0)</f>
        <v>0</v>
      </c>
      <c r="G73" s="71">
        <f ca="1">IFERROR(VLOOKUP(B73,'SAISIE MP'!R:X,7,FALSE),0)</f>
        <v>0</v>
      </c>
      <c r="H73" s="73"/>
      <c r="I73" s="85">
        <f t="shared" si="31"/>
        <v>0</v>
      </c>
      <c r="J73" s="90">
        <v>1</v>
      </c>
      <c r="K73" s="97">
        <f t="shared" si="32"/>
        <v>0</v>
      </c>
      <c r="L73" s="90">
        <v>1</v>
      </c>
      <c r="M73" s="97">
        <f t="shared" si="33"/>
        <v>0</v>
      </c>
      <c r="N73" s="90">
        <v>1</v>
      </c>
      <c r="O73" s="97">
        <f t="shared" si="34"/>
        <v>0</v>
      </c>
      <c r="P73" s="90">
        <v>1</v>
      </c>
      <c r="Q73" s="97">
        <f t="shared" si="35"/>
        <v>0</v>
      </c>
      <c r="R73" s="90">
        <v>1</v>
      </c>
      <c r="S73" s="97">
        <f t="shared" ca="1" si="36"/>
        <v>0</v>
      </c>
      <c r="T73" s="90">
        <v>1</v>
      </c>
      <c r="U73" s="97">
        <f t="shared" ca="1" si="39"/>
        <v>0</v>
      </c>
      <c r="V73" s="90">
        <v>1</v>
      </c>
      <c r="W73" s="97">
        <f t="shared" ca="1" si="40"/>
        <v>0</v>
      </c>
      <c r="X73" s="100">
        <f t="shared" ca="1" si="41"/>
        <v>0</v>
      </c>
      <c r="Y73" s="85">
        <f t="shared" ca="1" si="42"/>
        <v>0</v>
      </c>
      <c r="Z73" s="97">
        <f t="shared" ca="1" si="43"/>
        <v>0</v>
      </c>
      <c r="AA73" s="90">
        <v>1</v>
      </c>
      <c r="AB73" s="97">
        <f t="shared" si="44"/>
        <v>0</v>
      </c>
      <c r="AC73" s="90">
        <v>1</v>
      </c>
      <c r="AD73" s="97">
        <f t="shared" si="45"/>
        <v>0</v>
      </c>
      <c r="AE73" s="90">
        <v>1</v>
      </c>
      <c r="AF73" s="97">
        <f t="shared" si="46"/>
        <v>0</v>
      </c>
      <c r="AG73" s="90">
        <v>1</v>
      </c>
      <c r="AH73" s="97">
        <f t="shared" si="47"/>
        <v>0</v>
      </c>
      <c r="AI73" s="90">
        <v>1</v>
      </c>
      <c r="AJ73" s="97">
        <f t="shared" si="48"/>
        <v>0</v>
      </c>
      <c r="AK73" s="90">
        <v>1</v>
      </c>
      <c r="AL73" s="104" t="e">
        <f t="shared" ca="1" si="49"/>
        <v>#DIV/0!</v>
      </c>
      <c r="AM73" s="90">
        <v>1</v>
      </c>
      <c r="AN73" s="107">
        <v>1</v>
      </c>
      <c r="AO73" s="104">
        <f t="shared" si="37"/>
        <v>0</v>
      </c>
      <c r="AP73" s="90">
        <v>1</v>
      </c>
      <c r="AQ73" s="104">
        <f t="shared" ca="1" si="50"/>
        <v>0</v>
      </c>
      <c r="AR73" s="90">
        <v>1</v>
      </c>
      <c r="AS73" s="110">
        <f t="shared" ca="1" si="51"/>
        <v>0</v>
      </c>
      <c r="AT73" s="114">
        <f t="shared" ca="1" si="52"/>
        <v>0</v>
      </c>
      <c r="AU73" s="121">
        <f t="shared" ca="1" si="53"/>
        <v>0</v>
      </c>
      <c r="AV73" s="126"/>
    </row>
    <row r="74" spans="1:48" ht="18" x14ac:dyDescent="0.3">
      <c r="A74" s="37">
        <f t="shared" ca="1" si="38"/>
        <v>0</v>
      </c>
      <c r="B74" s="130">
        <v>71</v>
      </c>
      <c r="C74" s="228">
        <f ca="1">IFERROR(VLOOKUP(B74,'SAISIE MP'!R:X,2,FALSE),0)</f>
        <v>0</v>
      </c>
      <c r="D74" s="229"/>
      <c r="E74" s="58">
        <f ca="1">IFERROR((VLOOKUP(B74,'SAISIE MP'!R:X,3,FALSE))+(VLOOKUP(B74,'SAISIE MP'!R:X,4,FALSE)),0)</f>
        <v>0</v>
      </c>
      <c r="F74" s="58">
        <f ca="1">IFERROR(VLOOKUP(B74,'SAISIE MP'!R:X,5,FALSE),0)</f>
        <v>0</v>
      </c>
      <c r="G74" s="71">
        <f ca="1">IFERROR(VLOOKUP(B74,'SAISIE MP'!R:X,7,FALSE),0)</f>
        <v>0</v>
      </c>
      <c r="H74" s="73"/>
      <c r="I74" s="85">
        <f t="shared" si="31"/>
        <v>0</v>
      </c>
      <c r="J74" s="90">
        <v>1</v>
      </c>
      <c r="K74" s="97">
        <f t="shared" si="32"/>
        <v>0</v>
      </c>
      <c r="L74" s="90">
        <v>1</v>
      </c>
      <c r="M74" s="97">
        <f t="shared" si="33"/>
        <v>0</v>
      </c>
      <c r="N74" s="90">
        <v>1</v>
      </c>
      <c r="O74" s="97">
        <f t="shared" si="34"/>
        <v>0</v>
      </c>
      <c r="P74" s="90">
        <v>1</v>
      </c>
      <c r="Q74" s="97">
        <f t="shared" si="35"/>
        <v>0</v>
      </c>
      <c r="R74" s="90">
        <v>1</v>
      </c>
      <c r="S74" s="97">
        <f t="shared" ca="1" si="36"/>
        <v>0</v>
      </c>
      <c r="T74" s="90">
        <v>1</v>
      </c>
      <c r="U74" s="97">
        <f t="shared" ca="1" si="39"/>
        <v>0</v>
      </c>
      <c r="V74" s="90">
        <v>1</v>
      </c>
      <c r="W74" s="97">
        <f t="shared" ca="1" si="40"/>
        <v>0</v>
      </c>
      <c r="X74" s="100">
        <f t="shared" ca="1" si="41"/>
        <v>0</v>
      </c>
      <c r="Y74" s="85">
        <f t="shared" ca="1" si="42"/>
        <v>0</v>
      </c>
      <c r="Z74" s="97">
        <f t="shared" ca="1" si="43"/>
        <v>0</v>
      </c>
      <c r="AA74" s="90">
        <v>1</v>
      </c>
      <c r="AB74" s="97">
        <f t="shared" si="44"/>
        <v>0</v>
      </c>
      <c r="AC74" s="90">
        <v>1</v>
      </c>
      <c r="AD74" s="97">
        <f t="shared" si="45"/>
        <v>0</v>
      </c>
      <c r="AE74" s="90">
        <v>1</v>
      </c>
      <c r="AF74" s="97">
        <f t="shared" si="46"/>
        <v>0</v>
      </c>
      <c r="AG74" s="90">
        <v>1</v>
      </c>
      <c r="AH74" s="97">
        <f t="shared" si="47"/>
        <v>0</v>
      </c>
      <c r="AI74" s="90">
        <v>1</v>
      </c>
      <c r="AJ74" s="97">
        <f t="shared" si="48"/>
        <v>0</v>
      </c>
      <c r="AK74" s="90">
        <v>1</v>
      </c>
      <c r="AL74" s="104" t="e">
        <f t="shared" ca="1" si="49"/>
        <v>#DIV/0!</v>
      </c>
      <c r="AM74" s="90">
        <v>1</v>
      </c>
      <c r="AN74" s="107">
        <v>1</v>
      </c>
      <c r="AO74" s="104">
        <f t="shared" si="37"/>
        <v>0</v>
      </c>
      <c r="AP74" s="90">
        <v>1</v>
      </c>
      <c r="AQ74" s="104">
        <f t="shared" ca="1" si="50"/>
        <v>0</v>
      </c>
      <c r="AR74" s="90">
        <v>1</v>
      </c>
      <c r="AS74" s="110">
        <f t="shared" ca="1" si="51"/>
        <v>0</v>
      </c>
      <c r="AT74" s="114">
        <f t="shared" ca="1" si="52"/>
        <v>0</v>
      </c>
      <c r="AU74" s="121">
        <f t="shared" ca="1" si="53"/>
        <v>0</v>
      </c>
      <c r="AV74" s="126"/>
    </row>
    <row r="75" spans="1:48" ht="18" x14ac:dyDescent="0.3">
      <c r="A75" s="37">
        <f t="shared" ca="1" si="38"/>
        <v>0</v>
      </c>
      <c r="B75" s="130">
        <v>72</v>
      </c>
      <c r="C75" s="228">
        <f ca="1">IFERROR(VLOOKUP(B75,'SAISIE MP'!R:X,2,FALSE),0)</f>
        <v>0</v>
      </c>
      <c r="D75" s="229"/>
      <c r="E75" s="58">
        <f ca="1">IFERROR((VLOOKUP(B75,'SAISIE MP'!R:X,3,FALSE))+(VLOOKUP(B75,'SAISIE MP'!R:X,4,FALSE)),0)</f>
        <v>0</v>
      </c>
      <c r="F75" s="58">
        <f ca="1">IFERROR(VLOOKUP(B75,'SAISIE MP'!R:X,5,FALSE),0)</f>
        <v>0</v>
      </c>
      <c r="G75" s="71">
        <f ca="1">IFERROR(VLOOKUP(B75,'SAISIE MP'!R:X,7,FALSE),0)</f>
        <v>0</v>
      </c>
      <c r="H75" s="73"/>
      <c r="I75" s="85">
        <f t="shared" si="31"/>
        <v>0</v>
      </c>
      <c r="J75" s="90">
        <v>1</v>
      </c>
      <c r="K75" s="97">
        <f t="shared" si="32"/>
        <v>0</v>
      </c>
      <c r="L75" s="90">
        <v>1</v>
      </c>
      <c r="M75" s="97">
        <f t="shared" si="33"/>
        <v>0</v>
      </c>
      <c r="N75" s="90">
        <v>1</v>
      </c>
      <c r="O75" s="97">
        <f t="shared" si="34"/>
        <v>0</v>
      </c>
      <c r="P75" s="90">
        <v>1</v>
      </c>
      <c r="Q75" s="97">
        <f t="shared" si="35"/>
        <v>0</v>
      </c>
      <c r="R75" s="90">
        <v>1</v>
      </c>
      <c r="S75" s="97">
        <f t="shared" ca="1" si="36"/>
        <v>0</v>
      </c>
      <c r="T75" s="90">
        <v>1</v>
      </c>
      <c r="U75" s="97">
        <f t="shared" ca="1" si="39"/>
        <v>0</v>
      </c>
      <c r="V75" s="90">
        <v>1</v>
      </c>
      <c r="W75" s="97">
        <f t="shared" ca="1" si="40"/>
        <v>0</v>
      </c>
      <c r="X75" s="100">
        <f t="shared" ca="1" si="41"/>
        <v>0</v>
      </c>
      <c r="Y75" s="85">
        <f t="shared" ca="1" si="42"/>
        <v>0</v>
      </c>
      <c r="Z75" s="97">
        <f t="shared" ca="1" si="43"/>
        <v>0</v>
      </c>
      <c r="AA75" s="90">
        <v>1</v>
      </c>
      <c r="AB75" s="97">
        <f t="shared" si="44"/>
        <v>0</v>
      </c>
      <c r="AC75" s="90">
        <v>1</v>
      </c>
      <c r="AD75" s="97">
        <f t="shared" si="45"/>
        <v>0</v>
      </c>
      <c r="AE75" s="90">
        <v>1</v>
      </c>
      <c r="AF75" s="97">
        <f t="shared" si="46"/>
        <v>0</v>
      </c>
      <c r="AG75" s="90">
        <v>1</v>
      </c>
      <c r="AH75" s="97">
        <f t="shared" si="47"/>
        <v>0</v>
      </c>
      <c r="AI75" s="90">
        <v>1</v>
      </c>
      <c r="AJ75" s="97">
        <f t="shared" si="48"/>
        <v>0</v>
      </c>
      <c r="AK75" s="90">
        <v>1</v>
      </c>
      <c r="AL75" s="104" t="e">
        <f t="shared" ca="1" si="49"/>
        <v>#DIV/0!</v>
      </c>
      <c r="AM75" s="90">
        <v>1</v>
      </c>
      <c r="AN75" s="107">
        <v>1</v>
      </c>
      <c r="AO75" s="104">
        <f t="shared" si="37"/>
        <v>0</v>
      </c>
      <c r="AP75" s="90">
        <v>1</v>
      </c>
      <c r="AQ75" s="104">
        <f t="shared" ca="1" si="50"/>
        <v>0</v>
      </c>
      <c r="AR75" s="90">
        <v>1</v>
      </c>
      <c r="AS75" s="110">
        <f t="shared" ca="1" si="51"/>
        <v>0</v>
      </c>
      <c r="AT75" s="114">
        <f t="shared" ca="1" si="52"/>
        <v>0</v>
      </c>
      <c r="AU75" s="121">
        <f t="shared" ca="1" si="53"/>
        <v>0</v>
      </c>
      <c r="AV75" s="126"/>
    </row>
    <row r="76" spans="1:48" ht="18" x14ac:dyDescent="0.3">
      <c r="A76" s="37">
        <f t="shared" ca="1" si="38"/>
        <v>0</v>
      </c>
      <c r="B76" s="130">
        <v>73</v>
      </c>
      <c r="C76" s="228">
        <f ca="1">IFERROR(VLOOKUP(B76,'SAISIE MP'!R:X,2,FALSE),0)</f>
        <v>0</v>
      </c>
      <c r="D76" s="229"/>
      <c r="E76" s="58">
        <f ca="1">IFERROR((VLOOKUP(B76,'SAISIE MP'!R:X,3,FALSE))+(VLOOKUP(B76,'SAISIE MP'!R:X,4,FALSE)),0)</f>
        <v>0</v>
      </c>
      <c r="F76" s="58">
        <f ca="1">IFERROR(VLOOKUP(B76,'SAISIE MP'!R:X,5,FALSE),0)</f>
        <v>0</v>
      </c>
      <c r="G76" s="71">
        <f ca="1">IFERROR(VLOOKUP(B76,'SAISIE MP'!R:X,7,FALSE),0)</f>
        <v>0</v>
      </c>
      <c r="H76" s="73"/>
      <c r="I76" s="85">
        <f t="shared" si="31"/>
        <v>0</v>
      </c>
      <c r="J76" s="90">
        <v>1</v>
      </c>
      <c r="K76" s="97">
        <f t="shared" si="32"/>
        <v>0</v>
      </c>
      <c r="L76" s="90">
        <v>1</v>
      </c>
      <c r="M76" s="97">
        <f t="shared" si="33"/>
        <v>0</v>
      </c>
      <c r="N76" s="90">
        <v>1</v>
      </c>
      <c r="O76" s="97">
        <f t="shared" si="34"/>
        <v>0</v>
      </c>
      <c r="P76" s="90">
        <v>1</v>
      </c>
      <c r="Q76" s="97">
        <f t="shared" si="35"/>
        <v>0</v>
      </c>
      <c r="R76" s="90">
        <v>1</v>
      </c>
      <c r="S76" s="97">
        <f t="shared" ca="1" si="36"/>
        <v>0</v>
      </c>
      <c r="T76" s="90">
        <v>1</v>
      </c>
      <c r="U76" s="97">
        <f t="shared" ca="1" si="39"/>
        <v>0</v>
      </c>
      <c r="V76" s="90">
        <v>1</v>
      </c>
      <c r="W76" s="97">
        <f t="shared" ca="1" si="40"/>
        <v>0</v>
      </c>
      <c r="X76" s="100">
        <f t="shared" ca="1" si="41"/>
        <v>0</v>
      </c>
      <c r="Y76" s="85">
        <f t="shared" ca="1" si="42"/>
        <v>0</v>
      </c>
      <c r="Z76" s="97">
        <f t="shared" ca="1" si="43"/>
        <v>0</v>
      </c>
      <c r="AA76" s="90">
        <v>1</v>
      </c>
      <c r="AB76" s="97">
        <f t="shared" si="44"/>
        <v>0</v>
      </c>
      <c r="AC76" s="90">
        <v>1</v>
      </c>
      <c r="AD76" s="97">
        <f t="shared" si="45"/>
        <v>0</v>
      </c>
      <c r="AE76" s="90">
        <v>1</v>
      </c>
      <c r="AF76" s="97">
        <f t="shared" si="46"/>
        <v>0</v>
      </c>
      <c r="AG76" s="90">
        <v>1</v>
      </c>
      <c r="AH76" s="97">
        <f t="shared" si="47"/>
        <v>0</v>
      </c>
      <c r="AI76" s="90">
        <v>1</v>
      </c>
      <c r="AJ76" s="97">
        <f t="shared" si="48"/>
        <v>0</v>
      </c>
      <c r="AK76" s="90">
        <v>1</v>
      </c>
      <c r="AL76" s="104" t="e">
        <f t="shared" ca="1" si="49"/>
        <v>#DIV/0!</v>
      </c>
      <c r="AM76" s="90">
        <v>1</v>
      </c>
      <c r="AN76" s="107">
        <v>1</v>
      </c>
      <c r="AO76" s="104">
        <f t="shared" si="37"/>
        <v>0</v>
      </c>
      <c r="AP76" s="90">
        <v>1</v>
      </c>
      <c r="AQ76" s="104">
        <f t="shared" ca="1" si="50"/>
        <v>0</v>
      </c>
      <c r="AR76" s="90">
        <v>1</v>
      </c>
      <c r="AS76" s="110">
        <f t="shared" ca="1" si="51"/>
        <v>0</v>
      </c>
      <c r="AT76" s="114">
        <f t="shared" ca="1" si="52"/>
        <v>0</v>
      </c>
      <c r="AU76" s="121">
        <f t="shared" ca="1" si="53"/>
        <v>0</v>
      </c>
      <c r="AV76" s="126"/>
    </row>
    <row r="77" spans="1:48" ht="18" x14ac:dyDescent="0.3">
      <c r="A77" s="37">
        <f t="shared" ca="1" si="38"/>
        <v>0</v>
      </c>
      <c r="B77" s="130">
        <v>74</v>
      </c>
      <c r="C77" s="228">
        <f ca="1">IFERROR(VLOOKUP(B77,'SAISIE MP'!R:X,2,FALSE),0)</f>
        <v>0</v>
      </c>
      <c r="D77" s="229"/>
      <c r="E77" s="58">
        <f ca="1">IFERROR((VLOOKUP(B77,'SAISIE MP'!R:X,3,FALSE))+(VLOOKUP(B77,'SAISIE MP'!R:X,4,FALSE)),0)</f>
        <v>0</v>
      </c>
      <c r="F77" s="58">
        <f ca="1">IFERROR(VLOOKUP(B77,'SAISIE MP'!R:X,5,FALSE),0)</f>
        <v>0</v>
      </c>
      <c r="G77" s="71">
        <f ca="1">IFERROR(VLOOKUP(B77,'SAISIE MP'!R:X,7,FALSE),0)</f>
        <v>0</v>
      </c>
      <c r="H77" s="73"/>
      <c r="I77" s="85">
        <f t="shared" si="31"/>
        <v>0</v>
      </c>
      <c r="J77" s="90">
        <v>1</v>
      </c>
      <c r="K77" s="97">
        <f t="shared" si="32"/>
        <v>0</v>
      </c>
      <c r="L77" s="90">
        <v>1</v>
      </c>
      <c r="M77" s="97">
        <f t="shared" si="33"/>
        <v>0</v>
      </c>
      <c r="N77" s="90">
        <v>1</v>
      </c>
      <c r="O77" s="97">
        <f t="shared" si="34"/>
        <v>0</v>
      </c>
      <c r="P77" s="90">
        <v>1</v>
      </c>
      <c r="Q77" s="97">
        <f t="shared" si="35"/>
        <v>0</v>
      </c>
      <c r="R77" s="90">
        <v>1</v>
      </c>
      <c r="S77" s="97">
        <f t="shared" ca="1" si="36"/>
        <v>0</v>
      </c>
      <c r="T77" s="90">
        <v>1</v>
      </c>
      <c r="U77" s="97">
        <f t="shared" ca="1" si="39"/>
        <v>0</v>
      </c>
      <c r="V77" s="90">
        <v>1</v>
      </c>
      <c r="W77" s="97">
        <f t="shared" ca="1" si="40"/>
        <v>0</v>
      </c>
      <c r="X77" s="100">
        <f t="shared" ca="1" si="41"/>
        <v>0</v>
      </c>
      <c r="Y77" s="85">
        <f t="shared" ca="1" si="42"/>
        <v>0</v>
      </c>
      <c r="Z77" s="97">
        <f t="shared" ca="1" si="43"/>
        <v>0</v>
      </c>
      <c r="AA77" s="90">
        <v>1</v>
      </c>
      <c r="AB77" s="97">
        <f t="shared" si="44"/>
        <v>0</v>
      </c>
      <c r="AC77" s="90">
        <v>1</v>
      </c>
      <c r="AD77" s="97">
        <f t="shared" si="45"/>
        <v>0</v>
      </c>
      <c r="AE77" s="90">
        <v>1</v>
      </c>
      <c r="AF77" s="97">
        <f t="shared" si="46"/>
        <v>0</v>
      </c>
      <c r="AG77" s="90">
        <v>1</v>
      </c>
      <c r="AH77" s="97">
        <f t="shared" si="47"/>
        <v>0</v>
      </c>
      <c r="AI77" s="90">
        <v>1</v>
      </c>
      <c r="AJ77" s="97">
        <f t="shared" si="48"/>
        <v>0</v>
      </c>
      <c r="AK77" s="90">
        <v>1</v>
      </c>
      <c r="AL77" s="104" t="e">
        <f t="shared" ca="1" si="49"/>
        <v>#DIV/0!</v>
      </c>
      <c r="AM77" s="90">
        <v>1</v>
      </c>
      <c r="AN77" s="107">
        <v>1</v>
      </c>
      <c r="AO77" s="104">
        <f t="shared" si="37"/>
        <v>0</v>
      </c>
      <c r="AP77" s="90">
        <v>1</v>
      </c>
      <c r="AQ77" s="104">
        <f t="shared" ca="1" si="50"/>
        <v>0</v>
      </c>
      <c r="AR77" s="90">
        <v>1</v>
      </c>
      <c r="AS77" s="110">
        <f t="shared" ca="1" si="51"/>
        <v>0</v>
      </c>
      <c r="AT77" s="114">
        <f t="shared" ca="1" si="52"/>
        <v>0</v>
      </c>
      <c r="AU77" s="121">
        <f t="shared" ca="1" si="53"/>
        <v>0</v>
      </c>
      <c r="AV77" s="126"/>
    </row>
    <row r="78" spans="1:48" ht="18" x14ac:dyDescent="0.3">
      <c r="A78" s="37">
        <f t="shared" ca="1" si="38"/>
        <v>0</v>
      </c>
      <c r="B78" s="130">
        <v>75</v>
      </c>
      <c r="C78" s="228">
        <f ca="1">IFERROR(VLOOKUP(B78,'SAISIE MP'!R:X,2,FALSE),0)</f>
        <v>0</v>
      </c>
      <c r="D78" s="229"/>
      <c r="E78" s="58">
        <f ca="1">IFERROR((VLOOKUP(B78,'SAISIE MP'!R:X,3,FALSE))+(VLOOKUP(B78,'SAISIE MP'!R:X,4,FALSE)),0)</f>
        <v>0</v>
      </c>
      <c r="F78" s="58">
        <f ca="1">IFERROR(VLOOKUP(B78,'SAISIE MP'!R:X,5,FALSE),0)</f>
        <v>0</v>
      </c>
      <c r="G78" s="71">
        <f ca="1">IFERROR(VLOOKUP(B78,'SAISIE MP'!R:X,7,FALSE),0)</f>
        <v>0</v>
      </c>
      <c r="H78" s="73"/>
      <c r="I78" s="85">
        <f t="shared" si="31"/>
        <v>0</v>
      </c>
      <c r="J78" s="90">
        <v>1</v>
      </c>
      <c r="K78" s="97">
        <f t="shared" si="32"/>
        <v>0</v>
      </c>
      <c r="L78" s="90">
        <v>1</v>
      </c>
      <c r="M78" s="97">
        <f t="shared" si="33"/>
        <v>0</v>
      </c>
      <c r="N78" s="90">
        <v>1</v>
      </c>
      <c r="O78" s="97">
        <f t="shared" si="34"/>
        <v>0</v>
      </c>
      <c r="P78" s="90">
        <v>1</v>
      </c>
      <c r="Q78" s="97">
        <f t="shared" si="35"/>
        <v>0</v>
      </c>
      <c r="R78" s="90">
        <v>1</v>
      </c>
      <c r="S78" s="97">
        <f t="shared" ca="1" si="36"/>
        <v>0</v>
      </c>
      <c r="T78" s="90">
        <v>1</v>
      </c>
      <c r="U78" s="97">
        <f t="shared" ca="1" si="39"/>
        <v>0</v>
      </c>
      <c r="V78" s="90">
        <v>1</v>
      </c>
      <c r="W78" s="97">
        <f t="shared" ca="1" si="40"/>
        <v>0</v>
      </c>
      <c r="X78" s="100">
        <f t="shared" ca="1" si="41"/>
        <v>0</v>
      </c>
      <c r="Y78" s="85">
        <f t="shared" ca="1" si="42"/>
        <v>0</v>
      </c>
      <c r="Z78" s="97">
        <f t="shared" ca="1" si="43"/>
        <v>0</v>
      </c>
      <c r="AA78" s="90">
        <v>1</v>
      </c>
      <c r="AB78" s="97">
        <f t="shared" si="44"/>
        <v>0</v>
      </c>
      <c r="AC78" s="90">
        <v>1</v>
      </c>
      <c r="AD78" s="97">
        <f t="shared" si="45"/>
        <v>0</v>
      </c>
      <c r="AE78" s="90">
        <v>1</v>
      </c>
      <c r="AF78" s="97">
        <f t="shared" si="46"/>
        <v>0</v>
      </c>
      <c r="AG78" s="90">
        <v>1</v>
      </c>
      <c r="AH78" s="97">
        <f t="shared" si="47"/>
        <v>0</v>
      </c>
      <c r="AI78" s="90">
        <v>1</v>
      </c>
      <c r="AJ78" s="97">
        <f t="shared" si="48"/>
        <v>0</v>
      </c>
      <c r="AK78" s="90">
        <v>1</v>
      </c>
      <c r="AL78" s="104" t="e">
        <f t="shared" ca="1" si="49"/>
        <v>#DIV/0!</v>
      </c>
      <c r="AM78" s="90">
        <v>1</v>
      </c>
      <c r="AN78" s="107">
        <v>1</v>
      </c>
      <c r="AO78" s="104">
        <f t="shared" si="37"/>
        <v>0</v>
      </c>
      <c r="AP78" s="90">
        <v>1</v>
      </c>
      <c r="AQ78" s="104">
        <f t="shared" ca="1" si="50"/>
        <v>0</v>
      </c>
      <c r="AR78" s="90">
        <v>1</v>
      </c>
      <c r="AS78" s="110">
        <f t="shared" ca="1" si="51"/>
        <v>0</v>
      </c>
      <c r="AT78" s="114">
        <f t="shared" ca="1" si="52"/>
        <v>0</v>
      </c>
      <c r="AU78" s="121">
        <f t="shared" ca="1" si="53"/>
        <v>0</v>
      </c>
      <c r="AV78" s="126"/>
    </row>
    <row r="79" spans="1:48" ht="18" x14ac:dyDescent="0.3">
      <c r="A79" s="37">
        <f t="shared" ca="1" si="38"/>
        <v>0</v>
      </c>
      <c r="B79" s="130">
        <v>76</v>
      </c>
      <c r="C79" s="228">
        <f ca="1">IFERROR(VLOOKUP(B79,'SAISIE MP'!R:X,2,FALSE),0)</f>
        <v>0</v>
      </c>
      <c r="D79" s="229"/>
      <c r="E79" s="58">
        <f ca="1">IFERROR((VLOOKUP(B79,'SAISIE MP'!R:X,3,FALSE))+(VLOOKUP(B79,'SAISIE MP'!R:X,4,FALSE)),0)</f>
        <v>0</v>
      </c>
      <c r="F79" s="58">
        <f ca="1">IFERROR(VLOOKUP(B79,'SAISIE MP'!R:X,5,FALSE),0)</f>
        <v>0</v>
      </c>
      <c r="G79" s="71">
        <f ca="1">IFERROR(VLOOKUP(B79,'SAISIE MP'!R:X,7,FALSE),0)</f>
        <v>0</v>
      </c>
      <c r="H79" s="73"/>
      <c r="I79" s="85">
        <f t="shared" si="31"/>
        <v>0</v>
      </c>
      <c r="J79" s="90">
        <v>1</v>
      </c>
      <c r="K79" s="97">
        <f t="shared" si="32"/>
        <v>0</v>
      </c>
      <c r="L79" s="90">
        <v>1</v>
      </c>
      <c r="M79" s="97">
        <f t="shared" si="33"/>
        <v>0</v>
      </c>
      <c r="N79" s="90">
        <v>1</v>
      </c>
      <c r="O79" s="97">
        <f t="shared" si="34"/>
        <v>0</v>
      </c>
      <c r="P79" s="90">
        <v>1</v>
      </c>
      <c r="Q79" s="97">
        <f t="shared" si="35"/>
        <v>0</v>
      </c>
      <c r="R79" s="90">
        <v>1</v>
      </c>
      <c r="S79" s="97">
        <f t="shared" ca="1" si="36"/>
        <v>0</v>
      </c>
      <c r="T79" s="90">
        <v>1</v>
      </c>
      <c r="U79" s="97">
        <f t="shared" ca="1" si="39"/>
        <v>0</v>
      </c>
      <c r="V79" s="90">
        <v>1</v>
      </c>
      <c r="W79" s="97">
        <f t="shared" ca="1" si="40"/>
        <v>0</v>
      </c>
      <c r="X79" s="100">
        <f t="shared" ca="1" si="41"/>
        <v>0</v>
      </c>
      <c r="Y79" s="85">
        <f t="shared" ca="1" si="42"/>
        <v>0</v>
      </c>
      <c r="Z79" s="97">
        <f t="shared" ca="1" si="43"/>
        <v>0</v>
      </c>
      <c r="AA79" s="90">
        <v>1</v>
      </c>
      <c r="AB79" s="97">
        <f t="shared" si="44"/>
        <v>0</v>
      </c>
      <c r="AC79" s="90">
        <v>1</v>
      </c>
      <c r="AD79" s="97">
        <f t="shared" si="45"/>
        <v>0</v>
      </c>
      <c r="AE79" s="90">
        <v>1</v>
      </c>
      <c r="AF79" s="97">
        <f t="shared" si="46"/>
        <v>0</v>
      </c>
      <c r="AG79" s="90">
        <v>1</v>
      </c>
      <c r="AH79" s="97">
        <f t="shared" si="47"/>
        <v>0</v>
      </c>
      <c r="AI79" s="90">
        <v>1</v>
      </c>
      <c r="AJ79" s="97">
        <f t="shared" si="48"/>
        <v>0</v>
      </c>
      <c r="AK79" s="90">
        <v>1</v>
      </c>
      <c r="AL79" s="104" t="e">
        <f t="shared" ca="1" si="49"/>
        <v>#DIV/0!</v>
      </c>
      <c r="AM79" s="90">
        <v>1</v>
      </c>
      <c r="AN79" s="107">
        <v>1</v>
      </c>
      <c r="AO79" s="104">
        <f t="shared" si="37"/>
        <v>0</v>
      </c>
      <c r="AP79" s="90">
        <v>1</v>
      </c>
      <c r="AQ79" s="104">
        <f t="shared" ca="1" si="50"/>
        <v>0</v>
      </c>
      <c r="AR79" s="90">
        <v>1</v>
      </c>
      <c r="AS79" s="110">
        <f t="shared" ca="1" si="51"/>
        <v>0</v>
      </c>
      <c r="AT79" s="114">
        <f t="shared" ca="1" si="52"/>
        <v>0</v>
      </c>
      <c r="AU79" s="121">
        <f t="shared" ca="1" si="53"/>
        <v>0</v>
      </c>
      <c r="AV79" s="126"/>
    </row>
    <row r="80" spans="1:48" ht="18" x14ac:dyDescent="0.3">
      <c r="A80" s="37">
        <f t="shared" ca="1" si="38"/>
        <v>0</v>
      </c>
      <c r="B80" s="130">
        <v>77</v>
      </c>
      <c r="C80" s="228">
        <f ca="1">IFERROR(VLOOKUP(B80,'SAISIE MP'!R:X,2,FALSE),0)</f>
        <v>0</v>
      </c>
      <c r="D80" s="229"/>
      <c r="E80" s="58">
        <f ca="1">IFERROR((VLOOKUP(B80,'SAISIE MP'!R:X,3,FALSE))+(VLOOKUP(B80,'SAISIE MP'!R:X,4,FALSE)),0)</f>
        <v>0</v>
      </c>
      <c r="F80" s="58">
        <f ca="1">IFERROR(VLOOKUP(B80,'SAISIE MP'!R:X,5,FALSE),0)</f>
        <v>0</v>
      </c>
      <c r="G80" s="71">
        <f ca="1">IFERROR(VLOOKUP(B80,'SAISIE MP'!R:X,7,FALSE),0)</f>
        <v>0</v>
      </c>
      <c r="H80" s="73"/>
      <c r="I80" s="85">
        <f t="shared" si="31"/>
        <v>0</v>
      </c>
      <c r="J80" s="90">
        <v>1</v>
      </c>
      <c r="K80" s="97">
        <f t="shared" si="32"/>
        <v>0</v>
      </c>
      <c r="L80" s="90">
        <v>1</v>
      </c>
      <c r="M80" s="97">
        <f t="shared" si="33"/>
        <v>0</v>
      </c>
      <c r="N80" s="90">
        <v>1</v>
      </c>
      <c r="O80" s="97">
        <f t="shared" si="34"/>
        <v>0</v>
      </c>
      <c r="P80" s="90">
        <v>1</v>
      </c>
      <c r="Q80" s="97">
        <f t="shared" si="35"/>
        <v>0</v>
      </c>
      <c r="R80" s="90">
        <v>1</v>
      </c>
      <c r="S80" s="97">
        <f t="shared" ca="1" si="36"/>
        <v>0</v>
      </c>
      <c r="T80" s="90">
        <v>1</v>
      </c>
      <c r="U80" s="97">
        <f t="shared" ca="1" si="39"/>
        <v>0</v>
      </c>
      <c r="V80" s="90">
        <v>1</v>
      </c>
      <c r="W80" s="97">
        <f t="shared" ca="1" si="40"/>
        <v>0</v>
      </c>
      <c r="X80" s="100">
        <f t="shared" ca="1" si="41"/>
        <v>0</v>
      </c>
      <c r="Y80" s="85">
        <f t="shared" ca="1" si="42"/>
        <v>0</v>
      </c>
      <c r="Z80" s="97">
        <f t="shared" ca="1" si="43"/>
        <v>0</v>
      </c>
      <c r="AA80" s="90">
        <v>1</v>
      </c>
      <c r="AB80" s="97">
        <f t="shared" si="44"/>
        <v>0</v>
      </c>
      <c r="AC80" s="90">
        <v>1</v>
      </c>
      <c r="AD80" s="97">
        <f t="shared" si="45"/>
        <v>0</v>
      </c>
      <c r="AE80" s="90">
        <v>1</v>
      </c>
      <c r="AF80" s="97">
        <f t="shared" si="46"/>
        <v>0</v>
      </c>
      <c r="AG80" s="90">
        <v>1</v>
      </c>
      <c r="AH80" s="97">
        <f t="shared" si="47"/>
        <v>0</v>
      </c>
      <c r="AI80" s="90">
        <v>1</v>
      </c>
      <c r="AJ80" s="97">
        <f t="shared" si="48"/>
        <v>0</v>
      </c>
      <c r="AK80" s="90">
        <v>1</v>
      </c>
      <c r="AL80" s="104" t="e">
        <f t="shared" ca="1" si="49"/>
        <v>#DIV/0!</v>
      </c>
      <c r="AM80" s="90">
        <v>1</v>
      </c>
      <c r="AN80" s="107">
        <v>1</v>
      </c>
      <c r="AO80" s="104">
        <f t="shared" si="37"/>
        <v>0</v>
      </c>
      <c r="AP80" s="90">
        <v>1</v>
      </c>
      <c r="AQ80" s="104">
        <f t="shared" ca="1" si="50"/>
        <v>0</v>
      </c>
      <c r="AR80" s="90">
        <v>1</v>
      </c>
      <c r="AS80" s="110">
        <f t="shared" ca="1" si="51"/>
        <v>0</v>
      </c>
      <c r="AT80" s="114">
        <f t="shared" ca="1" si="52"/>
        <v>0</v>
      </c>
      <c r="AU80" s="121">
        <f t="shared" ca="1" si="53"/>
        <v>0</v>
      </c>
      <c r="AV80" s="126"/>
    </row>
    <row r="81" spans="1:48" ht="18" x14ac:dyDescent="0.3">
      <c r="A81" s="37">
        <f t="shared" ca="1" si="38"/>
        <v>0</v>
      </c>
      <c r="B81" s="130">
        <v>78</v>
      </c>
      <c r="C81" s="228">
        <f ca="1">IFERROR(VLOOKUP(B81,'SAISIE MP'!R:X,2,FALSE),0)</f>
        <v>0</v>
      </c>
      <c r="D81" s="229"/>
      <c r="E81" s="58">
        <f ca="1">IFERROR((VLOOKUP(B81,'SAISIE MP'!R:X,3,FALSE))+(VLOOKUP(B81,'SAISIE MP'!R:X,4,FALSE)),0)</f>
        <v>0</v>
      </c>
      <c r="F81" s="58">
        <f ca="1">IFERROR(VLOOKUP(B81,'SAISIE MP'!R:X,5,FALSE),0)</f>
        <v>0</v>
      </c>
      <c r="G81" s="71">
        <f ca="1">IFERROR(VLOOKUP(B81,'SAISIE MP'!R:X,7,FALSE),0)</f>
        <v>0</v>
      </c>
      <c r="H81" s="73"/>
      <c r="I81" s="85">
        <f t="shared" si="31"/>
        <v>0</v>
      </c>
      <c r="J81" s="90">
        <v>1</v>
      </c>
      <c r="K81" s="97">
        <f t="shared" si="32"/>
        <v>0</v>
      </c>
      <c r="L81" s="90">
        <v>1</v>
      </c>
      <c r="M81" s="97">
        <f t="shared" si="33"/>
        <v>0</v>
      </c>
      <c r="N81" s="90">
        <v>1</v>
      </c>
      <c r="O81" s="97">
        <f t="shared" si="34"/>
        <v>0</v>
      </c>
      <c r="P81" s="90">
        <v>1</v>
      </c>
      <c r="Q81" s="97">
        <f t="shared" si="35"/>
        <v>0</v>
      </c>
      <c r="R81" s="90">
        <v>1</v>
      </c>
      <c r="S81" s="97">
        <f t="shared" ca="1" si="36"/>
        <v>0</v>
      </c>
      <c r="T81" s="90">
        <v>1</v>
      </c>
      <c r="U81" s="97">
        <f t="shared" ca="1" si="39"/>
        <v>0</v>
      </c>
      <c r="V81" s="90">
        <v>1</v>
      </c>
      <c r="W81" s="97">
        <f t="shared" ca="1" si="40"/>
        <v>0</v>
      </c>
      <c r="X81" s="100">
        <f t="shared" ca="1" si="41"/>
        <v>0</v>
      </c>
      <c r="Y81" s="85">
        <f t="shared" ca="1" si="42"/>
        <v>0</v>
      </c>
      <c r="Z81" s="97">
        <f t="shared" ca="1" si="43"/>
        <v>0</v>
      </c>
      <c r="AA81" s="90">
        <v>1</v>
      </c>
      <c r="AB81" s="97">
        <f t="shared" si="44"/>
        <v>0</v>
      </c>
      <c r="AC81" s="90">
        <v>1</v>
      </c>
      <c r="AD81" s="97">
        <f t="shared" si="45"/>
        <v>0</v>
      </c>
      <c r="AE81" s="90">
        <v>1</v>
      </c>
      <c r="AF81" s="97">
        <f t="shared" si="46"/>
        <v>0</v>
      </c>
      <c r="AG81" s="90">
        <v>1</v>
      </c>
      <c r="AH81" s="97">
        <f t="shared" si="47"/>
        <v>0</v>
      </c>
      <c r="AI81" s="90">
        <v>1</v>
      </c>
      <c r="AJ81" s="97">
        <f t="shared" si="48"/>
        <v>0</v>
      </c>
      <c r="AK81" s="90">
        <v>1</v>
      </c>
      <c r="AL81" s="104" t="e">
        <f t="shared" ca="1" si="49"/>
        <v>#DIV/0!</v>
      </c>
      <c r="AM81" s="90">
        <v>1</v>
      </c>
      <c r="AN81" s="107">
        <v>1</v>
      </c>
      <c r="AO81" s="104">
        <f t="shared" si="37"/>
        <v>0</v>
      </c>
      <c r="AP81" s="90">
        <v>1</v>
      </c>
      <c r="AQ81" s="104">
        <f t="shared" ca="1" si="50"/>
        <v>0</v>
      </c>
      <c r="AR81" s="90">
        <v>1</v>
      </c>
      <c r="AS81" s="110">
        <f t="shared" ca="1" si="51"/>
        <v>0</v>
      </c>
      <c r="AT81" s="114">
        <f t="shared" ca="1" si="52"/>
        <v>0</v>
      </c>
      <c r="AU81" s="121">
        <f t="shared" ca="1" si="53"/>
        <v>0</v>
      </c>
      <c r="AV81" s="126"/>
    </row>
    <row r="82" spans="1:48" ht="18" x14ac:dyDescent="0.3">
      <c r="A82" s="37">
        <f t="shared" ca="1" si="38"/>
        <v>0</v>
      </c>
      <c r="B82" s="130">
        <v>79</v>
      </c>
      <c r="C82" s="228">
        <f ca="1">IFERROR(VLOOKUP(B82,'SAISIE MP'!R:X,2,FALSE),0)</f>
        <v>0</v>
      </c>
      <c r="D82" s="229"/>
      <c r="E82" s="58">
        <f ca="1">IFERROR((VLOOKUP(B82,'SAISIE MP'!R:X,3,FALSE))+(VLOOKUP(B82,'SAISIE MP'!R:X,4,FALSE)),0)</f>
        <v>0</v>
      </c>
      <c r="F82" s="58">
        <f ca="1">IFERROR(VLOOKUP(B82,'SAISIE MP'!R:X,5,FALSE),0)</f>
        <v>0</v>
      </c>
      <c r="G82" s="71">
        <f ca="1">IFERROR(VLOOKUP(B82,'SAISIE MP'!R:X,7,FALSE),0)</f>
        <v>0</v>
      </c>
      <c r="H82" s="73"/>
      <c r="I82" s="85">
        <f t="shared" si="31"/>
        <v>0</v>
      </c>
      <c r="J82" s="90">
        <v>1</v>
      </c>
      <c r="K82" s="97">
        <f t="shared" si="32"/>
        <v>0</v>
      </c>
      <c r="L82" s="90">
        <v>1</v>
      </c>
      <c r="M82" s="97">
        <f t="shared" si="33"/>
        <v>0</v>
      </c>
      <c r="N82" s="90">
        <v>1</v>
      </c>
      <c r="O82" s="97">
        <f t="shared" si="34"/>
        <v>0</v>
      </c>
      <c r="P82" s="90">
        <v>1</v>
      </c>
      <c r="Q82" s="97">
        <f t="shared" si="35"/>
        <v>0</v>
      </c>
      <c r="R82" s="90">
        <v>1</v>
      </c>
      <c r="S82" s="97">
        <f t="shared" ca="1" si="36"/>
        <v>0</v>
      </c>
      <c r="T82" s="90">
        <v>1</v>
      </c>
      <c r="U82" s="97">
        <f t="shared" ca="1" si="39"/>
        <v>0</v>
      </c>
      <c r="V82" s="90">
        <v>1</v>
      </c>
      <c r="W82" s="97">
        <f t="shared" ca="1" si="40"/>
        <v>0</v>
      </c>
      <c r="X82" s="100">
        <f t="shared" ca="1" si="41"/>
        <v>0</v>
      </c>
      <c r="Y82" s="85">
        <f t="shared" ca="1" si="42"/>
        <v>0</v>
      </c>
      <c r="Z82" s="97">
        <f t="shared" ca="1" si="43"/>
        <v>0</v>
      </c>
      <c r="AA82" s="90">
        <v>1</v>
      </c>
      <c r="AB82" s="97">
        <f t="shared" si="44"/>
        <v>0</v>
      </c>
      <c r="AC82" s="90">
        <v>1</v>
      </c>
      <c r="AD82" s="97">
        <f t="shared" si="45"/>
        <v>0</v>
      </c>
      <c r="AE82" s="90">
        <v>1</v>
      </c>
      <c r="AF82" s="97">
        <f t="shared" si="46"/>
        <v>0</v>
      </c>
      <c r="AG82" s="90">
        <v>1</v>
      </c>
      <c r="AH82" s="97">
        <f t="shared" si="47"/>
        <v>0</v>
      </c>
      <c r="AI82" s="90">
        <v>1</v>
      </c>
      <c r="AJ82" s="97">
        <f t="shared" si="48"/>
        <v>0</v>
      </c>
      <c r="AK82" s="90">
        <v>1</v>
      </c>
      <c r="AL82" s="104" t="e">
        <f t="shared" ca="1" si="49"/>
        <v>#DIV/0!</v>
      </c>
      <c r="AM82" s="90">
        <v>1</v>
      </c>
      <c r="AN82" s="107">
        <v>1</v>
      </c>
      <c r="AO82" s="104">
        <f t="shared" si="37"/>
        <v>0</v>
      </c>
      <c r="AP82" s="90">
        <v>1</v>
      </c>
      <c r="AQ82" s="104">
        <f t="shared" ca="1" si="50"/>
        <v>0</v>
      </c>
      <c r="AR82" s="90">
        <v>1</v>
      </c>
      <c r="AS82" s="110">
        <f t="shared" ca="1" si="51"/>
        <v>0</v>
      </c>
      <c r="AT82" s="114">
        <f t="shared" ca="1" si="52"/>
        <v>0</v>
      </c>
      <c r="AU82" s="121">
        <f t="shared" ca="1" si="53"/>
        <v>0</v>
      </c>
      <c r="AV82" s="126"/>
    </row>
    <row r="83" spans="1:48" ht="18" x14ac:dyDescent="0.3">
      <c r="A83" s="37">
        <f t="shared" ca="1" si="38"/>
        <v>0</v>
      </c>
      <c r="B83" s="130">
        <v>80</v>
      </c>
      <c r="C83" s="228">
        <f ca="1">IFERROR(VLOOKUP(B83,'SAISIE MP'!R:X,2,FALSE),0)</f>
        <v>0</v>
      </c>
      <c r="D83" s="229"/>
      <c r="E83" s="58">
        <f ca="1">IFERROR((VLOOKUP(B83,'SAISIE MP'!R:X,3,FALSE))+(VLOOKUP(B83,'SAISIE MP'!R:X,4,FALSE)),0)</f>
        <v>0</v>
      </c>
      <c r="F83" s="58">
        <f ca="1">IFERROR(VLOOKUP(B83,'SAISIE MP'!R:X,5,FALSE),0)</f>
        <v>0</v>
      </c>
      <c r="G83" s="71">
        <f ca="1">IFERROR(VLOOKUP(B83,'SAISIE MP'!R:X,7,FALSE),0)</f>
        <v>0</v>
      </c>
      <c r="H83" s="73"/>
      <c r="I83" s="85">
        <f t="shared" si="31"/>
        <v>0</v>
      </c>
      <c r="J83" s="90">
        <v>1</v>
      </c>
      <c r="K83" s="97">
        <f t="shared" si="32"/>
        <v>0</v>
      </c>
      <c r="L83" s="90">
        <v>1</v>
      </c>
      <c r="M83" s="97">
        <f t="shared" si="33"/>
        <v>0</v>
      </c>
      <c r="N83" s="90">
        <v>1</v>
      </c>
      <c r="O83" s="97">
        <f t="shared" si="34"/>
        <v>0</v>
      </c>
      <c r="P83" s="90">
        <v>1</v>
      </c>
      <c r="Q83" s="97">
        <f t="shared" si="35"/>
        <v>0</v>
      </c>
      <c r="R83" s="90">
        <v>1</v>
      </c>
      <c r="S83" s="97">
        <f t="shared" ca="1" si="36"/>
        <v>0</v>
      </c>
      <c r="T83" s="90">
        <v>1</v>
      </c>
      <c r="U83" s="97">
        <f t="shared" ca="1" si="39"/>
        <v>0</v>
      </c>
      <c r="V83" s="90">
        <v>1</v>
      </c>
      <c r="W83" s="97">
        <f t="shared" ca="1" si="40"/>
        <v>0</v>
      </c>
      <c r="X83" s="100">
        <f t="shared" ca="1" si="41"/>
        <v>0</v>
      </c>
      <c r="Y83" s="85">
        <f t="shared" ca="1" si="42"/>
        <v>0</v>
      </c>
      <c r="Z83" s="97">
        <f t="shared" ca="1" si="43"/>
        <v>0</v>
      </c>
      <c r="AA83" s="90">
        <v>1</v>
      </c>
      <c r="AB83" s="97">
        <f t="shared" si="44"/>
        <v>0</v>
      </c>
      <c r="AC83" s="90">
        <v>1</v>
      </c>
      <c r="AD83" s="97">
        <f t="shared" si="45"/>
        <v>0</v>
      </c>
      <c r="AE83" s="90">
        <v>1</v>
      </c>
      <c r="AF83" s="97">
        <f t="shared" si="46"/>
        <v>0</v>
      </c>
      <c r="AG83" s="90">
        <v>1</v>
      </c>
      <c r="AH83" s="97">
        <f t="shared" si="47"/>
        <v>0</v>
      </c>
      <c r="AI83" s="90">
        <v>1</v>
      </c>
      <c r="AJ83" s="97">
        <f t="shared" si="48"/>
        <v>0</v>
      </c>
      <c r="AK83" s="90">
        <v>1</v>
      </c>
      <c r="AL83" s="104" t="e">
        <f t="shared" ca="1" si="49"/>
        <v>#DIV/0!</v>
      </c>
      <c r="AM83" s="90">
        <v>1</v>
      </c>
      <c r="AN83" s="107">
        <v>1</v>
      </c>
      <c r="AO83" s="104">
        <f t="shared" si="37"/>
        <v>0</v>
      </c>
      <c r="AP83" s="90">
        <v>1</v>
      </c>
      <c r="AQ83" s="104">
        <f t="shared" ca="1" si="50"/>
        <v>0</v>
      </c>
      <c r="AR83" s="90">
        <v>1</v>
      </c>
      <c r="AS83" s="110">
        <f t="shared" ca="1" si="51"/>
        <v>0</v>
      </c>
      <c r="AT83" s="114">
        <f t="shared" ca="1" si="52"/>
        <v>0</v>
      </c>
      <c r="AU83" s="121">
        <f t="shared" ca="1" si="53"/>
        <v>0</v>
      </c>
      <c r="AV83" s="126"/>
    </row>
    <row r="84" spans="1:48" ht="18" x14ac:dyDescent="0.3">
      <c r="A84" s="37">
        <f t="shared" ca="1" si="38"/>
        <v>0</v>
      </c>
      <c r="B84" s="130">
        <v>81</v>
      </c>
      <c r="C84" s="228">
        <f ca="1">IFERROR(VLOOKUP(B84,'SAISIE MP'!R:X,2,FALSE),0)</f>
        <v>0</v>
      </c>
      <c r="D84" s="229"/>
      <c r="E84" s="58">
        <f ca="1">IFERROR((VLOOKUP(B84,'SAISIE MP'!R:X,3,FALSE))+(VLOOKUP(B84,'SAISIE MP'!R:X,4,FALSE)),0)</f>
        <v>0</v>
      </c>
      <c r="F84" s="58">
        <f ca="1">IFERROR(VLOOKUP(B84,'SAISIE MP'!R:X,5,FALSE),0)</f>
        <v>0</v>
      </c>
      <c r="G84" s="71">
        <f ca="1">IFERROR(VLOOKUP(B84,'SAISIE MP'!R:X,7,FALSE),0)</f>
        <v>0</v>
      </c>
      <c r="H84" s="73"/>
      <c r="I84" s="85">
        <f t="shared" si="31"/>
        <v>0</v>
      </c>
      <c r="J84" s="90">
        <v>1</v>
      </c>
      <c r="K84" s="97">
        <f t="shared" si="32"/>
        <v>0</v>
      </c>
      <c r="L84" s="90">
        <v>1</v>
      </c>
      <c r="M84" s="97">
        <f t="shared" si="33"/>
        <v>0</v>
      </c>
      <c r="N84" s="90">
        <v>1</v>
      </c>
      <c r="O84" s="97">
        <f t="shared" si="34"/>
        <v>0</v>
      </c>
      <c r="P84" s="90">
        <v>1</v>
      </c>
      <c r="Q84" s="97">
        <f t="shared" si="35"/>
        <v>0</v>
      </c>
      <c r="R84" s="90">
        <v>1</v>
      </c>
      <c r="S84" s="97">
        <f t="shared" ca="1" si="36"/>
        <v>0</v>
      </c>
      <c r="T84" s="90">
        <v>1</v>
      </c>
      <c r="U84" s="97">
        <f t="shared" ca="1" si="39"/>
        <v>0</v>
      </c>
      <c r="V84" s="90">
        <v>1</v>
      </c>
      <c r="W84" s="97">
        <f t="shared" ca="1" si="40"/>
        <v>0</v>
      </c>
      <c r="X84" s="100">
        <f t="shared" ca="1" si="41"/>
        <v>0</v>
      </c>
      <c r="Y84" s="85">
        <f t="shared" ca="1" si="42"/>
        <v>0</v>
      </c>
      <c r="Z84" s="97">
        <f t="shared" ca="1" si="43"/>
        <v>0</v>
      </c>
      <c r="AA84" s="90">
        <v>1</v>
      </c>
      <c r="AB84" s="97">
        <f t="shared" si="44"/>
        <v>0</v>
      </c>
      <c r="AC84" s="90">
        <v>1</v>
      </c>
      <c r="AD84" s="97">
        <f t="shared" si="45"/>
        <v>0</v>
      </c>
      <c r="AE84" s="90">
        <v>1</v>
      </c>
      <c r="AF84" s="97">
        <f t="shared" si="46"/>
        <v>0</v>
      </c>
      <c r="AG84" s="90">
        <v>1</v>
      </c>
      <c r="AH84" s="97">
        <f t="shared" si="47"/>
        <v>0</v>
      </c>
      <c r="AI84" s="90">
        <v>1</v>
      </c>
      <c r="AJ84" s="97">
        <f t="shared" si="48"/>
        <v>0</v>
      </c>
      <c r="AK84" s="90">
        <v>1</v>
      </c>
      <c r="AL84" s="104" t="e">
        <f t="shared" ca="1" si="49"/>
        <v>#DIV/0!</v>
      </c>
      <c r="AM84" s="90">
        <v>1</v>
      </c>
      <c r="AN84" s="107">
        <v>1</v>
      </c>
      <c r="AO84" s="104">
        <f t="shared" si="37"/>
        <v>0</v>
      </c>
      <c r="AP84" s="90">
        <v>1</v>
      </c>
      <c r="AQ84" s="104">
        <f t="shared" ca="1" si="50"/>
        <v>0</v>
      </c>
      <c r="AR84" s="90">
        <v>1</v>
      </c>
      <c r="AS84" s="110">
        <f t="shared" ca="1" si="51"/>
        <v>0</v>
      </c>
      <c r="AT84" s="114">
        <f t="shared" ca="1" si="52"/>
        <v>0</v>
      </c>
      <c r="AU84" s="121">
        <f t="shared" ca="1" si="53"/>
        <v>0</v>
      </c>
      <c r="AV84" s="126"/>
    </row>
    <row r="85" spans="1:48" ht="18" x14ac:dyDescent="0.3">
      <c r="A85" s="37">
        <f t="shared" ca="1" si="38"/>
        <v>0</v>
      </c>
      <c r="B85" s="130">
        <v>82</v>
      </c>
      <c r="C85" s="228">
        <f ca="1">IFERROR(VLOOKUP(B85,'SAISIE MP'!R:X,2,FALSE),0)</f>
        <v>0</v>
      </c>
      <c r="D85" s="229"/>
      <c r="E85" s="58">
        <f ca="1">IFERROR((VLOOKUP(B85,'SAISIE MP'!R:X,3,FALSE))+(VLOOKUP(B85,'SAISIE MP'!R:X,4,FALSE)),0)</f>
        <v>0</v>
      </c>
      <c r="F85" s="58">
        <f ca="1">IFERROR(VLOOKUP(B85,'SAISIE MP'!R:X,5,FALSE),0)</f>
        <v>0</v>
      </c>
      <c r="G85" s="71">
        <f ca="1">IFERROR(VLOOKUP(B85,'SAISIE MP'!R:X,7,FALSE),0)</f>
        <v>0</v>
      </c>
      <c r="H85" s="73"/>
      <c r="I85" s="85">
        <f t="shared" si="31"/>
        <v>0</v>
      </c>
      <c r="J85" s="90">
        <v>1</v>
      </c>
      <c r="K85" s="97">
        <f t="shared" si="32"/>
        <v>0</v>
      </c>
      <c r="L85" s="90">
        <v>1</v>
      </c>
      <c r="M85" s="97">
        <f t="shared" si="33"/>
        <v>0</v>
      </c>
      <c r="N85" s="90">
        <v>1</v>
      </c>
      <c r="O85" s="97">
        <f t="shared" si="34"/>
        <v>0</v>
      </c>
      <c r="P85" s="90">
        <v>1</v>
      </c>
      <c r="Q85" s="97">
        <f t="shared" si="35"/>
        <v>0</v>
      </c>
      <c r="R85" s="90">
        <v>1</v>
      </c>
      <c r="S85" s="97">
        <f t="shared" ca="1" si="36"/>
        <v>0</v>
      </c>
      <c r="T85" s="90">
        <v>1</v>
      </c>
      <c r="U85" s="97">
        <f t="shared" ca="1" si="39"/>
        <v>0</v>
      </c>
      <c r="V85" s="90">
        <v>1</v>
      </c>
      <c r="W85" s="97">
        <f t="shared" ca="1" si="40"/>
        <v>0</v>
      </c>
      <c r="X85" s="100">
        <f t="shared" ca="1" si="41"/>
        <v>0</v>
      </c>
      <c r="Y85" s="85">
        <f t="shared" ca="1" si="42"/>
        <v>0</v>
      </c>
      <c r="Z85" s="97">
        <f t="shared" ca="1" si="43"/>
        <v>0</v>
      </c>
      <c r="AA85" s="90">
        <v>1</v>
      </c>
      <c r="AB85" s="97">
        <f t="shared" si="44"/>
        <v>0</v>
      </c>
      <c r="AC85" s="90">
        <v>1</v>
      </c>
      <c r="AD85" s="97">
        <f t="shared" si="45"/>
        <v>0</v>
      </c>
      <c r="AE85" s="90">
        <v>1</v>
      </c>
      <c r="AF85" s="97">
        <f t="shared" si="46"/>
        <v>0</v>
      </c>
      <c r="AG85" s="90">
        <v>1</v>
      </c>
      <c r="AH85" s="97">
        <f t="shared" si="47"/>
        <v>0</v>
      </c>
      <c r="AI85" s="90">
        <v>1</v>
      </c>
      <c r="AJ85" s="97">
        <f t="shared" si="48"/>
        <v>0</v>
      </c>
      <c r="AK85" s="90">
        <v>1</v>
      </c>
      <c r="AL85" s="104" t="e">
        <f t="shared" ca="1" si="49"/>
        <v>#DIV/0!</v>
      </c>
      <c r="AM85" s="90">
        <v>1</v>
      </c>
      <c r="AN85" s="107">
        <v>1</v>
      </c>
      <c r="AO85" s="104">
        <f t="shared" si="37"/>
        <v>0</v>
      </c>
      <c r="AP85" s="90">
        <v>1</v>
      </c>
      <c r="AQ85" s="104">
        <f t="shared" ca="1" si="50"/>
        <v>0</v>
      </c>
      <c r="AR85" s="90">
        <v>1</v>
      </c>
      <c r="AS85" s="110">
        <f t="shared" ca="1" si="51"/>
        <v>0</v>
      </c>
      <c r="AT85" s="114">
        <f t="shared" ca="1" si="52"/>
        <v>0</v>
      </c>
      <c r="AU85" s="121">
        <f t="shared" ca="1" si="53"/>
        <v>0</v>
      </c>
      <c r="AV85" s="126"/>
    </row>
    <row r="86" spans="1:48" ht="18" x14ac:dyDescent="0.3">
      <c r="A86" s="37">
        <f t="shared" ca="1" si="38"/>
        <v>0</v>
      </c>
      <c r="B86" s="130">
        <v>83</v>
      </c>
      <c r="C86" s="228">
        <f ca="1">IFERROR(VLOOKUP(B86,'SAISIE MP'!R:X,2,FALSE),0)</f>
        <v>0</v>
      </c>
      <c r="D86" s="229"/>
      <c r="E86" s="58">
        <f ca="1">IFERROR((VLOOKUP(B86,'SAISIE MP'!R:X,3,FALSE))+(VLOOKUP(B86,'SAISIE MP'!R:X,4,FALSE)),0)</f>
        <v>0</v>
      </c>
      <c r="F86" s="58">
        <f ca="1">IFERROR(VLOOKUP(B86,'SAISIE MP'!R:X,5,FALSE),0)</f>
        <v>0</v>
      </c>
      <c r="G86" s="71">
        <f ca="1">IFERROR(VLOOKUP(B86,'SAISIE MP'!R:X,7,FALSE),0)</f>
        <v>0</v>
      </c>
      <c r="H86" s="73"/>
      <c r="I86" s="85">
        <f t="shared" si="31"/>
        <v>0</v>
      </c>
      <c r="J86" s="90">
        <v>1</v>
      </c>
      <c r="K86" s="97">
        <f t="shared" si="32"/>
        <v>0</v>
      </c>
      <c r="L86" s="90">
        <v>1</v>
      </c>
      <c r="M86" s="97">
        <f t="shared" si="33"/>
        <v>0</v>
      </c>
      <c r="N86" s="90">
        <v>1</v>
      </c>
      <c r="O86" s="97">
        <f t="shared" si="34"/>
        <v>0</v>
      </c>
      <c r="P86" s="90">
        <v>1</v>
      </c>
      <c r="Q86" s="97">
        <f t="shared" si="35"/>
        <v>0</v>
      </c>
      <c r="R86" s="90">
        <v>1</v>
      </c>
      <c r="S86" s="97">
        <f t="shared" ca="1" si="36"/>
        <v>0</v>
      </c>
      <c r="T86" s="90">
        <v>1</v>
      </c>
      <c r="U86" s="97">
        <f t="shared" ca="1" si="39"/>
        <v>0</v>
      </c>
      <c r="V86" s="90">
        <v>1</v>
      </c>
      <c r="W86" s="97">
        <f t="shared" ca="1" si="40"/>
        <v>0</v>
      </c>
      <c r="X86" s="100">
        <f t="shared" ca="1" si="41"/>
        <v>0</v>
      </c>
      <c r="Y86" s="85">
        <f t="shared" ca="1" si="42"/>
        <v>0</v>
      </c>
      <c r="Z86" s="97">
        <f t="shared" ca="1" si="43"/>
        <v>0</v>
      </c>
      <c r="AA86" s="90">
        <v>1</v>
      </c>
      <c r="AB86" s="97">
        <f t="shared" si="44"/>
        <v>0</v>
      </c>
      <c r="AC86" s="90">
        <v>1</v>
      </c>
      <c r="AD86" s="97">
        <f t="shared" si="45"/>
        <v>0</v>
      </c>
      <c r="AE86" s="90">
        <v>1</v>
      </c>
      <c r="AF86" s="97">
        <f t="shared" si="46"/>
        <v>0</v>
      </c>
      <c r="AG86" s="90">
        <v>1</v>
      </c>
      <c r="AH86" s="97">
        <f t="shared" si="47"/>
        <v>0</v>
      </c>
      <c r="AI86" s="90">
        <v>1</v>
      </c>
      <c r="AJ86" s="97">
        <f t="shared" si="48"/>
        <v>0</v>
      </c>
      <c r="AK86" s="90">
        <v>1</v>
      </c>
      <c r="AL86" s="104" t="e">
        <f t="shared" ca="1" si="49"/>
        <v>#DIV/0!</v>
      </c>
      <c r="AM86" s="90">
        <v>1</v>
      </c>
      <c r="AN86" s="107">
        <v>1</v>
      </c>
      <c r="AO86" s="104">
        <f t="shared" si="37"/>
        <v>0</v>
      </c>
      <c r="AP86" s="90">
        <v>1</v>
      </c>
      <c r="AQ86" s="104">
        <f t="shared" ca="1" si="50"/>
        <v>0</v>
      </c>
      <c r="AR86" s="90">
        <v>1</v>
      </c>
      <c r="AS86" s="110">
        <f t="shared" ca="1" si="51"/>
        <v>0</v>
      </c>
      <c r="AT86" s="114">
        <f t="shared" ca="1" si="52"/>
        <v>0</v>
      </c>
      <c r="AU86" s="121">
        <f t="shared" ca="1" si="53"/>
        <v>0</v>
      </c>
      <c r="AV86" s="126"/>
    </row>
    <row r="87" spans="1:48" ht="18" x14ac:dyDescent="0.3">
      <c r="A87" s="37">
        <f t="shared" ca="1" si="38"/>
        <v>0</v>
      </c>
      <c r="B87" s="130">
        <v>84</v>
      </c>
      <c r="C87" s="228">
        <f ca="1">IFERROR(VLOOKUP(B87,'SAISIE MP'!R:X,2,FALSE),0)</f>
        <v>0</v>
      </c>
      <c r="D87" s="229"/>
      <c r="E87" s="58">
        <f ca="1">IFERROR((VLOOKUP(B87,'SAISIE MP'!R:X,3,FALSE))+(VLOOKUP(B87,'SAISIE MP'!R:X,4,FALSE)),0)</f>
        <v>0</v>
      </c>
      <c r="F87" s="58">
        <f ca="1">IFERROR(VLOOKUP(B87,'SAISIE MP'!R:X,5,FALSE),0)</f>
        <v>0</v>
      </c>
      <c r="G87" s="71">
        <f ca="1">IFERROR(VLOOKUP(B87,'SAISIE MP'!R:X,7,FALSE),0)</f>
        <v>0</v>
      </c>
      <c r="H87" s="73"/>
      <c r="I87" s="85">
        <f t="shared" si="31"/>
        <v>0</v>
      </c>
      <c r="J87" s="90">
        <v>1</v>
      </c>
      <c r="K87" s="97">
        <f t="shared" si="32"/>
        <v>0</v>
      </c>
      <c r="L87" s="90">
        <v>1</v>
      </c>
      <c r="M87" s="97">
        <f t="shared" si="33"/>
        <v>0</v>
      </c>
      <c r="N87" s="90">
        <v>1</v>
      </c>
      <c r="O87" s="97">
        <f t="shared" si="34"/>
        <v>0</v>
      </c>
      <c r="P87" s="90">
        <v>1</v>
      </c>
      <c r="Q87" s="97">
        <f t="shared" si="35"/>
        <v>0</v>
      </c>
      <c r="R87" s="90">
        <v>1</v>
      </c>
      <c r="S87" s="97">
        <f t="shared" ca="1" si="36"/>
        <v>0</v>
      </c>
      <c r="T87" s="90">
        <v>1</v>
      </c>
      <c r="U87" s="97">
        <f t="shared" ca="1" si="39"/>
        <v>0</v>
      </c>
      <c r="V87" s="90">
        <v>1</v>
      </c>
      <c r="W87" s="97">
        <f t="shared" ca="1" si="40"/>
        <v>0</v>
      </c>
      <c r="X87" s="100">
        <f t="shared" ca="1" si="41"/>
        <v>0</v>
      </c>
      <c r="Y87" s="85">
        <f t="shared" ca="1" si="42"/>
        <v>0</v>
      </c>
      <c r="Z87" s="97">
        <f t="shared" ca="1" si="43"/>
        <v>0</v>
      </c>
      <c r="AA87" s="90">
        <v>1</v>
      </c>
      <c r="AB87" s="97">
        <f t="shared" si="44"/>
        <v>0</v>
      </c>
      <c r="AC87" s="90">
        <v>1</v>
      </c>
      <c r="AD87" s="97">
        <f t="shared" si="45"/>
        <v>0</v>
      </c>
      <c r="AE87" s="90">
        <v>1</v>
      </c>
      <c r="AF87" s="97">
        <f t="shared" si="46"/>
        <v>0</v>
      </c>
      <c r="AG87" s="90">
        <v>1</v>
      </c>
      <c r="AH87" s="97">
        <f t="shared" si="47"/>
        <v>0</v>
      </c>
      <c r="AI87" s="90">
        <v>1</v>
      </c>
      <c r="AJ87" s="97">
        <f t="shared" si="48"/>
        <v>0</v>
      </c>
      <c r="AK87" s="90">
        <v>1</v>
      </c>
      <c r="AL87" s="104" t="e">
        <f t="shared" ca="1" si="49"/>
        <v>#DIV/0!</v>
      </c>
      <c r="AM87" s="90">
        <v>1</v>
      </c>
      <c r="AN87" s="107">
        <v>1</v>
      </c>
      <c r="AO87" s="104">
        <f t="shared" si="37"/>
        <v>0</v>
      </c>
      <c r="AP87" s="90">
        <v>1</v>
      </c>
      <c r="AQ87" s="104">
        <f t="shared" ca="1" si="50"/>
        <v>0</v>
      </c>
      <c r="AR87" s="90">
        <v>1</v>
      </c>
      <c r="AS87" s="110">
        <f t="shared" ca="1" si="51"/>
        <v>0</v>
      </c>
      <c r="AT87" s="114">
        <f t="shared" ca="1" si="52"/>
        <v>0</v>
      </c>
      <c r="AU87" s="121">
        <f t="shared" ca="1" si="53"/>
        <v>0</v>
      </c>
      <c r="AV87" s="126"/>
    </row>
    <row r="88" spans="1:48" ht="18" x14ac:dyDescent="0.3">
      <c r="A88" s="37">
        <f t="shared" ca="1" si="38"/>
        <v>0</v>
      </c>
      <c r="B88" s="130">
        <v>85</v>
      </c>
      <c r="C88" s="228">
        <f ca="1">IFERROR(VLOOKUP(B88,'SAISIE MP'!R:X,2,FALSE),0)</f>
        <v>0</v>
      </c>
      <c r="D88" s="229"/>
      <c r="E88" s="58">
        <f ca="1">IFERROR((VLOOKUP(B88,'SAISIE MP'!R:X,3,FALSE))+(VLOOKUP(B88,'SAISIE MP'!R:X,4,FALSE)),0)</f>
        <v>0</v>
      </c>
      <c r="F88" s="58">
        <f ca="1">IFERROR(VLOOKUP(B88,'SAISIE MP'!R:X,5,FALSE),0)</f>
        <v>0</v>
      </c>
      <c r="G88" s="71">
        <f ca="1">IFERROR(VLOOKUP(B88,'SAISIE MP'!R:X,7,FALSE),0)</f>
        <v>0</v>
      </c>
      <c r="H88" s="73"/>
      <c r="I88" s="85">
        <f t="shared" si="31"/>
        <v>0</v>
      </c>
      <c r="J88" s="90">
        <v>1</v>
      </c>
      <c r="K88" s="97">
        <f t="shared" si="32"/>
        <v>0</v>
      </c>
      <c r="L88" s="90">
        <v>1</v>
      </c>
      <c r="M88" s="97">
        <f t="shared" si="33"/>
        <v>0</v>
      </c>
      <c r="N88" s="90">
        <v>1</v>
      </c>
      <c r="O88" s="97">
        <f t="shared" si="34"/>
        <v>0</v>
      </c>
      <c r="P88" s="90">
        <v>1</v>
      </c>
      <c r="Q88" s="97">
        <f t="shared" si="35"/>
        <v>0</v>
      </c>
      <c r="R88" s="90">
        <v>1</v>
      </c>
      <c r="S88" s="97">
        <f t="shared" ca="1" si="36"/>
        <v>0</v>
      </c>
      <c r="T88" s="90">
        <v>1</v>
      </c>
      <c r="U88" s="97">
        <f t="shared" ca="1" si="39"/>
        <v>0</v>
      </c>
      <c r="V88" s="90">
        <v>1</v>
      </c>
      <c r="W88" s="97">
        <f t="shared" ca="1" si="40"/>
        <v>0</v>
      </c>
      <c r="X88" s="100">
        <f t="shared" ca="1" si="41"/>
        <v>0</v>
      </c>
      <c r="Y88" s="85">
        <f t="shared" ca="1" si="42"/>
        <v>0</v>
      </c>
      <c r="Z88" s="97">
        <f t="shared" ca="1" si="43"/>
        <v>0</v>
      </c>
      <c r="AA88" s="90">
        <v>1</v>
      </c>
      <c r="AB88" s="97">
        <f t="shared" si="44"/>
        <v>0</v>
      </c>
      <c r="AC88" s="90">
        <v>1</v>
      </c>
      <c r="AD88" s="97">
        <f t="shared" si="45"/>
        <v>0</v>
      </c>
      <c r="AE88" s="90">
        <v>1</v>
      </c>
      <c r="AF88" s="97">
        <f t="shared" si="46"/>
        <v>0</v>
      </c>
      <c r="AG88" s="90">
        <v>1</v>
      </c>
      <c r="AH88" s="97">
        <f t="shared" si="47"/>
        <v>0</v>
      </c>
      <c r="AI88" s="90">
        <v>1</v>
      </c>
      <c r="AJ88" s="97">
        <f t="shared" si="48"/>
        <v>0</v>
      </c>
      <c r="AK88" s="90">
        <v>1</v>
      </c>
      <c r="AL88" s="104" t="e">
        <f t="shared" ca="1" si="49"/>
        <v>#DIV/0!</v>
      </c>
      <c r="AM88" s="90">
        <v>1</v>
      </c>
      <c r="AN88" s="107">
        <v>1</v>
      </c>
      <c r="AO88" s="104">
        <f t="shared" si="37"/>
        <v>0</v>
      </c>
      <c r="AP88" s="90">
        <v>1</v>
      </c>
      <c r="AQ88" s="104">
        <f t="shared" ca="1" si="50"/>
        <v>0</v>
      </c>
      <c r="AR88" s="90">
        <v>1</v>
      </c>
      <c r="AS88" s="110">
        <f t="shared" ca="1" si="51"/>
        <v>0</v>
      </c>
      <c r="AT88" s="114">
        <f t="shared" ca="1" si="52"/>
        <v>0</v>
      </c>
      <c r="AU88" s="121">
        <f t="shared" ca="1" si="53"/>
        <v>0</v>
      </c>
      <c r="AV88" s="126"/>
    </row>
    <row r="89" spans="1:48" ht="18" x14ac:dyDescent="0.3">
      <c r="A89" s="37">
        <f t="shared" ca="1" si="38"/>
        <v>0</v>
      </c>
      <c r="B89" s="130">
        <v>86</v>
      </c>
      <c r="C89" s="228">
        <f ca="1">IFERROR(VLOOKUP(B89,'SAISIE MP'!R:X,2,FALSE),0)</f>
        <v>0</v>
      </c>
      <c r="D89" s="229"/>
      <c r="E89" s="58">
        <f ca="1">IFERROR((VLOOKUP(B89,'SAISIE MP'!R:X,3,FALSE))+(VLOOKUP(B89,'SAISIE MP'!R:X,4,FALSE)),0)</f>
        <v>0</v>
      </c>
      <c r="F89" s="58">
        <f ca="1">IFERROR(VLOOKUP(B89,'SAISIE MP'!R:X,5,FALSE),0)</f>
        <v>0</v>
      </c>
      <c r="G89" s="71">
        <f ca="1">IFERROR(VLOOKUP(B89,'SAISIE MP'!R:X,7,FALSE),0)</f>
        <v>0</v>
      </c>
      <c r="H89" s="73"/>
      <c r="I89" s="85">
        <f t="shared" si="31"/>
        <v>0</v>
      </c>
      <c r="J89" s="90">
        <v>1</v>
      </c>
      <c r="K89" s="97">
        <f t="shared" si="32"/>
        <v>0</v>
      </c>
      <c r="L89" s="90">
        <v>1</v>
      </c>
      <c r="M89" s="97">
        <f t="shared" si="33"/>
        <v>0</v>
      </c>
      <c r="N89" s="90">
        <v>1</v>
      </c>
      <c r="O89" s="97">
        <f t="shared" si="34"/>
        <v>0</v>
      </c>
      <c r="P89" s="90">
        <v>1</v>
      </c>
      <c r="Q89" s="97">
        <f t="shared" si="35"/>
        <v>0</v>
      </c>
      <c r="R89" s="90">
        <v>1</v>
      </c>
      <c r="S89" s="97">
        <f t="shared" ca="1" si="36"/>
        <v>0</v>
      </c>
      <c r="T89" s="90">
        <v>1</v>
      </c>
      <c r="U89" s="97">
        <f t="shared" ca="1" si="39"/>
        <v>0</v>
      </c>
      <c r="V89" s="90">
        <v>1</v>
      </c>
      <c r="W89" s="97">
        <f t="shared" ca="1" si="40"/>
        <v>0</v>
      </c>
      <c r="X89" s="100">
        <f t="shared" ca="1" si="41"/>
        <v>0</v>
      </c>
      <c r="Y89" s="85">
        <f t="shared" ca="1" si="42"/>
        <v>0</v>
      </c>
      <c r="Z89" s="97">
        <f t="shared" ca="1" si="43"/>
        <v>0</v>
      </c>
      <c r="AA89" s="90">
        <v>1</v>
      </c>
      <c r="AB89" s="97">
        <f t="shared" si="44"/>
        <v>0</v>
      </c>
      <c r="AC89" s="90">
        <v>1</v>
      </c>
      <c r="AD89" s="97">
        <f t="shared" si="45"/>
        <v>0</v>
      </c>
      <c r="AE89" s="90">
        <v>1</v>
      </c>
      <c r="AF89" s="97">
        <f t="shared" si="46"/>
        <v>0</v>
      </c>
      <c r="AG89" s="90">
        <v>1</v>
      </c>
      <c r="AH89" s="97">
        <f t="shared" si="47"/>
        <v>0</v>
      </c>
      <c r="AI89" s="90">
        <v>1</v>
      </c>
      <c r="AJ89" s="97">
        <f t="shared" si="48"/>
        <v>0</v>
      </c>
      <c r="AK89" s="90">
        <v>1</v>
      </c>
      <c r="AL89" s="104" t="e">
        <f t="shared" ca="1" si="49"/>
        <v>#DIV/0!</v>
      </c>
      <c r="AM89" s="90">
        <v>1</v>
      </c>
      <c r="AN89" s="107">
        <v>1</v>
      </c>
      <c r="AO89" s="104">
        <f t="shared" si="37"/>
        <v>0</v>
      </c>
      <c r="AP89" s="90">
        <v>1</v>
      </c>
      <c r="AQ89" s="104">
        <f t="shared" ca="1" si="50"/>
        <v>0</v>
      </c>
      <c r="AR89" s="90">
        <v>1</v>
      </c>
      <c r="AS89" s="110">
        <f t="shared" ca="1" si="51"/>
        <v>0</v>
      </c>
      <c r="AT89" s="114">
        <f t="shared" ca="1" si="52"/>
        <v>0</v>
      </c>
      <c r="AU89" s="121">
        <f t="shared" ca="1" si="53"/>
        <v>0</v>
      </c>
      <c r="AV89" s="126"/>
    </row>
    <row r="90" spans="1:48" ht="18" x14ac:dyDescent="0.3">
      <c r="A90" s="37">
        <f t="shared" ca="1" si="38"/>
        <v>0</v>
      </c>
      <c r="B90" s="130">
        <v>87</v>
      </c>
      <c r="C90" s="228">
        <f ca="1">IFERROR(VLOOKUP(B90,'SAISIE MP'!R:X,2,FALSE),0)</f>
        <v>0</v>
      </c>
      <c r="D90" s="229"/>
      <c r="E90" s="58">
        <f ca="1">IFERROR((VLOOKUP(B90,'SAISIE MP'!R:X,3,FALSE))+(VLOOKUP(B90,'SAISIE MP'!R:X,4,FALSE)),0)</f>
        <v>0</v>
      </c>
      <c r="F90" s="58">
        <f ca="1">IFERROR(VLOOKUP(B90,'SAISIE MP'!R:X,5,FALSE),0)</f>
        <v>0</v>
      </c>
      <c r="G90" s="71">
        <f ca="1">IFERROR(VLOOKUP(B90,'SAISIE MP'!R:X,7,FALSE),0)</f>
        <v>0</v>
      </c>
      <c r="H90" s="73"/>
      <c r="I90" s="85">
        <f t="shared" si="31"/>
        <v>0</v>
      </c>
      <c r="J90" s="90">
        <v>1</v>
      </c>
      <c r="K90" s="97">
        <f t="shared" si="32"/>
        <v>0</v>
      </c>
      <c r="L90" s="90">
        <v>1</v>
      </c>
      <c r="M90" s="97">
        <f t="shared" si="33"/>
        <v>0</v>
      </c>
      <c r="N90" s="90">
        <v>1</v>
      </c>
      <c r="O90" s="97">
        <f t="shared" si="34"/>
        <v>0</v>
      </c>
      <c r="P90" s="90">
        <v>1</v>
      </c>
      <c r="Q90" s="97">
        <f t="shared" si="35"/>
        <v>0</v>
      </c>
      <c r="R90" s="90">
        <v>1</v>
      </c>
      <c r="S90" s="97">
        <f t="shared" ca="1" si="36"/>
        <v>0</v>
      </c>
      <c r="T90" s="90">
        <v>1</v>
      </c>
      <c r="U90" s="97">
        <f t="shared" ca="1" si="39"/>
        <v>0</v>
      </c>
      <c r="V90" s="90">
        <v>1</v>
      </c>
      <c r="W90" s="97">
        <f t="shared" ca="1" si="40"/>
        <v>0</v>
      </c>
      <c r="X90" s="100">
        <f t="shared" ca="1" si="41"/>
        <v>0</v>
      </c>
      <c r="Y90" s="85">
        <f t="shared" ca="1" si="42"/>
        <v>0</v>
      </c>
      <c r="Z90" s="97">
        <f t="shared" ca="1" si="43"/>
        <v>0</v>
      </c>
      <c r="AA90" s="90">
        <v>1</v>
      </c>
      <c r="AB90" s="97">
        <f t="shared" si="44"/>
        <v>0</v>
      </c>
      <c r="AC90" s="90">
        <v>1</v>
      </c>
      <c r="AD90" s="97">
        <f t="shared" si="45"/>
        <v>0</v>
      </c>
      <c r="AE90" s="90">
        <v>1</v>
      </c>
      <c r="AF90" s="97">
        <f t="shared" si="46"/>
        <v>0</v>
      </c>
      <c r="AG90" s="90">
        <v>1</v>
      </c>
      <c r="AH90" s="97">
        <f t="shared" si="47"/>
        <v>0</v>
      </c>
      <c r="AI90" s="90">
        <v>1</v>
      </c>
      <c r="AJ90" s="97">
        <f t="shared" si="48"/>
        <v>0</v>
      </c>
      <c r="AK90" s="90">
        <v>1</v>
      </c>
      <c r="AL90" s="104" t="e">
        <f t="shared" ca="1" si="49"/>
        <v>#DIV/0!</v>
      </c>
      <c r="AM90" s="90">
        <v>1</v>
      </c>
      <c r="AN90" s="107">
        <v>1</v>
      </c>
      <c r="AO90" s="104">
        <f t="shared" si="37"/>
        <v>0</v>
      </c>
      <c r="AP90" s="90">
        <v>1</v>
      </c>
      <c r="AQ90" s="104">
        <f t="shared" ca="1" si="50"/>
        <v>0</v>
      </c>
      <c r="AR90" s="90">
        <v>1</v>
      </c>
      <c r="AS90" s="110">
        <f t="shared" ca="1" si="51"/>
        <v>0</v>
      </c>
      <c r="AT90" s="114">
        <f t="shared" ca="1" si="52"/>
        <v>0</v>
      </c>
      <c r="AU90" s="121">
        <f t="shared" ca="1" si="53"/>
        <v>0</v>
      </c>
      <c r="AV90" s="126"/>
    </row>
    <row r="91" spans="1:48" ht="18" x14ac:dyDescent="0.3">
      <c r="A91" s="37">
        <f t="shared" ca="1" si="38"/>
        <v>0</v>
      </c>
      <c r="B91" s="130">
        <v>88</v>
      </c>
      <c r="C91" s="228">
        <f ca="1">IFERROR(VLOOKUP(B91,'SAISIE MP'!R:X,2,FALSE),0)</f>
        <v>0</v>
      </c>
      <c r="D91" s="229"/>
      <c r="E91" s="58">
        <f ca="1">IFERROR((VLOOKUP(B91,'SAISIE MP'!R:X,3,FALSE))+(VLOOKUP(B91,'SAISIE MP'!R:X,4,FALSE)),0)</f>
        <v>0</v>
      </c>
      <c r="F91" s="58">
        <f ca="1">IFERROR(VLOOKUP(B91,'SAISIE MP'!R:X,5,FALSE),0)</f>
        <v>0</v>
      </c>
      <c r="G91" s="71">
        <f ca="1">IFERROR(VLOOKUP(B91,'SAISIE MP'!R:X,7,FALSE),0)</f>
        <v>0</v>
      </c>
      <c r="H91" s="73"/>
      <c r="I91" s="85">
        <f t="shared" si="31"/>
        <v>0</v>
      </c>
      <c r="J91" s="90">
        <v>1</v>
      </c>
      <c r="K91" s="97">
        <f t="shared" si="32"/>
        <v>0</v>
      </c>
      <c r="L91" s="90">
        <v>1</v>
      </c>
      <c r="M91" s="97">
        <f t="shared" si="33"/>
        <v>0</v>
      </c>
      <c r="N91" s="90">
        <v>1</v>
      </c>
      <c r="O91" s="97">
        <f t="shared" si="34"/>
        <v>0</v>
      </c>
      <c r="P91" s="90">
        <v>1</v>
      </c>
      <c r="Q91" s="97">
        <f t="shared" si="35"/>
        <v>0</v>
      </c>
      <c r="R91" s="90">
        <v>1</v>
      </c>
      <c r="S91" s="97">
        <f t="shared" ca="1" si="36"/>
        <v>0</v>
      </c>
      <c r="T91" s="90">
        <v>1</v>
      </c>
      <c r="U91" s="97">
        <f t="shared" ca="1" si="39"/>
        <v>0</v>
      </c>
      <c r="V91" s="90">
        <v>1</v>
      </c>
      <c r="W91" s="97">
        <f t="shared" ca="1" si="40"/>
        <v>0</v>
      </c>
      <c r="X91" s="100">
        <f t="shared" ca="1" si="41"/>
        <v>0</v>
      </c>
      <c r="Y91" s="85">
        <f t="shared" ca="1" si="42"/>
        <v>0</v>
      </c>
      <c r="Z91" s="97">
        <f t="shared" ca="1" si="43"/>
        <v>0</v>
      </c>
      <c r="AA91" s="90">
        <v>1</v>
      </c>
      <c r="AB91" s="97">
        <f t="shared" si="44"/>
        <v>0</v>
      </c>
      <c r="AC91" s="90">
        <v>1</v>
      </c>
      <c r="AD91" s="97">
        <f t="shared" si="45"/>
        <v>0</v>
      </c>
      <c r="AE91" s="90">
        <v>1</v>
      </c>
      <c r="AF91" s="97">
        <f t="shared" si="46"/>
        <v>0</v>
      </c>
      <c r="AG91" s="90">
        <v>1</v>
      </c>
      <c r="AH91" s="97">
        <f t="shared" si="47"/>
        <v>0</v>
      </c>
      <c r="AI91" s="90">
        <v>1</v>
      </c>
      <c r="AJ91" s="97">
        <f t="shared" si="48"/>
        <v>0</v>
      </c>
      <c r="AK91" s="90">
        <v>1</v>
      </c>
      <c r="AL91" s="104" t="e">
        <f t="shared" ca="1" si="49"/>
        <v>#DIV/0!</v>
      </c>
      <c r="AM91" s="90">
        <v>1</v>
      </c>
      <c r="AN91" s="107">
        <v>1</v>
      </c>
      <c r="AO91" s="104">
        <f t="shared" si="37"/>
        <v>0</v>
      </c>
      <c r="AP91" s="90">
        <v>1</v>
      </c>
      <c r="AQ91" s="104">
        <f t="shared" ca="1" si="50"/>
        <v>0</v>
      </c>
      <c r="AR91" s="90">
        <v>1</v>
      </c>
      <c r="AS91" s="110">
        <f t="shared" ca="1" si="51"/>
        <v>0</v>
      </c>
      <c r="AT91" s="114">
        <f t="shared" ca="1" si="52"/>
        <v>0</v>
      </c>
      <c r="AU91" s="121">
        <f t="shared" ca="1" si="53"/>
        <v>0</v>
      </c>
      <c r="AV91" s="126"/>
    </row>
    <row r="92" spans="1:48" ht="18" x14ac:dyDescent="0.3">
      <c r="A92" s="37">
        <f t="shared" ca="1" si="38"/>
        <v>0</v>
      </c>
      <c r="B92" s="130">
        <v>89</v>
      </c>
      <c r="C92" s="228">
        <f ca="1">IFERROR(VLOOKUP(B92,'SAISIE MP'!R:X,2,FALSE),0)</f>
        <v>0</v>
      </c>
      <c r="D92" s="229"/>
      <c r="E92" s="58">
        <f ca="1">IFERROR((VLOOKUP(B92,'SAISIE MP'!R:X,3,FALSE))+(VLOOKUP(B92,'SAISIE MP'!R:X,4,FALSE)),0)</f>
        <v>0</v>
      </c>
      <c r="F92" s="58">
        <f ca="1">IFERROR(VLOOKUP(B92,'SAISIE MP'!R:X,5,FALSE),0)</f>
        <v>0</v>
      </c>
      <c r="G92" s="71">
        <f ca="1">IFERROR(VLOOKUP(B92,'SAISIE MP'!R:X,7,FALSE),0)</f>
        <v>0</v>
      </c>
      <c r="H92" s="73"/>
      <c r="I92" s="85">
        <f t="shared" si="31"/>
        <v>0</v>
      </c>
      <c r="J92" s="90">
        <v>1</v>
      </c>
      <c r="K92" s="97">
        <f t="shared" si="32"/>
        <v>0</v>
      </c>
      <c r="L92" s="90">
        <v>1</v>
      </c>
      <c r="M92" s="97">
        <f t="shared" si="33"/>
        <v>0</v>
      </c>
      <c r="N92" s="90">
        <v>1</v>
      </c>
      <c r="O92" s="97">
        <f t="shared" si="34"/>
        <v>0</v>
      </c>
      <c r="P92" s="90">
        <v>1</v>
      </c>
      <c r="Q92" s="97">
        <f t="shared" si="35"/>
        <v>0</v>
      </c>
      <c r="R92" s="90">
        <v>1</v>
      </c>
      <c r="S92" s="97">
        <f t="shared" ca="1" si="36"/>
        <v>0</v>
      </c>
      <c r="T92" s="90">
        <v>1</v>
      </c>
      <c r="U92" s="97">
        <f t="shared" ca="1" si="39"/>
        <v>0</v>
      </c>
      <c r="V92" s="90">
        <v>1</v>
      </c>
      <c r="W92" s="97">
        <f t="shared" ca="1" si="40"/>
        <v>0</v>
      </c>
      <c r="X92" s="100">
        <f t="shared" ca="1" si="41"/>
        <v>0</v>
      </c>
      <c r="Y92" s="85">
        <f t="shared" ca="1" si="42"/>
        <v>0</v>
      </c>
      <c r="Z92" s="97">
        <f t="shared" ca="1" si="43"/>
        <v>0</v>
      </c>
      <c r="AA92" s="90">
        <v>1</v>
      </c>
      <c r="AB92" s="97">
        <f t="shared" si="44"/>
        <v>0</v>
      </c>
      <c r="AC92" s="90">
        <v>1</v>
      </c>
      <c r="AD92" s="97">
        <f t="shared" si="45"/>
        <v>0</v>
      </c>
      <c r="AE92" s="90">
        <v>1</v>
      </c>
      <c r="AF92" s="97">
        <f t="shared" si="46"/>
        <v>0</v>
      </c>
      <c r="AG92" s="90">
        <v>1</v>
      </c>
      <c r="AH92" s="97">
        <f t="shared" si="47"/>
        <v>0</v>
      </c>
      <c r="AI92" s="90">
        <v>1</v>
      </c>
      <c r="AJ92" s="97">
        <f t="shared" si="48"/>
        <v>0</v>
      </c>
      <c r="AK92" s="90">
        <v>1</v>
      </c>
      <c r="AL92" s="104" t="e">
        <f t="shared" ca="1" si="49"/>
        <v>#DIV/0!</v>
      </c>
      <c r="AM92" s="90">
        <v>1</v>
      </c>
      <c r="AN92" s="107">
        <v>1</v>
      </c>
      <c r="AO92" s="104">
        <f t="shared" si="37"/>
        <v>0</v>
      </c>
      <c r="AP92" s="90">
        <v>1</v>
      </c>
      <c r="AQ92" s="104">
        <f t="shared" ca="1" si="50"/>
        <v>0</v>
      </c>
      <c r="AR92" s="90">
        <v>1</v>
      </c>
      <c r="AS92" s="110">
        <f t="shared" ca="1" si="51"/>
        <v>0</v>
      </c>
      <c r="AT92" s="114">
        <f t="shared" ca="1" si="52"/>
        <v>0</v>
      </c>
      <c r="AU92" s="121">
        <f t="shared" ca="1" si="53"/>
        <v>0</v>
      </c>
      <c r="AV92" s="126"/>
    </row>
    <row r="93" spans="1:48" ht="18" x14ac:dyDescent="0.3">
      <c r="A93" s="37">
        <f t="shared" ca="1" si="38"/>
        <v>0</v>
      </c>
      <c r="B93" s="130">
        <v>90</v>
      </c>
      <c r="C93" s="228">
        <f ca="1">IFERROR(VLOOKUP(B93,'SAISIE MP'!R:X,2,FALSE),0)</f>
        <v>0</v>
      </c>
      <c r="D93" s="229"/>
      <c r="E93" s="58">
        <f ca="1">IFERROR((VLOOKUP(B93,'SAISIE MP'!R:X,3,FALSE))+(VLOOKUP(B93,'SAISIE MP'!R:X,4,FALSE)),0)</f>
        <v>0</v>
      </c>
      <c r="F93" s="58">
        <f ca="1">IFERROR(VLOOKUP(B93,'SAISIE MP'!R:X,5,FALSE),0)</f>
        <v>0</v>
      </c>
      <c r="G93" s="71">
        <f ca="1">IFERROR(VLOOKUP(B93,'SAISIE MP'!R:X,7,FALSE),0)</f>
        <v>0</v>
      </c>
      <c r="H93" s="73"/>
      <c r="I93" s="85">
        <f t="shared" si="31"/>
        <v>0</v>
      </c>
      <c r="J93" s="90">
        <v>1</v>
      </c>
      <c r="K93" s="97">
        <f t="shared" si="32"/>
        <v>0</v>
      </c>
      <c r="L93" s="90">
        <v>1</v>
      </c>
      <c r="M93" s="97">
        <f t="shared" si="33"/>
        <v>0</v>
      </c>
      <c r="N93" s="90">
        <v>1</v>
      </c>
      <c r="O93" s="97">
        <f t="shared" si="34"/>
        <v>0</v>
      </c>
      <c r="P93" s="90">
        <v>1</v>
      </c>
      <c r="Q93" s="97">
        <f t="shared" si="35"/>
        <v>0</v>
      </c>
      <c r="R93" s="90">
        <v>1</v>
      </c>
      <c r="S93" s="97">
        <f t="shared" ca="1" si="36"/>
        <v>0</v>
      </c>
      <c r="T93" s="90">
        <v>1</v>
      </c>
      <c r="U93" s="97">
        <f t="shared" ca="1" si="39"/>
        <v>0</v>
      </c>
      <c r="V93" s="90">
        <v>1</v>
      </c>
      <c r="W93" s="97">
        <f t="shared" ca="1" si="40"/>
        <v>0</v>
      </c>
      <c r="X93" s="100">
        <f t="shared" ca="1" si="41"/>
        <v>0</v>
      </c>
      <c r="Y93" s="85">
        <f t="shared" ca="1" si="42"/>
        <v>0</v>
      </c>
      <c r="Z93" s="97">
        <f t="shared" ca="1" si="43"/>
        <v>0</v>
      </c>
      <c r="AA93" s="90">
        <v>1</v>
      </c>
      <c r="AB93" s="97">
        <f t="shared" si="44"/>
        <v>0</v>
      </c>
      <c r="AC93" s="90">
        <v>1</v>
      </c>
      <c r="AD93" s="97">
        <f t="shared" si="45"/>
        <v>0</v>
      </c>
      <c r="AE93" s="90">
        <v>1</v>
      </c>
      <c r="AF93" s="97">
        <f t="shared" si="46"/>
        <v>0</v>
      </c>
      <c r="AG93" s="90">
        <v>1</v>
      </c>
      <c r="AH93" s="97">
        <f t="shared" si="47"/>
        <v>0</v>
      </c>
      <c r="AI93" s="90">
        <v>1</v>
      </c>
      <c r="AJ93" s="97">
        <f t="shared" si="48"/>
        <v>0</v>
      </c>
      <c r="AK93" s="90">
        <v>1</v>
      </c>
      <c r="AL93" s="104" t="e">
        <f t="shared" ca="1" si="49"/>
        <v>#DIV/0!</v>
      </c>
      <c r="AM93" s="90">
        <v>1</v>
      </c>
      <c r="AN93" s="107">
        <v>1</v>
      </c>
      <c r="AO93" s="104">
        <f t="shared" si="37"/>
        <v>0</v>
      </c>
      <c r="AP93" s="90">
        <v>1</v>
      </c>
      <c r="AQ93" s="104">
        <f t="shared" ca="1" si="50"/>
        <v>0</v>
      </c>
      <c r="AR93" s="90">
        <v>1</v>
      </c>
      <c r="AS93" s="110">
        <f t="shared" ca="1" si="51"/>
        <v>0</v>
      </c>
      <c r="AT93" s="114">
        <f t="shared" ca="1" si="52"/>
        <v>0</v>
      </c>
      <c r="AU93" s="121">
        <f t="shared" ca="1" si="53"/>
        <v>0</v>
      </c>
      <c r="AV93" s="126"/>
    </row>
    <row r="94" spans="1:48" ht="18" x14ac:dyDescent="0.3">
      <c r="A94" s="37">
        <f t="shared" ca="1" si="38"/>
        <v>0</v>
      </c>
      <c r="B94" s="130">
        <v>91</v>
      </c>
      <c r="C94" s="228">
        <f ca="1">IFERROR(VLOOKUP(B94,'SAISIE MP'!R:X,2,FALSE),0)</f>
        <v>0</v>
      </c>
      <c r="D94" s="229"/>
      <c r="E94" s="58">
        <f ca="1">IFERROR((VLOOKUP(B94,'SAISIE MP'!R:X,3,FALSE))+(VLOOKUP(B94,'SAISIE MP'!R:X,4,FALSE)),0)</f>
        <v>0</v>
      </c>
      <c r="F94" s="58">
        <f ca="1">IFERROR(VLOOKUP(B94,'SAISIE MP'!R:X,5,FALSE),0)</f>
        <v>0</v>
      </c>
      <c r="G94" s="71">
        <f ca="1">IFERROR(VLOOKUP(B94,'SAISIE MP'!R:X,7,FALSE),0)</f>
        <v>0</v>
      </c>
      <c r="H94" s="73"/>
      <c r="I94" s="85">
        <f t="shared" si="31"/>
        <v>0</v>
      </c>
      <c r="J94" s="90">
        <v>1</v>
      </c>
      <c r="K94" s="97">
        <f t="shared" si="32"/>
        <v>0</v>
      </c>
      <c r="L94" s="90">
        <v>1</v>
      </c>
      <c r="M94" s="97">
        <f t="shared" si="33"/>
        <v>0</v>
      </c>
      <c r="N94" s="90">
        <v>1</v>
      </c>
      <c r="O94" s="97">
        <f t="shared" si="34"/>
        <v>0</v>
      </c>
      <c r="P94" s="90">
        <v>1</v>
      </c>
      <c r="Q94" s="97">
        <f t="shared" si="35"/>
        <v>0</v>
      </c>
      <c r="R94" s="90">
        <v>1</v>
      </c>
      <c r="S94" s="97">
        <f t="shared" ca="1" si="36"/>
        <v>0</v>
      </c>
      <c r="T94" s="90">
        <v>1</v>
      </c>
      <c r="U94" s="97">
        <f t="shared" ca="1" si="39"/>
        <v>0</v>
      </c>
      <c r="V94" s="90">
        <v>1</v>
      </c>
      <c r="W94" s="97">
        <f t="shared" ca="1" si="40"/>
        <v>0</v>
      </c>
      <c r="X94" s="100">
        <f t="shared" ca="1" si="41"/>
        <v>0</v>
      </c>
      <c r="Y94" s="85">
        <f t="shared" ca="1" si="42"/>
        <v>0</v>
      </c>
      <c r="Z94" s="97">
        <f t="shared" ca="1" si="43"/>
        <v>0</v>
      </c>
      <c r="AA94" s="90">
        <v>1</v>
      </c>
      <c r="AB94" s="97">
        <f t="shared" si="44"/>
        <v>0</v>
      </c>
      <c r="AC94" s="90">
        <v>1</v>
      </c>
      <c r="AD94" s="97">
        <f t="shared" si="45"/>
        <v>0</v>
      </c>
      <c r="AE94" s="90">
        <v>1</v>
      </c>
      <c r="AF94" s="97">
        <f t="shared" si="46"/>
        <v>0</v>
      </c>
      <c r="AG94" s="90">
        <v>1</v>
      </c>
      <c r="AH94" s="97">
        <f t="shared" si="47"/>
        <v>0</v>
      </c>
      <c r="AI94" s="90">
        <v>1</v>
      </c>
      <c r="AJ94" s="97">
        <f t="shared" si="48"/>
        <v>0</v>
      </c>
      <c r="AK94" s="90">
        <v>1</v>
      </c>
      <c r="AL94" s="104" t="e">
        <f t="shared" ca="1" si="49"/>
        <v>#DIV/0!</v>
      </c>
      <c r="AM94" s="90">
        <v>1</v>
      </c>
      <c r="AN94" s="107">
        <v>1</v>
      </c>
      <c r="AO94" s="104">
        <f t="shared" si="37"/>
        <v>0</v>
      </c>
      <c r="AP94" s="90">
        <v>1</v>
      </c>
      <c r="AQ94" s="104">
        <f t="shared" ca="1" si="50"/>
        <v>0</v>
      </c>
      <c r="AR94" s="90">
        <v>1</v>
      </c>
      <c r="AS94" s="110">
        <f t="shared" ca="1" si="51"/>
        <v>0</v>
      </c>
      <c r="AT94" s="114">
        <f t="shared" ca="1" si="52"/>
        <v>0</v>
      </c>
      <c r="AU94" s="121">
        <f t="shared" ca="1" si="53"/>
        <v>0</v>
      </c>
      <c r="AV94" s="126"/>
    </row>
    <row r="95" spans="1:48" ht="18" x14ac:dyDescent="0.3">
      <c r="A95" s="37">
        <f t="shared" ca="1" si="38"/>
        <v>0</v>
      </c>
      <c r="B95" s="130">
        <v>92</v>
      </c>
      <c r="C95" s="228">
        <f ca="1">IFERROR(VLOOKUP(B95,'SAISIE MP'!R:X,2,FALSE),0)</f>
        <v>0</v>
      </c>
      <c r="D95" s="229"/>
      <c r="E95" s="58">
        <f ca="1">IFERROR((VLOOKUP(B95,'SAISIE MP'!R:X,3,FALSE))+(VLOOKUP(B95,'SAISIE MP'!R:X,4,FALSE)),0)</f>
        <v>0</v>
      </c>
      <c r="F95" s="58">
        <f ca="1">IFERROR(VLOOKUP(B95,'SAISIE MP'!R:X,5,FALSE),0)</f>
        <v>0</v>
      </c>
      <c r="G95" s="71">
        <f ca="1">IFERROR(VLOOKUP(B95,'SAISIE MP'!R:X,7,FALSE),0)</f>
        <v>0</v>
      </c>
      <c r="H95" s="73"/>
      <c r="I95" s="85">
        <f t="shared" si="31"/>
        <v>0</v>
      </c>
      <c r="J95" s="90">
        <v>1</v>
      </c>
      <c r="K95" s="97">
        <f t="shared" si="32"/>
        <v>0</v>
      </c>
      <c r="L95" s="90">
        <v>1</v>
      </c>
      <c r="M95" s="97">
        <f t="shared" si="33"/>
        <v>0</v>
      </c>
      <c r="N95" s="90">
        <v>1</v>
      </c>
      <c r="O95" s="97">
        <f t="shared" si="34"/>
        <v>0</v>
      </c>
      <c r="P95" s="90">
        <v>1</v>
      </c>
      <c r="Q95" s="97">
        <f t="shared" si="35"/>
        <v>0</v>
      </c>
      <c r="R95" s="90">
        <v>1</v>
      </c>
      <c r="S95" s="97">
        <f t="shared" ca="1" si="36"/>
        <v>0</v>
      </c>
      <c r="T95" s="90">
        <v>1</v>
      </c>
      <c r="U95" s="97">
        <f t="shared" ca="1" si="39"/>
        <v>0</v>
      </c>
      <c r="V95" s="90">
        <v>1</v>
      </c>
      <c r="W95" s="97">
        <f t="shared" ca="1" si="40"/>
        <v>0</v>
      </c>
      <c r="X95" s="100">
        <f t="shared" ca="1" si="41"/>
        <v>0</v>
      </c>
      <c r="Y95" s="85">
        <f t="shared" ca="1" si="42"/>
        <v>0</v>
      </c>
      <c r="Z95" s="97">
        <f t="shared" ca="1" si="43"/>
        <v>0</v>
      </c>
      <c r="AA95" s="90">
        <v>1</v>
      </c>
      <c r="AB95" s="97">
        <f t="shared" si="44"/>
        <v>0</v>
      </c>
      <c r="AC95" s="90">
        <v>1</v>
      </c>
      <c r="AD95" s="97">
        <f t="shared" si="45"/>
        <v>0</v>
      </c>
      <c r="AE95" s="90">
        <v>1</v>
      </c>
      <c r="AF95" s="97">
        <f t="shared" si="46"/>
        <v>0</v>
      </c>
      <c r="AG95" s="90">
        <v>1</v>
      </c>
      <c r="AH95" s="97">
        <f t="shared" si="47"/>
        <v>0</v>
      </c>
      <c r="AI95" s="90">
        <v>1</v>
      </c>
      <c r="AJ95" s="97">
        <f t="shared" si="48"/>
        <v>0</v>
      </c>
      <c r="AK95" s="90">
        <v>1</v>
      </c>
      <c r="AL95" s="104" t="e">
        <f t="shared" ca="1" si="49"/>
        <v>#DIV/0!</v>
      </c>
      <c r="AM95" s="90">
        <v>1</v>
      </c>
      <c r="AN95" s="107">
        <v>1</v>
      </c>
      <c r="AO95" s="104">
        <f t="shared" si="37"/>
        <v>0</v>
      </c>
      <c r="AP95" s="90">
        <v>1</v>
      </c>
      <c r="AQ95" s="104">
        <f t="shared" ca="1" si="50"/>
        <v>0</v>
      </c>
      <c r="AR95" s="90">
        <v>1</v>
      </c>
      <c r="AS95" s="110">
        <f t="shared" ca="1" si="51"/>
        <v>0</v>
      </c>
      <c r="AT95" s="114">
        <f t="shared" ca="1" si="52"/>
        <v>0</v>
      </c>
      <c r="AU95" s="121">
        <f t="shared" ca="1" si="53"/>
        <v>0</v>
      </c>
      <c r="AV95" s="126"/>
    </row>
    <row r="96" spans="1:48" ht="18" x14ac:dyDescent="0.3">
      <c r="A96" s="37">
        <f t="shared" ca="1" si="38"/>
        <v>0</v>
      </c>
      <c r="B96" s="130">
        <v>93</v>
      </c>
      <c r="C96" s="228">
        <f ca="1">IFERROR(VLOOKUP(B96,'SAISIE MP'!R:X,2,FALSE),0)</f>
        <v>0</v>
      </c>
      <c r="D96" s="229"/>
      <c r="E96" s="58">
        <f ca="1">IFERROR((VLOOKUP(B96,'SAISIE MP'!R:X,3,FALSE))+(VLOOKUP(B96,'SAISIE MP'!R:X,4,FALSE)),0)</f>
        <v>0</v>
      </c>
      <c r="F96" s="58">
        <f ca="1">IFERROR(VLOOKUP(B96,'SAISIE MP'!R:X,5,FALSE),0)</f>
        <v>0</v>
      </c>
      <c r="G96" s="71">
        <f ca="1">IFERROR(VLOOKUP(B96,'SAISIE MP'!R:X,7,FALSE),0)</f>
        <v>0</v>
      </c>
      <c r="H96" s="73"/>
      <c r="I96" s="85">
        <f t="shared" si="31"/>
        <v>0</v>
      </c>
      <c r="J96" s="90">
        <v>1</v>
      </c>
      <c r="K96" s="97">
        <f t="shared" si="32"/>
        <v>0</v>
      </c>
      <c r="L96" s="90">
        <v>1</v>
      </c>
      <c r="M96" s="97">
        <f t="shared" si="33"/>
        <v>0</v>
      </c>
      <c r="N96" s="90">
        <v>1</v>
      </c>
      <c r="O96" s="97">
        <f t="shared" si="34"/>
        <v>0</v>
      </c>
      <c r="P96" s="90">
        <v>1</v>
      </c>
      <c r="Q96" s="97">
        <f t="shared" si="35"/>
        <v>0</v>
      </c>
      <c r="R96" s="90">
        <v>1</v>
      </c>
      <c r="S96" s="97">
        <f t="shared" ca="1" si="36"/>
        <v>0</v>
      </c>
      <c r="T96" s="90">
        <v>1</v>
      </c>
      <c r="U96" s="97">
        <f t="shared" ca="1" si="39"/>
        <v>0</v>
      </c>
      <c r="V96" s="90">
        <v>1</v>
      </c>
      <c r="W96" s="97">
        <f t="shared" ca="1" si="40"/>
        <v>0</v>
      </c>
      <c r="X96" s="100">
        <f t="shared" ca="1" si="41"/>
        <v>0</v>
      </c>
      <c r="Y96" s="85">
        <f t="shared" ca="1" si="42"/>
        <v>0</v>
      </c>
      <c r="Z96" s="97">
        <f t="shared" ca="1" si="43"/>
        <v>0</v>
      </c>
      <c r="AA96" s="90">
        <v>1</v>
      </c>
      <c r="AB96" s="97">
        <f t="shared" si="44"/>
        <v>0</v>
      </c>
      <c r="AC96" s="90">
        <v>1</v>
      </c>
      <c r="AD96" s="97">
        <f t="shared" si="45"/>
        <v>0</v>
      </c>
      <c r="AE96" s="90">
        <v>1</v>
      </c>
      <c r="AF96" s="97">
        <f t="shared" si="46"/>
        <v>0</v>
      </c>
      <c r="AG96" s="90">
        <v>1</v>
      </c>
      <c r="AH96" s="97">
        <f t="shared" si="47"/>
        <v>0</v>
      </c>
      <c r="AI96" s="90">
        <v>1</v>
      </c>
      <c r="AJ96" s="97">
        <f t="shared" si="48"/>
        <v>0</v>
      </c>
      <c r="AK96" s="90">
        <v>1</v>
      </c>
      <c r="AL96" s="104" t="e">
        <f t="shared" ca="1" si="49"/>
        <v>#DIV/0!</v>
      </c>
      <c r="AM96" s="90">
        <v>1</v>
      </c>
      <c r="AN96" s="107">
        <v>1</v>
      </c>
      <c r="AO96" s="104">
        <f t="shared" si="37"/>
        <v>0</v>
      </c>
      <c r="AP96" s="90">
        <v>1</v>
      </c>
      <c r="AQ96" s="104">
        <f t="shared" ca="1" si="50"/>
        <v>0</v>
      </c>
      <c r="AR96" s="90">
        <v>1</v>
      </c>
      <c r="AS96" s="110">
        <f t="shared" ca="1" si="51"/>
        <v>0</v>
      </c>
      <c r="AT96" s="114">
        <f t="shared" ca="1" si="52"/>
        <v>0</v>
      </c>
      <c r="AU96" s="121">
        <f t="shared" ca="1" si="53"/>
        <v>0</v>
      </c>
      <c r="AV96" s="126"/>
    </row>
    <row r="97" spans="1:48" ht="18" x14ac:dyDescent="0.3">
      <c r="A97" s="37">
        <f t="shared" ca="1" si="38"/>
        <v>0</v>
      </c>
      <c r="B97" s="130">
        <v>94</v>
      </c>
      <c r="C97" s="228">
        <f ca="1">IFERROR(VLOOKUP(B97,'SAISIE MP'!R:X,2,FALSE),0)</f>
        <v>0</v>
      </c>
      <c r="D97" s="229"/>
      <c r="E97" s="58">
        <f ca="1">IFERROR((VLOOKUP(B97,'SAISIE MP'!R:X,3,FALSE))+(VLOOKUP(B97,'SAISIE MP'!R:X,4,FALSE)),0)</f>
        <v>0</v>
      </c>
      <c r="F97" s="58">
        <f ca="1">IFERROR(VLOOKUP(B97,'SAISIE MP'!R:X,5,FALSE),0)</f>
        <v>0</v>
      </c>
      <c r="G97" s="71">
        <f ca="1">IFERROR(VLOOKUP(B97,'SAISIE MP'!R:X,7,FALSE),0)</f>
        <v>0</v>
      </c>
      <c r="H97" s="73"/>
      <c r="I97" s="85">
        <f t="shared" si="31"/>
        <v>0</v>
      </c>
      <c r="J97" s="90">
        <v>1</v>
      </c>
      <c r="K97" s="97">
        <f t="shared" si="32"/>
        <v>0</v>
      </c>
      <c r="L97" s="90">
        <v>1</v>
      </c>
      <c r="M97" s="97">
        <f t="shared" si="33"/>
        <v>0</v>
      </c>
      <c r="N97" s="90">
        <v>1</v>
      </c>
      <c r="O97" s="97">
        <f t="shared" si="34"/>
        <v>0</v>
      </c>
      <c r="P97" s="90">
        <v>1</v>
      </c>
      <c r="Q97" s="97">
        <f t="shared" si="35"/>
        <v>0</v>
      </c>
      <c r="R97" s="90">
        <v>1</v>
      </c>
      <c r="S97" s="97">
        <f t="shared" ca="1" si="36"/>
        <v>0</v>
      </c>
      <c r="T97" s="90">
        <v>1</v>
      </c>
      <c r="U97" s="97">
        <f t="shared" ca="1" si="39"/>
        <v>0</v>
      </c>
      <c r="V97" s="90">
        <v>1</v>
      </c>
      <c r="W97" s="97">
        <f t="shared" ca="1" si="40"/>
        <v>0</v>
      </c>
      <c r="X97" s="100">
        <f t="shared" ca="1" si="41"/>
        <v>0</v>
      </c>
      <c r="Y97" s="85">
        <f t="shared" ca="1" si="42"/>
        <v>0</v>
      </c>
      <c r="Z97" s="97">
        <f t="shared" ca="1" si="43"/>
        <v>0</v>
      </c>
      <c r="AA97" s="90">
        <v>1</v>
      </c>
      <c r="AB97" s="97">
        <f t="shared" si="44"/>
        <v>0</v>
      </c>
      <c r="AC97" s="90">
        <v>1</v>
      </c>
      <c r="AD97" s="97">
        <f t="shared" si="45"/>
        <v>0</v>
      </c>
      <c r="AE97" s="90">
        <v>1</v>
      </c>
      <c r="AF97" s="97">
        <f t="shared" si="46"/>
        <v>0</v>
      </c>
      <c r="AG97" s="90">
        <v>1</v>
      </c>
      <c r="AH97" s="97">
        <f t="shared" si="47"/>
        <v>0</v>
      </c>
      <c r="AI97" s="90">
        <v>1</v>
      </c>
      <c r="AJ97" s="97">
        <f t="shared" si="48"/>
        <v>0</v>
      </c>
      <c r="AK97" s="90">
        <v>1</v>
      </c>
      <c r="AL97" s="104" t="e">
        <f t="shared" ca="1" si="49"/>
        <v>#DIV/0!</v>
      </c>
      <c r="AM97" s="90">
        <v>1</v>
      </c>
      <c r="AN97" s="107">
        <v>1</v>
      </c>
      <c r="AO97" s="104">
        <f t="shared" si="37"/>
        <v>0</v>
      </c>
      <c r="AP97" s="90">
        <v>1</v>
      </c>
      <c r="AQ97" s="104">
        <f t="shared" ca="1" si="50"/>
        <v>0</v>
      </c>
      <c r="AR97" s="90">
        <v>1</v>
      </c>
      <c r="AS97" s="110">
        <f t="shared" ca="1" si="51"/>
        <v>0</v>
      </c>
      <c r="AT97" s="114">
        <f t="shared" ca="1" si="52"/>
        <v>0</v>
      </c>
      <c r="AU97" s="121">
        <f t="shared" ca="1" si="53"/>
        <v>0</v>
      </c>
      <c r="AV97" s="126"/>
    </row>
    <row r="98" spans="1:48" ht="18" x14ac:dyDescent="0.3">
      <c r="A98" s="37">
        <f t="shared" ca="1" si="38"/>
        <v>0</v>
      </c>
      <c r="B98" s="130">
        <v>95</v>
      </c>
      <c r="C98" s="228">
        <f ca="1">IFERROR(VLOOKUP(B98,'SAISIE MP'!R:X,2,FALSE),0)</f>
        <v>0</v>
      </c>
      <c r="D98" s="229"/>
      <c r="E98" s="58">
        <f ca="1">IFERROR((VLOOKUP(B98,'SAISIE MP'!R:X,3,FALSE))+(VLOOKUP(B98,'SAISIE MP'!R:X,4,FALSE)),0)</f>
        <v>0</v>
      </c>
      <c r="F98" s="58">
        <f ca="1">IFERROR(VLOOKUP(B98,'SAISIE MP'!R:X,5,FALSE),0)</f>
        <v>0</v>
      </c>
      <c r="G98" s="71">
        <f ca="1">IFERROR(VLOOKUP(B98,'SAISIE MP'!R:X,7,FALSE),0)</f>
        <v>0</v>
      </c>
      <c r="H98" s="73"/>
      <c r="I98" s="85">
        <f t="shared" si="31"/>
        <v>0</v>
      </c>
      <c r="J98" s="90">
        <v>1</v>
      </c>
      <c r="K98" s="97">
        <f t="shared" si="32"/>
        <v>0</v>
      </c>
      <c r="L98" s="90">
        <v>1</v>
      </c>
      <c r="M98" s="97">
        <f t="shared" si="33"/>
        <v>0</v>
      </c>
      <c r="N98" s="90">
        <v>1</v>
      </c>
      <c r="O98" s="97">
        <f t="shared" si="34"/>
        <v>0</v>
      </c>
      <c r="P98" s="90">
        <v>1</v>
      </c>
      <c r="Q98" s="97">
        <f t="shared" si="35"/>
        <v>0</v>
      </c>
      <c r="R98" s="90">
        <v>1</v>
      </c>
      <c r="S98" s="97">
        <f t="shared" ca="1" si="36"/>
        <v>0</v>
      </c>
      <c r="T98" s="90">
        <v>1</v>
      </c>
      <c r="U98" s="97">
        <f t="shared" ca="1" si="39"/>
        <v>0</v>
      </c>
      <c r="V98" s="90">
        <v>1</v>
      </c>
      <c r="W98" s="97">
        <f t="shared" ca="1" si="40"/>
        <v>0</v>
      </c>
      <c r="X98" s="100">
        <f t="shared" ca="1" si="41"/>
        <v>0</v>
      </c>
      <c r="Y98" s="85">
        <f t="shared" ca="1" si="42"/>
        <v>0</v>
      </c>
      <c r="Z98" s="97">
        <f t="shared" ca="1" si="43"/>
        <v>0</v>
      </c>
      <c r="AA98" s="90">
        <v>1</v>
      </c>
      <c r="AB98" s="97">
        <f t="shared" si="44"/>
        <v>0</v>
      </c>
      <c r="AC98" s="90">
        <v>1</v>
      </c>
      <c r="AD98" s="97">
        <f t="shared" si="45"/>
        <v>0</v>
      </c>
      <c r="AE98" s="90">
        <v>1</v>
      </c>
      <c r="AF98" s="97">
        <f t="shared" si="46"/>
        <v>0</v>
      </c>
      <c r="AG98" s="90">
        <v>1</v>
      </c>
      <c r="AH98" s="97">
        <f t="shared" si="47"/>
        <v>0</v>
      </c>
      <c r="AI98" s="90">
        <v>1</v>
      </c>
      <c r="AJ98" s="97">
        <f t="shared" si="48"/>
        <v>0</v>
      </c>
      <c r="AK98" s="90">
        <v>1</v>
      </c>
      <c r="AL98" s="104" t="e">
        <f t="shared" ca="1" si="49"/>
        <v>#DIV/0!</v>
      </c>
      <c r="AM98" s="90">
        <v>1</v>
      </c>
      <c r="AN98" s="107">
        <v>1</v>
      </c>
      <c r="AO98" s="104">
        <f t="shared" si="37"/>
        <v>0</v>
      </c>
      <c r="AP98" s="90">
        <v>1</v>
      </c>
      <c r="AQ98" s="104">
        <f t="shared" ca="1" si="50"/>
        <v>0</v>
      </c>
      <c r="AR98" s="90">
        <v>1</v>
      </c>
      <c r="AS98" s="110">
        <f t="shared" ca="1" si="51"/>
        <v>0</v>
      </c>
      <c r="AT98" s="114">
        <f t="shared" ca="1" si="52"/>
        <v>0</v>
      </c>
      <c r="AU98" s="121">
        <f t="shared" ca="1" si="53"/>
        <v>0</v>
      </c>
      <c r="AV98" s="126"/>
    </row>
    <row r="99" spans="1:48" ht="18" x14ac:dyDescent="0.3">
      <c r="A99" s="37">
        <f t="shared" ca="1" si="38"/>
        <v>0</v>
      </c>
      <c r="B99" s="130">
        <v>96</v>
      </c>
      <c r="C99" s="228">
        <f ca="1">IFERROR(VLOOKUP(B99,'SAISIE MP'!R:X,2,FALSE),0)</f>
        <v>0</v>
      </c>
      <c r="D99" s="229"/>
      <c r="E99" s="58">
        <f ca="1">IFERROR((VLOOKUP(B99,'SAISIE MP'!R:X,3,FALSE))+(VLOOKUP(B99,'SAISIE MP'!R:X,4,FALSE)),0)</f>
        <v>0</v>
      </c>
      <c r="F99" s="58">
        <f ca="1">IFERROR(VLOOKUP(B99,'SAISIE MP'!R:X,5,FALSE),0)</f>
        <v>0</v>
      </c>
      <c r="G99" s="71">
        <f ca="1">IFERROR(VLOOKUP(B99,'SAISIE MP'!R:X,7,FALSE),0)</f>
        <v>0</v>
      </c>
      <c r="H99" s="73"/>
      <c r="I99" s="85">
        <f t="shared" si="31"/>
        <v>0</v>
      </c>
      <c r="J99" s="90">
        <v>1</v>
      </c>
      <c r="K99" s="97">
        <f t="shared" si="32"/>
        <v>0</v>
      </c>
      <c r="L99" s="90">
        <v>1</v>
      </c>
      <c r="M99" s="97">
        <f t="shared" si="33"/>
        <v>0</v>
      </c>
      <c r="N99" s="90">
        <v>1</v>
      </c>
      <c r="O99" s="97">
        <f t="shared" si="34"/>
        <v>0</v>
      </c>
      <c r="P99" s="90">
        <v>1</v>
      </c>
      <c r="Q99" s="97">
        <f t="shared" si="35"/>
        <v>0</v>
      </c>
      <c r="R99" s="90">
        <v>1</v>
      </c>
      <c r="S99" s="97">
        <f t="shared" ca="1" si="36"/>
        <v>0</v>
      </c>
      <c r="T99" s="90">
        <v>1</v>
      </c>
      <c r="U99" s="97">
        <f t="shared" ca="1" si="39"/>
        <v>0</v>
      </c>
      <c r="V99" s="90">
        <v>1</v>
      </c>
      <c r="W99" s="97">
        <f t="shared" ca="1" si="40"/>
        <v>0</v>
      </c>
      <c r="X99" s="100">
        <f t="shared" ca="1" si="41"/>
        <v>0</v>
      </c>
      <c r="Y99" s="85">
        <f t="shared" ca="1" si="42"/>
        <v>0</v>
      </c>
      <c r="Z99" s="97">
        <f t="shared" ca="1" si="43"/>
        <v>0</v>
      </c>
      <c r="AA99" s="90">
        <v>1</v>
      </c>
      <c r="AB99" s="97">
        <f t="shared" si="44"/>
        <v>0</v>
      </c>
      <c r="AC99" s="90">
        <v>1</v>
      </c>
      <c r="AD99" s="97">
        <f t="shared" si="45"/>
        <v>0</v>
      </c>
      <c r="AE99" s="90">
        <v>1</v>
      </c>
      <c r="AF99" s="97">
        <f t="shared" si="46"/>
        <v>0</v>
      </c>
      <c r="AG99" s="90">
        <v>1</v>
      </c>
      <c r="AH99" s="97">
        <f t="shared" si="47"/>
        <v>0</v>
      </c>
      <c r="AI99" s="90">
        <v>1</v>
      </c>
      <c r="AJ99" s="97">
        <f t="shared" si="48"/>
        <v>0</v>
      </c>
      <c r="AK99" s="90">
        <v>1</v>
      </c>
      <c r="AL99" s="104" t="e">
        <f t="shared" ca="1" si="49"/>
        <v>#DIV/0!</v>
      </c>
      <c r="AM99" s="90">
        <v>1</v>
      </c>
      <c r="AN99" s="107">
        <v>1</v>
      </c>
      <c r="AO99" s="104">
        <f t="shared" si="37"/>
        <v>0</v>
      </c>
      <c r="AP99" s="90">
        <v>1</v>
      </c>
      <c r="AQ99" s="104">
        <f t="shared" ca="1" si="50"/>
        <v>0</v>
      </c>
      <c r="AR99" s="90">
        <v>1</v>
      </c>
      <c r="AS99" s="110">
        <f t="shared" ca="1" si="51"/>
        <v>0</v>
      </c>
      <c r="AT99" s="114">
        <f t="shared" ca="1" si="52"/>
        <v>0</v>
      </c>
      <c r="AU99" s="121">
        <f t="shared" ca="1" si="53"/>
        <v>0</v>
      </c>
      <c r="AV99" s="126"/>
    </row>
    <row r="100" spans="1:48" ht="18" x14ac:dyDescent="0.3">
      <c r="A100" s="37">
        <f t="shared" ca="1" si="38"/>
        <v>0</v>
      </c>
      <c r="B100" s="130">
        <v>97</v>
      </c>
      <c r="C100" s="228">
        <f ca="1">IFERROR(VLOOKUP(B100,'SAISIE MP'!R:X,2,FALSE),0)</f>
        <v>0</v>
      </c>
      <c r="D100" s="229"/>
      <c r="E100" s="58">
        <f ca="1">IFERROR((VLOOKUP(B100,'SAISIE MP'!R:X,3,FALSE))+(VLOOKUP(B100,'SAISIE MP'!R:X,4,FALSE)),0)</f>
        <v>0</v>
      </c>
      <c r="F100" s="58">
        <f ca="1">IFERROR(VLOOKUP(B100,'SAISIE MP'!R:X,5,FALSE),0)</f>
        <v>0</v>
      </c>
      <c r="G100" s="71">
        <f ca="1">IFERROR(VLOOKUP(B100,'SAISIE MP'!R:X,7,FALSE),0)</f>
        <v>0</v>
      </c>
      <c r="H100" s="73"/>
      <c r="I100" s="85">
        <f t="shared" ref="I100:I131" si="54">IF($H100="ELECTRICITE",E100*J100,0)</f>
        <v>0</v>
      </c>
      <c r="J100" s="90">
        <v>1</v>
      </c>
      <c r="K100" s="97">
        <f t="shared" ref="K100:K131" si="55">IF($H100="ISOLATION",E100*L100,0)</f>
        <v>0</v>
      </c>
      <c r="L100" s="90">
        <v>1</v>
      </c>
      <c r="M100" s="97">
        <f t="shared" ref="M100:M131" si="56">IF($H100="LOCATION",E100*N100,0)</f>
        <v>0</v>
      </c>
      <c r="N100" s="90">
        <v>1</v>
      </c>
      <c r="O100" s="97">
        <f t="shared" ref="O100:O131" si="57">IF($H100="MANUTENTION",E100*P100,0)</f>
        <v>0</v>
      </c>
      <c r="P100" s="90">
        <v>1</v>
      </c>
      <c r="Q100" s="97">
        <f t="shared" ref="Q100:Q131" si="58">IF($H100="SOUS-TRAITANT",E100*R100,0)</f>
        <v>0</v>
      </c>
      <c r="R100" s="90">
        <v>1</v>
      </c>
      <c r="S100" s="97">
        <f t="shared" ref="S100:S131" ca="1" si="59">IF($H100=0,E100*T100,(IF($H100="ATELIER",E100*T100,(IF($H100="TECH",E100 *T100,(IF($H100="BE",E100*T100,(IF($H100="DAO",E100*T100,(IF($H100="SUIVI",E100*T100,0)))))))))))</f>
        <v>0</v>
      </c>
      <c r="T100" s="90">
        <v>1</v>
      </c>
      <c r="U100" s="97">
        <f t="shared" ca="1" si="39"/>
        <v>0</v>
      </c>
      <c r="V100" s="90">
        <v>1</v>
      </c>
      <c r="W100" s="97">
        <f t="shared" ca="1" si="40"/>
        <v>0</v>
      </c>
      <c r="X100" s="100">
        <f t="shared" ca="1" si="41"/>
        <v>0</v>
      </c>
      <c r="Y100" s="85">
        <f t="shared" ca="1" si="42"/>
        <v>0</v>
      </c>
      <c r="Z100" s="97">
        <f t="shared" ca="1" si="43"/>
        <v>0</v>
      </c>
      <c r="AA100" s="90">
        <v>1</v>
      </c>
      <c r="AB100" s="97">
        <f t="shared" si="44"/>
        <v>0</v>
      </c>
      <c r="AC100" s="90">
        <v>1</v>
      </c>
      <c r="AD100" s="97">
        <f t="shared" si="45"/>
        <v>0</v>
      </c>
      <c r="AE100" s="90">
        <v>1</v>
      </c>
      <c r="AF100" s="97">
        <f t="shared" si="46"/>
        <v>0</v>
      </c>
      <c r="AG100" s="90">
        <v>1</v>
      </c>
      <c r="AH100" s="97">
        <f t="shared" si="47"/>
        <v>0</v>
      </c>
      <c r="AI100" s="90">
        <v>1</v>
      </c>
      <c r="AJ100" s="97">
        <f t="shared" si="48"/>
        <v>0</v>
      </c>
      <c r="AK100" s="90">
        <v>1</v>
      </c>
      <c r="AL100" s="104" t="e">
        <f t="shared" ca="1" si="49"/>
        <v>#DIV/0!</v>
      </c>
      <c r="AM100" s="90">
        <v>1</v>
      </c>
      <c r="AN100" s="107">
        <v>1</v>
      </c>
      <c r="AO100" s="104">
        <f t="shared" ref="AO100:AO131" si="60">IF(H100="ATELIER",0,IF(H100="TECH",AN100*$E$148,IF(H100="BE",AN100*$F$148,IF(H100="DAO",AN100*$G$148,IF(H100="SUIVI",AN100*$H$148,0)))))*AP100</f>
        <v>0</v>
      </c>
      <c r="AP100" s="90">
        <v>1</v>
      </c>
      <c r="AQ100" s="104">
        <f t="shared" ca="1" si="50"/>
        <v>0</v>
      </c>
      <c r="AR100" s="90">
        <v>1</v>
      </c>
      <c r="AS100" s="110">
        <f t="shared" ca="1" si="51"/>
        <v>0</v>
      </c>
      <c r="AT100" s="114">
        <f t="shared" ca="1" si="52"/>
        <v>0</v>
      </c>
      <c r="AU100" s="121">
        <f t="shared" ca="1" si="53"/>
        <v>0</v>
      </c>
      <c r="AV100" s="126"/>
    </row>
    <row r="101" spans="1:48" ht="18" x14ac:dyDescent="0.3">
      <c r="A101" s="37">
        <f t="shared" ca="1" si="38"/>
        <v>0</v>
      </c>
      <c r="B101" s="130">
        <v>98</v>
      </c>
      <c r="C101" s="228">
        <f ca="1">IFERROR(VLOOKUP(B101,'SAISIE MP'!R:X,2,FALSE),0)</f>
        <v>0</v>
      </c>
      <c r="D101" s="229"/>
      <c r="E101" s="58">
        <f ca="1">IFERROR((VLOOKUP(B101,'SAISIE MP'!R:X,3,FALSE))+(VLOOKUP(B101,'SAISIE MP'!R:X,4,FALSE)),0)</f>
        <v>0</v>
      </c>
      <c r="F101" s="58">
        <f ca="1">IFERROR(VLOOKUP(B101,'SAISIE MP'!R:X,5,FALSE),0)</f>
        <v>0</v>
      </c>
      <c r="G101" s="71">
        <f ca="1">IFERROR(VLOOKUP(B101,'SAISIE MP'!R:X,7,FALSE),0)</f>
        <v>0</v>
      </c>
      <c r="H101" s="73"/>
      <c r="I101" s="85">
        <f t="shared" si="54"/>
        <v>0</v>
      </c>
      <c r="J101" s="90">
        <v>1</v>
      </c>
      <c r="K101" s="97">
        <f t="shared" si="55"/>
        <v>0</v>
      </c>
      <c r="L101" s="90">
        <v>1</v>
      </c>
      <c r="M101" s="97">
        <f t="shared" si="56"/>
        <v>0</v>
      </c>
      <c r="N101" s="90">
        <v>1</v>
      </c>
      <c r="O101" s="97">
        <f t="shared" si="57"/>
        <v>0</v>
      </c>
      <c r="P101" s="90">
        <v>1</v>
      </c>
      <c r="Q101" s="97">
        <f t="shared" si="58"/>
        <v>0</v>
      </c>
      <c r="R101" s="90">
        <v>1</v>
      </c>
      <c r="S101" s="97">
        <f t="shared" ca="1" si="59"/>
        <v>0</v>
      </c>
      <c r="T101" s="90">
        <v>1</v>
      </c>
      <c r="U101" s="97">
        <f t="shared" ca="1" si="39"/>
        <v>0</v>
      </c>
      <c r="V101" s="90">
        <v>1</v>
      </c>
      <c r="W101" s="97">
        <f t="shared" ca="1" si="40"/>
        <v>0</v>
      </c>
      <c r="X101" s="100">
        <f t="shared" ca="1" si="41"/>
        <v>0</v>
      </c>
      <c r="Y101" s="85">
        <f t="shared" ca="1" si="42"/>
        <v>0</v>
      </c>
      <c r="Z101" s="97">
        <f t="shared" ca="1" si="43"/>
        <v>0</v>
      </c>
      <c r="AA101" s="90">
        <v>1</v>
      </c>
      <c r="AB101" s="97">
        <f t="shared" si="44"/>
        <v>0</v>
      </c>
      <c r="AC101" s="90">
        <v>1</v>
      </c>
      <c r="AD101" s="97">
        <f t="shared" si="45"/>
        <v>0</v>
      </c>
      <c r="AE101" s="90">
        <v>1</v>
      </c>
      <c r="AF101" s="97">
        <f t="shared" si="46"/>
        <v>0</v>
      </c>
      <c r="AG101" s="90">
        <v>1</v>
      </c>
      <c r="AH101" s="97">
        <f t="shared" si="47"/>
        <v>0</v>
      </c>
      <c r="AI101" s="90">
        <v>1</v>
      </c>
      <c r="AJ101" s="97">
        <f t="shared" si="48"/>
        <v>0</v>
      </c>
      <c r="AK101" s="90">
        <v>1</v>
      </c>
      <c r="AL101" s="104" t="e">
        <f t="shared" ref="AL101:AL133" ca="1" si="61">IF(H101="ATELIER",0,IF(H101="TECH",0,IF(H101="BE",0,IF(H101="DAO",0,IF(H101="SUIVI",0,$D$148/$Y$134*Y101)))))*AP101</f>
        <v>#DIV/0!</v>
      </c>
      <c r="AM101" s="90">
        <v>1</v>
      </c>
      <c r="AN101" s="107">
        <v>1</v>
      </c>
      <c r="AO101" s="104">
        <f t="shared" si="60"/>
        <v>0</v>
      </c>
      <c r="AP101" s="90">
        <v>1</v>
      </c>
      <c r="AQ101" s="104">
        <f t="shared" ca="1" si="50"/>
        <v>0</v>
      </c>
      <c r="AR101" s="90">
        <v>1</v>
      </c>
      <c r="AS101" s="110">
        <f t="shared" ca="1" si="51"/>
        <v>0</v>
      </c>
      <c r="AT101" s="114">
        <f t="shared" ca="1" si="52"/>
        <v>0</v>
      </c>
      <c r="AU101" s="121">
        <f t="shared" ca="1" si="53"/>
        <v>0</v>
      </c>
      <c r="AV101" s="126"/>
    </row>
    <row r="102" spans="1:48" ht="18" x14ac:dyDescent="0.3">
      <c r="A102" s="37">
        <f t="shared" ca="1" si="38"/>
        <v>0</v>
      </c>
      <c r="B102" s="130">
        <v>99</v>
      </c>
      <c r="C102" s="228">
        <f ca="1">IFERROR(VLOOKUP(B102,'SAISIE MP'!R:X,2,FALSE),0)</f>
        <v>0</v>
      </c>
      <c r="D102" s="229"/>
      <c r="E102" s="58">
        <f ca="1">IFERROR((VLOOKUP(B102,'SAISIE MP'!R:X,3,FALSE))+(VLOOKUP(B102,'SAISIE MP'!R:X,4,FALSE)),0)</f>
        <v>0</v>
      </c>
      <c r="F102" s="58">
        <f ca="1">IFERROR(VLOOKUP(B102,'SAISIE MP'!R:X,5,FALSE),0)</f>
        <v>0</v>
      </c>
      <c r="G102" s="71">
        <f ca="1">IFERROR(VLOOKUP(B102,'SAISIE MP'!R:X,7,FALSE),0)</f>
        <v>0</v>
      </c>
      <c r="H102" s="73"/>
      <c r="I102" s="85">
        <f t="shared" si="54"/>
        <v>0</v>
      </c>
      <c r="J102" s="90">
        <v>1</v>
      </c>
      <c r="K102" s="97">
        <f t="shared" si="55"/>
        <v>0</v>
      </c>
      <c r="L102" s="90">
        <v>1</v>
      </c>
      <c r="M102" s="97">
        <f t="shared" si="56"/>
        <v>0</v>
      </c>
      <c r="N102" s="90">
        <v>1</v>
      </c>
      <c r="O102" s="97">
        <f t="shared" si="57"/>
        <v>0</v>
      </c>
      <c r="P102" s="90">
        <v>1</v>
      </c>
      <c r="Q102" s="97">
        <f t="shared" si="58"/>
        <v>0</v>
      </c>
      <c r="R102" s="90">
        <v>1</v>
      </c>
      <c r="S102" s="97">
        <f t="shared" ca="1" si="59"/>
        <v>0</v>
      </c>
      <c r="T102" s="90">
        <v>1</v>
      </c>
      <c r="U102" s="97">
        <f t="shared" ca="1" si="39"/>
        <v>0</v>
      </c>
      <c r="V102" s="90">
        <v>1</v>
      </c>
      <c r="W102" s="97">
        <f t="shared" ca="1" si="40"/>
        <v>0</v>
      </c>
      <c r="X102" s="100">
        <f t="shared" ca="1" si="41"/>
        <v>0</v>
      </c>
      <c r="Y102" s="85">
        <f t="shared" ca="1" si="42"/>
        <v>0</v>
      </c>
      <c r="Z102" s="97">
        <f t="shared" ca="1" si="43"/>
        <v>0</v>
      </c>
      <c r="AA102" s="90">
        <v>1</v>
      </c>
      <c r="AB102" s="97">
        <f t="shared" si="44"/>
        <v>0</v>
      </c>
      <c r="AC102" s="90">
        <v>1</v>
      </c>
      <c r="AD102" s="97">
        <f t="shared" si="45"/>
        <v>0</v>
      </c>
      <c r="AE102" s="90">
        <v>1</v>
      </c>
      <c r="AF102" s="97">
        <f t="shared" si="46"/>
        <v>0</v>
      </c>
      <c r="AG102" s="90">
        <v>1</v>
      </c>
      <c r="AH102" s="97">
        <f t="shared" si="47"/>
        <v>0</v>
      </c>
      <c r="AI102" s="90">
        <v>1</v>
      </c>
      <c r="AJ102" s="97">
        <f t="shared" si="48"/>
        <v>0</v>
      </c>
      <c r="AK102" s="90">
        <v>1</v>
      </c>
      <c r="AL102" s="104" t="e">
        <f t="shared" ca="1" si="61"/>
        <v>#DIV/0!</v>
      </c>
      <c r="AM102" s="90">
        <v>1</v>
      </c>
      <c r="AN102" s="107">
        <v>1</v>
      </c>
      <c r="AO102" s="104">
        <f t="shared" si="60"/>
        <v>0</v>
      </c>
      <c r="AP102" s="90">
        <v>1</v>
      </c>
      <c r="AQ102" s="104">
        <f t="shared" ca="1" si="50"/>
        <v>0</v>
      </c>
      <c r="AR102" s="90">
        <v>1</v>
      </c>
      <c r="AS102" s="110">
        <f t="shared" ca="1" si="51"/>
        <v>0</v>
      </c>
      <c r="AT102" s="114">
        <f t="shared" ca="1" si="52"/>
        <v>0</v>
      </c>
      <c r="AU102" s="121">
        <f t="shared" ca="1" si="53"/>
        <v>0</v>
      </c>
      <c r="AV102" s="126"/>
    </row>
    <row r="103" spans="1:48" ht="18" x14ac:dyDescent="0.3">
      <c r="A103" s="37">
        <f t="shared" ca="1" si="38"/>
        <v>0</v>
      </c>
      <c r="B103" s="130">
        <v>100</v>
      </c>
      <c r="C103" s="228">
        <f ca="1">IFERROR(VLOOKUP(B103,'SAISIE MP'!R:X,2,FALSE),0)</f>
        <v>0</v>
      </c>
      <c r="D103" s="229"/>
      <c r="E103" s="58">
        <f ca="1">IFERROR((VLOOKUP(B103,'SAISIE MP'!R:X,3,FALSE))+(VLOOKUP(B103,'SAISIE MP'!R:X,4,FALSE)),0)</f>
        <v>0</v>
      </c>
      <c r="F103" s="58">
        <f ca="1">IFERROR(VLOOKUP(B103,'SAISIE MP'!R:X,5,FALSE),0)</f>
        <v>0</v>
      </c>
      <c r="G103" s="71">
        <f ca="1">IFERROR(VLOOKUP(B103,'SAISIE MP'!R:X,7,FALSE),0)</f>
        <v>0</v>
      </c>
      <c r="H103" s="73"/>
      <c r="I103" s="85">
        <f t="shared" si="54"/>
        <v>0</v>
      </c>
      <c r="J103" s="90">
        <v>1</v>
      </c>
      <c r="K103" s="97">
        <f t="shared" si="55"/>
        <v>0</v>
      </c>
      <c r="L103" s="90">
        <v>1</v>
      </c>
      <c r="M103" s="97">
        <f t="shared" si="56"/>
        <v>0</v>
      </c>
      <c r="N103" s="90">
        <v>1</v>
      </c>
      <c r="O103" s="97">
        <f t="shared" si="57"/>
        <v>0</v>
      </c>
      <c r="P103" s="90">
        <v>1</v>
      </c>
      <c r="Q103" s="97">
        <f t="shared" si="58"/>
        <v>0</v>
      </c>
      <c r="R103" s="90">
        <v>1</v>
      </c>
      <c r="S103" s="97">
        <f t="shared" ca="1" si="59"/>
        <v>0</v>
      </c>
      <c r="T103" s="90">
        <v>1</v>
      </c>
      <c r="U103" s="97">
        <f t="shared" ca="1" si="39"/>
        <v>0</v>
      </c>
      <c r="V103" s="90">
        <v>1</v>
      </c>
      <c r="W103" s="97">
        <f t="shared" ca="1" si="40"/>
        <v>0</v>
      </c>
      <c r="X103" s="100">
        <f t="shared" ca="1" si="41"/>
        <v>0</v>
      </c>
      <c r="Y103" s="85">
        <f t="shared" ca="1" si="42"/>
        <v>0</v>
      </c>
      <c r="Z103" s="97">
        <f t="shared" ca="1" si="43"/>
        <v>0</v>
      </c>
      <c r="AA103" s="90">
        <v>1</v>
      </c>
      <c r="AB103" s="97">
        <f t="shared" si="44"/>
        <v>0</v>
      </c>
      <c r="AC103" s="90">
        <v>1</v>
      </c>
      <c r="AD103" s="97">
        <f t="shared" si="45"/>
        <v>0</v>
      </c>
      <c r="AE103" s="90">
        <v>1</v>
      </c>
      <c r="AF103" s="97">
        <f t="shared" si="46"/>
        <v>0</v>
      </c>
      <c r="AG103" s="90">
        <v>1</v>
      </c>
      <c r="AH103" s="97">
        <f t="shared" si="47"/>
        <v>0</v>
      </c>
      <c r="AI103" s="90">
        <v>1</v>
      </c>
      <c r="AJ103" s="97">
        <f t="shared" si="48"/>
        <v>0</v>
      </c>
      <c r="AK103" s="90">
        <v>1</v>
      </c>
      <c r="AL103" s="104" t="e">
        <f t="shared" ca="1" si="61"/>
        <v>#DIV/0!</v>
      </c>
      <c r="AM103" s="90">
        <v>1</v>
      </c>
      <c r="AN103" s="107">
        <v>1</v>
      </c>
      <c r="AO103" s="104">
        <f t="shared" si="60"/>
        <v>0</v>
      </c>
      <c r="AP103" s="90">
        <v>1</v>
      </c>
      <c r="AQ103" s="104">
        <f t="shared" ca="1" si="50"/>
        <v>0</v>
      </c>
      <c r="AR103" s="90">
        <v>1</v>
      </c>
      <c r="AS103" s="110">
        <f t="shared" ca="1" si="51"/>
        <v>0</v>
      </c>
      <c r="AT103" s="114">
        <f t="shared" ca="1" si="52"/>
        <v>0</v>
      </c>
      <c r="AU103" s="121">
        <f t="shared" ca="1" si="53"/>
        <v>0</v>
      </c>
      <c r="AV103" s="126"/>
    </row>
    <row r="104" spans="1:48" ht="18" x14ac:dyDescent="0.3">
      <c r="A104" s="37">
        <f t="shared" ca="1" si="38"/>
        <v>0</v>
      </c>
      <c r="B104" s="130">
        <v>101</v>
      </c>
      <c r="C104" s="228">
        <f ca="1">IFERROR(VLOOKUP(B104,'SAISIE MP'!R:X,2,FALSE),0)</f>
        <v>0</v>
      </c>
      <c r="D104" s="229"/>
      <c r="E104" s="58">
        <f ca="1">IFERROR((VLOOKUP(B104,'SAISIE MP'!R:X,3,FALSE))+(VLOOKUP(B104,'SAISIE MP'!R:X,4,FALSE)),0)</f>
        <v>0</v>
      </c>
      <c r="F104" s="58">
        <f ca="1">IFERROR(VLOOKUP(B104,'SAISIE MP'!R:X,5,FALSE),0)</f>
        <v>0</v>
      </c>
      <c r="G104" s="71">
        <f ca="1">IFERROR(VLOOKUP(B104,'SAISIE MP'!R:X,7,FALSE),0)</f>
        <v>0</v>
      </c>
      <c r="H104" s="73"/>
      <c r="I104" s="85">
        <f t="shared" si="54"/>
        <v>0</v>
      </c>
      <c r="J104" s="90">
        <v>1</v>
      </c>
      <c r="K104" s="97">
        <f t="shared" si="55"/>
        <v>0</v>
      </c>
      <c r="L104" s="90">
        <v>1</v>
      </c>
      <c r="M104" s="97">
        <f t="shared" si="56"/>
        <v>0</v>
      </c>
      <c r="N104" s="90">
        <v>1</v>
      </c>
      <c r="O104" s="97">
        <f t="shared" si="57"/>
        <v>0</v>
      </c>
      <c r="P104" s="90">
        <v>1</v>
      </c>
      <c r="Q104" s="97">
        <f t="shared" si="58"/>
        <v>0</v>
      </c>
      <c r="R104" s="90">
        <v>1</v>
      </c>
      <c r="S104" s="97">
        <f t="shared" ca="1" si="59"/>
        <v>0</v>
      </c>
      <c r="T104" s="90">
        <v>1</v>
      </c>
      <c r="U104" s="97">
        <f t="shared" ca="1" si="39"/>
        <v>0</v>
      </c>
      <c r="V104" s="90">
        <v>1</v>
      </c>
      <c r="W104" s="97">
        <f t="shared" ca="1" si="40"/>
        <v>0</v>
      </c>
      <c r="X104" s="100">
        <f t="shared" ca="1" si="41"/>
        <v>0</v>
      </c>
      <c r="Y104" s="85">
        <f t="shared" ca="1" si="42"/>
        <v>0</v>
      </c>
      <c r="Z104" s="97">
        <f t="shared" ca="1" si="43"/>
        <v>0</v>
      </c>
      <c r="AA104" s="90">
        <v>1</v>
      </c>
      <c r="AB104" s="97">
        <f t="shared" si="44"/>
        <v>0</v>
      </c>
      <c r="AC104" s="90">
        <v>1</v>
      </c>
      <c r="AD104" s="97">
        <f t="shared" si="45"/>
        <v>0</v>
      </c>
      <c r="AE104" s="90">
        <v>1</v>
      </c>
      <c r="AF104" s="97">
        <f t="shared" si="46"/>
        <v>0</v>
      </c>
      <c r="AG104" s="90">
        <v>1</v>
      </c>
      <c r="AH104" s="97">
        <f t="shared" si="47"/>
        <v>0</v>
      </c>
      <c r="AI104" s="90">
        <v>1</v>
      </c>
      <c r="AJ104" s="97">
        <f t="shared" si="48"/>
        <v>0</v>
      </c>
      <c r="AK104" s="90">
        <v>1</v>
      </c>
      <c r="AL104" s="104" t="e">
        <f t="shared" ca="1" si="61"/>
        <v>#DIV/0!</v>
      </c>
      <c r="AM104" s="90">
        <v>1</v>
      </c>
      <c r="AN104" s="107">
        <v>1</v>
      </c>
      <c r="AO104" s="104">
        <f t="shared" si="60"/>
        <v>0</v>
      </c>
      <c r="AP104" s="90">
        <v>1</v>
      </c>
      <c r="AQ104" s="104">
        <f t="shared" ca="1" si="50"/>
        <v>0</v>
      </c>
      <c r="AR104" s="90">
        <v>1</v>
      </c>
      <c r="AS104" s="110">
        <f t="shared" ca="1" si="51"/>
        <v>0</v>
      </c>
      <c r="AT104" s="114">
        <f t="shared" ca="1" si="52"/>
        <v>0</v>
      </c>
      <c r="AU104" s="121">
        <f t="shared" ca="1" si="53"/>
        <v>0</v>
      </c>
      <c r="AV104" s="126"/>
    </row>
    <row r="105" spans="1:48" ht="18" x14ac:dyDescent="0.3">
      <c r="A105" s="37">
        <f t="shared" ca="1" si="38"/>
        <v>0</v>
      </c>
      <c r="B105" s="130">
        <v>102</v>
      </c>
      <c r="C105" s="228">
        <f ca="1">IFERROR(VLOOKUP(B105,'SAISIE MP'!R:X,2,FALSE),0)</f>
        <v>0</v>
      </c>
      <c r="D105" s="229"/>
      <c r="E105" s="58">
        <f ca="1">IFERROR((VLOOKUP(B105,'SAISIE MP'!R:X,3,FALSE))+(VLOOKUP(B105,'SAISIE MP'!R:X,4,FALSE)),0)</f>
        <v>0</v>
      </c>
      <c r="F105" s="58">
        <f ca="1">IFERROR(VLOOKUP(B105,'SAISIE MP'!R:X,5,FALSE),0)</f>
        <v>0</v>
      </c>
      <c r="G105" s="71">
        <f ca="1">IFERROR(VLOOKUP(B105,'SAISIE MP'!R:X,7,FALSE),0)</f>
        <v>0</v>
      </c>
      <c r="H105" s="73"/>
      <c r="I105" s="85">
        <f t="shared" si="54"/>
        <v>0</v>
      </c>
      <c r="J105" s="90">
        <v>1</v>
      </c>
      <c r="K105" s="97">
        <f t="shared" si="55"/>
        <v>0</v>
      </c>
      <c r="L105" s="90">
        <v>1</v>
      </c>
      <c r="M105" s="97">
        <f t="shared" si="56"/>
        <v>0</v>
      </c>
      <c r="N105" s="90">
        <v>1</v>
      </c>
      <c r="O105" s="97">
        <f t="shared" si="57"/>
        <v>0</v>
      </c>
      <c r="P105" s="90">
        <v>1</v>
      </c>
      <c r="Q105" s="97">
        <f t="shared" si="58"/>
        <v>0</v>
      </c>
      <c r="R105" s="90">
        <v>1</v>
      </c>
      <c r="S105" s="97">
        <f t="shared" ca="1" si="59"/>
        <v>0</v>
      </c>
      <c r="T105" s="90">
        <v>1</v>
      </c>
      <c r="U105" s="97">
        <f t="shared" ca="1" si="39"/>
        <v>0</v>
      </c>
      <c r="V105" s="90">
        <v>1</v>
      </c>
      <c r="W105" s="97">
        <f t="shared" ca="1" si="40"/>
        <v>0</v>
      </c>
      <c r="X105" s="100">
        <f t="shared" ca="1" si="41"/>
        <v>0</v>
      </c>
      <c r="Y105" s="85">
        <f t="shared" ca="1" si="42"/>
        <v>0</v>
      </c>
      <c r="Z105" s="97">
        <f t="shared" ca="1" si="43"/>
        <v>0</v>
      </c>
      <c r="AA105" s="90">
        <v>1</v>
      </c>
      <c r="AB105" s="97">
        <f t="shared" si="44"/>
        <v>0</v>
      </c>
      <c r="AC105" s="90">
        <v>1</v>
      </c>
      <c r="AD105" s="97">
        <f t="shared" si="45"/>
        <v>0</v>
      </c>
      <c r="AE105" s="90">
        <v>1</v>
      </c>
      <c r="AF105" s="97">
        <f t="shared" si="46"/>
        <v>0</v>
      </c>
      <c r="AG105" s="90">
        <v>1</v>
      </c>
      <c r="AH105" s="97">
        <f t="shared" si="47"/>
        <v>0</v>
      </c>
      <c r="AI105" s="90">
        <v>1</v>
      </c>
      <c r="AJ105" s="97">
        <f t="shared" si="48"/>
        <v>0</v>
      </c>
      <c r="AK105" s="90">
        <v>1</v>
      </c>
      <c r="AL105" s="104" t="e">
        <f t="shared" ca="1" si="61"/>
        <v>#DIV/0!</v>
      </c>
      <c r="AM105" s="90">
        <v>1</v>
      </c>
      <c r="AN105" s="107">
        <v>1</v>
      </c>
      <c r="AO105" s="104">
        <f t="shared" si="60"/>
        <v>0</v>
      </c>
      <c r="AP105" s="90">
        <v>1</v>
      </c>
      <c r="AQ105" s="104">
        <f t="shared" ca="1" si="50"/>
        <v>0</v>
      </c>
      <c r="AR105" s="90">
        <v>1</v>
      </c>
      <c r="AS105" s="110">
        <f t="shared" ca="1" si="51"/>
        <v>0</v>
      </c>
      <c r="AT105" s="114">
        <f t="shared" ca="1" si="52"/>
        <v>0</v>
      </c>
      <c r="AU105" s="121">
        <f t="shared" ca="1" si="53"/>
        <v>0</v>
      </c>
      <c r="AV105" s="126"/>
    </row>
    <row r="106" spans="1:48" ht="18" x14ac:dyDescent="0.3">
      <c r="A106" s="37">
        <f t="shared" ca="1" si="38"/>
        <v>0</v>
      </c>
      <c r="B106" s="130">
        <v>103</v>
      </c>
      <c r="C106" s="228">
        <f ca="1">IFERROR(VLOOKUP(B106,'SAISIE MP'!R:X,2,FALSE),0)</f>
        <v>0</v>
      </c>
      <c r="D106" s="229"/>
      <c r="E106" s="58">
        <f ca="1">IFERROR((VLOOKUP(B106,'SAISIE MP'!R:X,3,FALSE))+(VLOOKUP(B106,'SAISIE MP'!R:X,4,FALSE)),0)</f>
        <v>0</v>
      </c>
      <c r="F106" s="58">
        <f ca="1">IFERROR(VLOOKUP(B106,'SAISIE MP'!R:X,5,FALSE),0)</f>
        <v>0</v>
      </c>
      <c r="G106" s="71">
        <f ca="1">IFERROR(VLOOKUP(B106,'SAISIE MP'!R:X,7,FALSE),0)</f>
        <v>0</v>
      </c>
      <c r="H106" s="73"/>
      <c r="I106" s="85">
        <f t="shared" si="54"/>
        <v>0</v>
      </c>
      <c r="J106" s="90">
        <v>1</v>
      </c>
      <c r="K106" s="97">
        <f t="shared" si="55"/>
        <v>0</v>
      </c>
      <c r="L106" s="90">
        <v>1</v>
      </c>
      <c r="M106" s="97">
        <f t="shared" si="56"/>
        <v>0</v>
      </c>
      <c r="N106" s="90">
        <v>1</v>
      </c>
      <c r="O106" s="97">
        <f t="shared" si="57"/>
        <v>0</v>
      </c>
      <c r="P106" s="90">
        <v>1</v>
      </c>
      <c r="Q106" s="97">
        <f t="shared" si="58"/>
        <v>0</v>
      </c>
      <c r="R106" s="90">
        <v>1</v>
      </c>
      <c r="S106" s="97">
        <f t="shared" ca="1" si="59"/>
        <v>0</v>
      </c>
      <c r="T106" s="90">
        <v>1</v>
      </c>
      <c r="U106" s="97">
        <f t="shared" ca="1" si="39"/>
        <v>0</v>
      </c>
      <c r="V106" s="90">
        <v>1</v>
      </c>
      <c r="W106" s="97">
        <f t="shared" ca="1" si="40"/>
        <v>0</v>
      </c>
      <c r="X106" s="100">
        <f t="shared" ca="1" si="41"/>
        <v>0</v>
      </c>
      <c r="Y106" s="85">
        <f t="shared" ca="1" si="42"/>
        <v>0</v>
      </c>
      <c r="Z106" s="97">
        <f t="shared" ca="1" si="43"/>
        <v>0</v>
      </c>
      <c r="AA106" s="90">
        <v>1</v>
      </c>
      <c r="AB106" s="97">
        <f t="shared" si="44"/>
        <v>0</v>
      </c>
      <c r="AC106" s="90">
        <v>1</v>
      </c>
      <c r="AD106" s="97">
        <f t="shared" si="45"/>
        <v>0</v>
      </c>
      <c r="AE106" s="90">
        <v>1</v>
      </c>
      <c r="AF106" s="97">
        <f t="shared" si="46"/>
        <v>0</v>
      </c>
      <c r="AG106" s="90">
        <v>1</v>
      </c>
      <c r="AH106" s="97">
        <f t="shared" si="47"/>
        <v>0</v>
      </c>
      <c r="AI106" s="90">
        <v>1</v>
      </c>
      <c r="AJ106" s="97">
        <f t="shared" si="48"/>
        <v>0</v>
      </c>
      <c r="AK106" s="90">
        <v>1</v>
      </c>
      <c r="AL106" s="104" t="e">
        <f t="shared" ca="1" si="61"/>
        <v>#DIV/0!</v>
      </c>
      <c r="AM106" s="90">
        <v>1</v>
      </c>
      <c r="AN106" s="107">
        <v>1</v>
      </c>
      <c r="AO106" s="104">
        <f t="shared" si="60"/>
        <v>0</v>
      </c>
      <c r="AP106" s="90">
        <v>1</v>
      </c>
      <c r="AQ106" s="104">
        <f t="shared" ca="1" si="50"/>
        <v>0</v>
      </c>
      <c r="AR106" s="90">
        <v>1</v>
      </c>
      <c r="AS106" s="110">
        <f t="shared" ca="1" si="51"/>
        <v>0</v>
      </c>
      <c r="AT106" s="114">
        <f t="shared" ca="1" si="52"/>
        <v>0</v>
      </c>
      <c r="AU106" s="121">
        <f t="shared" ca="1" si="53"/>
        <v>0</v>
      </c>
      <c r="AV106" s="126"/>
    </row>
    <row r="107" spans="1:48" ht="18" x14ac:dyDescent="0.3">
      <c r="A107" s="37">
        <f t="shared" ca="1" si="38"/>
        <v>0</v>
      </c>
      <c r="B107" s="130">
        <v>104</v>
      </c>
      <c r="C107" s="228">
        <f ca="1">IFERROR(VLOOKUP(B107,'SAISIE MP'!R:X,2,FALSE),0)</f>
        <v>0</v>
      </c>
      <c r="D107" s="229"/>
      <c r="E107" s="58">
        <f ca="1">IFERROR((VLOOKUP(B107,'SAISIE MP'!R:X,3,FALSE))+(VLOOKUP(B107,'SAISIE MP'!R:X,4,FALSE)),0)</f>
        <v>0</v>
      </c>
      <c r="F107" s="58">
        <f ca="1">IFERROR(VLOOKUP(B107,'SAISIE MP'!R:X,5,FALSE),0)</f>
        <v>0</v>
      </c>
      <c r="G107" s="71">
        <f ca="1">IFERROR(VLOOKUP(B107,'SAISIE MP'!R:X,7,FALSE),0)</f>
        <v>0</v>
      </c>
      <c r="H107" s="73"/>
      <c r="I107" s="85">
        <f t="shared" si="54"/>
        <v>0</v>
      </c>
      <c r="J107" s="90">
        <v>1</v>
      </c>
      <c r="K107" s="97">
        <f t="shared" si="55"/>
        <v>0</v>
      </c>
      <c r="L107" s="90">
        <v>1</v>
      </c>
      <c r="M107" s="97">
        <f t="shared" si="56"/>
        <v>0</v>
      </c>
      <c r="N107" s="90">
        <v>1</v>
      </c>
      <c r="O107" s="97">
        <f t="shared" si="57"/>
        <v>0</v>
      </c>
      <c r="P107" s="90">
        <v>1</v>
      </c>
      <c r="Q107" s="97">
        <f t="shared" si="58"/>
        <v>0</v>
      </c>
      <c r="R107" s="90">
        <v>1</v>
      </c>
      <c r="S107" s="97">
        <f t="shared" ca="1" si="59"/>
        <v>0</v>
      </c>
      <c r="T107" s="90">
        <v>1</v>
      </c>
      <c r="U107" s="97">
        <f t="shared" ca="1" si="39"/>
        <v>0</v>
      </c>
      <c r="V107" s="90">
        <v>1</v>
      </c>
      <c r="W107" s="97">
        <f t="shared" ca="1" si="40"/>
        <v>0</v>
      </c>
      <c r="X107" s="100">
        <f t="shared" ca="1" si="41"/>
        <v>0</v>
      </c>
      <c r="Y107" s="85">
        <f t="shared" ca="1" si="42"/>
        <v>0</v>
      </c>
      <c r="Z107" s="97">
        <f t="shared" ca="1" si="43"/>
        <v>0</v>
      </c>
      <c r="AA107" s="90">
        <v>1</v>
      </c>
      <c r="AB107" s="97">
        <f t="shared" si="44"/>
        <v>0</v>
      </c>
      <c r="AC107" s="90">
        <v>1</v>
      </c>
      <c r="AD107" s="97">
        <f t="shared" si="45"/>
        <v>0</v>
      </c>
      <c r="AE107" s="90">
        <v>1</v>
      </c>
      <c r="AF107" s="97">
        <f t="shared" si="46"/>
        <v>0</v>
      </c>
      <c r="AG107" s="90">
        <v>1</v>
      </c>
      <c r="AH107" s="97">
        <f t="shared" si="47"/>
        <v>0</v>
      </c>
      <c r="AI107" s="90">
        <v>1</v>
      </c>
      <c r="AJ107" s="97">
        <f t="shared" si="48"/>
        <v>0</v>
      </c>
      <c r="AK107" s="90">
        <v>1</v>
      </c>
      <c r="AL107" s="104" t="e">
        <f t="shared" ca="1" si="61"/>
        <v>#DIV/0!</v>
      </c>
      <c r="AM107" s="90">
        <v>1</v>
      </c>
      <c r="AN107" s="107">
        <v>1</v>
      </c>
      <c r="AO107" s="104">
        <f t="shared" si="60"/>
        <v>0</v>
      </c>
      <c r="AP107" s="90">
        <v>1</v>
      </c>
      <c r="AQ107" s="104">
        <f t="shared" ca="1" si="50"/>
        <v>0</v>
      </c>
      <c r="AR107" s="90">
        <v>1</v>
      </c>
      <c r="AS107" s="110">
        <f t="shared" ca="1" si="51"/>
        <v>0</v>
      </c>
      <c r="AT107" s="114">
        <f t="shared" ca="1" si="52"/>
        <v>0</v>
      </c>
      <c r="AU107" s="121">
        <f t="shared" ca="1" si="53"/>
        <v>0</v>
      </c>
      <c r="AV107" s="126"/>
    </row>
    <row r="108" spans="1:48" ht="18" x14ac:dyDescent="0.3">
      <c r="A108" s="37">
        <f t="shared" ca="1" si="38"/>
        <v>0</v>
      </c>
      <c r="B108" s="130">
        <v>105</v>
      </c>
      <c r="C108" s="228">
        <f ca="1">IFERROR(VLOOKUP(B108,'SAISIE MP'!R:X,2,FALSE),0)</f>
        <v>0</v>
      </c>
      <c r="D108" s="229"/>
      <c r="E108" s="58">
        <f ca="1">IFERROR((VLOOKUP(B108,'SAISIE MP'!R:X,3,FALSE))+(VLOOKUP(B108,'SAISIE MP'!R:X,4,FALSE)),0)</f>
        <v>0</v>
      </c>
      <c r="F108" s="58">
        <f ca="1">IFERROR(VLOOKUP(B108,'SAISIE MP'!R:X,5,FALSE),0)</f>
        <v>0</v>
      </c>
      <c r="G108" s="71">
        <f ca="1">IFERROR(VLOOKUP(B108,'SAISIE MP'!R:X,7,FALSE),0)</f>
        <v>0</v>
      </c>
      <c r="H108" s="73"/>
      <c r="I108" s="85">
        <f t="shared" si="54"/>
        <v>0</v>
      </c>
      <c r="J108" s="90">
        <v>1</v>
      </c>
      <c r="K108" s="97">
        <f t="shared" si="55"/>
        <v>0</v>
      </c>
      <c r="L108" s="90">
        <v>1</v>
      </c>
      <c r="M108" s="97">
        <f t="shared" si="56"/>
        <v>0</v>
      </c>
      <c r="N108" s="90">
        <v>1</v>
      </c>
      <c r="O108" s="97">
        <f t="shared" si="57"/>
        <v>0</v>
      </c>
      <c r="P108" s="90">
        <v>1</v>
      </c>
      <c r="Q108" s="97">
        <f t="shared" si="58"/>
        <v>0</v>
      </c>
      <c r="R108" s="90">
        <v>1</v>
      </c>
      <c r="S108" s="97">
        <f t="shared" ca="1" si="59"/>
        <v>0</v>
      </c>
      <c r="T108" s="90">
        <v>1</v>
      </c>
      <c r="U108" s="97">
        <f t="shared" ca="1" si="39"/>
        <v>0</v>
      </c>
      <c r="V108" s="90">
        <v>1</v>
      </c>
      <c r="W108" s="97">
        <f t="shared" ca="1" si="40"/>
        <v>0</v>
      </c>
      <c r="X108" s="100">
        <f t="shared" ca="1" si="41"/>
        <v>0</v>
      </c>
      <c r="Y108" s="85">
        <f t="shared" ca="1" si="42"/>
        <v>0</v>
      </c>
      <c r="Z108" s="97">
        <f t="shared" ca="1" si="43"/>
        <v>0</v>
      </c>
      <c r="AA108" s="90">
        <v>1</v>
      </c>
      <c r="AB108" s="97">
        <f t="shared" si="44"/>
        <v>0</v>
      </c>
      <c r="AC108" s="90">
        <v>1</v>
      </c>
      <c r="AD108" s="97">
        <f t="shared" si="45"/>
        <v>0</v>
      </c>
      <c r="AE108" s="90">
        <v>1</v>
      </c>
      <c r="AF108" s="97">
        <f t="shared" si="46"/>
        <v>0</v>
      </c>
      <c r="AG108" s="90">
        <v>1</v>
      </c>
      <c r="AH108" s="97">
        <f t="shared" si="47"/>
        <v>0</v>
      </c>
      <c r="AI108" s="90">
        <v>1</v>
      </c>
      <c r="AJ108" s="97">
        <f t="shared" si="48"/>
        <v>0</v>
      </c>
      <c r="AK108" s="90">
        <v>1</v>
      </c>
      <c r="AL108" s="104" t="e">
        <f t="shared" ca="1" si="61"/>
        <v>#DIV/0!</v>
      </c>
      <c r="AM108" s="90">
        <v>1</v>
      </c>
      <c r="AN108" s="107">
        <v>1</v>
      </c>
      <c r="AO108" s="104">
        <f t="shared" si="60"/>
        <v>0</v>
      </c>
      <c r="AP108" s="90">
        <v>1</v>
      </c>
      <c r="AQ108" s="104">
        <f t="shared" ca="1" si="50"/>
        <v>0</v>
      </c>
      <c r="AR108" s="90">
        <v>1</v>
      </c>
      <c r="AS108" s="110">
        <f t="shared" ca="1" si="51"/>
        <v>0</v>
      </c>
      <c r="AT108" s="114">
        <f t="shared" ca="1" si="52"/>
        <v>0</v>
      </c>
      <c r="AU108" s="121">
        <f t="shared" ca="1" si="53"/>
        <v>0</v>
      </c>
      <c r="AV108" s="126"/>
    </row>
    <row r="109" spans="1:48" ht="18" x14ac:dyDescent="0.3">
      <c r="A109" s="37">
        <f t="shared" ca="1" si="38"/>
        <v>0</v>
      </c>
      <c r="B109" s="130">
        <v>106</v>
      </c>
      <c r="C109" s="228">
        <f ca="1">IFERROR(VLOOKUP(B109,'SAISIE MP'!R:X,2,FALSE),0)</f>
        <v>0</v>
      </c>
      <c r="D109" s="229"/>
      <c r="E109" s="58">
        <f ca="1">IFERROR((VLOOKUP(B109,'SAISIE MP'!R:X,3,FALSE))+(VLOOKUP(B109,'SAISIE MP'!R:X,4,FALSE)),0)</f>
        <v>0</v>
      </c>
      <c r="F109" s="58">
        <f ca="1">IFERROR(VLOOKUP(B109,'SAISIE MP'!R:X,5,FALSE),0)</f>
        <v>0</v>
      </c>
      <c r="G109" s="71">
        <f ca="1">IFERROR(VLOOKUP(B109,'SAISIE MP'!R:X,7,FALSE),0)</f>
        <v>0</v>
      </c>
      <c r="H109" s="73"/>
      <c r="I109" s="85">
        <f t="shared" si="54"/>
        <v>0</v>
      </c>
      <c r="J109" s="90">
        <v>1</v>
      </c>
      <c r="K109" s="97">
        <f t="shared" si="55"/>
        <v>0</v>
      </c>
      <c r="L109" s="90">
        <v>1</v>
      </c>
      <c r="M109" s="97">
        <f t="shared" si="56"/>
        <v>0</v>
      </c>
      <c r="N109" s="90">
        <v>1</v>
      </c>
      <c r="O109" s="97">
        <f t="shared" si="57"/>
        <v>0</v>
      </c>
      <c r="P109" s="90">
        <v>1</v>
      </c>
      <c r="Q109" s="97">
        <f t="shared" si="58"/>
        <v>0</v>
      </c>
      <c r="R109" s="90">
        <v>1</v>
      </c>
      <c r="S109" s="97">
        <f t="shared" ca="1" si="59"/>
        <v>0</v>
      </c>
      <c r="T109" s="90">
        <v>1</v>
      </c>
      <c r="U109" s="97">
        <f t="shared" ca="1" si="39"/>
        <v>0</v>
      </c>
      <c r="V109" s="90">
        <v>1</v>
      </c>
      <c r="W109" s="97">
        <f t="shared" ca="1" si="40"/>
        <v>0</v>
      </c>
      <c r="X109" s="100">
        <f t="shared" ca="1" si="41"/>
        <v>0</v>
      </c>
      <c r="Y109" s="85">
        <f t="shared" ca="1" si="42"/>
        <v>0</v>
      </c>
      <c r="Z109" s="97">
        <f t="shared" ca="1" si="43"/>
        <v>0</v>
      </c>
      <c r="AA109" s="90">
        <v>1</v>
      </c>
      <c r="AB109" s="97">
        <f t="shared" si="44"/>
        <v>0</v>
      </c>
      <c r="AC109" s="90">
        <v>1</v>
      </c>
      <c r="AD109" s="97">
        <f t="shared" si="45"/>
        <v>0</v>
      </c>
      <c r="AE109" s="90">
        <v>1</v>
      </c>
      <c r="AF109" s="97">
        <f t="shared" si="46"/>
        <v>0</v>
      </c>
      <c r="AG109" s="90">
        <v>1</v>
      </c>
      <c r="AH109" s="97">
        <f t="shared" si="47"/>
        <v>0</v>
      </c>
      <c r="AI109" s="90">
        <v>1</v>
      </c>
      <c r="AJ109" s="97">
        <f t="shared" si="48"/>
        <v>0</v>
      </c>
      <c r="AK109" s="90">
        <v>1</v>
      </c>
      <c r="AL109" s="104" t="e">
        <f t="shared" ca="1" si="61"/>
        <v>#DIV/0!</v>
      </c>
      <c r="AM109" s="90">
        <v>1</v>
      </c>
      <c r="AN109" s="107">
        <v>1</v>
      </c>
      <c r="AO109" s="104">
        <f t="shared" si="60"/>
        <v>0</v>
      </c>
      <c r="AP109" s="90">
        <v>1</v>
      </c>
      <c r="AQ109" s="104">
        <f t="shared" ca="1" si="50"/>
        <v>0</v>
      </c>
      <c r="AR109" s="90">
        <v>1</v>
      </c>
      <c r="AS109" s="110">
        <f t="shared" ca="1" si="51"/>
        <v>0</v>
      </c>
      <c r="AT109" s="114">
        <f t="shared" ca="1" si="52"/>
        <v>0</v>
      </c>
      <c r="AU109" s="121">
        <f t="shared" ca="1" si="53"/>
        <v>0</v>
      </c>
      <c r="AV109" s="126"/>
    </row>
    <row r="110" spans="1:48" ht="18" x14ac:dyDescent="0.3">
      <c r="A110" s="37">
        <f t="shared" ca="1" si="38"/>
        <v>0</v>
      </c>
      <c r="B110" s="130">
        <v>107</v>
      </c>
      <c r="C110" s="228">
        <f ca="1">IFERROR(VLOOKUP(B110,'SAISIE MP'!R:X,2,FALSE),0)</f>
        <v>0</v>
      </c>
      <c r="D110" s="229"/>
      <c r="E110" s="58">
        <f ca="1">IFERROR((VLOOKUP(B110,'SAISIE MP'!R:X,3,FALSE))+(VLOOKUP(B110,'SAISIE MP'!R:X,4,FALSE)),0)</f>
        <v>0</v>
      </c>
      <c r="F110" s="58">
        <f ca="1">IFERROR(VLOOKUP(B110,'SAISIE MP'!R:X,5,FALSE),0)</f>
        <v>0</v>
      </c>
      <c r="G110" s="71">
        <f ca="1">IFERROR(VLOOKUP(B110,'SAISIE MP'!R:X,7,FALSE),0)</f>
        <v>0</v>
      </c>
      <c r="H110" s="73"/>
      <c r="I110" s="85">
        <f t="shared" si="54"/>
        <v>0</v>
      </c>
      <c r="J110" s="90">
        <v>1</v>
      </c>
      <c r="K110" s="97">
        <f t="shared" si="55"/>
        <v>0</v>
      </c>
      <c r="L110" s="90">
        <v>1</v>
      </c>
      <c r="M110" s="97">
        <f t="shared" si="56"/>
        <v>0</v>
      </c>
      <c r="N110" s="90">
        <v>1</v>
      </c>
      <c r="O110" s="97">
        <f t="shared" si="57"/>
        <v>0</v>
      </c>
      <c r="P110" s="90">
        <v>1</v>
      </c>
      <c r="Q110" s="97">
        <f t="shared" si="58"/>
        <v>0</v>
      </c>
      <c r="R110" s="90">
        <v>1</v>
      </c>
      <c r="S110" s="97">
        <f t="shared" ca="1" si="59"/>
        <v>0</v>
      </c>
      <c r="T110" s="90">
        <v>1</v>
      </c>
      <c r="U110" s="97">
        <f t="shared" ca="1" si="39"/>
        <v>0</v>
      </c>
      <c r="V110" s="90">
        <v>1</v>
      </c>
      <c r="W110" s="97">
        <f t="shared" ca="1" si="40"/>
        <v>0</v>
      </c>
      <c r="X110" s="100">
        <f t="shared" ca="1" si="41"/>
        <v>0</v>
      </c>
      <c r="Y110" s="85">
        <f t="shared" ca="1" si="42"/>
        <v>0</v>
      </c>
      <c r="Z110" s="97">
        <f t="shared" ca="1" si="43"/>
        <v>0</v>
      </c>
      <c r="AA110" s="90">
        <v>1</v>
      </c>
      <c r="AB110" s="97">
        <f t="shared" si="44"/>
        <v>0</v>
      </c>
      <c r="AC110" s="90">
        <v>1</v>
      </c>
      <c r="AD110" s="97">
        <f t="shared" si="45"/>
        <v>0</v>
      </c>
      <c r="AE110" s="90">
        <v>1</v>
      </c>
      <c r="AF110" s="97">
        <f t="shared" si="46"/>
        <v>0</v>
      </c>
      <c r="AG110" s="90">
        <v>1</v>
      </c>
      <c r="AH110" s="97">
        <f t="shared" si="47"/>
        <v>0</v>
      </c>
      <c r="AI110" s="90">
        <v>1</v>
      </c>
      <c r="AJ110" s="97">
        <f t="shared" si="48"/>
        <v>0</v>
      </c>
      <c r="AK110" s="90">
        <v>1</v>
      </c>
      <c r="AL110" s="104" t="e">
        <f t="shared" ca="1" si="61"/>
        <v>#DIV/0!</v>
      </c>
      <c r="AM110" s="90">
        <v>1</v>
      </c>
      <c r="AN110" s="107">
        <v>1</v>
      </c>
      <c r="AO110" s="104">
        <f t="shared" si="60"/>
        <v>0</v>
      </c>
      <c r="AP110" s="90">
        <v>1</v>
      </c>
      <c r="AQ110" s="104">
        <f t="shared" ca="1" si="50"/>
        <v>0</v>
      </c>
      <c r="AR110" s="90">
        <v>1</v>
      </c>
      <c r="AS110" s="110">
        <f t="shared" ca="1" si="51"/>
        <v>0</v>
      </c>
      <c r="AT110" s="114">
        <f t="shared" ca="1" si="52"/>
        <v>0</v>
      </c>
      <c r="AU110" s="121">
        <f t="shared" ca="1" si="53"/>
        <v>0</v>
      </c>
      <c r="AV110" s="126"/>
    </row>
    <row r="111" spans="1:48" ht="18" x14ac:dyDescent="0.3">
      <c r="A111" s="37">
        <f t="shared" ca="1" si="38"/>
        <v>0</v>
      </c>
      <c r="B111" s="130">
        <v>108</v>
      </c>
      <c r="C111" s="228">
        <f ca="1">IFERROR(VLOOKUP(B111,'SAISIE MP'!R:X,2,FALSE),0)</f>
        <v>0</v>
      </c>
      <c r="D111" s="229"/>
      <c r="E111" s="58">
        <f ca="1">IFERROR((VLOOKUP(B111,'SAISIE MP'!R:X,3,FALSE))+(VLOOKUP(B111,'SAISIE MP'!R:X,4,FALSE)),0)</f>
        <v>0</v>
      </c>
      <c r="F111" s="58">
        <f ca="1">IFERROR(VLOOKUP(B111,'SAISIE MP'!R:X,5,FALSE),0)</f>
        <v>0</v>
      </c>
      <c r="G111" s="71">
        <f ca="1">IFERROR(VLOOKUP(B111,'SAISIE MP'!R:X,7,FALSE),0)</f>
        <v>0</v>
      </c>
      <c r="H111" s="73"/>
      <c r="I111" s="85">
        <f t="shared" si="54"/>
        <v>0</v>
      </c>
      <c r="J111" s="90">
        <v>1</v>
      </c>
      <c r="K111" s="97">
        <f t="shared" si="55"/>
        <v>0</v>
      </c>
      <c r="L111" s="90">
        <v>1</v>
      </c>
      <c r="M111" s="97">
        <f t="shared" si="56"/>
        <v>0</v>
      </c>
      <c r="N111" s="90">
        <v>1</v>
      </c>
      <c r="O111" s="97">
        <f t="shared" si="57"/>
        <v>0</v>
      </c>
      <c r="P111" s="90">
        <v>1</v>
      </c>
      <c r="Q111" s="97">
        <f t="shared" si="58"/>
        <v>0</v>
      </c>
      <c r="R111" s="90">
        <v>1</v>
      </c>
      <c r="S111" s="97">
        <f t="shared" ca="1" si="59"/>
        <v>0</v>
      </c>
      <c r="T111" s="90">
        <v>1</v>
      </c>
      <c r="U111" s="97">
        <f t="shared" ca="1" si="39"/>
        <v>0</v>
      </c>
      <c r="V111" s="90">
        <v>1</v>
      </c>
      <c r="W111" s="97">
        <f t="shared" ca="1" si="40"/>
        <v>0</v>
      </c>
      <c r="X111" s="100">
        <f t="shared" ca="1" si="41"/>
        <v>0</v>
      </c>
      <c r="Y111" s="85">
        <f t="shared" ca="1" si="42"/>
        <v>0</v>
      </c>
      <c r="Z111" s="97">
        <f t="shared" ca="1" si="43"/>
        <v>0</v>
      </c>
      <c r="AA111" s="90">
        <v>1</v>
      </c>
      <c r="AB111" s="97">
        <f t="shared" si="44"/>
        <v>0</v>
      </c>
      <c r="AC111" s="90">
        <v>1</v>
      </c>
      <c r="AD111" s="97">
        <f t="shared" si="45"/>
        <v>0</v>
      </c>
      <c r="AE111" s="90">
        <v>1</v>
      </c>
      <c r="AF111" s="97">
        <f t="shared" si="46"/>
        <v>0</v>
      </c>
      <c r="AG111" s="90">
        <v>1</v>
      </c>
      <c r="AH111" s="97">
        <f t="shared" si="47"/>
        <v>0</v>
      </c>
      <c r="AI111" s="90">
        <v>1</v>
      </c>
      <c r="AJ111" s="97">
        <f t="shared" si="48"/>
        <v>0</v>
      </c>
      <c r="AK111" s="90">
        <v>1</v>
      </c>
      <c r="AL111" s="104" t="e">
        <f t="shared" ca="1" si="61"/>
        <v>#DIV/0!</v>
      </c>
      <c r="AM111" s="90">
        <v>1</v>
      </c>
      <c r="AN111" s="107">
        <v>1</v>
      </c>
      <c r="AO111" s="104">
        <f t="shared" si="60"/>
        <v>0</v>
      </c>
      <c r="AP111" s="90">
        <v>1</v>
      </c>
      <c r="AQ111" s="104">
        <f t="shared" ca="1" si="50"/>
        <v>0</v>
      </c>
      <c r="AR111" s="90">
        <v>1</v>
      </c>
      <c r="AS111" s="110">
        <f t="shared" ca="1" si="51"/>
        <v>0</v>
      </c>
      <c r="AT111" s="114">
        <f t="shared" ca="1" si="52"/>
        <v>0</v>
      </c>
      <c r="AU111" s="121">
        <f t="shared" ca="1" si="53"/>
        <v>0</v>
      </c>
      <c r="AV111" s="126"/>
    </row>
    <row r="112" spans="1:48" ht="18" x14ac:dyDescent="0.3">
      <c r="A112" s="37">
        <f t="shared" ca="1" si="38"/>
        <v>0</v>
      </c>
      <c r="B112" s="130">
        <v>109</v>
      </c>
      <c r="C112" s="228">
        <f ca="1">IFERROR(VLOOKUP(B112,'SAISIE MP'!R:X,2,FALSE),0)</f>
        <v>0</v>
      </c>
      <c r="D112" s="229"/>
      <c r="E112" s="58">
        <f ca="1">IFERROR((VLOOKUP(B112,'SAISIE MP'!R:X,3,FALSE))+(VLOOKUP(B112,'SAISIE MP'!R:X,4,FALSE)),0)</f>
        <v>0</v>
      </c>
      <c r="F112" s="58">
        <f ca="1">IFERROR(VLOOKUP(B112,'SAISIE MP'!R:X,5,FALSE),0)</f>
        <v>0</v>
      </c>
      <c r="G112" s="71">
        <f ca="1">IFERROR(VLOOKUP(B112,'SAISIE MP'!R:X,7,FALSE),0)</f>
        <v>0</v>
      </c>
      <c r="H112" s="73"/>
      <c r="I112" s="85">
        <f t="shared" si="54"/>
        <v>0</v>
      </c>
      <c r="J112" s="90">
        <v>1</v>
      </c>
      <c r="K112" s="97">
        <f t="shared" si="55"/>
        <v>0</v>
      </c>
      <c r="L112" s="90">
        <v>1</v>
      </c>
      <c r="M112" s="97">
        <f t="shared" si="56"/>
        <v>0</v>
      </c>
      <c r="N112" s="90">
        <v>1</v>
      </c>
      <c r="O112" s="97">
        <f t="shared" si="57"/>
        <v>0</v>
      </c>
      <c r="P112" s="90">
        <v>1</v>
      </c>
      <c r="Q112" s="97">
        <f t="shared" si="58"/>
        <v>0</v>
      </c>
      <c r="R112" s="90">
        <v>1</v>
      </c>
      <c r="S112" s="97">
        <f t="shared" ca="1" si="59"/>
        <v>0</v>
      </c>
      <c r="T112" s="90">
        <v>1</v>
      </c>
      <c r="U112" s="97">
        <f t="shared" ca="1" si="39"/>
        <v>0</v>
      </c>
      <c r="V112" s="90">
        <v>1</v>
      </c>
      <c r="W112" s="97">
        <f t="shared" ca="1" si="40"/>
        <v>0</v>
      </c>
      <c r="X112" s="100">
        <f t="shared" ca="1" si="41"/>
        <v>0</v>
      </c>
      <c r="Y112" s="85">
        <f t="shared" ca="1" si="42"/>
        <v>0</v>
      </c>
      <c r="Z112" s="97">
        <f t="shared" ca="1" si="43"/>
        <v>0</v>
      </c>
      <c r="AA112" s="90">
        <v>1</v>
      </c>
      <c r="AB112" s="97">
        <f t="shared" si="44"/>
        <v>0</v>
      </c>
      <c r="AC112" s="90">
        <v>1</v>
      </c>
      <c r="AD112" s="97">
        <f t="shared" si="45"/>
        <v>0</v>
      </c>
      <c r="AE112" s="90">
        <v>1</v>
      </c>
      <c r="AF112" s="97">
        <f t="shared" si="46"/>
        <v>0</v>
      </c>
      <c r="AG112" s="90">
        <v>1</v>
      </c>
      <c r="AH112" s="97">
        <f t="shared" si="47"/>
        <v>0</v>
      </c>
      <c r="AI112" s="90">
        <v>1</v>
      </c>
      <c r="AJ112" s="97">
        <f t="shared" si="48"/>
        <v>0</v>
      </c>
      <c r="AK112" s="90">
        <v>1</v>
      </c>
      <c r="AL112" s="104" t="e">
        <f t="shared" ca="1" si="61"/>
        <v>#DIV/0!</v>
      </c>
      <c r="AM112" s="90">
        <v>1</v>
      </c>
      <c r="AN112" s="107">
        <v>1</v>
      </c>
      <c r="AO112" s="104">
        <f t="shared" si="60"/>
        <v>0</v>
      </c>
      <c r="AP112" s="90">
        <v>1</v>
      </c>
      <c r="AQ112" s="104">
        <f t="shared" ca="1" si="50"/>
        <v>0</v>
      </c>
      <c r="AR112" s="90">
        <v>1</v>
      </c>
      <c r="AS112" s="110">
        <f t="shared" ca="1" si="51"/>
        <v>0</v>
      </c>
      <c r="AT112" s="114">
        <f t="shared" ca="1" si="52"/>
        <v>0</v>
      </c>
      <c r="AU112" s="121">
        <f t="shared" ca="1" si="53"/>
        <v>0</v>
      </c>
      <c r="AV112" s="126"/>
    </row>
    <row r="113" spans="1:48" ht="18" x14ac:dyDescent="0.3">
      <c r="A113" s="37">
        <f t="shared" ca="1" si="38"/>
        <v>0</v>
      </c>
      <c r="B113" s="130">
        <v>110</v>
      </c>
      <c r="C113" s="228">
        <f ca="1">IFERROR(VLOOKUP(B113,'SAISIE MP'!R:X,2,FALSE),0)</f>
        <v>0</v>
      </c>
      <c r="D113" s="229"/>
      <c r="E113" s="58">
        <f ca="1">IFERROR((VLOOKUP(B113,'SAISIE MP'!R:X,3,FALSE))+(VLOOKUP(B113,'SAISIE MP'!R:X,4,FALSE)),0)</f>
        <v>0</v>
      </c>
      <c r="F113" s="58">
        <f ca="1">IFERROR(VLOOKUP(B113,'SAISIE MP'!R:X,5,FALSE),0)</f>
        <v>0</v>
      </c>
      <c r="G113" s="71">
        <f ca="1">IFERROR(VLOOKUP(B113,'SAISIE MP'!R:X,7,FALSE),0)</f>
        <v>0</v>
      </c>
      <c r="H113" s="73"/>
      <c r="I113" s="85">
        <f t="shared" si="54"/>
        <v>0</v>
      </c>
      <c r="J113" s="90">
        <v>1</v>
      </c>
      <c r="K113" s="97">
        <f t="shared" si="55"/>
        <v>0</v>
      </c>
      <c r="L113" s="90">
        <v>1</v>
      </c>
      <c r="M113" s="97">
        <f t="shared" si="56"/>
        <v>0</v>
      </c>
      <c r="N113" s="90">
        <v>1</v>
      </c>
      <c r="O113" s="97">
        <f t="shared" si="57"/>
        <v>0</v>
      </c>
      <c r="P113" s="90">
        <v>1</v>
      </c>
      <c r="Q113" s="97">
        <f t="shared" si="58"/>
        <v>0</v>
      </c>
      <c r="R113" s="90">
        <v>1</v>
      </c>
      <c r="S113" s="97">
        <f t="shared" ca="1" si="59"/>
        <v>0</v>
      </c>
      <c r="T113" s="90">
        <v>1</v>
      </c>
      <c r="U113" s="97">
        <f t="shared" ca="1" si="39"/>
        <v>0</v>
      </c>
      <c r="V113" s="90">
        <v>1</v>
      </c>
      <c r="W113" s="97">
        <f t="shared" ca="1" si="40"/>
        <v>0</v>
      </c>
      <c r="X113" s="100">
        <f t="shared" ca="1" si="41"/>
        <v>0</v>
      </c>
      <c r="Y113" s="85">
        <f t="shared" ca="1" si="42"/>
        <v>0</v>
      </c>
      <c r="Z113" s="97">
        <f t="shared" ca="1" si="43"/>
        <v>0</v>
      </c>
      <c r="AA113" s="90">
        <v>1</v>
      </c>
      <c r="AB113" s="97">
        <f t="shared" si="44"/>
        <v>0</v>
      </c>
      <c r="AC113" s="90">
        <v>1</v>
      </c>
      <c r="AD113" s="97">
        <f t="shared" si="45"/>
        <v>0</v>
      </c>
      <c r="AE113" s="90">
        <v>1</v>
      </c>
      <c r="AF113" s="97">
        <f t="shared" si="46"/>
        <v>0</v>
      </c>
      <c r="AG113" s="90">
        <v>1</v>
      </c>
      <c r="AH113" s="97">
        <f t="shared" si="47"/>
        <v>0</v>
      </c>
      <c r="AI113" s="90">
        <v>1</v>
      </c>
      <c r="AJ113" s="97">
        <f t="shared" si="48"/>
        <v>0</v>
      </c>
      <c r="AK113" s="90">
        <v>1</v>
      </c>
      <c r="AL113" s="104" t="e">
        <f t="shared" ca="1" si="61"/>
        <v>#DIV/0!</v>
      </c>
      <c r="AM113" s="90">
        <v>1</v>
      </c>
      <c r="AN113" s="107">
        <v>1</v>
      </c>
      <c r="AO113" s="104">
        <f t="shared" si="60"/>
        <v>0</v>
      </c>
      <c r="AP113" s="90">
        <v>1</v>
      </c>
      <c r="AQ113" s="104">
        <f t="shared" ca="1" si="50"/>
        <v>0</v>
      </c>
      <c r="AR113" s="90">
        <v>1</v>
      </c>
      <c r="AS113" s="110">
        <f t="shared" ca="1" si="51"/>
        <v>0</v>
      </c>
      <c r="AT113" s="114">
        <f t="shared" ca="1" si="52"/>
        <v>0</v>
      </c>
      <c r="AU113" s="121">
        <f t="shared" ca="1" si="53"/>
        <v>0</v>
      </c>
      <c r="AV113" s="126"/>
    </row>
    <row r="114" spans="1:48" ht="18" x14ac:dyDescent="0.3">
      <c r="A114" s="37">
        <f t="shared" ca="1" si="38"/>
        <v>0</v>
      </c>
      <c r="B114" s="130">
        <v>111</v>
      </c>
      <c r="C114" s="228">
        <f ca="1">IFERROR(VLOOKUP(B114,'SAISIE MP'!R:X,2,FALSE),0)</f>
        <v>0</v>
      </c>
      <c r="D114" s="229"/>
      <c r="E114" s="58">
        <f ca="1">IFERROR((VLOOKUP(B114,'SAISIE MP'!R:X,3,FALSE))+(VLOOKUP(B114,'SAISIE MP'!R:X,4,FALSE)),0)</f>
        <v>0</v>
      </c>
      <c r="F114" s="58">
        <f ca="1">IFERROR(VLOOKUP(B114,'SAISIE MP'!R:X,5,FALSE),0)</f>
        <v>0</v>
      </c>
      <c r="G114" s="71">
        <f ca="1">IFERROR(VLOOKUP(B114,'SAISIE MP'!R:X,7,FALSE),0)</f>
        <v>0</v>
      </c>
      <c r="H114" s="73"/>
      <c r="I114" s="85">
        <f t="shared" si="54"/>
        <v>0</v>
      </c>
      <c r="J114" s="90">
        <v>1</v>
      </c>
      <c r="K114" s="97">
        <f t="shared" si="55"/>
        <v>0</v>
      </c>
      <c r="L114" s="90">
        <v>1</v>
      </c>
      <c r="M114" s="97">
        <f t="shared" si="56"/>
        <v>0</v>
      </c>
      <c r="N114" s="90">
        <v>1</v>
      </c>
      <c r="O114" s="97">
        <f t="shared" si="57"/>
        <v>0</v>
      </c>
      <c r="P114" s="90">
        <v>1</v>
      </c>
      <c r="Q114" s="97">
        <f t="shared" si="58"/>
        <v>0</v>
      </c>
      <c r="R114" s="90">
        <v>1</v>
      </c>
      <c r="S114" s="97">
        <f t="shared" ca="1" si="59"/>
        <v>0</v>
      </c>
      <c r="T114" s="90">
        <v>1</v>
      </c>
      <c r="U114" s="97">
        <f t="shared" ca="1" si="39"/>
        <v>0</v>
      </c>
      <c r="V114" s="90">
        <v>1</v>
      </c>
      <c r="W114" s="97">
        <f t="shared" ca="1" si="40"/>
        <v>0</v>
      </c>
      <c r="X114" s="100">
        <f t="shared" ca="1" si="41"/>
        <v>0</v>
      </c>
      <c r="Y114" s="85">
        <f t="shared" ca="1" si="42"/>
        <v>0</v>
      </c>
      <c r="Z114" s="97">
        <f t="shared" ca="1" si="43"/>
        <v>0</v>
      </c>
      <c r="AA114" s="90">
        <v>1</v>
      </c>
      <c r="AB114" s="97">
        <f t="shared" si="44"/>
        <v>0</v>
      </c>
      <c r="AC114" s="90">
        <v>1</v>
      </c>
      <c r="AD114" s="97">
        <f t="shared" si="45"/>
        <v>0</v>
      </c>
      <c r="AE114" s="90">
        <v>1</v>
      </c>
      <c r="AF114" s="97">
        <f t="shared" si="46"/>
        <v>0</v>
      </c>
      <c r="AG114" s="90">
        <v>1</v>
      </c>
      <c r="AH114" s="97">
        <f t="shared" si="47"/>
        <v>0</v>
      </c>
      <c r="AI114" s="90">
        <v>1</v>
      </c>
      <c r="AJ114" s="97">
        <f t="shared" si="48"/>
        <v>0</v>
      </c>
      <c r="AK114" s="90">
        <v>1</v>
      </c>
      <c r="AL114" s="104" t="e">
        <f t="shared" ca="1" si="61"/>
        <v>#DIV/0!</v>
      </c>
      <c r="AM114" s="90">
        <v>1</v>
      </c>
      <c r="AN114" s="107">
        <v>1</v>
      </c>
      <c r="AO114" s="104">
        <f t="shared" si="60"/>
        <v>0</v>
      </c>
      <c r="AP114" s="90">
        <v>1</v>
      </c>
      <c r="AQ114" s="104">
        <f t="shared" ca="1" si="50"/>
        <v>0</v>
      </c>
      <c r="AR114" s="90">
        <v>1</v>
      </c>
      <c r="AS114" s="110">
        <f t="shared" ca="1" si="51"/>
        <v>0</v>
      </c>
      <c r="AT114" s="114">
        <f t="shared" ca="1" si="52"/>
        <v>0</v>
      </c>
      <c r="AU114" s="121">
        <f t="shared" ca="1" si="53"/>
        <v>0</v>
      </c>
      <c r="AV114" s="126"/>
    </row>
    <row r="115" spans="1:48" ht="18" x14ac:dyDescent="0.3">
      <c r="A115" s="37">
        <f t="shared" ca="1" si="38"/>
        <v>0</v>
      </c>
      <c r="B115" s="130">
        <v>112</v>
      </c>
      <c r="C115" s="228">
        <f ca="1">IFERROR(VLOOKUP(B115,'SAISIE MP'!R:X,2,FALSE),0)</f>
        <v>0</v>
      </c>
      <c r="D115" s="229"/>
      <c r="E115" s="58">
        <f ca="1">IFERROR((VLOOKUP(B115,'SAISIE MP'!R:X,3,FALSE))+(VLOOKUP(B115,'SAISIE MP'!R:X,4,FALSE)),0)</f>
        <v>0</v>
      </c>
      <c r="F115" s="58">
        <f ca="1">IFERROR(VLOOKUP(B115,'SAISIE MP'!R:X,5,FALSE),0)</f>
        <v>0</v>
      </c>
      <c r="G115" s="71">
        <f ca="1">IFERROR(VLOOKUP(B115,'SAISIE MP'!R:X,7,FALSE),0)</f>
        <v>0</v>
      </c>
      <c r="H115" s="73"/>
      <c r="I115" s="85">
        <f t="shared" si="54"/>
        <v>0</v>
      </c>
      <c r="J115" s="90">
        <v>1</v>
      </c>
      <c r="K115" s="97">
        <f t="shared" si="55"/>
        <v>0</v>
      </c>
      <c r="L115" s="90">
        <v>1</v>
      </c>
      <c r="M115" s="97">
        <f t="shared" si="56"/>
        <v>0</v>
      </c>
      <c r="N115" s="90">
        <v>1</v>
      </c>
      <c r="O115" s="97">
        <f t="shared" si="57"/>
        <v>0</v>
      </c>
      <c r="P115" s="90">
        <v>1</v>
      </c>
      <c r="Q115" s="97">
        <f t="shared" si="58"/>
        <v>0</v>
      </c>
      <c r="R115" s="90">
        <v>1</v>
      </c>
      <c r="S115" s="97">
        <f t="shared" ca="1" si="59"/>
        <v>0</v>
      </c>
      <c r="T115" s="90">
        <v>1</v>
      </c>
      <c r="U115" s="97">
        <f t="shared" ca="1" si="39"/>
        <v>0</v>
      </c>
      <c r="V115" s="90">
        <v>1</v>
      </c>
      <c r="W115" s="97">
        <f t="shared" ca="1" si="40"/>
        <v>0</v>
      </c>
      <c r="X115" s="100">
        <f t="shared" ca="1" si="41"/>
        <v>0</v>
      </c>
      <c r="Y115" s="85">
        <f t="shared" ca="1" si="42"/>
        <v>0</v>
      </c>
      <c r="Z115" s="97">
        <f t="shared" ca="1" si="43"/>
        <v>0</v>
      </c>
      <c r="AA115" s="90">
        <v>1</v>
      </c>
      <c r="AB115" s="97">
        <f t="shared" si="44"/>
        <v>0</v>
      </c>
      <c r="AC115" s="90">
        <v>1</v>
      </c>
      <c r="AD115" s="97">
        <f t="shared" si="45"/>
        <v>0</v>
      </c>
      <c r="AE115" s="90">
        <v>1</v>
      </c>
      <c r="AF115" s="97">
        <f t="shared" si="46"/>
        <v>0</v>
      </c>
      <c r="AG115" s="90">
        <v>1</v>
      </c>
      <c r="AH115" s="97">
        <f t="shared" si="47"/>
        <v>0</v>
      </c>
      <c r="AI115" s="90">
        <v>1</v>
      </c>
      <c r="AJ115" s="97">
        <f t="shared" si="48"/>
        <v>0</v>
      </c>
      <c r="AK115" s="90">
        <v>1</v>
      </c>
      <c r="AL115" s="104" t="e">
        <f t="shared" ca="1" si="61"/>
        <v>#DIV/0!</v>
      </c>
      <c r="AM115" s="90">
        <v>1</v>
      </c>
      <c r="AN115" s="107">
        <v>1</v>
      </c>
      <c r="AO115" s="104">
        <f t="shared" si="60"/>
        <v>0</v>
      </c>
      <c r="AP115" s="90">
        <v>1</v>
      </c>
      <c r="AQ115" s="104">
        <f t="shared" ca="1" si="50"/>
        <v>0</v>
      </c>
      <c r="AR115" s="90">
        <v>1</v>
      </c>
      <c r="AS115" s="110">
        <f t="shared" ca="1" si="51"/>
        <v>0</v>
      </c>
      <c r="AT115" s="114">
        <f t="shared" ca="1" si="52"/>
        <v>0</v>
      </c>
      <c r="AU115" s="121">
        <f t="shared" ca="1" si="53"/>
        <v>0</v>
      </c>
      <c r="AV115" s="126"/>
    </row>
    <row r="116" spans="1:48" ht="18" x14ac:dyDescent="0.3">
      <c r="A116" s="37">
        <f t="shared" ca="1" si="38"/>
        <v>0</v>
      </c>
      <c r="B116" s="130">
        <v>113</v>
      </c>
      <c r="C116" s="228">
        <f ca="1">IFERROR(VLOOKUP(B116,'SAISIE MP'!R:X,2,FALSE),0)</f>
        <v>0</v>
      </c>
      <c r="D116" s="229"/>
      <c r="E116" s="58">
        <f ca="1">IFERROR((VLOOKUP(B116,'SAISIE MP'!R:X,3,FALSE))+(VLOOKUP(B116,'SAISIE MP'!R:X,4,FALSE)),0)</f>
        <v>0</v>
      </c>
      <c r="F116" s="58">
        <f ca="1">IFERROR(VLOOKUP(B116,'SAISIE MP'!R:X,5,FALSE),0)</f>
        <v>0</v>
      </c>
      <c r="G116" s="71">
        <f ca="1">IFERROR(VLOOKUP(B116,'SAISIE MP'!R:X,7,FALSE),0)</f>
        <v>0</v>
      </c>
      <c r="H116" s="73"/>
      <c r="I116" s="85">
        <f t="shared" si="54"/>
        <v>0</v>
      </c>
      <c r="J116" s="90">
        <v>1</v>
      </c>
      <c r="K116" s="97">
        <f t="shared" si="55"/>
        <v>0</v>
      </c>
      <c r="L116" s="90">
        <v>1</v>
      </c>
      <c r="M116" s="97">
        <f t="shared" si="56"/>
        <v>0</v>
      </c>
      <c r="N116" s="90">
        <v>1</v>
      </c>
      <c r="O116" s="97">
        <f t="shared" si="57"/>
        <v>0</v>
      </c>
      <c r="P116" s="90">
        <v>1</v>
      </c>
      <c r="Q116" s="97">
        <f t="shared" si="58"/>
        <v>0</v>
      </c>
      <c r="R116" s="90">
        <v>1</v>
      </c>
      <c r="S116" s="97">
        <f t="shared" ca="1" si="59"/>
        <v>0</v>
      </c>
      <c r="T116" s="90">
        <v>1</v>
      </c>
      <c r="U116" s="97">
        <f t="shared" ca="1" si="39"/>
        <v>0</v>
      </c>
      <c r="V116" s="90">
        <v>1</v>
      </c>
      <c r="W116" s="97">
        <f t="shared" ca="1" si="40"/>
        <v>0</v>
      </c>
      <c r="X116" s="100">
        <f t="shared" ca="1" si="41"/>
        <v>0</v>
      </c>
      <c r="Y116" s="85">
        <f t="shared" ca="1" si="42"/>
        <v>0</v>
      </c>
      <c r="Z116" s="97">
        <f t="shared" ca="1" si="43"/>
        <v>0</v>
      </c>
      <c r="AA116" s="90">
        <v>1</v>
      </c>
      <c r="AB116" s="97">
        <f t="shared" si="44"/>
        <v>0</v>
      </c>
      <c r="AC116" s="90">
        <v>1</v>
      </c>
      <c r="AD116" s="97">
        <f t="shared" si="45"/>
        <v>0</v>
      </c>
      <c r="AE116" s="90">
        <v>1</v>
      </c>
      <c r="AF116" s="97">
        <f t="shared" si="46"/>
        <v>0</v>
      </c>
      <c r="AG116" s="90">
        <v>1</v>
      </c>
      <c r="AH116" s="97">
        <f t="shared" si="47"/>
        <v>0</v>
      </c>
      <c r="AI116" s="90">
        <v>1</v>
      </c>
      <c r="AJ116" s="97">
        <f t="shared" si="48"/>
        <v>0</v>
      </c>
      <c r="AK116" s="90">
        <v>1</v>
      </c>
      <c r="AL116" s="104" t="e">
        <f t="shared" ca="1" si="61"/>
        <v>#DIV/0!</v>
      </c>
      <c r="AM116" s="90">
        <v>1</v>
      </c>
      <c r="AN116" s="107">
        <v>1</v>
      </c>
      <c r="AO116" s="104">
        <f t="shared" si="60"/>
        <v>0</v>
      </c>
      <c r="AP116" s="90">
        <v>1</v>
      </c>
      <c r="AQ116" s="104">
        <f t="shared" ca="1" si="50"/>
        <v>0</v>
      </c>
      <c r="AR116" s="90">
        <v>1</v>
      </c>
      <c r="AS116" s="110">
        <f t="shared" ca="1" si="51"/>
        <v>0</v>
      </c>
      <c r="AT116" s="114">
        <f t="shared" ca="1" si="52"/>
        <v>0</v>
      </c>
      <c r="AU116" s="121">
        <f t="shared" ca="1" si="53"/>
        <v>0</v>
      </c>
      <c r="AV116" s="126"/>
    </row>
    <row r="117" spans="1:48" ht="18" x14ac:dyDescent="0.3">
      <c r="A117" s="37">
        <f t="shared" ca="1" si="38"/>
        <v>0</v>
      </c>
      <c r="B117" s="130">
        <v>114</v>
      </c>
      <c r="C117" s="228">
        <f ca="1">IFERROR(VLOOKUP(B117,'SAISIE MP'!R:X,2,FALSE),0)</f>
        <v>0</v>
      </c>
      <c r="D117" s="229"/>
      <c r="E117" s="58">
        <f ca="1">IFERROR((VLOOKUP(B117,'SAISIE MP'!R:X,3,FALSE))+(VLOOKUP(B117,'SAISIE MP'!R:X,4,FALSE)),0)</f>
        <v>0</v>
      </c>
      <c r="F117" s="58">
        <f ca="1">IFERROR(VLOOKUP(B117,'SAISIE MP'!R:X,5,FALSE),0)</f>
        <v>0</v>
      </c>
      <c r="G117" s="71">
        <f ca="1">IFERROR(VLOOKUP(B117,'SAISIE MP'!R:X,7,FALSE),0)</f>
        <v>0</v>
      </c>
      <c r="H117" s="73"/>
      <c r="I117" s="85">
        <f t="shared" si="54"/>
        <v>0</v>
      </c>
      <c r="J117" s="90">
        <v>1</v>
      </c>
      <c r="K117" s="97">
        <f t="shared" si="55"/>
        <v>0</v>
      </c>
      <c r="L117" s="90">
        <v>1</v>
      </c>
      <c r="M117" s="97">
        <f t="shared" si="56"/>
        <v>0</v>
      </c>
      <c r="N117" s="90">
        <v>1</v>
      </c>
      <c r="O117" s="97">
        <f t="shared" si="57"/>
        <v>0</v>
      </c>
      <c r="P117" s="90">
        <v>1</v>
      </c>
      <c r="Q117" s="97">
        <f t="shared" si="58"/>
        <v>0</v>
      </c>
      <c r="R117" s="90">
        <v>1</v>
      </c>
      <c r="S117" s="97">
        <f t="shared" ca="1" si="59"/>
        <v>0</v>
      </c>
      <c r="T117" s="90">
        <v>1</v>
      </c>
      <c r="U117" s="97">
        <f t="shared" ca="1" si="39"/>
        <v>0</v>
      </c>
      <c r="V117" s="90">
        <v>1</v>
      </c>
      <c r="W117" s="97">
        <f t="shared" ca="1" si="40"/>
        <v>0</v>
      </c>
      <c r="X117" s="100">
        <f t="shared" ca="1" si="41"/>
        <v>0</v>
      </c>
      <c r="Y117" s="85">
        <f t="shared" ca="1" si="42"/>
        <v>0</v>
      </c>
      <c r="Z117" s="97">
        <f t="shared" ca="1" si="43"/>
        <v>0</v>
      </c>
      <c r="AA117" s="90">
        <v>1</v>
      </c>
      <c r="AB117" s="97">
        <f t="shared" si="44"/>
        <v>0</v>
      </c>
      <c r="AC117" s="90">
        <v>1</v>
      </c>
      <c r="AD117" s="97">
        <f t="shared" si="45"/>
        <v>0</v>
      </c>
      <c r="AE117" s="90">
        <v>1</v>
      </c>
      <c r="AF117" s="97">
        <f t="shared" si="46"/>
        <v>0</v>
      </c>
      <c r="AG117" s="90">
        <v>1</v>
      </c>
      <c r="AH117" s="97">
        <f t="shared" si="47"/>
        <v>0</v>
      </c>
      <c r="AI117" s="90">
        <v>1</v>
      </c>
      <c r="AJ117" s="97">
        <f t="shared" si="48"/>
        <v>0</v>
      </c>
      <c r="AK117" s="90">
        <v>1</v>
      </c>
      <c r="AL117" s="104" t="e">
        <f t="shared" ca="1" si="61"/>
        <v>#DIV/0!</v>
      </c>
      <c r="AM117" s="90">
        <v>1</v>
      </c>
      <c r="AN117" s="107">
        <v>1</v>
      </c>
      <c r="AO117" s="104">
        <f t="shared" si="60"/>
        <v>0</v>
      </c>
      <c r="AP117" s="90">
        <v>1</v>
      </c>
      <c r="AQ117" s="104">
        <f t="shared" ca="1" si="50"/>
        <v>0</v>
      </c>
      <c r="AR117" s="90">
        <v>1</v>
      </c>
      <c r="AS117" s="110">
        <f t="shared" ca="1" si="51"/>
        <v>0</v>
      </c>
      <c r="AT117" s="114">
        <f t="shared" ca="1" si="52"/>
        <v>0</v>
      </c>
      <c r="AU117" s="121">
        <f t="shared" ca="1" si="53"/>
        <v>0</v>
      </c>
      <c r="AV117" s="126"/>
    </row>
    <row r="118" spans="1:48" ht="18" x14ac:dyDescent="0.3">
      <c r="A118" s="37">
        <f t="shared" ca="1" si="38"/>
        <v>0</v>
      </c>
      <c r="B118" s="130">
        <v>115</v>
      </c>
      <c r="C118" s="228">
        <f ca="1">IFERROR(VLOOKUP(B118,'SAISIE MP'!R:X,2,FALSE),0)</f>
        <v>0</v>
      </c>
      <c r="D118" s="229"/>
      <c r="E118" s="58">
        <f ca="1">IFERROR((VLOOKUP(B118,'SAISIE MP'!R:X,3,FALSE))+(VLOOKUP(B118,'SAISIE MP'!R:X,4,FALSE)),0)</f>
        <v>0</v>
      </c>
      <c r="F118" s="58">
        <f ca="1">IFERROR(VLOOKUP(B118,'SAISIE MP'!R:X,5,FALSE),0)</f>
        <v>0</v>
      </c>
      <c r="G118" s="71">
        <f ca="1">IFERROR(VLOOKUP(B118,'SAISIE MP'!R:X,7,FALSE),0)</f>
        <v>0</v>
      </c>
      <c r="H118" s="73"/>
      <c r="I118" s="85">
        <f t="shared" si="54"/>
        <v>0</v>
      </c>
      <c r="J118" s="90">
        <v>1</v>
      </c>
      <c r="K118" s="97">
        <f t="shared" si="55"/>
        <v>0</v>
      </c>
      <c r="L118" s="90">
        <v>1</v>
      </c>
      <c r="M118" s="97">
        <f t="shared" si="56"/>
        <v>0</v>
      </c>
      <c r="N118" s="90">
        <v>1</v>
      </c>
      <c r="O118" s="97">
        <f t="shared" si="57"/>
        <v>0</v>
      </c>
      <c r="P118" s="90">
        <v>1</v>
      </c>
      <c r="Q118" s="97">
        <f t="shared" si="58"/>
        <v>0</v>
      </c>
      <c r="R118" s="90">
        <v>1</v>
      </c>
      <c r="S118" s="97">
        <f t="shared" ca="1" si="59"/>
        <v>0</v>
      </c>
      <c r="T118" s="90">
        <v>1</v>
      </c>
      <c r="U118" s="97">
        <f t="shared" ca="1" si="39"/>
        <v>0</v>
      </c>
      <c r="V118" s="90">
        <v>1</v>
      </c>
      <c r="W118" s="97">
        <f t="shared" ca="1" si="40"/>
        <v>0</v>
      </c>
      <c r="X118" s="100">
        <f t="shared" ca="1" si="41"/>
        <v>0</v>
      </c>
      <c r="Y118" s="85">
        <f t="shared" ca="1" si="42"/>
        <v>0</v>
      </c>
      <c r="Z118" s="97">
        <f t="shared" ca="1" si="43"/>
        <v>0</v>
      </c>
      <c r="AA118" s="90">
        <v>1</v>
      </c>
      <c r="AB118" s="97">
        <f t="shared" si="44"/>
        <v>0</v>
      </c>
      <c r="AC118" s="90">
        <v>1</v>
      </c>
      <c r="AD118" s="97">
        <f t="shared" si="45"/>
        <v>0</v>
      </c>
      <c r="AE118" s="90">
        <v>1</v>
      </c>
      <c r="AF118" s="97">
        <f t="shared" si="46"/>
        <v>0</v>
      </c>
      <c r="AG118" s="90">
        <v>1</v>
      </c>
      <c r="AH118" s="97">
        <f t="shared" si="47"/>
        <v>0</v>
      </c>
      <c r="AI118" s="90">
        <v>1</v>
      </c>
      <c r="AJ118" s="97">
        <f t="shared" si="48"/>
        <v>0</v>
      </c>
      <c r="AK118" s="90">
        <v>1</v>
      </c>
      <c r="AL118" s="104" t="e">
        <f t="shared" ca="1" si="61"/>
        <v>#DIV/0!</v>
      </c>
      <c r="AM118" s="90">
        <v>1</v>
      </c>
      <c r="AN118" s="107">
        <v>1</v>
      </c>
      <c r="AO118" s="104">
        <f t="shared" si="60"/>
        <v>0</v>
      </c>
      <c r="AP118" s="90">
        <v>1</v>
      </c>
      <c r="AQ118" s="104">
        <f t="shared" ca="1" si="50"/>
        <v>0</v>
      </c>
      <c r="AR118" s="90">
        <v>1</v>
      </c>
      <c r="AS118" s="110">
        <f t="shared" ca="1" si="51"/>
        <v>0</v>
      </c>
      <c r="AT118" s="114">
        <f t="shared" ca="1" si="52"/>
        <v>0</v>
      </c>
      <c r="AU118" s="121">
        <f t="shared" ca="1" si="53"/>
        <v>0</v>
      </c>
      <c r="AV118" s="126"/>
    </row>
    <row r="119" spans="1:48" ht="18" x14ac:dyDescent="0.3">
      <c r="A119" s="37">
        <f t="shared" ca="1" si="38"/>
        <v>0</v>
      </c>
      <c r="B119" s="130">
        <v>116</v>
      </c>
      <c r="C119" s="228">
        <f ca="1">IFERROR(VLOOKUP(B119,'SAISIE MP'!R:X,2,FALSE),0)</f>
        <v>0</v>
      </c>
      <c r="D119" s="229"/>
      <c r="E119" s="58">
        <f ca="1">IFERROR((VLOOKUP(B119,'SAISIE MP'!R:X,3,FALSE))+(VLOOKUP(B119,'SAISIE MP'!R:X,4,FALSE)),0)</f>
        <v>0</v>
      </c>
      <c r="F119" s="58">
        <f ca="1">IFERROR(VLOOKUP(B119,'SAISIE MP'!R:X,5,FALSE),0)</f>
        <v>0</v>
      </c>
      <c r="G119" s="71">
        <f ca="1">IFERROR(VLOOKUP(B119,'SAISIE MP'!R:X,7,FALSE),0)</f>
        <v>0</v>
      </c>
      <c r="H119" s="73"/>
      <c r="I119" s="85">
        <f t="shared" si="54"/>
        <v>0</v>
      </c>
      <c r="J119" s="90">
        <v>1</v>
      </c>
      <c r="K119" s="97">
        <f t="shared" si="55"/>
        <v>0</v>
      </c>
      <c r="L119" s="90">
        <v>1</v>
      </c>
      <c r="M119" s="97">
        <f t="shared" si="56"/>
        <v>0</v>
      </c>
      <c r="N119" s="90">
        <v>1</v>
      </c>
      <c r="O119" s="97">
        <f t="shared" si="57"/>
        <v>0</v>
      </c>
      <c r="P119" s="90">
        <v>1</v>
      </c>
      <c r="Q119" s="97">
        <f t="shared" si="58"/>
        <v>0</v>
      </c>
      <c r="R119" s="90">
        <v>1</v>
      </c>
      <c r="S119" s="97">
        <f t="shared" ca="1" si="59"/>
        <v>0</v>
      </c>
      <c r="T119" s="90">
        <v>1</v>
      </c>
      <c r="U119" s="97">
        <f t="shared" ca="1" si="39"/>
        <v>0</v>
      </c>
      <c r="V119" s="90">
        <v>1</v>
      </c>
      <c r="W119" s="97">
        <f t="shared" ca="1" si="40"/>
        <v>0</v>
      </c>
      <c r="X119" s="100">
        <f t="shared" ca="1" si="41"/>
        <v>0</v>
      </c>
      <c r="Y119" s="85">
        <f t="shared" ca="1" si="42"/>
        <v>0</v>
      </c>
      <c r="Z119" s="97">
        <f t="shared" ca="1" si="43"/>
        <v>0</v>
      </c>
      <c r="AA119" s="90">
        <v>1</v>
      </c>
      <c r="AB119" s="97">
        <f t="shared" si="44"/>
        <v>0</v>
      </c>
      <c r="AC119" s="90">
        <v>1</v>
      </c>
      <c r="AD119" s="97">
        <f t="shared" si="45"/>
        <v>0</v>
      </c>
      <c r="AE119" s="90">
        <v>1</v>
      </c>
      <c r="AF119" s="97">
        <f t="shared" si="46"/>
        <v>0</v>
      </c>
      <c r="AG119" s="90">
        <v>1</v>
      </c>
      <c r="AH119" s="97">
        <f t="shared" si="47"/>
        <v>0</v>
      </c>
      <c r="AI119" s="90">
        <v>1</v>
      </c>
      <c r="AJ119" s="97">
        <f t="shared" si="48"/>
        <v>0</v>
      </c>
      <c r="AK119" s="90">
        <v>1</v>
      </c>
      <c r="AL119" s="104" t="e">
        <f t="shared" ca="1" si="61"/>
        <v>#DIV/0!</v>
      </c>
      <c r="AM119" s="90">
        <v>1</v>
      </c>
      <c r="AN119" s="107">
        <v>1</v>
      </c>
      <c r="AO119" s="104">
        <f t="shared" si="60"/>
        <v>0</v>
      </c>
      <c r="AP119" s="90">
        <v>1</v>
      </c>
      <c r="AQ119" s="104">
        <f t="shared" ca="1" si="50"/>
        <v>0</v>
      </c>
      <c r="AR119" s="90">
        <v>1</v>
      </c>
      <c r="AS119" s="110">
        <f t="shared" ca="1" si="51"/>
        <v>0</v>
      </c>
      <c r="AT119" s="114">
        <f t="shared" ca="1" si="52"/>
        <v>0</v>
      </c>
      <c r="AU119" s="121">
        <f t="shared" ca="1" si="53"/>
        <v>0</v>
      </c>
      <c r="AV119" s="126"/>
    </row>
    <row r="120" spans="1:48" ht="18" x14ac:dyDescent="0.3">
      <c r="A120" s="37">
        <f t="shared" ca="1" si="38"/>
        <v>0</v>
      </c>
      <c r="B120" s="130">
        <v>117</v>
      </c>
      <c r="C120" s="228">
        <f ca="1">IFERROR(VLOOKUP(B120,'SAISIE MP'!R:X,2,FALSE),0)</f>
        <v>0</v>
      </c>
      <c r="D120" s="229"/>
      <c r="E120" s="58">
        <f ca="1">IFERROR((VLOOKUP(B120,'SAISIE MP'!R:X,3,FALSE))+(VLOOKUP(B120,'SAISIE MP'!R:X,4,FALSE)),0)</f>
        <v>0</v>
      </c>
      <c r="F120" s="58">
        <f ca="1">IFERROR(VLOOKUP(B120,'SAISIE MP'!R:X,5,FALSE),0)</f>
        <v>0</v>
      </c>
      <c r="G120" s="71">
        <f ca="1">IFERROR(VLOOKUP(B120,'SAISIE MP'!R:X,7,FALSE),0)</f>
        <v>0</v>
      </c>
      <c r="H120" s="73"/>
      <c r="I120" s="85">
        <f t="shared" si="54"/>
        <v>0</v>
      </c>
      <c r="J120" s="90">
        <v>1</v>
      </c>
      <c r="K120" s="97">
        <f t="shared" si="55"/>
        <v>0</v>
      </c>
      <c r="L120" s="90">
        <v>1</v>
      </c>
      <c r="M120" s="97">
        <f t="shared" si="56"/>
        <v>0</v>
      </c>
      <c r="N120" s="90">
        <v>1</v>
      </c>
      <c r="O120" s="97">
        <f t="shared" si="57"/>
        <v>0</v>
      </c>
      <c r="P120" s="90">
        <v>1</v>
      </c>
      <c r="Q120" s="97">
        <f t="shared" si="58"/>
        <v>0</v>
      </c>
      <c r="R120" s="90">
        <v>1</v>
      </c>
      <c r="S120" s="97">
        <f t="shared" ca="1" si="59"/>
        <v>0</v>
      </c>
      <c r="T120" s="90">
        <v>1</v>
      </c>
      <c r="U120" s="97">
        <f t="shared" ca="1" si="39"/>
        <v>0</v>
      </c>
      <c r="V120" s="90">
        <v>1</v>
      </c>
      <c r="W120" s="97">
        <f t="shared" ca="1" si="40"/>
        <v>0</v>
      </c>
      <c r="X120" s="100">
        <f t="shared" ca="1" si="41"/>
        <v>0</v>
      </c>
      <c r="Y120" s="85">
        <f t="shared" ca="1" si="42"/>
        <v>0</v>
      </c>
      <c r="Z120" s="97">
        <f t="shared" ca="1" si="43"/>
        <v>0</v>
      </c>
      <c r="AA120" s="90">
        <v>1</v>
      </c>
      <c r="AB120" s="97">
        <f t="shared" si="44"/>
        <v>0</v>
      </c>
      <c r="AC120" s="90">
        <v>1</v>
      </c>
      <c r="AD120" s="97">
        <f t="shared" si="45"/>
        <v>0</v>
      </c>
      <c r="AE120" s="90">
        <v>1</v>
      </c>
      <c r="AF120" s="97">
        <f t="shared" si="46"/>
        <v>0</v>
      </c>
      <c r="AG120" s="90">
        <v>1</v>
      </c>
      <c r="AH120" s="97">
        <f t="shared" si="47"/>
        <v>0</v>
      </c>
      <c r="AI120" s="90">
        <v>1</v>
      </c>
      <c r="AJ120" s="97">
        <f t="shared" si="48"/>
        <v>0</v>
      </c>
      <c r="AK120" s="90">
        <v>1</v>
      </c>
      <c r="AL120" s="104" t="e">
        <f t="shared" ca="1" si="61"/>
        <v>#DIV/0!</v>
      </c>
      <c r="AM120" s="90">
        <v>1</v>
      </c>
      <c r="AN120" s="107">
        <v>1</v>
      </c>
      <c r="AO120" s="104">
        <f t="shared" si="60"/>
        <v>0</v>
      </c>
      <c r="AP120" s="90">
        <v>1</v>
      </c>
      <c r="AQ120" s="104">
        <f t="shared" ca="1" si="50"/>
        <v>0</v>
      </c>
      <c r="AR120" s="90">
        <v>1</v>
      </c>
      <c r="AS120" s="110">
        <f t="shared" ca="1" si="51"/>
        <v>0</v>
      </c>
      <c r="AT120" s="114">
        <f t="shared" ca="1" si="52"/>
        <v>0</v>
      </c>
      <c r="AU120" s="121">
        <f t="shared" ca="1" si="53"/>
        <v>0</v>
      </c>
      <c r="AV120" s="126"/>
    </row>
    <row r="121" spans="1:48" ht="18" x14ac:dyDescent="0.3">
      <c r="A121" s="37">
        <f t="shared" ca="1" si="38"/>
        <v>0</v>
      </c>
      <c r="B121" s="130">
        <v>118</v>
      </c>
      <c r="C121" s="228">
        <f ca="1">IFERROR(VLOOKUP(B121,'SAISIE MP'!R:X,2,FALSE),0)</f>
        <v>0</v>
      </c>
      <c r="D121" s="229"/>
      <c r="E121" s="58">
        <f ca="1">IFERROR((VLOOKUP(B121,'SAISIE MP'!R:X,3,FALSE))+(VLOOKUP(B121,'SAISIE MP'!R:X,4,FALSE)),0)</f>
        <v>0</v>
      </c>
      <c r="F121" s="58">
        <f ca="1">IFERROR(VLOOKUP(B121,'SAISIE MP'!R:X,5,FALSE),0)</f>
        <v>0</v>
      </c>
      <c r="G121" s="71">
        <f ca="1">IFERROR(VLOOKUP(B121,'SAISIE MP'!R:X,7,FALSE),0)</f>
        <v>0</v>
      </c>
      <c r="H121" s="73"/>
      <c r="I121" s="85">
        <f t="shared" si="54"/>
        <v>0</v>
      </c>
      <c r="J121" s="90">
        <v>1</v>
      </c>
      <c r="K121" s="97">
        <f t="shared" si="55"/>
        <v>0</v>
      </c>
      <c r="L121" s="90">
        <v>1</v>
      </c>
      <c r="M121" s="97">
        <f t="shared" si="56"/>
        <v>0</v>
      </c>
      <c r="N121" s="90">
        <v>1</v>
      </c>
      <c r="O121" s="97">
        <f t="shared" si="57"/>
        <v>0</v>
      </c>
      <c r="P121" s="90">
        <v>1</v>
      </c>
      <c r="Q121" s="97">
        <f t="shared" si="58"/>
        <v>0</v>
      </c>
      <c r="R121" s="90">
        <v>1</v>
      </c>
      <c r="S121" s="97">
        <f t="shared" ca="1" si="59"/>
        <v>0</v>
      </c>
      <c r="T121" s="90">
        <v>1</v>
      </c>
      <c r="U121" s="97">
        <f t="shared" ca="1" si="39"/>
        <v>0</v>
      </c>
      <c r="V121" s="90">
        <v>1</v>
      </c>
      <c r="W121" s="97">
        <f t="shared" ca="1" si="40"/>
        <v>0</v>
      </c>
      <c r="X121" s="100">
        <f t="shared" ca="1" si="41"/>
        <v>0</v>
      </c>
      <c r="Y121" s="85">
        <f t="shared" ca="1" si="42"/>
        <v>0</v>
      </c>
      <c r="Z121" s="97">
        <f t="shared" ca="1" si="43"/>
        <v>0</v>
      </c>
      <c r="AA121" s="90">
        <v>1</v>
      </c>
      <c r="AB121" s="97">
        <f t="shared" si="44"/>
        <v>0</v>
      </c>
      <c r="AC121" s="90">
        <v>1</v>
      </c>
      <c r="AD121" s="97">
        <f t="shared" si="45"/>
        <v>0</v>
      </c>
      <c r="AE121" s="90">
        <v>1</v>
      </c>
      <c r="AF121" s="97">
        <f t="shared" si="46"/>
        <v>0</v>
      </c>
      <c r="AG121" s="90">
        <v>1</v>
      </c>
      <c r="AH121" s="97">
        <f t="shared" si="47"/>
        <v>0</v>
      </c>
      <c r="AI121" s="90">
        <v>1</v>
      </c>
      <c r="AJ121" s="97">
        <f t="shared" si="48"/>
        <v>0</v>
      </c>
      <c r="AK121" s="90">
        <v>1</v>
      </c>
      <c r="AL121" s="104" t="e">
        <f t="shared" ca="1" si="61"/>
        <v>#DIV/0!</v>
      </c>
      <c r="AM121" s="90">
        <v>1</v>
      </c>
      <c r="AN121" s="107">
        <v>1</v>
      </c>
      <c r="AO121" s="104">
        <f t="shared" si="60"/>
        <v>0</v>
      </c>
      <c r="AP121" s="90">
        <v>1</v>
      </c>
      <c r="AQ121" s="104">
        <f t="shared" ca="1" si="50"/>
        <v>0</v>
      </c>
      <c r="AR121" s="90">
        <v>1</v>
      </c>
      <c r="AS121" s="110">
        <f t="shared" ca="1" si="51"/>
        <v>0</v>
      </c>
      <c r="AT121" s="114">
        <f t="shared" ca="1" si="52"/>
        <v>0</v>
      </c>
      <c r="AU121" s="121">
        <f t="shared" ca="1" si="53"/>
        <v>0</v>
      </c>
      <c r="AV121" s="126"/>
    </row>
    <row r="122" spans="1:48" ht="18" x14ac:dyDescent="0.3">
      <c r="A122" s="37">
        <f t="shared" ca="1" si="38"/>
        <v>0</v>
      </c>
      <c r="B122" s="130">
        <v>119</v>
      </c>
      <c r="C122" s="228">
        <f ca="1">IFERROR(VLOOKUP(B122,'SAISIE MP'!R:X,2,FALSE),0)</f>
        <v>0</v>
      </c>
      <c r="D122" s="229"/>
      <c r="E122" s="58">
        <f ca="1">IFERROR((VLOOKUP(B122,'SAISIE MP'!R:X,3,FALSE))+(VLOOKUP(B122,'SAISIE MP'!R:X,4,FALSE)),0)</f>
        <v>0</v>
      </c>
      <c r="F122" s="58">
        <f ca="1">IFERROR(VLOOKUP(B122,'SAISIE MP'!R:X,5,FALSE),0)</f>
        <v>0</v>
      </c>
      <c r="G122" s="71">
        <f ca="1">IFERROR(VLOOKUP(B122,'SAISIE MP'!R:X,7,FALSE),0)</f>
        <v>0</v>
      </c>
      <c r="H122" s="73"/>
      <c r="I122" s="85">
        <f t="shared" si="54"/>
        <v>0</v>
      </c>
      <c r="J122" s="90">
        <v>1</v>
      </c>
      <c r="K122" s="97">
        <f t="shared" si="55"/>
        <v>0</v>
      </c>
      <c r="L122" s="90">
        <v>1</v>
      </c>
      <c r="M122" s="97">
        <f t="shared" si="56"/>
        <v>0</v>
      </c>
      <c r="N122" s="90">
        <v>1</v>
      </c>
      <c r="O122" s="97">
        <f t="shared" si="57"/>
        <v>0</v>
      </c>
      <c r="P122" s="90">
        <v>1</v>
      </c>
      <c r="Q122" s="97">
        <f t="shared" si="58"/>
        <v>0</v>
      </c>
      <c r="R122" s="90">
        <v>1</v>
      </c>
      <c r="S122" s="97">
        <f t="shared" ca="1" si="59"/>
        <v>0</v>
      </c>
      <c r="T122" s="90">
        <v>1</v>
      </c>
      <c r="U122" s="97">
        <f t="shared" ca="1" si="39"/>
        <v>0</v>
      </c>
      <c r="V122" s="90">
        <v>1</v>
      </c>
      <c r="W122" s="97">
        <f t="shared" ca="1" si="40"/>
        <v>0</v>
      </c>
      <c r="X122" s="100">
        <f t="shared" ca="1" si="41"/>
        <v>0</v>
      </c>
      <c r="Y122" s="85">
        <f t="shared" ca="1" si="42"/>
        <v>0</v>
      </c>
      <c r="Z122" s="97">
        <f t="shared" ca="1" si="43"/>
        <v>0</v>
      </c>
      <c r="AA122" s="90">
        <v>1</v>
      </c>
      <c r="AB122" s="97">
        <f t="shared" si="44"/>
        <v>0</v>
      </c>
      <c r="AC122" s="90">
        <v>1</v>
      </c>
      <c r="AD122" s="97">
        <f t="shared" si="45"/>
        <v>0</v>
      </c>
      <c r="AE122" s="90">
        <v>1</v>
      </c>
      <c r="AF122" s="97">
        <f t="shared" si="46"/>
        <v>0</v>
      </c>
      <c r="AG122" s="90">
        <v>1</v>
      </c>
      <c r="AH122" s="97">
        <f t="shared" si="47"/>
        <v>0</v>
      </c>
      <c r="AI122" s="90">
        <v>1</v>
      </c>
      <c r="AJ122" s="97">
        <f t="shared" si="48"/>
        <v>0</v>
      </c>
      <c r="AK122" s="90">
        <v>1</v>
      </c>
      <c r="AL122" s="104" t="e">
        <f t="shared" ca="1" si="61"/>
        <v>#DIV/0!</v>
      </c>
      <c r="AM122" s="90">
        <v>1</v>
      </c>
      <c r="AN122" s="107">
        <v>1</v>
      </c>
      <c r="AO122" s="104">
        <f t="shared" si="60"/>
        <v>0</v>
      </c>
      <c r="AP122" s="90">
        <v>1</v>
      </c>
      <c r="AQ122" s="104">
        <f t="shared" ca="1" si="50"/>
        <v>0</v>
      </c>
      <c r="AR122" s="90">
        <v>1</v>
      </c>
      <c r="AS122" s="110">
        <f t="shared" ca="1" si="51"/>
        <v>0</v>
      </c>
      <c r="AT122" s="114">
        <f t="shared" ca="1" si="52"/>
        <v>0</v>
      </c>
      <c r="AU122" s="121">
        <f t="shared" ca="1" si="53"/>
        <v>0</v>
      </c>
      <c r="AV122" s="126"/>
    </row>
    <row r="123" spans="1:48" ht="18" x14ac:dyDescent="0.3">
      <c r="A123" s="37">
        <f t="shared" ca="1" si="38"/>
        <v>0</v>
      </c>
      <c r="B123" s="130">
        <v>120</v>
      </c>
      <c r="C123" s="228">
        <f ca="1">IFERROR(VLOOKUP(B123,'SAISIE MP'!R:X,2,FALSE),0)</f>
        <v>0</v>
      </c>
      <c r="D123" s="229"/>
      <c r="E123" s="58">
        <f ca="1">IFERROR((VLOOKUP(B123,'SAISIE MP'!R:X,3,FALSE))+(VLOOKUP(B123,'SAISIE MP'!R:X,4,FALSE)),0)</f>
        <v>0</v>
      </c>
      <c r="F123" s="58">
        <f ca="1">IFERROR(VLOOKUP(B123,'SAISIE MP'!R:X,5,FALSE),0)</f>
        <v>0</v>
      </c>
      <c r="G123" s="71">
        <f ca="1">IFERROR(VLOOKUP(B123,'SAISIE MP'!R:X,7,FALSE),0)</f>
        <v>0</v>
      </c>
      <c r="H123" s="73"/>
      <c r="I123" s="85">
        <f t="shared" si="54"/>
        <v>0</v>
      </c>
      <c r="J123" s="90">
        <v>1</v>
      </c>
      <c r="K123" s="97">
        <f t="shared" si="55"/>
        <v>0</v>
      </c>
      <c r="L123" s="90">
        <v>1</v>
      </c>
      <c r="M123" s="97">
        <f t="shared" si="56"/>
        <v>0</v>
      </c>
      <c r="N123" s="90">
        <v>1</v>
      </c>
      <c r="O123" s="97">
        <f t="shared" si="57"/>
        <v>0</v>
      </c>
      <c r="P123" s="90">
        <v>1</v>
      </c>
      <c r="Q123" s="97">
        <f t="shared" si="58"/>
        <v>0</v>
      </c>
      <c r="R123" s="90">
        <v>1</v>
      </c>
      <c r="S123" s="97">
        <f t="shared" ca="1" si="59"/>
        <v>0</v>
      </c>
      <c r="T123" s="90">
        <v>1</v>
      </c>
      <c r="U123" s="97">
        <f t="shared" ca="1" si="39"/>
        <v>0</v>
      </c>
      <c r="V123" s="90">
        <v>1</v>
      </c>
      <c r="W123" s="97">
        <f t="shared" ca="1" si="40"/>
        <v>0</v>
      </c>
      <c r="X123" s="100">
        <f t="shared" ca="1" si="41"/>
        <v>0</v>
      </c>
      <c r="Y123" s="85">
        <f t="shared" ca="1" si="42"/>
        <v>0</v>
      </c>
      <c r="Z123" s="97">
        <f t="shared" ca="1" si="43"/>
        <v>0</v>
      </c>
      <c r="AA123" s="90">
        <v>1</v>
      </c>
      <c r="AB123" s="97">
        <f t="shared" si="44"/>
        <v>0</v>
      </c>
      <c r="AC123" s="90">
        <v>1</v>
      </c>
      <c r="AD123" s="97">
        <f t="shared" si="45"/>
        <v>0</v>
      </c>
      <c r="AE123" s="90">
        <v>1</v>
      </c>
      <c r="AF123" s="97">
        <f t="shared" si="46"/>
        <v>0</v>
      </c>
      <c r="AG123" s="90">
        <v>1</v>
      </c>
      <c r="AH123" s="97">
        <f t="shared" si="47"/>
        <v>0</v>
      </c>
      <c r="AI123" s="90">
        <v>1</v>
      </c>
      <c r="AJ123" s="97">
        <f t="shared" si="48"/>
        <v>0</v>
      </c>
      <c r="AK123" s="90">
        <v>1</v>
      </c>
      <c r="AL123" s="104" t="e">
        <f t="shared" ca="1" si="61"/>
        <v>#DIV/0!</v>
      </c>
      <c r="AM123" s="90">
        <v>1</v>
      </c>
      <c r="AN123" s="107">
        <v>1</v>
      </c>
      <c r="AO123" s="104">
        <f t="shared" si="60"/>
        <v>0</v>
      </c>
      <c r="AP123" s="90">
        <v>1</v>
      </c>
      <c r="AQ123" s="104">
        <f t="shared" ca="1" si="50"/>
        <v>0</v>
      </c>
      <c r="AR123" s="90">
        <v>1</v>
      </c>
      <c r="AS123" s="110">
        <f t="shared" ca="1" si="51"/>
        <v>0</v>
      </c>
      <c r="AT123" s="114">
        <f t="shared" ca="1" si="52"/>
        <v>0</v>
      </c>
      <c r="AU123" s="121">
        <f t="shared" ca="1" si="53"/>
        <v>0</v>
      </c>
      <c r="AV123" s="126"/>
    </row>
    <row r="124" spans="1:48" ht="18" x14ac:dyDescent="0.3">
      <c r="A124" s="37">
        <f t="shared" ca="1" si="38"/>
        <v>0</v>
      </c>
      <c r="B124" s="130">
        <v>121</v>
      </c>
      <c r="C124" s="228">
        <f ca="1">IFERROR(VLOOKUP(B124,'SAISIE MP'!R:X,2,FALSE),0)</f>
        <v>0</v>
      </c>
      <c r="D124" s="229"/>
      <c r="E124" s="58">
        <f ca="1">IFERROR((VLOOKUP(B124,'SAISIE MP'!R:X,3,FALSE))+(VLOOKUP(B124,'SAISIE MP'!R:X,4,FALSE)),0)</f>
        <v>0</v>
      </c>
      <c r="F124" s="58">
        <f ca="1">IFERROR(VLOOKUP(B124,'SAISIE MP'!R:X,5,FALSE),0)</f>
        <v>0</v>
      </c>
      <c r="G124" s="71">
        <f ca="1">IFERROR(VLOOKUP(B124,'SAISIE MP'!R:X,7,FALSE),0)</f>
        <v>0</v>
      </c>
      <c r="H124" s="73"/>
      <c r="I124" s="85">
        <f t="shared" si="54"/>
        <v>0</v>
      </c>
      <c r="J124" s="90">
        <v>1</v>
      </c>
      <c r="K124" s="97">
        <f t="shared" si="55"/>
        <v>0</v>
      </c>
      <c r="L124" s="90">
        <v>1</v>
      </c>
      <c r="M124" s="97">
        <f t="shared" si="56"/>
        <v>0</v>
      </c>
      <c r="N124" s="90">
        <v>1</v>
      </c>
      <c r="O124" s="97">
        <f t="shared" si="57"/>
        <v>0</v>
      </c>
      <c r="P124" s="90">
        <v>1</v>
      </c>
      <c r="Q124" s="97">
        <f t="shared" si="58"/>
        <v>0</v>
      </c>
      <c r="R124" s="90">
        <v>1</v>
      </c>
      <c r="S124" s="97">
        <f t="shared" ca="1" si="59"/>
        <v>0</v>
      </c>
      <c r="T124" s="90">
        <v>1</v>
      </c>
      <c r="U124" s="97">
        <f t="shared" ca="1" si="39"/>
        <v>0</v>
      </c>
      <c r="V124" s="90">
        <v>1</v>
      </c>
      <c r="W124" s="97">
        <f t="shared" ca="1" si="40"/>
        <v>0</v>
      </c>
      <c r="X124" s="100">
        <f t="shared" ca="1" si="41"/>
        <v>0</v>
      </c>
      <c r="Y124" s="85">
        <f t="shared" ca="1" si="42"/>
        <v>0</v>
      </c>
      <c r="Z124" s="97">
        <f t="shared" ca="1" si="43"/>
        <v>0</v>
      </c>
      <c r="AA124" s="90">
        <v>1</v>
      </c>
      <c r="AB124" s="97">
        <f t="shared" si="44"/>
        <v>0</v>
      </c>
      <c r="AC124" s="90">
        <v>1</v>
      </c>
      <c r="AD124" s="97">
        <f t="shared" si="45"/>
        <v>0</v>
      </c>
      <c r="AE124" s="90">
        <v>1</v>
      </c>
      <c r="AF124" s="97">
        <f t="shared" si="46"/>
        <v>0</v>
      </c>
      <c r="AG124" s="90">
        <v>1</v>
      </c>
      <c r="AH124" s="97">
        <f t="shared" si="47"/>
        <v>0</v>
      </c>
      <c r="AI124" s="90">
        <v>1</v>
      </c>
      <c r="AJ124" s="97">
        <f t="shared" si="48"/>
        <v>0</v>
      </c>
      <c r="AK124" s="90">
        <v>1</v>
      </c>
      <c r="AL124" s="104" t="e">
        <f t="shared" ca="1" si="61"/>
        <v>#DIV/0!</v>
      </c>
      <c r="AM124" s="90">
        <v>1</v>
      </c>
      <c r="AN124" s="107">
        <v>1</v>
      </c>
      <c r="AO124" s="104">
        <f t="shared" si="60"/>
        <v>0</v>
      </c>
      <c r="AP124" s="90">
        <v>1</v>
      </c>
      <c r="AQ124" s="104">
        <f t="shared" ca="1" si="50"/>
        <v>0</v>
      </c>
      <c r="AR124" s="90">
        <v>1</v>
      </c>
      <c r="AS124" s="110">
        <f t="shared" ca="1" si="51"/>
        <v>0</v>
      </c>
      <c r="AT124" s="114">
        <f t="shared" ca="1" si="52"/>
        <v>0</v>
      </c>
      <c r="AU124" s="121">
        <f t="shared" ca="1" si="53"/>
        <v>0</v>
      </c>
      <c r="AV124" s="126"/>
    </row>
    <row r="125" spans="1:48" ht="18" x14ac:dyDescent="0.3">
      <c r="A125" s="37">
        <f t="shared" ca="1" si="38"/>
        <v>0</v>
      </c>
      <c r="B125" s="130">
        <v>122</v>
      </c>
      <c r="C125" s="228">
        <f ca="1">IFERROR(VLOOKUP(B125,'SAISIE MP'!R:X,2,FALSE),0)</f>
        <v>0</v>
      </c>
      <c r="D125" s="229"/>
      <c r="E125" s="58">
        <f ca="1">IFERROR((VLOOKUP(B125,'SAISIE MP'!R:X,3,FALSE))+(VLOOKUP(B125,'SAISIE MP'!R:X,4,FALSE)),0)</f>
        <v>0</v>
      </c>
      <c r="F125" s="58">
        <f ca="1">IFERROR(VLOOKUP(B125,'SAISIE MP'!R:X,5,FALSE),0)</f>
        <v>0</v>
      </c>
      <c r="G125" s="71">
        <f ca="1">IFERROR(VLOOKUP(B125,'SAISIE MP'!R:X,7,FALSE),0)</f>
        <v>0</v>
      </c>
      <c r="H125" s="73"/>
      <c r="I125" s="85">
        <f t="shared" si="54"/>
        <v>0</v>
      </c>
      <c r="J125" s="90">
        <v>1</v>
      </c>
      <c r="K125" s="97">
        <f t="shared" si="55"/>
        <v>0</v>
      </c>
      <c r="L125" s="90">
        <v>1</v>
      </c>
      <c r="M125" s="97">
        <f t="shared" si="56"/>
        <v>0</v>
      </c>
      <c r="N125" s="90">
        <v>1</v>
      </c>
      <c r="O125" s="97">
        <f t="shared" si="57"/>
        <v>0</v>
      </c>
      <c r="P125" s="90">
        <v>1</v>
      </c>
      <c r="Q125" s="97">
        <f t="shared" si="58"/>
        <v>0</v>
      </c>
      <c r="R125" s="90">
        <v>1</v>
      </c>
      <c r="S125" s="97">
        <f t="shared" ca="1" si="59"/>
        <v>0</v>
      </c>
      <c r="T125" s="90">
        <v>1</v>
      </c>
      <c r="U125" s="97">
        <f t="shared" ca="1" si="39"/>
        <v>0</v>
      </c>
      <c r="V125" s="90">
        <v>1</v>
      </c>
      <c r="W125" s="97">
        <f t="shared" ca="1" si="40"/>
        <v>0</v>
      </c>
      <c r="X125" s="100">
        <f t="shared" ca="1" si="41"/>
        <v>0</v>
      </c>
      <c r="Y125" s="85">
        <f t="shared" ca="1" si="42"/>
        <v>0</v>
      </c>
      <c r="Z125" s="97">
        <f t="shared" ca="1" si="43"/>
        <v>0</v>
      </c>
      <c r="AA125" s="90">
        <v>1</v>
      </c>
      <c r="AB125" s="97">
        <f t="shared" si="44"/>
        <v>0</v>
      </c>
      <c r="AC125" s="90">
        <v>1</v>
      </c>
      <c r="AD125" s="97">
        <f t="shared" si="45"/>
        <v>0</v>
      </c>
      <c r="AE125" s="90">
        <v>1</v>
      </c>
      <c r="AF125" s="97">
        <f t="shared" si="46"/>
        <v>0</v>
      </c>
      <c r="AG125" s="90">
        <v>1</v>
      </c>
      <c r="AH125" s="97">
        <f t="shared" si="47"/>
        <v>0</v>
      </c>
      <c r="AI125" s="90">
        <v>1</v>
      </c>
      <c r="AJ125" s="97">
        <f t="shared" si="48"/>
        <v>0</v>
      </c>
      <c r="AK125" s="90">
        <v>1</v>
      </c>
      <c r="AL125" s="104" t="e">
        <f t="shared" ca="1" si="61"/>
        <v>#DIV/0!</v>
      </c>
      <c r="AM125" s="90">
        <v>1</v>
      </c>
      <c r="AN125" s="107">
        <v>1</v>
      </c>
      <c r="AO125" s="104">
        <f t="shared" si="60"/>
        <v>0</v>
      </c>
      <c r="AP125" s="90">
        <v>1</v>
      </c>
      <c r="AQ125" s="104">
        <f t="shared" ca="1" si="50"/>
        <v>0</v>
      </c>
      <c r="AR125" s="90">
        <v>1</v>
      </c>
      <c r="AS125" s="110">
        <f t="shared" ca="1" si="51"/>
        <v>0</v>
      </c>
      <c r="AT125" s="114">
        <f t="shared" ca="1" si="52"/>
        <v>0</v>
      </c>
      <c r="AU125" s="121">
        <f t="shared" ca="1" si="53"/>
        <v>0</v>
      </c>
      <c r="AV125" s="126"/>
    </row>
    <row r="126" spans="1:48" ht="18" x14ac:dyDescent="0.3">
      <c r="A126" s="37">
        <f t="shared" ca="1" si="38"/>
        <v>0</v>
      </c>
      <c r="B126" s="130">
        <v>123</v>
      </c>
      <c r="C126" s="228">
        <f ca="1">IFERROR(VLOOKUP(B126,'SAISIE MP'!R:X,2,FALSE),0)</f>
        <v>0</v>
      </c>
      <c r="D126" s="229"/>
      <c r="E126" s="58">
        <f ca="1">IFERROR((VLOOKUP(B126,'SAISIE MP'!R:X,3,FALSE))+(VLOOKUP(B126,'SAISIE MP'!R:X,4,FALSE)),0)</f>
        <v>0</v>
      </c>
      <c r="F126" s="58">
        <f ca="1">IFERROR(VLOOKUP(B126,'SAISIE MP'!R:X,5,FALSE),0)</f>
        <v>0</v>
      </c>
      <c r="G126" s="71">
        <f ca="1">IFERROR(VLOOKUP(B126,'SAISIE MP'!R:X,7,FALSE),0)</f>
        <v>0</v>
      </c>
      <c r="H126" s="73"/>
      <c r="I126" s="85">
        <f t="shared" si="54"/>
        <v>0</v>
      </c>
      <c r="J126" s="90">
        <v>1</v>
      </c>
      <c r="K126" s="97">
        <f t="shared" si="55"/>
        <v>0</v>
      </c>
      <c r="L126" s="90">
        <v>1</v>
      </c>
      <c r="M126" s="97">
        <f t="shared" si="56"/>
        <v>0</v>
      </c>
      <c r="N126" s="90">
        <v>1</v>
      </c>
      <c r="O126" s="97">
        <f t="shared" si="57"/>
        <v>0</v>
      </c>
      <c r="P126" s="90">
        <v>1</v>
      </c>
      <c r="Q126" s="97">
        <f t="shared" si="58"/>
        <v>0</v>
      </c>
      <c r="R126" s="90">
        <v>1</v>
      </c>
      <c r="S126" s="97">
        <f t="shared" ca="1" si="59"/>
        <v>0</v>
      </c>
      <c r="T126" s="90">
        <v>1</v>
      </c>
      <c r="U126" s="97">
        <f t="shared" ca="1" si="39"/>
        <v>0</v>
      </c>
      <c r="V126" s="90">
        <v>1</v>
      </c>
      <c r="W126" s="97">
        <f t="shared" ca="1" si="40"/>
        <v>0</v>
      </c>
      <c r="X126" s="100">
        <f t="shared" ca="1" si="41"/>
        <v>0</v>
      </c>
      <c r="Y126" s="85">
        <f t="shared" ca="1" si="42"/>
        <v>0</v>
      </c>
      <c r="Z126" s="97">
        <f t="shared" ca="1" si="43"/>
        <v>0</v>
      </c>
      <c r="AA126" s="90">
        <v>1</v>
      </c>
      <c r="AB126" s="97">
        <f t="shared" si="44"/>
        <v>0</v>
      </c>
      <c r="AC126" s="90">
        <v>1</v>
      </c>
      <c r="AD126" s="97">
        <f t="shared" si="45"/>
        <v>0</v>
      </c>
      <c r="AE126" s="90">
        <v>1</v>
      </c>
      <c r="AF126" s="97">
        <f t="shared" si="46"/>
        <v>0</v>
      </c>
      <c r="AG126" s="90">
        <v>1</v>
      </c>
      <c r="AH126" s="97">
        <f t="shared" si="47"/>
        <v>0</v>
      </c>
      <c r="AI126" s="90">
        <v>1</v>
      </c>
      <c r="AJ126" s="97">
        <f t="shared" si="48"/>
        <v>0</v>
      </c>
      <c r="AK126" s="90">
        <v>1</v>
      </c>
      <c r="AL126" s="104" t="e">
        <f t="shared" ca="1" si="61"/>
        <v>#DIV/0!</v>
      </c>
      <c r="AM126" s="90">
        <v>1</v>
      </c>
      <c r="AN126" s="107">
        <v>1</v>
      </c>
      <c r="AO126" s="104">
        <f t="shared" si="60"/>
        <v>0</v>
      </c>
      <c r="AP126" s="90">
        <v>1</v>
      </c>
      <c r="AQ126" s="104">
        <f t="shared" ca="1" si="50"/>
        <v>0</v>
      </c>
      <c r="AR126" s="90">
        <v>1</v>
      </c>
      <c r="AS126" s="110">
        <f t="shared" ca="1" si="51"/>
        <v>0</v>
      </c>
      <c r="AT126" s="114">
        <f t="shared" ca="1" si="52"/>
        <v>0</v>
      </c>
      <c r="AU126" s="121">
        <f t="shared" ca="1" si="53"/>
        <v>0</v>
      </c>
      <c r="AV126" s="126"/>
    </row>
    <row r="127" spans="1:48" ht="18" x14ac:dyDescent="0.3">
      <c r="A127" s="37">
        <f t="shared" ca="1" si="38"/>
        <v>0</v>
      </c>
      <c r="B127" s="130">
        <v>124</v>
      </c>
      <c r="C127" s="228">
        <f ca="1">IFERROR(VLOOKUP(B127,'SAISIE MP'!R:X,2,FALSE),0)</f>
        <v>0</v>
      </c>
      <c r="D127" s="229"/>
      <c r="E127" s="58">
        <f ca="1">IFERROR((VLOOKUP(B127,'SAISIE MP'!R:X,3,FALSE))+(VLOOKUP(B127,'SAISIE MP'!R:X,4,FALSE)),0)</f>
        <v>0</v>
      </c>
      <c r="F127" s="58">
        <f ca="1">IFERROR(VLOOKUP(B127,'SAISIE MP'!R:X,5,FALSE),0)</f>
        <v>0</v>
      </c>
      <c r="G127" s="71">
        <f ca="1">IFERROR(VLOOKUP(B127,'SAISIE MP'!R:X,7,FALSE),0)</f>
        <v>0</v>
      </c>
      <c r="H127" s="73"/>
      <c r="I127" s="85">
        <f t="shared" si="54"/>
        <v>0</v>
      </c>
      <c r="J127" s="90">
        <v>1</v>
      </c>
      <c r="K127" s="97">
        <f t="shared" si="55"/>
        <v>0</v>
      </c>
      <c r="L127" s="90">
        <v>1</v>
      </c>
      <c r="M127" s="97">
        <f t="shared" si="56"/>
        <v>0</v>
      </c>
      <c r="N127" s="90">
        <v>1</v>
      </c>
      <c r="O127" s="97">
        <f t="shared" si="57"/>
        <v>0</v>
      </c>
      <c r="P127" s="90">
        <v>1</v>
      </c>
      <c r="Q127" s="97">
        <f t="shared" si="58"/>
        <v>0</v>
      </c>
      <c r="R127" s="90">
        <v>1</v>
      </c>
      <c r="S127" s="97">
        <f t="shared" ca="1" si="59"/>
        <v>0</v>
      </c>
      <c r="T127" s="90">
        <v>1</v>
      </c>
      <c r="U127" s="97">
        <f t="shared" ca="1" si="39"/>
        <v>0</v>
      </c>
      <c r="V127" s="90">
        <v>1</v>
      </c>
      <c r="W127" s="97">
        <f t="shared" ca="1" si="40"/>
        <v>0</v>
      </c>
      <c r="X127" s="100">
        <f t="shared" ca="1" si="41"/>
        <v>0</v>
      </c>
      <c r="Y127" s="85">
        <f t="shared" ca="1" si="42"/>
        <v>0</v>
      </c>
      <c r="Z127" s="97">
        <f t="shared" ca="1" si="43"/>
        <v>0</v>
      </c>
      <c r="AA127" s="90">
        <v>1</v>
      </c>
      <c r="AB127" s="97">
        <f t="shared" si="44"/>
        <v>0</v>
      </c>
      <c r="AC127" s="90">
        <v>1</v>
      </c>
      <c r="AD127" s="97">
        <f t="shared" si="45"/>
        <v>0</v>
      </c>
      <c r="AE127" s="90">
        <v>1</v>
      </c>
      <c r="AF127" s="97">
        <f t="shared" si="46"/>
        <v>0</v>
      </c>
      <c r="AG127" s="90">
        <v>1</v>
      </c>
      <c r="AH127" s="97">
        <f t="shared" si="47"/>
        <v>0</v>
      </c>
      <c r="AI127" s="90">
        <v>1</v>
      </c>
      <c r="AJ127" s="97">
        <f t="shared" si="48"/>
        <v>0</v>
      </c>
      <c r="AK127" s="90">
        <v>1</v>
      </c>
      <c r="AL127" s="104" t="e">
        <f t="shared" ca="1" si="61"/>
        <v>#DIV/0!</v>
      </c>
      <c r="AM127" s="90">
        <v>1</v>
      </c>
      <c r="AN127" s="107">
        <v>1</v>
      </c>
      <c r="AO127" s="104">
        <f t="shared" si="60"/>
        <v>0</v>
      </c>
      <c r="AP127" s="90">
        <v>1</v>
      </c>
      <c r="AQ127" s="104">
        <f t="shared" ca="1" si="50"/>
        <v>0</v>
      </c>
      <c r="AR127" s="90">
        <v>1</v>
      </c>
      <c r="AS127" s="110">
        <f t="shared" ca="1" si="51"/>
        <v>0</v>
      </c>
      <c r="AT127" s="114">
        <f t="shared" ca="1" si="52"/>
        <v>0</v>
      </c>
      <c r="AU127" s="121">
        <f t="shared" ca="1" si="53"/>
        <v>0</v>
      </c>
      <c r="AV127" s="126"/>
    </row>
    <row r="128" spans="1:48" ht="18" x14ac:dyDescent="0.3">
      <c r="A128" s="37">
        <f t="shared" ca="1" si="38"/>
        <v>0</v>
      </c>
      <c r="B128" s="130">
        <v>125</v>
      </c>
      <c r="C128" s="228">
        <f ca="1">IFERROR(VLOOKUP(B128,'SAISIE MP'!R:X,2,FALSE),0)</f>
        <v>0</v>
      </c>
      <c r="D128" s="229"/>
      <c r="E128" s="58">
        <f ca="1">IFERROR((VLOOKUP(B128,'SAISIE MP'!R:X,3,FALSE))+(VLOOKUP(B128,'SAISIE MP'!R:X,4,FALSE)),0)</f>
        <v>0</v>
      </c>
      <c r="F128" s="58">
        <f ca="1">IFERROR(VLOOKUP(B128,'SAISIE MP'!R:X,5,FALSE),0)</f>
        <v>0</v>
      </c>
      <c r="G128" s="71">
        <f ca="1">IFERROR(VLOOKUP(B128,'SAISIE MP'!R:X,7,FALSE),0)</f>
        <v>0</v>
      </c>
      <c r="H128" s="73"/>
      <c r="I128" s="85">
        <f t="shared" si="54"/>
        <v>0</v>
      </c>
      <c r="J128" s="90">
        <v>1</v>
      </c>
      <c r="K128" s="97">
        <f t="shared" si="55"/>
        <v>0</v>
      </c>
      <c r="L128" s="90">
        <v>1</v>
      </c>
      <c r="M128" s="97">
        <f t="shared" si="56"/>
        <v>0</v>
      </c>
      <c r="N128" s="90">
        <v>1</v>
      </c>
      <c r="O128" s="97">
        <f t="shared" si="57"/>
        <v>0</v>
      </c>
      <c r="P128" s="90">
        <v>1</v>
      </c>
      <c r="Q128" s="97">
        <f t="shared" si="58"/>
        <v>0</v>
      </c>
      <c r="R128" s="90">
        <v>1</v>
      </c>
      <c r="S128" s="97">
        <f t="shared" ca="1" si="59"/>
        <v>0</v>
      </c>
      <c r="T128" s="90">
        <v>1</v>
      </c>
      <c r="U128" s="97">
        <f t="shared" ca="1" si="39"/>
        <v>0</v>
      </c>
      <c r="V128" s="90">
        <v>1</v>
      </c>
      <c r="W128" s="97">
        <f t="shared" ca="1" si="40"/>
        <v>0</v>
      </c>
      <c r="X128" s="100">
        <f t="shared" ca="1" si="41"/>
        <v>0</v>
      </c>
      <c r="Y128" s="85">
        <f t="shared" ca="1" si="42"/>
        <v>0</v>
      </c>
      <c r="Z128" s="97">
        <f t="shared" ca="1" si="43"/>
        <v>0</v>
      </c>
      <c r="AA128" s="90">
        <v>1</v>
      </c>
      <c r="AB128" s="97">
        <f t="shared" si="44"/>
        <v>0</v>
      </c>
      <c r="AC128" s="90">
        <v>1</v>
      </c>
      <c r="AD128" s="97">
        <f t="shared" si="45"/>
        <v>0</v>
      </c>
      <c r="AE128" s="90">
        <v>1</v>
      </c>
      <c r="AF128" s="97">
        <f t="shared" si="46"/>
        <v>0</v>
      </c>
      <c r="AG128" s="90">
        <v>1</v>
      </c>
      <c r="AH128" s="97">
        <f t="shared" si="47"/>
        <v>0</v>
      </c>
      <c r="AI128" s="90">
        <v>1</v>
      </c>
      <c r="AJ128" s="97">
        <f t="shared" si="48"/>
        <v>0</v>
      </c>
      <c r="AK128" s="90">
        <v>1</v>
      </c>
      <c r="AL128" s="104" t="e">
        <f t="shared" ca="1" si="61"/>
        <v>#DIV/0!</v>
      </c>
      <c r="AM128" s="90">
        <v>1</v>
      </c>
      <c r="AN128" s="107">
        <v>1</v>
      </c>
      <c r="AO128" s="104">
        <f t="shared" si="60"/>
        <v>0</v>
      </c>
      <c r="AP128" s="90">
        <v>1</v>
      </c>
      <c r="AQ128" s="104">
        <f t="shared" ca="1" si="50"/>
        <v>0</v>
      </c>
      <c r="AR128" s="90">
        <v>1</v>
      </c>
      <c r="AS128" s="110">
        <f t="shared" ca="1" si="51"/>
        <v>0</v>
      </c>
      <c r="AT128" s="114">
        <f t="shared" ca="1" si="52"/>
        <v>0</v>
      </c>
      <c r="AU128" s="121">
        <f t="shared" ca="1" si="53"/>
        <v>0</v>
      </c>
      <c r="AV128" s="126"/>
    </row>
    <row r="129" spans="1:48" ht="18" x14ac:dyDescent="0.3">
      <c r="A129" s="37">
        <f t="shared" ca="1" si="38"/>
        <v>0</v>
      </c>
      <c r="B129" s="130">
        <v>126</v>
      </c>
      <c r="C129" s="228">
        <f ca="1">IFERROR(VLOOKUP(B129,'SAISIE MP'!R:X,2,FALSE),0)</f>
        <v>0</v>
      </c>
      <c r="D129" s="229"/>
      <c r="E129" s="58">
        <f ca="1">IFERROR((VLOOKUP(B129,'SAISIE MP'!R:X,3,FALSE))+(VLOOKUP(B129,'SAISIE MP'!R:X,4,FALSE)),0)</f>
        <v>0</v>
      </c>
      <c r="F129" s="58">
        <f ca="1">IFERROR(VLOOKUP(B129,'SAISIE MP'!R:X,5,FALSE),0)</f>
        <v>0</v>
      </c>
      <c r="G129" s="71">
        <f ca="1">IFERROR(VLOOKUP(B129,'SAISIE MP'!R:X,7,FALSE),0)</f>
        <v>0</v>
      </c>
      <c r="H129" s="73"/>
      <c r="I129" s="85">
        <f t="shared" si="54"/>
        <v>0</v>
      </c>
      <c r="J129" s="90">
        <v>1</v>
      </c>
      <c r="K129" s="97">
        <f t="shared" si="55"/>
        <v>0</v>
      </c>
      <c r="L129" s="90">
        <v>1</v>
      </c>
      <c r="M129" s="97">
        <f t="shared" si="56"/>
        <v>0</v>
      </c>
      <c r="N129" s="90">
        <v>1</v>
      </c>
      <c r="O129" s="97">
        <f t="shared" si="57"/>
        <v>0</v>
      </c>
      <c r="P129" s="90">
        <v>1</v>
      </c>
      <c r="Q129" s="97">
        <f t="shared" si="58"/>
        <v>0</v>
      </c>
      <c r="R129" s="90">
        <v>1</v>
      </c>
      <c r="S129" s="97">
        <f t="shared" ca="1" si="59"/>
        <v>0</v>
      </c>
      <c r="T129" s="90">
        <v>1</v>
      </c>
      <c r="U129" s="97">
        <f t="shared" ca="1" si="39"/>
        <v>0</v>
      </c>
      <c r="V129" s="90">
        <v>1</v>
      </c>
      <c r="W129" s="97">
        <f t="shared" ca="1" si="40"/>
        <v>0</v>
      </c>
      <c r="X129" s="100">
        <f t="shared" ca="1" si="41"/>
        <v>0</v>
      </c>
      <c r="Y129" s="85">
        <f t="shared" ca="1" si="42"/>
        <v>0</v>
      </c>
      <c r="Z129" s="97">
        <f t="shared" ca="1" si="43"/>
        <v>0</v>
      </c>
      <c r="AA129" s="90">
        <v>1</v>
      </c>
      <c r="AB129" s="97">
        <f t="shared" si="44"/>
        <v>0</v>
      </c>
      <c r="AC129" s="90">
        <v>1</v>
      </c>
      <c r="AD129" s="97">
        <f t="shared" si="45"/>
        <v>0</v>
      </c>
      <c r="AE129" s="90">
        <v>1</v>
      </c>
      <c r="AF129" s="97">
        <f t="shared" si="46"/>
        <v>0</v>
      </c>
      <c r="AG129" s="90">
        <v>1</v>
      </c>
      <c r="AH129" s="97">
        <f t="shared" si="47"/>
        <v>0</v>
      </c>
      <c r="AI129" s="90">
        <v>1</v>
      </c>
      <c r="AJ129" s="97">
        <f t="shared" si="48"/>
        <v>0</v>
      </c>
      <c r="AK129" s="90">
        <v>1</v>
      </c>
      <c r="AL129" s="104" t="e">
        <f t="shared" ca="1" si="61"/>
        <v>#DIV/0!</v>
      </c>
      <c r="AM129" s="90">
        <v>1</v>
      </c>
      <c r="AN129" s="107">
        <v>1</v>
      </c>
      <c r="AO129" s="104">
        <f t="shared" si="60"/>
        <v>0</v>
      </c>
      <c r="AP129" s="90">
        <v>1</v>
      </c>
      <c r="AQ129" s="104">
        <f t="shared" ca="1" si="50"/>
        <v>0</v>
      </c>
      <c r="AR129" s="90">
        <v>1</v>
      </c>
      <c r="AS129" s="110">
        <f t="shared" ca="1" si="51"/>
        <v>0</v>
      </c>
      <c r="AT129" s="114">
        <f t="shared" ca="1" si="52"/>
        <v>0</v>
      </c>
      <c r="AU129" s="121">
        <f t="shared" ca="1" si="53"/>
        <v>0</v>
      </c>
      <c r="AV129" s="126"/>
    </row>
    <row r="130" spans="1:48" ht="18" x14ac:dyDescent="0.3">
      <c r="A130" s="37">
        <f t="shared" ca="1" si="38"/>
        <v>0</v>
      </c>
      <c r="B130" s="130">
        <v>127</v>
      </c>
      <c r="C130" s="228">
        <f ca="1">IFERROR(VLOOKUP(B130,'SAISIE MP'!R:X,2,FALSE),0)</f>
        <v>0</v>
      </c>
      <c r="D130" s="229"/>
      <c r="E130" s="58">
        <f ca="1">IFERROR((VLOOKUP(B130,'SAISIE MP'!R:X,3,FALSE))+(VLOOKUP(B130,'SAISIE MP'!R:X,4,FALSE)),0)</f>
        <v>0</v>
      </c>
      <c r="F130" s="58">
        <f ca="1">IFERROR(VLOOKUP(B130,'SAISIE MP'!R:X,5,FALSE),0)</f>
        <v>0</v>
      </c>
      <c r="G130" s="71">
        <f ca="1">IFERROR(VLOOKUP(B130,'SAISIE MP'!R:X,7,FALSE),0)</f>
        <v>0</v>
      </c>
      <c r="H130" s="73"/>
      <c r="I130" s="85">
        <f t="shared" si="54"/>
        <v>0</v>
      </c>
      <c r="J130" s="90">
        <v>1</v>
      </c>
      <c r="K130" s="97">
        <f t="shared" si="55"/>
        <v>0</v>
      </c>
      <c r="L130" s="90">
        <v>1</v>
      </c>
      <c r="M130" s="97">
        <f t="shared" si="56"/>
        <v>0</v>
      </c>
      <c r="N130" s="90">
        <v>1</v>
      </c>
      <c r="O130" s="97">
        <f t="shared" si="57"/>
        <v>0</v>
      </c>
      <c r="P130" s="90">
        <v>1</v>
      </c>
      <c r="Q130" s="97">
        <f t="shared" si="58"/>
        <v>0</v>
      </c>
      <c r="R130" s="90">
        <v>1</v>
      </c>
      <c r="S130" s="97">
        <f t="shared" ca="1" si="59"/>
        <v>0</v>
      </c>
      <c r="T130" s="90">
        <v>1</v>
      </c>
      <c r="U130" s="97">
        <f t="shared" ca="1" si="39"/>
        <v>0</v>
      </c>
      <c r="V130" s="90">
        <v>1</v>
      </c>
      <c r="W130" s="97">
        <f t="shared" ca="1" si="40"/>
        <v>0</v>
      </c>
      <c r="X130" s="100">
        <f t="shared" ca="1" si="41"/>
        <v>0</v>
      </c>
      <c r="Y130" s="85">
        <f t="shared" ca="1" si="42"/>
        <v>0</v>
      </c>
      <c r="Z130" s="97">
        <f t="shared" ca="1" si="43"/>
        <v>0</v>
      </c>
      <c r="AA130" s="90">
        <v>1</v>
      </c>
      <c r="AB130" s="97">
        <f t="shared" si="44"/>
        <v>0</v>
      </c>
      <c r="AC130" s="90">
        <v>1</v>
      </c>
      <c r="AD130" s="97">
        <f t="shared" si="45"/>
        <v>0</v>
      </c>
      <c r="AE130" s="90">
        <v>1</v>
      </c>
      <c r="AF130" s="97">
        <f t="shared" si="46"/>
        <v>0</v>
      </c>
      <c r="AG130" s="90">
        <v>1</v>
      </c>
      <c r="AH130" s="97">
        <f t="shared" si="47"/>
        <v>0</v>
      </c>
      <c r="AI130" s="90">
        <v>1</v>
      </c>
      <c r="AJ130" s="97">
        <f t="shared" si="48"/>
        <v>0</v>
      </c>
      <c r="AK130" s="90">
        <v>1</v>
      </c>
      <c r="AL130" s="104" t="e">
        <f t="shared" ca="1" si="61"/>
        <v>#DIV/0!</v>
      </c>
      <c r="AM130" s="90">
        <v>1</v>
      </c>
      <c r="AN130" s="107">
        <v>1</v>
      </c>
      <c r="AO130" s="104">
        <f t="shared" si="60"/>
        <v>0</v>
      </c>
      <c r="AP130" s="90">
        <v>1</v>
      </c>
      <c r="AQ130" s="104">
        <f t="shared" ca="1" si="50"/>
        <v>0</v>
      </c>
      <c r="AR130" s="90">
        <v>1</v>
      </c>
      <c r="AS130" s="110">
        <f t="shared" ca="1" si="51"/>
        <v>0</v>
      </c>
      <c r="AT130" s="114">
        <f t="shared" ca="1" si="52"/>
        <v>0</v>
      </c>
      <c r="AU130" s="121">
        <f t="shared" ca="1" si="53"/>
        <v>0</v>
      </c>
      <c r="AV130" s="126"/>
    </row>
    <row r="131" spans="1:48" ht="18" x14ac:dyDescent="0.3">
      <c r="A131" s="37">
        <f t="shared" ca="1" si="38"/>
        <v>0</v>
      </c>
      <c r="B131" s="130">
        <v>128</v>
      </c>
      <c r="C131" s="228">
        <f ca="1">IFERROR(VLOOKUP(B131,'SAISIE MP'!R:X,2,FALSE),0)</f>
        <v>0</v>
      </c>
      <c r="D131" s="229"/>
      <c r="E131" s="58">
        <f ca="1">IFERROR((VLOOKUP(B131,'SAISIE MP'!R:X,3,FALSE))+(VLOOKUP(B131,'SAISIE MP'!R:X,4,FALSE)),0)</f>
        <v>0</v>
      </c>
      <c r="F131" s="58">
        <f ca="1">IFERROR(VLOOKUP(B131,'SAISIE MP'!R:X,5,FALSE),0)</f>
        <v>0</v>
      </c>
      <c r="G131" s="71">
        <f ca="1">IFERROR(VLOOKUP(B131,'SAISIE MP'!R:X,7,FALSE),0)</f>
        <v>0</v>
      </c>
      <c r="H131" s="73"/>
      <c r="I131" s="85">
        <f t="shared" si="54"/>
        <v>0</v>
      </c>
      <c r="J131" s="90">
        <v>1</v>
      </c>
      <c r="K131" s="97">
        <f t="shared" si="55"/>
        <v>0</v>
      </c>
      <c r="L131" s="90">
        <v>1</v>
      </c>
      <c r="M131" s="97">
        <f t="shared" si="56"/>
        <v>0</v>
      </c>
      <c r="N131" s="90">
        <v>1</v>
      </c>
      <c r="O131" s="97">
        <f t="shared" si="57"/>
        <v>0</v>
      </c>
      <c r="P131" s="90">
        <v>1</v>
      </c>
      <c r="Q131" s="97">
        <f t="shared" si="58"/>
        <v>0</v>
      </c>
      <c r="R131" s="90">
        <v>1</v>
      </c>
      <c r="S131" s="97">
        <f t="shared" ca="1" si="59"/>
        <v>0</v>
      </c>
      <c r="T131" s="90">
        <v>1</v>
      </c>
      <c r="U131" s="97">
        <f t="shared" ca="1" si="39"/>
        <v>0</v>
      </c>
      <c r="V131" s="90">
        <v>1</v>
      </c>
      <c r="W131" s="97">
        <f t="shared" ca="1" si="40"/>
        <v>0</v>
      </c>
      <c r="X131" s="100">
        <f t="shared" ca="1" si="41"/>
        <v>0</v>
      </c>
      <c r="Y131" s="85">
        <f t="shared" ca="1" si="42"/>
        <v>0</v>
      </c>
      <c r="Z131" s="97">
        <f t="shared" ca="1" si="43"/>
        <v>0</v>
      </c>
      <c r="AA131" s="90">
        <v>1</v>
      </c>
      <c r="AB131" s="97">
        <f t="shared" si="44"/>
        <v>0</v>
      </c>
      <c r="AC131" s="90">
        <v>1</v>
      </c>
      <c r="AD131" s="97">
        <f t="shared" si="45"/>
        <v>0</v>
      </c>
      <c r="AE131" s="90">
        <v>1</v>
      </c>
      <c r="AF131" s="97">
        <f t="shared" si="46"/>
        <v>0</v>
      </c>
      <c r="AG131" s="90">
        <v>1</v>
      </c>
      <c r="AH131" s="97">
        <f t="shared" si="47"/>
        <v>0</v>
      </c>
      <c r="AI131" s="90">
        <v>1</v>
      </c>
      <c r="AJ131" s="97">
        <f t="shared" si="48"/>
        <v>0</v>
      </c>
      <c r="AK131" s="90">
        <v>1</v>
      </c>
      <c r="AL131" s="104" t="e">
        <f t="shared" ca="1" si="61"/>
        <v>#DIV/0!</v>
      </c>
      <c r="AM131" s="90">
        <v>1</v>
      </c>
      <c r="AN131" s="107">
        <v>1</v>
      </c>
      <c r="AO131" s="104">
        <f t="shared" si="60"/>
        <v>0</v>
      </c>
      <c r="AP131" s="90">
        <v>1</v>
      </c>
      <c r="AQ131" s="104">
        <f t="shared" ca="1" si="50"/>
        <v>0</v>
      </c>
      <c r="AR131" s="90">
        <v>1</v>
      </c>
      <c r="AS131" s="110">
        <f t="shared" ca="1" si="51"/>
        <v>0</v>
      </c>
      <c r="AT131" s="114">
        <f t="shared" ca="1" si="52"/>
        <v>0</v>
      </c>
      <c r="AU131" s="121">
        <f t="shared" ca="1" si="53"/>
        <v>0</v>
      </c>
      <c r="AV131" s="126"/>
    </row>
    <row r="132" spans="1:48" ht="18" x14ac:dyDescent="0.3">
      <c r="A132" s="37">
        <f t="shared" ca="1" si="38"/>
        <v>0</v>
      </c>
      <c r="B132" s="130">
        <v>129</v>
      </c>
      <c r="C132" s="228">
        <f ca="1">IFERROR(VLOOKUP(B132,'SAISIE MP'!R:X,2,FALSE),0)</f>
        <v>0</v>
      </c>
      <c r="D132" s="229"/>
      <c r="E132" s="58">
        <f ca="1">IFERROR((VLOOKUP(B132,'SAISIE MP'!R:X,3,FALSE))+(VLOOKUP(B132,'SAISIE MP'!R:X,4,FALSE)),0)</f>
        <v>0</v>
      </c>
      <c r="F132" s="58">
        <f ca="1">IFERROR(VLOOKUP(B132,'SAISIE MP'!R:X,5,FALSE),0)</f>
        <v>0</v>
      </c>
      <c r="G132" s="71">
        <f ca="1">IFERROR(VLOOKUP(B132,'SAISIE MP'!R:X,7,FALSE),0)</f>
        <v>0</v>
      </c>
      <c r="H132" s="73"/>
      <c r="I132" s="85">
        <f t="shared" ref="I132:I163" si="62">IF($H132="ELECTRICITE",E132*J132,0)</f>
        <v>0</v>
      </c>
      <c r="J132" s="90">
        <v>1</v>
      </c>
      <c r="K132" s="97">
        <f t="shared" ref="K132:K163" si="63">IF($H132="ISOLATION",E132*L132,0)</f>
        <v>0</v>
      </c>
      <c r="L132" s="90">
        <v>1</v>
      </c>
      <c r="M132" s="97">
        <f t="shared" ref="M132:M163" si="64">IF($H132="LOCATION",E132*N132,0)</f>
        <v>0</v>
      </c>
      <c r="N132" s="90">
        <v>1</v>
      </c>
      <c r="O132" s="97">
        <f t="shared" ref="O132:O163" si="65">IF($H132="MANUTENTION",E132*P132,0)</f>
        <v>0</v>
      </c>
      <c r="P132" s="90">
        <v>1</v>
      </c>
      <c r="Q132" s="97">
        <f t="shared" ref="Q132:Q163" si="66">IF($H132="SOUS-TRAITANT",E132*R132,0)</f>
        <v>0</v>
      </c>
      <c r="R132" s="90">
        <v>1</v>
      </c>
      <c r="S132" s="97">
        <f t="shared" ref="S132:S163" ca="1" si="67">IF($H132=0,E132*T132,(IF($H132="ATELIER",E132*T132,(IF($H132="TECH",E132 *T132,(IF($H132="BE",E132*T132,(IF($H132="DAO",E132*T132,(IF($H132="SUIVI",E132*T132,0)))))))))))</f>
        <v>0</v>
      </c>
      <c r="T132" s="90">
        <v>1</v>
      </c>
      <c r="U132" s="97">
        <f t="shared" ca="1" si="39"/>
        <v>0</v>
      </c>
      <c r="V132" s="90">
        <v>1</v>
      </c>
      <c r="W132" s="97">
        <f t="shared" ca="1" si="40"/>
        <v>0</v>
      </c>
      <c r="X132" s="100">
        <f t="shared" ca="1" si="41"/>
        <v>0</v>
      </c>
      <c r="Y132" s="85">
        <f t="shared" ca="1" si="42"/>
        <v>0</v>
      </c>
      <c r="Z132" s="97">
        <f t="shared" ca="1" si="43"/>
        <v>0</v>
      </c>
      <c r="AA132" s="90">
        <v>1</v>
      </c>
      <c r="AB132" s="97">
        <f t="shared" si="44"/>
        <v>0</v>
      </c>
      <c r="AC132" s="90">
        <v>1</v>
      </c>
      <c r="AD132" s="97">
        <f t="shared" si="45"/>
        <v>0</v>
      </c>
      <c r="AE132" s="90">
        <v>1</v>
      </c>
      <c r="AF132" s="97">
        <f t="shared" si="46"/>
        <v>0</v>
      </c>
      <c r="AG132" s="90">
        <v>1</v>
      </c>
      <c r="AH132" s="97">
        <f t="shared" si="47"/>
        <v>0</v>
      </c>
      <c r="AI132" s="90">
        <v>1</v>
      </c>
      <c r="AJ132" s="97">
        <f t="shared" si="48"/>
        <v>0</v>
      </c>
      <c r="AK132" s="90">
        <v>1</v>
      </c>
      <c r="AL132" s="104" t="e">
        <f t="shared" ca="1" si="61"/>
        <v>#DIV/0!</v>
      </c>
      <c r="AM132" s="90">
        <v>1</v>
      </c>
      <c r="AN132" s="107">
        <v>1</v>
      </c>
      <c r="AO132" s="104">
        <f t="shared" ref="AO132:AO163" si="68">IF(H132="ATELIER",0,IF(H132="TECH",AN132*$E$148,IF(H132="BE",AN132*$F$148,IF(H132="DAO",AN132*$G$148,IF(H132="SUIVI",AN132*$H$148,0)))))*AP132</f>
        <v>0</v>
      </c>
      <c r="AP132" s="90">
        <v>1</v>
      </c>
      <c r="AQ132" s="104">
        <f t="shared" ca="1" si="50"/>
        <v>0</v>
      </c>
      <c r="AR132" s="90">
        <v>1</v>
      </c>
      <c r="AS132" s="110">
        <f t="shared" ca="1" si="51"/>
        <v>0</v>
      </c>
      <c r="AT132" s="114">
        <f t="shared" ca="1" si="52"/>
        <v>0</v>
      </c>
      <c r="AU132" s="121">
        <f t="shared" ca="1" si="53"/>
        <v>0</v>
      </c>
      <c r="AV132" s="126"/>
    </row>
    <row r="133" spans="1:48" ht="18" x14ac:dyDescent="0.3">
      <c r="A133" s="37">
        <f t="shared" ref="A133" ca="1" si="69">IF(C133=0,0,1)</f>
        <v>0</v>
      </c>
      <c r="B133" s="130">
        <v>130</v>
      </c>
      <c r="C133" s="228">
        <f ca="1">IFERROR(VLOOKUP(B133,'SAISIE MP'!R:X,2,FALSE),0)</f>
        <v>0</v>
      </c>
      <c r="D133" s="229"/>
      <c r="E133" s="58">
        <f ca="1">IFERROR((VLOOKUP(B133,'SAISIE MP'!R:X,3,FALSE))+(VLOOKUP(B133,'SAISIE MP'!R:X,4,FALSE)),0)</f>
        <v>0</v>
      </c>
      <c r="F133" s="58">
        <f ca="1">IFERROR(VLOOKUP(B133,'SAISIE MP'!R:X,5,FALSE),0)</f>
        <v>0</v>
      </c>
      <c r="G133" s="71">
        <f ca="1">IFERROR(VLOOKUP(B133,'SAISIE MP'!R:X,7,FALSE),0)</f>
        <v>0</v>
      </c>
      <c r="H133" s="74"/>
      <c r="I133" s="86">
        <f t="shared" si="62"/>
        <v>0</v>
      </c>
      <c r="J133" s="91">
        <v>1</v>
      </c>
      <c r="K133" s="98">
        <f t="shared" si="63"/>
        <v>0</v>
      </c>
      <c r="L133" s="91">
        <v>1</v>
      </c>
      <c r="M133" s="98">
        <f t="shared" si="64"/>
        <v>0</v>
      </c>
      <c r="N133" s="91">
        <v>1</v>
      </c>
      <c r="O133" s="98">
        <f t="shared" si="65"/>
        <v>0</v>
      </c>
      <c r="P133" s="91">
        <v>1</v>
      </c>
      <c r="Q133" s="98">
        <f t="shared" si="66"/>
        <v>0</v>
      </c>
      <c r="R133" s="91">
        <v>1</v>
      </c>
      <c r="S133" s="98">
        <f t="shared" ca="1" si="67"/>
        <v>0</v>
      </c>
      <c r="T133" s="91">
        <v>1</v>
      </c>
      <c r="U133" s="98">
        <f t="shared" ref="U133" ca="1" si="70">F133*V133</f>
        <v>0</v>
      </c>
      <c r="V133" s="91">
        <v>1</v>
      </c>
      <c r="W133" s="98">
        <f t="shared" ref="W133" ca="1" si="71">U133*10%</f>
        <v>0</v>
      </c>
      <c r="X133" s="101">
        <f t="shared" ref="X133" ca="1" si="72">I133+K133+M133+O133+Q133+S133+U133+W133</f>
        <v>0</v>
      </c>
      <c r="Y133" s="86">
        <f t="shared" ref="Y133" ca="1" si="73">IF($H133="",G133,0)</f>
        <v>0</v>
      </c>
      <c r="Z133" s="98">
        <f t="shared" ref="Z133" ca="1" si="74">IF($H133="Atelier",0,IF($H133="Tech",0,IF($H133="DAO",0,IF($H133="Suivi",0,G133*AA133*$Z$3))))</f>
        <v>0</v>
      </c>
      <c r="AA133" s="91">
        <v>1</v>
      </c>
      <c r="AB133" s="98">
        <f t="shared" ref="AB133" si="75">IF($H133="ATELIER",G133*AC133*$AB$3,0)</f>
        <v>0</v>
      </c>
      <c r="AC133" s="91">
        <v>1</v>
      </c>
      <c r="AD133" s="98">
        <f t="shared" ref="AD133" si="76">IF($H133="TECH",G133*AG133*$AD$3,0)</f>
        <v>0</v>
      </c>
      <c r="AE133" s="91">
        <v>1</v>
      </c>
      <c r="AF133" s="98">
        <f t="shared" ref="AF133" si="77">IF($H133="BE",G133*AG133*$AF$3,0)</f>
        <v>0</v>
      </c>
      <c r="AG133" s="91">
        <v>1</v>
      </c>
      <c r="AH133" s="98">
        <f t="shared" ref="AH133" si="78">IF($H133="DAO",G133*AI133*$AH$3,0)</f>
        <v>0</v>
      </c>
      <c r="AI133" s="91">
        <v>1</v>
      </c>
      <c r="AJ133" s="98">
        <f t="shared" ref="AJ133" si="79">IF($H133="SUIVI",G133*AK133*$AJ$3,0)</f>
        <v>0</v>
      </c>
      <c r="AK133" s="91">
        <v>1</v>
      </c>
      <c r="AL133" s="105" t="e">
        <f t="shared" ca="1" si="61"/>
        <v>#DIV/0!</v>
      </c>
      <c r="AM133" s="91">
        <v>1</v>
      </c>
      <c r="AN133" s="108">
        <v>1</v>
      </c>
      <c r="AO133" s="105">
        <f t="shared" si="68"/>
        <v>0</v>
      </c>
      <c r="AP133" s="91">
        <v>1</v>
      </c>
      <c r="AQ133" s="104">
        <f t="shared" ref="AQ133" ca="1" si="80">IF($H133="ELECTRICITE",0,(X133+Z133)*5%*AR133)</f>
        <v>0</v>
      </c>
      <c r="AR133" s="91">
        <v>1</v>
      </c>
      <c r="AS133" s="111">
        <f t="shared" ref="AS133" ca="1" si="81">Z133+AB133+AD133+AH133+AJ133+AO133+AQ133+AF133</f>
        <v>0</v>
      </c>
      <c r="AT133" s="115">
        <f t="shared" ref="AT133" ca="1" si="82">X133+AS133</f>
        <v>0</v>
      </c>
      <c r="AU133" s="122">
        <f t="shared" ref="AU133" ca="1" si="83">AT133/(1-$AU$3/100)</f>
        <v>0</v>
      </c>
      <c r="AV133" s="126"/>
    </row>
    <row r="134" spans="1:48" ht="33" customHeight="1" x14ac:dyDescent="0.3">
      <c r="A134" s="38">
        <v>1</v>
      </c>
      <c r="B134" s="38"/>
      <c r="C134" s="40" t="s">
        <v>4845</v>
      </c>
      <c r="D134" s="46"/>
      <c r="E134" s="59">
        <f ca="1">SUM(E4:E133)</f>
        <v>0</v>
      </c>
      <c r="F134" s="68">
        <f ca="1">SUM(F4:F133)</f>
        <v>0</v>
      </c>
      <c r="G134" s="68">
        <f ca="1">SUM(G4:G133)</f>
        <v>0</v>
      </c>
      <c r="H134" s="75"/>
      <c r="I134" s="87">
        <f>SUM(I4:I133)</f>
        <v>0</v>
      </c>
      <c r="J134" s="92"/>
      <c r="K134" s="92">
        <f>SUM(K4:K133)</f>
        <v>0</v>
      </c>
      <c r="L134" s="92"/>
      <c r="M134" s="92">
        <f>SUM(M4:M133)</f>
        <v>0</v>
      </c>
      <c r="N134" s="92"/>
      <c r="O134" s="92">
        <f>SUM(O4:O133)</f>
        <v>0</v>
      </c>
      <c r="P134" s="92"/>
      <c r="Q134" s="92">
        <f>SUM(Q4:Q133)</f>
        <v>0</v>
      </c>
      <c r="R134" s="92"/>
      <c r="S134" s="92">
        <f ca="1">SUM(S4:S133)</f>
        <v>0</v>
      </c>
      <c r="T134" s="92"/>
      <c r="U134" s="92">
        <f ca="1">SUM(U4:U133)</f>
        <v>0</v>
      </c>
      <c r="V134" s="92"/>
      <c r="W134" s="92">
        <f ca="1">SUM(W4:W133)</f>
        <v>0</v>
      </c>
      <c r="X134" s="102">
        <f ca="1">SUM(X4:X133)</f>
        <v>0</v>
      </c>
      <c r="Y134" s="87">
        <f ca="1">SUM(Y4:Y133)</f>
        <v>0</v>
      </c>
      <c r="Z134" s="92">
        <f ca="1">SUM(Z4:Z133)</f>
        <v>0</v>
      </c>
      <c r="AA134" s="92"/>
      <c r="AB134" s="92">
        <f>SUM(AB4:AB133)</f>
        <v>0</v>
      </c>
      <c r="AC134" s="92"/>
      <c r="AD134" s="92">
        <f>SUM(AD4:AD133)</f>
        <v>0</v>
      </c>
      <c r="AE134" s="92"/>
      <c r="AF134" s="92">
        <f>SUM(AF4:AF133)</f>
        <v>0</v>
      </c>
      <c r="AG134" s="92"/>
      <c r="AH134" s="92">
        <f>SUM(AH4:AH133)</f>
        <v>0</v>
      </c>
      <c r="AI134" s="92"/>
      <c r="AJ134" s="92">
        <f>SUM(AJ4:AJ133)</f>
        <v>0</v>
      </c>
      <c r="AK134" s="92"/>
      <c r="AL134" s="92" t="e">
        <f ca="1">SUM(AL4:AL133)</f>
        <v>#DIV/0!</v>
      </c>
      <c r="AM134" s="92"/>
      <c r="AN134" s="92"/>
      <c r="AO134" s="92">
        <f>SUM(AO4:AO133)</f>
        <v>0</v>
      </c>
      <c r="AP134" s="92"/>
      <c r="AQ134" s="92">
        <f ca="1">SUM(AQ4:AQ133)</f>
        <v>0</v>
      </c>
      <c r="AR134" s="92"/>
      <c r="AS134" s="102">
        <f ca="1">SUM(AS4:AS133)</f>
        <v>0</v>
      </c>
      <c r="AT134" s="116">
        <f ca="1">SUM(AT4:AT133)</f>
        <v>0</v>
      </c>
      <c r="AU134" s="123">
        <f ca="1">SUM(AU4:AU133)</f>
        <v>0</v>
      </c>
      <c r="AV134" s="126"/>
    </row>
    <row r="135" spans="1:48" x14ac:dyDescent="0.3">
      <c r="A135" s="39">
        <v>1</v>
      </c>
      <c r="B135" s="39"/>
      <c r="C135" s="41"/>
      <c r="D135" s="41"/>
      <c r="E135" s="41"/>
      <c r="F135" s="41"/>
      <c r="G135" s="41"/>
      <c r="H135" s="41"/>
    </row>
    <row r="136" spans="1:48" x14ac:dyDescent="0.3">
      <c r="A136" s="39">
        <v>1</v>
      </c>
      <c r="B136" s="39"/>
      <c r="C136" s="41"/>
      <c r="D136" s="41"/>
      <c r="E136" s="41"/>
      <c r="F136" s="41"/>
      <c r="G136" s="41"/>
      <c r="H136" s="41"/>
    </row>
    <row r="137" spans="1:48" x14ac:dyDescent="0.3">
      <c r="A137" s="39">
        <v>1</v>
      </c>
      <c r="B137" s="39"/>
      <c r="C137" s="41"/>
      <c r="D137" s="41"/>
      <c r="E137" s="41"/>
      <c r="F137" s="41"/>
      <c r="G137" s="41"/>
      <c r="H137" s="41"/>
    </row>
    <row r="138" spans="1:48" ht="30" customHeight="1" x14ac:dyDescent="0.3">
      <c r="A138" s="39">
        <v>1</v>
      </c>
      <c r="B138" s="39"/>
      <c r="C138" s="42" t="s">
        <v>4846</v>
      </c>
      <c r="D138" s="47">
        <v>1</v>
      </c>
      <c r="E138" s="60"/>
      <c r="F138" s="69"/>
      <c r="G138" s="69"/>
      <c r="H138" s="76"/>
    </row>
    <row r="139" spans="1:48" ht="30" customHeight="1" x14ac:dyDescent="0.3">
      <c r="A139" s="39">
        <v>1</v>
      </c>
      <c r="B139" s="39"/>
      <c r="C139" s="43" t="s">
        <v>4847</v>
      </c>
      <c r="D139" s="48">
        <f ca="1">Y134/35/D138</f>
        <v>0</v>
      </c>
      <c r="E139" s="61"/>
      <c r="F139" s="69"/>
      <c r="G139" s="69"/>
      <c r="H139" s="77"/>
      <c r="J139" s="93"/>
    </row>
    <row r="140" spans="1:48" ht="23.25" customHeight="1" x14ac:dyDescent="0.3">
      <c r="A140" s="39">
        <v>1</v>
      </c>
      <c r="B140" s="39"/>
      <c r="C140" s="230"/>
      <c r="D140" s="49" t="s">
        <v>4854</v>
      </c>
      <c r="E140" s="62" t="s">
        <v>4856</v>
      </c>
      <c r="F140" s="62" t="s">
        <v>4857</v>
      </c>
      <c r="G140" s="62" t="s">
        <v>4859</v>
      </c>
      <c r="H140" s="78" t="s">
        <v>4861</v>
      </c>
      <c r="J140" s="94"/>
      <c r="K140" s="94"/>
      <c r="L140" s="95"/>
      <c r="M140" s="94"/>
      <c r="N140" s="94"/>
      <c r="O140" s="94"/>
      <c r="P140" s="95"/>
      <c r="Q140" s="95"/>
      <c r="R140" s="95"/>
      <c r="S140" s="94"/>
      <c r="T140" s="94"/>
      <c r="U140" s="94"/>
      <c r="V140" s="95"/>
      <c r="W140" s="94"/>
      <c r="X140" s="94"/>
    </row>
    <row r="141" spans="1:48" x14ac:dyDescent="0.3">
      <c r="A141" s="39">
        <v>1</v>
      </c>
      <c r="B141" s="39"/>
      <c r="C141" s="231"/>
      <c r="D141" s="50">
        <v>1.05</v>
      </c>
      <c r="E141" s="63">
        <v>1.05</v>
      </c>
      <c r="F141" s="63">
        <v>1.05</v>
      </c>
      <c r="G141" s="63">
        <v>1.05</v>
      </c>
      <c r="H141" s="79">
        <v>1.05</v>
      </c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</row>
    <row r="142" spans="1:48" x14ac:dyDescent="0.3">
      <c r="A142" s="39">
        <v>1</v>
      </c>
      <c r="B142" s="39"/>
      <c r="C142" s="232"/>
      <c r="D142" s="51">
        <v>61</v>
      </c>
      <c r="E142" s="64">
        <v>69.599999999999994</v>
      </c>
      <c r="F142" s="64">
        <v>69.599999999999994</v>
      </c>
      <c r="G142" s="64">
        <v>69.599999999999994</v>
      </c>
      <c r="H142" s="80">
        <v>69.599999999999994</v>
      </c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</row>
    <row r="143" spans="1:48" ht="30" customHeight="1" x14ac:dyDescent="0.3">
      <c r="A143" s="39">
        <v>1</v>
      </c>
      <c r="B143" s="39"/>
      <c r="C143" s="42" t="s">
        <v>4848</v>
      </c>
      <c r="D143" s="52"/>
      <c r="E143" s="65"/>
      <c r="F143" s="65"/>
      <c r="G143" s="65"/>
      <c r="H143" s="81"/>
    </row>
    <row r="144" spans="1:48" ht="30" customHeight="1" x14ac:dyDescent="0.3">
      <c r="A144" s="39">
        <v>1</v>
      </c>
      <c r="B144" s="39"/>
      <c r="C144" s="44" t="s">
        <v>4849</v>
      </c>
      <c r="D144" s="53"/>
      <c r="E144" s="66"/>
      <c r="F144" s="66"/>
      <c r="G144" s="66"/>
      <c r="H144" s="82"/>
    </row>
    <row r="145" spans="1:24" ht="30" customHeight="1" x14ac:dyDescent="0.3">
      <c r="A145" s="39">
        <v>1</v>
      </c>
      <c r="B145" s="39"/>
      <c r="C145" s="44" t="s">
        <v>4850</v>
      </c>
      <c r="D145" s="53"/>
      <c r="E145" s="66"/>
      <c r="F145" s="66"/>
      <c r="G145" s="66"/>
      <c r="H145" s="82"/>
    </row>
    <row r="146" spans="1:24" ht="30" customHeight="1" x14ac:dyDescent="0.3">
      <c r="A146" s="39">
        <v>1</v>
      </c>
      <c r="B146" s="39"/>
      <c r="C146" s="44" t="s">
        <v>4851</v>
      </c>
      <c r="D146" s="53"/>
      <c r="E146" s="66"/>
      <c r="F146" s="66"/>
      <c r="G146" s="66"/>
      <c r="H146" s="82"/>
    </row>
    <row r="147" spans="1:24" ht="30" customHeight="1" x14ac:dyDescent="0.3">
      <c r="A147" s="39">
        <v>1</v>
      </c>
      <c r="B147" s="39"/>
      <c r="C147" s="44" t="s">
        <v>4852</v>
      </c>
      <c r="D147" s="53"/>
      <c r="E147" s="66">
        <v>1</v>
      </c>
      <c r="F147" s="66">
        <v>1</v>
      </c>
      <c r="G147" s="66">
        <v>1</v>
      </c>
      <c r="H147" s="82">
        <v>1</v>
      </c>
    </row>
    <row r="148" spans="1:24" ht="30" customHeight="1" x14ac:dyDescent="0.3">
      <c r="A148" s="39">
        <v>1</v>
      </c>
      <c r="B148" s="39"/>
      <c r="C148" s="45" t="s">
        <v>4853</v>
      </c>
      <c r="D148" s="54">
        <f ca="1">((D147*D143*D145*D142)+(D144*D141)+D146)*(ROUNDUP(D139,0))</f>
        <v>0</v>
      </c>
      <c r="E148" s="67">
        <f>(E147*E143*E145*E142)+(E144*E141)</f>
        <v>0</v>
      </c>
      <c r="F148" s="67">
        <f>(F147*F143*F145*F142)+(F144*F141)</f>
        <v>0</v>
      </c>
      <c r="G148" s="67">
        <f>(G147*G143*G145*G142)+(G144*G141)</f>
        <v>0</v>
      </c>
      <c r="H148" s="83">
        <f>(H147*H143*H145*H142)+(H144*H141)</f>
        <v>0</v>
      </c>
      <c r="J148" s="94"/>
      <c r="K148" s="94"/>
      <c r="L148" s="95"/>
      <c r="M148" s="227"/>
      <c r="N148" s="227"/>
      <c r="O148" s="227"/>
      <c r="P148" s="95"/>
      <c r="Q148" s="95"/>
      <c r="R148" s="95"/>
      <c r="S148" s="227"/>
      <c r="T148" s="227"/>
      <c r="U148" s="227"/>
      <c r="V148" s="95"/>
      <c r="W148" s="227"/>
      <c r="X148" s="227"/>
    </row>
  </sheetData>
  <sheetProtection formatCells="0" formatColumns="0" formatRows="0" insertColumns="0" insertRows="0" insertHyperlinks="0" deleteColumns="0" deleteRows="0" autoFilter="0" pivotTables="0"/>
  <autoFilter ref="A1:A148" xr:uid="{00000000-0009-0000-0000-000001000000}"/>
  <mergeCells count="173">
    <mergeCell ref="A1:A3"/>
    <mergeCell ref="C1:D3"/>
    <mergeCell ref="E1:E3"/>
    <mergeCell ref="F1:F3"/>
    <mergeCell ref="G1:G3"/>
    <mergeCell ref="H1:H3"/>
    <mergeCell ref="I1:AS1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AP2:AP3"/>
    <mergeCell ref="AQ2:AQ3"/>
    <mergeCell ref="AR2:AR3"/>
    <mergeCell ref="AS2:AS3"/>
    <mergeCell ref="AT2:AT3"/>
    <mergeCell ref="C4:D4"/>
    <mergeCell ref="AI2:AI3"/>
    <mergeCell ref="AK2:AK3"/>
    <mergeCell ref="AL2:AL3"/>
    <mergeCell ref="AM2:AM3"/>
    <mergeCell ref="AN2:AN3"/>
    <mergeCell ref="AO2:AO3"/>
    <mergeCell ref="X2:X3"/>
    <mergeCell ref="Y2:Y3"/>
    <mergeCell ref="AA2:AA3"/>
    <mergeCell ref="AC2:AC3"/>
    <mergeCell ref="AE2:AE3"/>
    <mergeCell ref="AG2:AG3"/>
    <mergeCell ref="R2:R3"/>
    <mergeCell ref="S2:S3"/>
    <mergeCell ref="T2:T3"/>
    <mergeCell ref="U2:U3"/>
    <mergeCell ref="V2:V3"/>
    <mergeCell ref="W2:W3"/>
    <mergeCell ref="C11:D11"/>
    <mergeCell ref="C12:D12"/>
    <mergeCell ref="C13:D13"/>
    <mergeCell ref="C14:D14"/>
    <mergeCell ref="C15:D15"/>
    <mergeCell ref="C16:D16"/>
    <mergeCell ref="C5:D5"/>
    <mergeCell ref="C6:D6"/>
    <mergeCell ref="C7:D7"/>
    <mergeCell ref="C8:D8"/>
    <mergeCell ref="C9:D9"/>
    <mergeCell ref="C10:D10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W148:X148"/>
    <mergeCell ref="C131:D131"/>
    <mergeCell ref="C132:D132"/>
    <mergeCell ref="C133:D133"/>
    <mergeCell ref="C140:C142"/>
    <mergeCell ref="M148:O148"/>
    <mergeCell ref="S148:U148"/>
    <mergeCell ref="C125:D125"/>
    <mergeCell ref="C126:D126"/>
    <mergeCell ref="C127:D127"/>
    <mergeCell ref="C128:D128"/>
    <mergeCell ref="C129:D129"/>
    <mergeCell ref="C130:D130"/>
  </mergeCells>
  <dataValidations disablePrompts="1" count="2">
    <dataValidation type="list" allowBlank="1" showInputMessage="1" showErrorMessage="1" sqref="H4" xr:uid="{73C37A8B-9FB4-449F-B4AD-0213BA4DC02C}">
      <formula1>"ELECTRICITE,ISOLATION,LOCATION,MANUTENTION,SOUS-TRAITANT,ATELIER,TECH,BE,DAO,SUIVI"</formula1>
    </dataValidation>
    <dataValidation type="list" allowBlank="1" showInputMessage="1" showErrorMessage="1" sqref="H5:H133" xr:uid="{F4464466-D4F6-48E3-994A-F7DAB5A7235B}">
      <formula1>"ELECTRICITE,ISOLATION,LOCATION,MANUTENTIOIN,SOUS-TRAITANT,ATELIER,TECH,BE,DAO,SUIVI"</formula1>
    </dataValidation>
  </dataValidations>
  <printOptions horizontalCentered="1"/>
  <pageMargins left="0.70866141732283472" right="0.70866141732283472" top="0.94488188976377963" bottom="0.74803149606299213" header="0.51181102362204722" footer="0.31496062992125984"/>
  <pageSetup paperSize="8" scale="24" orientation="landscape" r:id="rId1"/>
  <headerFooter>
    <oddHeader>&amp;CTABLEAU DE PRIX PROJET : &amp;F&amp;R&amp;D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CE45-573B-44F4-8A6E-8843F5A57A03}">
  <dimension ref="A1:F803"/>
  <sheetViews>
    <sheetView zoomScale="85" zoomScaleNormal="85" workbookViewId="0">
      <pane ySplit="1" topLeftCell="A2" activePane="bottomLeft" state="frozen"/>
      <selection pane="bottomLeft" activeCell="F760" sqref="F760"/>
    </sheetView>
  </sheetViews>
  <sheetFormatPr baseColWidth="10" defaultRowHeight="14.4" x14ac:dyDescent="0.3"/>
  <cols>
    <col min="1" max="1" width="16.44140625" style="3" bestFit="1" customWidth="1"/>
    <col min="2" max="2" width="23.77734375" style="3" bestFit="1" customWidth="1"/>
    <col min="3" max="3" width="64" style="3" bestFit="1" customWidth="1"/>
    <col min="4" max="4" width="9.21875" style="3" bestFit="1" customWidth="1"/>
    <col min="5" max="5" width="11.5546875" style="3"/>
    <col min="6" max="6" width="6" style="3" bestFit="1" customWidth="1"/>
    <col min="7" max="16384" width="11.5546875" style="3"/>
  </cols>
  <sheetData>
    <row r="1" spans="1:4" ht="28.2" customHeight="1" x14ac:dyDescent="0.3">
      <c r="A1" s="4" t="s">
        <v>28</v>
      </c>
      <c r="B1" s="4" t="s">
        <v>29</v>
      </c>
      <c r="C1" s="4" t="s">
        <v>8</v>
      </c>
      <c r="D1" s="4" t="s">
        <v>30</v>
      </c>
    </row>
    <row r="2" spans="1:4" x14ac:dyDescent="0.3">
      <c r="A2" s="3" t="s">
        <v>31</v>
      </c>
      <c r="B2" s="3" t="s">
        <v>32</v>
      </c>
      <c r="C2" s="3" t="s">
        <v>33</v>
      </c>
      <c r="D2" s="3">
        <v>2.27</v>
      </c>
    </row>
    <row r="3" spans="1:4" x14ac:dyDescent="0.3">
      <c r="A3" s="3" t="s">
        <v>34</v>
      </c>
      <c r="B3" s="3" t="s">
        <v>35</v>
      </c>
      <c r="C3" s="3" t="s">
        <v>36</v>
      </c>
      <c r="D3" s="3">
        <v>3.46</v>
      </c>
    </row>
    <row r="4" spans="1:4" x14ac:dyDescent="0.3">
      <c r="A4" s="3" t="s">
        <v>37</v>
      </c>
      <c r="B4" s="3" t="s">
        <v>38</v>
      </c>
      <c r="C4" s="3" t="s">
        <v>39</v>
      </c>
      <c r="D4" s="3">
        <v>4.76</v>
      </c>
    </row>
    <row r="5" spans="1:4" x14ac:dyDescent="0.3">
      <c r="A5" s="3" t="s">
        <v>40</v>
      </c>
      <c r="B5" s="3" t="s">
        <v>41</v>
      </c>
      <c r="C5" s="3" t="s">
        <v>42</v>
      </c>
      <c r="D5" s="3">
        <v>4.66</v>
      </c>
    </row>
    <row r="6" spans="1:4" x14ac:dyDescent="0.3">
      <c r="A6" s="3" t="s">
        <v>43</v>
      </c>
      <c r="B6" s="3" t="s">
        <v>44</v>
      </c>
      <c r="C6" s="3" t="s">
        <v>45</v>
      </c>
      <c r="D6" s="3">
        <v>5.78</v>
      </c>
    </row>
    <row r="7" spans="1:4" x14ac:dyDescent="0.3">
      <c r="A7" s="3" t="s">
        <v>46</v>
      </c>
      <c r="B7" s="3" t="s">
        <v>47</v>
      </c>
      <c r="C7" s="3" t="s">
        <v>48</v>
      </c>
      <c r="D7" s="3">
        <v>4.04</v>
      </c>
    </row>
    <row r="8" spans="1:4" x14ac:dyDescent="0.3">
      <c r="A8" s="3" t="s">
        <v>49</v>
      </c>
      <c r="B8" s="3" t="s">
        <v>50</v>
      </c>
      <c r="C8" s="3" t="s">
        <v>51</v>
      </c>
      <c r="D8" s="3">
        <v>8.34</v>
      </c>
    </row>
    <row r="9" spans="1:4" x14ac:dyDescent="0.3">
      <c r="A9" s="3" t="s">
        <v>52</v>
      </c>
      <c r="B9" s="3" t="s">
        <v>53</v>
      </c>
      <c r="C9" s="3" t="s">
        <v>54</v>
      </c>
      <c r="D9" s="3">
        <v>13.7</v>
      </c>
    </row>
    <row r="10" spans="1:4" x14ac:dyDescent="0.3">
      <c r="A10" s="3" t="s">
        <v>55</v>
      </c>
      <c r="B10" s="3" t="s">
        <v>56</v>
      </c>
      <c r="C10" s="3" t="s">
        <v>57</v>
      </c>
      <c r="D10" s="3">
        <v>2.1</v>
      </c>
    </row>
    <row r="11" spans="1:4" x14ac:dyDescent="0.3">
      <c r="A11" s="3" t="s">
        <v>58</v>
      </c>
      <c r="B11" s="3" t="s">
        <v>59</v>
      </c>
      <c r="C11" s="3" t="s">
        <v>60</v>
      </c>
      <c r="D11" s="3">
        <v>20.100000000000001</v>
      </c>
    </row>
    <row r="12" spans="1:4" x14ac:dyDescent="0.3">
      <c r="A12" s="3" t="s">
        <v>61</v>
      </c>
      <c r="B12" s="3" t="s">
        <v>62</v>
      </c>
      <c r="C12" s="3" t="s">
        <v>63</v>
      </c>
      <c r="D12" s="3">
        <v>24.7</v>
      </c>
    </row>
    <row r="13" spans="1:4" x14ac:dyDescent="0.3">
      <c r="A13" s="3" t="s">
        <v>64</v>
      </c>
      <c r="B13" s="3" t="s">
        <v>65</v>
      </c>
      <c r="C13" s="3" t="s">
        <v>66</v>
      </c>
      <c r="D13" s="3">
        <v>4.45</v>
      </c>
    </row>
    <row r="14" spans="1:4" x14ac:dyDescent="0.3">
      <c r="A14" s="3" t="s">
        <v>67</v>
      </c>
      <c r="B14" s="3" t="s">
        <v>68</v>
      </c>
      <c r="C14" s="3" t="s">
        <v>69</v>
      </c>
      <c r="D14" s="3">
        <v>5.95</v>
      </c>
    </row>
    <row r="15" spans="1:4" x14ac:dyDescent="0.3">
      <c r="A15" s="3" t="s">
        <v>70</v>
      </c>
      <c r="B15" s="3" t="s">
        <v>71</v>
      </c>
      <c r="C15" s="3" t="s">
        <v>72</v>
      </c>
      <c r="D15" s="3">
        <v>7.32</v>
      </c>
    </row>
    <row r="16" spans="1:4" x14ac:dyDescent="0.3">
      <c r="A16" s="3" t="s">
        <v>73</v>
      </c>
      <c r="B16" s="3" t="s">
        <v>74</v>
      </c>
      <c r="C16" s="3" t="s">
        <v>75</v>
      </c>
      <c r="D16" s="3">
        <v>12</v>
      </c>
    </row>
    <row r="17" spans="1:4" x14ac:dyDescent="0.3">
      <c r="A17" s="3" t="s">
        <v>76</v>
      </c>
      <c r="B17" s="3" t="s">
        <v>77</v>
      </c>
      <c r="C17" s="3" t="s">
        <v>78</v>
      </c>
      <c r="D17" s="3">
        <v>17.8</v>
      </c>
    </row>
    <row r="18" spans="1:4" x14ac:dyDescent="0.3">
      <c r="A18" s="3" t="s">
        <v>79</v>
      </c>
      <c r="B18" s="3" t="s">
        <v>80</v>
      </c>
      <c r="C18" s="3" t="s">
        <v>81</v>
      </c>
      <c r="D18" s="3">
        <v>3.5</v>
      </c>
    </row>
    <row r="19" spans="1:4" x14ac:dyDescent="0.3">
      <c r="A19" s="3" t="s">
        <v>82</v>
      </c>
      <c r="B19" s="3" t="s">
        <v>80</v>
      </c>
      <c r="C19" s="3" t="s">
        <v>83</v>
      </c>
      <c r="D19" s="3">
        <v>4.38</v>
      </c>
    </row>
    <row r="20" spans="1:4" x14ac:dyDescent="0.3">
      <c r="A20" s="3" t="s">
        <v>84</v>
      </c>
      <c r="B20" s="3" t="s">
        <v>85</v>
      </c>
      <c r="C20" s="3" t="s">
        <v>86</v>
      </c>
      <c r="D20" s="3">
        <v>4</v>
      </c>
    </row>
    <row r="21" spans="1:4" x14ac:dyDescent="0.3">
      <c r="A21" s="3" t="s">
        <v>87</v>
      </c>
      <c r="B21" s="3" t="s">
        <v>88</v>
      </c>
      <c r="C21" s="3" t="s">
        <v>89</v>
      </c>
      <c r="D21" s="3">
        <v>14.7</v>
      </c>
    </row>
    <row r="22" spans="1:4" x14ac:dyDescent="0.3">
      <c r="A22" s="3" t="s">
        <v>90</v>
      </c>
      <c r="B22" s="3" t="s">
        <v>91</v>
      </c>
      <c r="C22" s="3" t="s">
        <v>92</v>
      </c>
      <c r="D22" s="3">
        <v>7</v>
      </c>
    </row>
    <row r="23" spans="1:4" x14ac:dyDescent="0.3">
      <c r="A23" s="3" t="s">
        <v>93</v>
      </c>
      <c r="B23" s="3" t="s">
        <v>94</v>
      </c>
      <c r="C23" s="3" t="s">
        <v>95</v>
      </c>
      <c r="D23" s="3">
        <v>59</v>
      </c>
    </row>
    <row r="24" spans="1:4" x14ac:dyDescent="0.3">
      <c r="A24" s="3" t="s">
        <v>96</v>
      </c>
      <c r="B24" s="3" t="s">
        <v>97</v>
      </c>
      <c r="C24" s="3" t="s">
        <v>98</v>
      </c>
      <c r="D24" s="3">
        <v>80</v>
      </c>
    </row>
    <row r="25" spans="1:4" x14ac:dyDescent="0.3">
      <c r="A25" s="3" t="s">
        <v>99</v>
      </c>
      <c r="B25" s="3" t="s">
        <v>100</v>
      </c>
      <c r="C25" s="3" t="s">
        <v>101</v>
      </c>
      <c r="D25" s="3">
        <v>14.74</v>
      </c>
    </row>
    <row r="26" spans="1:4" x14ac:dyDescent="0.3">
      <c r="A26" s="3" t="s">
        <v>102</v>
      </c>
      <c r="B26" s="3" t="s">
        <v>103</v>
      </c>
      <c r="C26" s="3" t="s">
        <v>104</v>
      </c>
      <c r="D26" s="3">
        <v>94</v>
      </c>
    </row>
    <row r="27" spans="1:4" x14ac:dyDescent="0.3">
      <c r="A27" s="3" t="s">
        <v>105</v>
      </c>
      <c r="B27" s="3" t="s">
        <v>106</v>
      </c>
      <c r="C27" s="3" t="s">
        <v>107</v>
      </c>
      <c r="D27" s="3">
        <v>14.5</v>
      </c>
    </row>
    <row r="28" spans="1:4" x14ac:dyDescent="0.3">
      <c r="A28" s="3" t="s">
        <v>108</v>
      </c>
      <c r="B28" s="3" t="s">
        <v>109</v>
      </c>
      <c r="C28" s="3" t="s">
        <v>110</v>
      </c>
      <c r="D28" s="3">
        <v>22.32</v>
      </c>
    </row>
    <row r="29" spans="1:4" x14ac:dyDescent="0.3">
      <c r="A29" s="3" t="s">
        <v>111</v>
      </c>
      <c r="B29" s="3" t="s">
        <v>112</v>
      </c>
      <c r="C29" s="3" t="s">
        <v>113</v>
      </c>
      <c r="D29" s="3">
        <v>29.94</v>
      </c>
    </row>
    <row r="30" spans="1:4" x14ac:dyDescent="0.3">
      <c r="A30" s="3" t="s">
        <v>114</v>
      </c>
      <c r="B30" s="3" t="s">
        <v>115</v>
      </c>
      <c r="C30" s="3" t="s">
        <v>116</v>
      </c>
      <c r="D30" s="3">
        <v>28.5</v>
      </c>
    </row>
    <row r="31" spans="1:4" x14ac:dyDescent="0.3">
      <c r="A31" s="3" t="s">
        <v>117</v>
      </c>
      <c r="B31" s="3" t="s">
        <v>118</v>
      </c>
      <c r="C31" s="3" t="s">
        <v>119</v>
      </c>
      <c r="D31" s="3">
        <v>45.14</v>
      </c>
    </row>
    <row r="32" spans="1:4" x14ac:dyDescent="0.3">
      <c r="A32" s="3" t="s">
        <v>120</v>
      </c>
      <c r="B32" s="3" t="s">
        <v>121</v>
      </c>
      <c r="C32" s="3" t="s">
        <v>122</v>
      </c>
      <c r="D32" s="3">
        <v>42.55</v>
      </c>
    </row>
    <row r="33" spans="1:4" x14ac:dyDescent="0.3">
      <c r="A33" s="3" t="s">
        <v>123</v>
      </c>
      <c r="B33" s="3" t="s">
        <v>124</v>
      </c>
      <c r="C33" s="3" t="s">
        <v>125</v>
      </c>
      <c r="D33" s="3">
        <v>65.599999999999994</v>
      </c>
    </row>
    <row r="34" spans="1:4" x14ac:dyDescent="0.3">
      <c r="A34" s="3" t="s">
        <v>126</v>
      </c>
      <c r="B34" s="3" t="s">
        <v>127</v>
      </c>
      <c r="C34" s="3" t="s">
        <v>128</v>
      </c>
      <c r="D34" s="3">
        <v>43.2</v>
      </c>
    </row>
    <row r="35" spans="1:4" x14ac:dyDescent="0.3">
      <c r="A35" s="3" t="s">
        <v>129</v>
      </c>
      <c r="B35" s="3" t="s">
        <v>130</v>
      </c>
      <c r="C35" s="3" t="s">
        <v>131</v>
      </c>
      <c r="D35" s="3">
        <v>7.66</v>
      </c>
    </row>
    <row r="36" spans="1:4" x14ac:dyDescent="0.3">
      <c r="A36" s="3" t="s">
        <v>132</v>
      </c>
      <c r="B36" s="3" t="s">
        <v>133</v>
      </c>
      <c r="C36" s="3" t="s">
        <v>134</v>
      </c>
      <c r="D36" s="3">
        <v>11.040000000000001</v>
      </c>
    </row>
    <row r="37" spans="1:4" x14ac:dyDescent="0.3">
      <c r="A37" s="3" t="s">
        <v>135</v>
      </c>
      <c r="B37" s="3" t="s">
        <v>136</v>
      </c>
      <c r="C37" s="3" t="s">
        <v>137</v>
      </c>
      <c r="D37" s="3">
        <v>15.14</v>
      </c>
    </row>
    <row r="38" spans="1:4" x14ac:dyDescent="0.3">
      <c r="A38" s="3" t="s">
        <v>138</v>
      </c>
      <c r="B38" s="3" t="s">
        <v>139</v>
      </c>
      <c r="C38" s="3" t="s">
        <v>140</v>
      </c>
      <c r="D38" s="3">
        <v>12.76</v>
      </c>
    </row>
    <row r="39" spans="1:4" x14ac:dyDescent="0.3">
      <c r="A39" s="3" t="s">
        <v>141</v>
      </c>
      <c r="B39" s="3" t="s">
        <v>142</v>
      </c>
      <c r="C39" s="3" t="s">
        <v>143</v>
      </c>
      <c r="D39" s="3">
        <v>20.400000000000002</v>
      </c>
    </row>
    <row r="40" spans="1:4" x14ac:dyDescent="0.3">
      <c r="A40" s="3" t="s">
        <v>144</v>
      </c>
      <c r="B40" s="3" t="s">
        <v>145</v>
      </c>
      <c r="C40" s="3" t="s">
        <v>146</v>
      </c>
      <c r="D40" s="3">
        <v>21.28</v>
      </c>
    </row>
    <row r="41" spans="1:4" x14ac:dyDescent="0.3">
      <c r="A41" s="3" t="s">
        <v>147</v>
      </c>
      <c r="B41" s="3" t="s">
        <v>148</v>
      </c>
      <c r="C41" s="3" t="s">
        <v>149</v>
      </c>
      <c r="D41" s="3">
        <v>33.44</v>
      </c>
    </row>
    <row r="42" spans="1:4" x14ac:dyDescent="0.3">
      <c r="A42" s="3" t="s">
        <v>150</v>
      </c>
      <c r="B42" s="3" t="s">
        <v>151</v>
      </c>
      <c r="C42" s="3" t="s">
        <v>152</v>
      </c>
      <c r="D42" s="3">
        <v>69.16</v>
      </c>
    </row>
    <row r="43" spans="1:4" x14ac:dyDescent="0.3">
      <c r="A43" s="3" t="s">
        <v>153</v>
      </c>
      <c r="B43" s="3" t="s">
        <v>154</v>
      </c>
      <c r="C43" s="3" t="s">
        <v>155</v>
      </c>
      <c r="D43" s="3">
        <v>46.42</v>
      </c>
    </row>
    <row r="44" spans="1:4" x14ac:dyDescent="0.3">
      <c r="A44" s="3" t="s">
        <v>156</v>
      </c>
      <c r="B44" s="3" t="s">
        <v>157</v>
      </c>
      <c r="C44" s="3" t="s">
        <v>158</v>
      </c>
      <c r="D44" s="3">
        <v>57.8</v>
      </c>
    </row>
    <row r="45" spans="1:4" x14ac:dyDescent="0.3">
      <c r="A45" s="3" t="s">
        <v>159</v>
      </c>
      <c r="B45" s="3" t="s">
        <v>160</v>
      </c>
      <c r="C45" s="3" t="s">
        <v>161</v>
      </c>
      <c r="D45" s="3">
        <v>45.56</v>
      </c>
    </row>
    <row r="46" spans="1:4" x14ac:dyDescent="0.3">
      <c r="A46" s="3" t="s">
        <v>162</v>
      </c>
      <c r="B46" s="3" t="s">
        <v>163</v>
      </c>
      <c r="C46" s="3" t="s">
        <v>164</v>
      </c>
      <c r="D46" s="3">
        <v>91.2</v>
      </c>
    </row>
    <row r="47" spans="1:4" x14ac:dyDescent="0.3">
      <c r="A47" s="3" t="s">
        <v>165</v>
      </c>
      <c r="B47" s="3" t="s">
        <v>166</v>
      </c>
      <c r="C47" s="3" t="s">
        <v>167</v>
      </c>
      <c r="D47" s="3">
        <v>41.72</v>
      </c>
    </row>
    <row r="48" spans="1:4" x14ac:dyDescent="0.3">
      <c r="A48" s="3" t="s">
        <v>168</v>
      </c>
      <c r="B48" s="3" t="s">
        <v>169</v>
      </c>
      <c r="C48" s="3" t="s">
        <v>170</v>
      </c>
      <c r="D48" s="3">
        <v>11.53</v>
      </c>
    </row>
    <row r="49" spans="1:4" x14ac:dyDescent="0.3">
      <c r="A49" s="3" t="s">
        <v>171</v>
      </c>
      <c r="B49" s="3" t="s">
        <v>172</v>
      </c>
      <c r="C49" s="3" t="s">
        <v>173</v>
      </c>
      <c r="D49" s="3">
        <v>15.6</v>
      </c>
    </row>
    <row r="50" spans="1:4" x14ac:dyDescent="0.3">
      <c r="A50" s="3" t="s">
        <v>174</v>
      </c>
      <c r="B50" s="3" t="s">
        <v>175</v>
      </c>
      <c r="C50" s="3" t="s">
        <v>176</v>
      </c>
      <c r="D50" s="3">
        <v>25.54</v>
      </c>
    </row>
    <row r="51" spans="1:4" x14ac:dyDescent="0.3">
      <c r="A51" s="3" t="s">
        <v>177</v>
      </c>
      <c r="B51" s="3" t="s">
        <v>178</v>
      </c>
      <c r="C51" s="3" t="s">
        <v>179</v>
      </c>
      <c r="D51" s="3">
        <v>19.739999999999998</v>
      </c>
    </row>
    <row r="52" spans="1:4" x14ac:dyDescent="0.3">
      <c r="A52" s="3" t="s">
        <v>180</v>
      </c>
      <c r="B52" s="3" t="s">
        <v>181</v>
      </c>
      <c r="C52" s="3" t="s">
        <v>182</v>
      </c>
      <c r="D52" s="3">
        <v>3.84</v>
      </c>
    </row>
    <row r="53" spans="1:4" x14ac:dyDescent="0.3">
      <c r="A53" s="3" t="s">
        <v>183</v>
      </c>
      <c r="B53" s="3" t="s">
        <v>184</v>
      </c>
      <c r="C53" s="3" t="s">
        <v>185</v>
      </c>
      <c r="D53" s="3">
        <v>24.8</v>
      </c>
    </row>
    <row r="54" spans="1:4" x14ac:dyDescent="0.3">
      <c r="A54" s="3" t="s">
        <v>186</v>
      </c>
      <c r="B54" s="3" t="s">
        <v>187</v>
      </c>
      <c r="C54" s="3" t="s">
        <v>188</v>
      </c>
      <c r="D54" s="3">
        <v>39.979999999999997</v>
      </c>
    </row>
    <row r="55" spans="1:4" x14ac:dyDescent="0.3">
      <c r="A55" s="3" t="s">
        <v>189</v>
      </c>
      <c r="B55" s="3" t="s">
        <v>190</v>
      </c>
      <c r="C55" s="3" t="s">
        <v>191</v>
      </c>
      <c r="D55" s="3">
        <v>5.08</v>
      </c>
    </row>
    <row r="56" spans="1:4" x14ac:dyDescent="0.3">
      <c r="A56" s="3" t="s">
        <v>192</v>
      </c>
      <c r="B56" s="3" t="s">
        <v>193</v>
      </c>
      <c r="C56" s="3" t="s">
        <v>194</v>
      </c>
      <c r="D56" s="3">
        <v>4.9800000000000004</v>
      </c>
    </row>
    <row r="57" spans="1:4" x14ac:dyDescent="0.3">
      <c r="A57" s="3" t="s">
        <v>195</v>
      </c>
      <c r="B57" s="3" t="s">
        <v>196</v>
      </c>
      <c r="C57" s="3" t="s">
        <v>197</v>
      </c>
      <c r="D57" s="3">
        <v>6.88</v>
      </c>
    </row>
    <row r="58" spans="1:4" x14ac:dyDescent="0.3">
      <c r="A58" s="3" t="s">
        <v>198</v>
      </c>
      <c r="B58" s="3" t="s">
        <v>199</v>
      </c>
      <c r="C58" s="3" t="s">
        <v>200</v>
      </c>
      <c r="D58" s="3">
        <v>6.54</v>
      </c>
    </row>
    <row r="59" spans="1:4" x14ac:dyDescent="0.3">
      <c r="A59" s="3" t="s">
        <v>201</v>
      </c>
      <c r="B59" s="3" t="s">
        <v>202</v>
      </c>
      <c r="C59" s="3" t="s">
        <v>203</v>
      </c>
      <c r="D59" s="3">
        <v>7.1</v>
      </c>
    </row>
    <row r="60" spans="1:4" x14ac:dyDescent="0.3">
      <c r="A60" s="3" t="s">
        <v>204</v>
      </c>
      <c r="B60" s="3" t="s">
        <v>205</v>
      </c>
      <c r="C60" s="3" t="s">
        <v>206</v>
      </c>
      <c r="D60" s="3">
        <v>12.78</v>
      </c>
    </row>
    <row r="61" spans="1:4" x14ac:dyDescent="0.3">
      <c r="A61" s="3" t="s">
        <v>207</v>
      </c>
      <c r="B61" s="3" t="s">
        <v>208</v>
      </c>
      <c r="C61" s="3" t="s">
        <v>209</v>
      </c>
      <c r="D61" s="3">
        <v>5.3</v>
      </c>
    </row>
    <row r="62" spans="1:4" x14ac:dyDescent="0.3">
      <c r="A62" s="3" t="s">
        <v>210</v>
      </c>
      <c r="B62" s="3" t="s">
        <v>211</v>
      </c>
      <c r="C62" s="3" t="s">
        <v>212</v>
      </c>
      <c r="D62" s="3">
        <v>21.2</v>
      </c>
    </row>
    <row r="63" spans="1:4" x14ac:dyDescent="0.3">
      <c r="A63" s="3" t="s">
        <v>213</v>
      </c>
      <c r="B63" s="3" t="s">
        <v>214</v>
      </c>
      <c r="C63" s="3" t="s">
        <v>215</v>
      </c>
      <c r="D63" s="3">
        <v>90.7</v>
      </c>
    </row>
    <row r="64" spans="1:4" x14ac:dyDescent="0.3">
      <c r="A64" s="3" t="s">
        <v>216</v>
      </c>
      <c r="B64" s="3" t="s">
        <v>214</v>
      </c>
      <c r="C64" s="3" t="s">
        <v>215</v>
      </c>
      <c r="D64" s="3">
        <v>90.7</v>
      </c>
    </row>
    <row r="65" spans="1:4" x14ac:dyDescent="0.3">
      <c r="A65" s="3" t="s">
        <v>217</v>
      </c>
      <c r="B65" s="3" t="s">
        <v>218</v>
      </c>
      <c r="C65" s="3" t="s">
        <v>219</v>
      </c>
      <c r="D65" s="3">
        <v>31.6</v>
      </c>
    </row>
    <row r="66" spans="1:4" x14ac:dyDescent="0.3">
      <c r="A66" s="3" t="s">
        <v>220</v>
      </c>
      <c r="B66" s="3" t="s">
        <v>218</v>
      </c>
      <c r="C66" s="3" t="s">
        <v>219</v>
      </c>
      <c r="D66" s="3">
        <v>31.6</v>
      </c>
    </row>
    <row r="67" spans="1:4" x14ac:dyDescent="0.3">
      <c r="A67" s="3" t="s">
        <v>221</v>
      </c>
      <c r="B67" s="3" t="s">
        <v>222</v>
      </c>
      <c r="C67" s="3" t="s">
        <v>223</v>
      </c>
      <c r="D67" s="3">
        <v>31.6</v>
      </c>
    </row>
    <row r="68" spans="1:4" x14ac:dyDescent="0.3">
      <c r="A68" s="3" t="s">
        <v>224</v>
      </c>
      <c r="B68" s="3" t="s">
        <v>222</v>
      </c>
      <c r="C68" s="3" t="s">
        <v>223</v>
      </c>
      <c r="D68" s="3">
        <v>31.6</v>
      </c>
    </row>
    <row r="69" spans="1:4" x14ac:dyDescent="0.3">
      <c r="A69" s="3" t="s">
        <v>225</v>
      </c>
      <c r="B69" s="3" t="s">
        <v>226</v>
      </c>
      <c r="C69" s="3" t="s">
        <v>227</v>
      </c>
      <c r="D69" s="3">
        <v>38.6</v>
      </c>
    </row>
    <row r="70" spans="1:4" x14ac:dyDescent="0.3">
      <c r="A70" s="3" t="s">
        <v>228</v>
      </c>
      <c r="B70" s="3" t="s">
        <v>226</v>
      </c>
      <c r="C70" s="3" t="s">
        <v>227</v>
      </c>
      <c r="D70" s="3">
        <v>38.6</v>
      </c>
    </row>
    <row r="71" spans="1:4" x14ac:dyDescent="0.3">
      <c r="A71" s="3" t="s">
        <v>229</v>
      </c>
      <c r="B71" s="3" t="s">
        <v>230</v>
      </c>
      <c r="C71" s="3" t="s">
        <v>231</v>
      </c>
      <c r="D71" s="3">
        <v>50</v>
      </c>
    </row>
    <row r="72" spans="1:4" x14ac:dyDescent="0.3">
      <c r="A72" s="3" t="s">
        <v>232</v>
      </c>
      <c r="B72" s="3" t="s">
        <v>230</v>
      </c>
      <c r="C72" s="3" t="s">
        <v>231</v>
      </c>
      <c r="D72" s="3">
        <v>50</v>
      </c>
    </row>
    <row r="73" spans="1:4" x14ac:dyDescent="0.3">
      <c r="A73" s="3" t="s">
        <v>233</v>
      </c>
      <c r="B73" s="3" t="s">
        <v>234</v>
      </c>
      <c r="C73" s="3" t="s">
        <v>235</v>
      </c>
      <c r="D73" s="3">
        <v>58.9</v>
      </c>
    </row>
    <row r="74" spans="1:4" x14ac:dyDescent="0.3">
      <c r="A74" s="3" t="s">
        <v>236</v>
      </c>
      <c r="B74" s="3" t="s">
        <v>234</v>
      </c>
      <c r="C74" s="3" t="s">
        <v>235</v>
      </c>
      <c r="D74" s="3">
        <v>58.9</v>
      </c>
    </row>
    <row r="75" spans="1:4" x14ac:dyDescent="0.3">
      <c r="A75" s="3" t="s">
        <v>237</v>
      </c>
      <c r="B75" s="3" t="s">
        <v>238</v>
      </c>
      <c r="C75" s="3" t="s">
        <v>239</v>
      </c>
      <c r="D75" s="3">
        <v>5.6</v>
      </c>
    </row>
    <row r="76" spans="1:4" x14ac:dyDescent="0.3">
      <c r="A76" s="3" t="s">
        <v>240</v>
      </c>
      <c r="B76" s="3" t="s">
        <v>241</v>
      </c>
      <c r="C76" s="3" t="s">
        <v>242</v>
      </c>
      <c r="D76" s="3">
        <v>7.7</v>
      </c>
    </row>
    <row r="77" spans="1:4" x14ac:dyDescent="0.3">
      <c r="A77" s="3" t="s">
        <v>243</v>
      </c>
      <c r="B77" s="3" t="s">
        <v>244</v>
      </c>
      <c r="C77" s="3" t="s">
        <v>245</v>
      </c>
      <c r="D77" s="3">
        <v>23.8</v>
      </c>
    </row>
    <row r="78" spans="1:4" x14ac:dyDescent="0.3">
      <c r="A78" s="3" t="s">
        <v>246</v>
      </c>
      <c r="B78" s="3" t="s">
        <v>238</v>
      </c>
      <c r="C78" s="3" t="s">
        <v>247</v>
      </c>
      <c r="D78" s="3">
        <v>5.6</v>
      </c>
    </row>
    <row r="79" spans="1:4" x14ac:dyDescent="0.3">
      <c r="A79" s="3" t="s">
        <v>248</v>
      </c>
      <c r="B79" s="3" t="s">
        <v>249</v>
      </c>
      <c r="C79" s="3" t="s">
        <v>250</v>
      </c>
      <c r="D79" s="3">
        <v>15</v>
      </c>
    </row>
    <row r="80" spans="1:4" x14ac:dyDescent="0.3">
      <c r="A80" s="3" t="s">
        <v>251</v>
      </c>
      <c r="B80" s="3" t="s">
        <v>252</v>
      </c>
      <c r="C80" s="3" t="s">
        <v>253</v>
      </c>
      <c r="D80" s="3">
        <v>18.5</v>
      </c>
    </row>
    <row r="81" spans="1:4" x14ac:dyDescent="0.3">
      <c r="A81" s="3" t="s">
        <v>254</v>
      </c>
      <c r="B81" s="3" t="s">
        <v>255</v>
      </c>
      <c r="C81" s="3" t="s">
        <v>256</v>
      </c>
      <c r="D81" s="3">
        <v>5.05</v>
      </c>
    </row>
    <row r="82" spans="1:4" x14ac:dyDescent="0.3">
      <c r="A82" s="3" t="s">
        <v>257</v>
      </c>
      <c r="B82" s="3" t="s">
        <v>258</v>
      </c>
      <c r="C82" s="3" t="s">
        <v>259</v>
      </c>
      <c r="D82" s="3">
        <v>5.45</v>
      </c>
    </row>
    <row r="83" spans="1:4" x14ac:dyDescent="0.3">
      <c r="A83" s="3" t="s">
        <v>260</v>
      </c>
      <c r="B83" s="3" t="s">
        <v>261</v>
      </c>
      <c r="C83" s="3" t="s">
        <v>262</v>
      </c>
      <c r="D83" s="3">
        <v>5.44</v>
      </c>
    </row>
    <row r="84" spans="1:4" x14ac:dyDescent="0.3">
      <c r="A84" s="3" t="s">
        <v>263</v>
      </c>
      <c r="B84" s="3" t="s">
        <v>264</v>
      </c>
      <c r="C84" s="3" t="s">
        <v>265</v>
      </c>
      <c r="D84" s="3">
        <v>6.7</v>
      </c>
    </row>
    <row r="85" spans="1:4" x14ac:dyDescent="0.3">
      <c r="A85" s="3" t="s">
        <v>266</v>
      </c>
      <c r="B85" s="3" t="s">
        <v>267</v>
      </c>
      <c r="C85" s="3" t="s">
        <v>268</v>
      </c>
      <c r="D85" s="3">
        <v>6.22</v>
      </c>
    </row>
    <row r="86" spans="1:4" x14ac:dyDescent="0.3">
      <c r="A86" s="3" t="s">
        <v>269</v>
      </c>
      <c r="B86" s="3" t="s">
        <v>270</v>
      </c>
      <c r="C86" s="3" t="s">
        <v>271</v>
      </c>
      <c r="D86" s="3">
        <v>20.7</v>
      </c>
    </row>
    <row r="87" spans="1:4" x14ac:dyDescent="0.3">
      <c r="A87" s="3" t="s">
        <v>272</v>
      </c>
      <c r="B87" s="3" t="s">
        <v>273</v>
      </c>
      <c r="C87" s="3" t="s">
        <v>274</v>
      </c>
      <c r="D87" s="3">
        <v>8.9</v>
      </c>
    </row>
    <row r="88" spans="1:4" x14ac:dyDescent="0.3">
      <c r="A88" s="3" t="s">
        <v>275</v>
      </c>
      <c r="B88" s="3" t="s">
        <v>276</v>
      </c>
      <c r="C88" s="3" t="s">
        <v>277</v>
      </c>
      <c r="D88" s="3">
        <v>8.14</v>
      </c>
    </row>
    <row r="89" spans="1:4" x14ac:dyDescent="0.3">
      <c r="A89" s="3" t="s">
        <v>278</v>
      </c>
      <c r="B89" s="3" t="s">
        <v>279</v>
      </c>
      <c r="C89" s="3" t="s">
        <v>280</v>
      </c>
      <c r="D89" s="3">
        <v>9.9</v>
      </c>
    </row>
    <row r="90" spans="1:4" x14ac:dyDescent="0.3">
      <c r="A90" s="3" t="s">
        <v>281</v>
      </c>
      <c r="B90" s="3" t="s">
        <v>282</v>
      </c>
      <c r="C90" s="3" t="s">
        <v>283</v>
      </c>
      <c r="D90" s="3">
        <v>12.06</v>
      </c>
    </row>
    <row r="91" spans="1:4" x14ac:dyDescent="0.3">
      <c r="A91" s="3" t="s">
        <v>284</v>
      </c>
      <c r="B91" s="3" t="s">
        <v>285</v>
      </c>
      <c r="C91" s="3" t="s">
        <v>286</v>
      </c>
      <c r="D91" s="3">
        <v>25.16</v>
      </c>
    </row>
    <row r="92" spans="1:4" x14ac:dyDescent="0.3">
      <c r="A92" s="3" t="s">
        <v>287</v>
      </c>
      <c r="B92" s="3" t="s">
        <v>288</v>
      </c>
      <c r="C92" s="3" t="s">
        <v>289</v>
      </c>
      <c r="D92" s="3">
        <v>40.96</v>
      </c>
    </row>
    <row r="93" spans="1:4" x14ac:dyDescent="0.3">
      <c r="A93" s="3" t="s">
        <v>290</v>
      </c>
      <c r="B93" s="3" t="s">
        <v>291</v>
      </c>
      <c r="C93" s="3" t="s">
        <v>292</v>
      </c>
      <c r="D93" s="3">
        <v>18.760000000000002</v>
      </c>
    </row>
    <row r="94" spans="1:4" x14ac:dyDescent="0.3">
      <c r="A94" s="3" t="s">
        <v>293</v>
      </c>
      <c r="B94" s="3" t="s">
        <v>294</v>
      </c>
      <c r="C94" s="3" t="s">
        <v>295</v>
      </c>
      <c r="D94" s="3">
        <v>11.56</v>
      </c>
    </row>
    <row r="95" spans="1:4" x14ac:dyDescent="0.3">
      <c r="A95" s="3" t="s">
        <v>296</v>
      </c>
      <c r="B95" s="3" t="s">
        <v>297</v>
      </c>
      <c r="C95" s="3" t="s">
        <v>298</v>
      </c>
      <c r="D95" s="3">
        <v>12.4</v>
      </c>
    </row>
    <row r="96" spans="1:4" x14ac:dyDescent="0.3">
      <c r="A96" s="3" t="s">
        <v>299</v>
      </c>
      <c r="B96" s="3" t="s">
        <v>300</v>
      </c>
      <c r="C96" s="3" t="s">
        <v>301</v>
      </c>
      <c r="D96" s="3">
        <v>13.9</v>
      </c>
    </row>
    <row r="97" spans="1:4" x14ac:dyDescent="0.3">
      <c r="A97" s="3" t="s">
        <v>302</v>
      </c>
      <c r="B97" s="3" t="s">
        <v>303</v>
      </c>
      <c r="C97" s="3" t="s">
        <v>304</v>
      </c>
      <c r="D97" s="3">
        <v>16.54</v>
      </c>
    </row>
    <row r="98" spans="1:4" x14ac:dyDescent="0.3">
      <c r="A98" s="3" t="s">
        <v>305</v>
      </c>
      <c r="B98" s="3" t="s">
        <v>306</v>
      </c>
      <c r="C98" s="3" t="s">
        <v>307</v>
      </c>
      <c r="D98" s="3">
        <v>14.05</v>
      </c>
    </row>
    <row r="99" spans="1:4" x14ac:dyDescent="0.3">
      <c r="A99" s="3" t="s">
        <v>308</v>
      </c>
      <c r="B99" s="3" t="s">
        <v>309</v>
      </c>
      <c r="C99" s="3" t="s">
        <v>310</v>
      </c>
      <c r="D99" s="3">
        <v>7.7</v>
      </c>
    </row>
    <row r="100" spans="1:4" x14ac:dyDescent="0.3">
      <c r="A100" s="3" t="s">
        <v>311</v>
      </c>
      <c r="B100" s="3" t="s">
        <v>312</v>
      </c>
      <c r="C100" s="3" t="s">
        <v>313</v>
      </c>
      <c r="D100" s="3">
        <v>26.8</v>
      </c>
    </row>
    <row r="101" spans="1:4" x14ac:dyDescent="0.3">
      <c r="A101" s="3" t="s">
        <v>314</v>
      </c>
      <c r="B101" s="3" t="s">
        <v>315</v>
      </c>
      <c r="C101" s="3" t="s">
        <v>316</v>
      </c>
      <c r="D101" s="3">
        <v>3.3</v>
      </c>
    </row>
    <row r="102" spans="1:4" x14ac:dyDescent="0.3">
      <c r="A102" s="3" t="s">
        <v>317</v>
      </c>
      <c r="B102" s="3" t="s">
        <v>318</v>
      </c>
      <c r="C102" s="3" t="s">
        <v>319</v>
      </c>
      <c r="D102" s="3">
        <v>3.46</v>
      </c>
    </row>
    <row r="103" spans="1:4" x14ac:dyDescent="0.3">
      <c r="A103" s="3" t="s">
        <v>320</v>
      </c>
      <c r="B103" s="3" t="s">
        <v>321</v>
      </c>
      <c r="C103" s="3" t="s">
        <v>322</v>
      </c>
      <c r="D103" s="3">
        <v>7.32</v>
      </c>
    </row>
    <row r="104" spans="1:4" x14ac:dyDescent="0.3">
      <c r="A104" s="3" t="s">
        <v>323</v>
      </c>
      <c r="B104" s="3" t="s">
        <v>324</v>
      </c>
      <c r="C104" s="3" t="s">
        <v>325</v>
      </c>
      <c r="D104" s="3">
        <v>6.96</v>
      </c>
    </row>
    <row r="105" spans="1:4" x14ac:dyDescent="0.3">
      <c r="A105" s="3" t="s">
        <v>326</v>
      </c>
      <c r="B105" s="3" t="s">
        <v>327</v>
      </c>
      <c r="C105" s="3" t="s">
        <v>328</v>
      </c>
      <c r="D105" s="3">
        <v>5.6</v>
      </c>
    </row>
    <row r="106" spans="1:4" x14ac:dyDescent="0.3">
      <c r="A106" s="3" t="s">
        <v>329</v>
      </c>
      <c r="B106" s="3" t="s">
        <v>330</v>
      </c>
      <c r="C106" s="3" t="s">
        <v>331</v>
      </c>
      <c r="D106" s="3">
        <v>6.3</v>
      </c>
    </row>
    <row r="107" spans="1:4" x14ac:dyDescent="0.3">
      <c r="A107" s="3" t="s">
        <v>332</v>
      </c>
      <c r="B107" s="3" t="s">
        <v>333</v>
      </c>
      <c r="C107" s="3" t="s">
        <v>334</v>
      </c>
      <c r="D107" s="3">
        <v>3.3</v>
      </c>
    </row>
    <row r="108" spans="1:4" x14ac:dyDescent="0.3">
      <c r="A108" s="3" t="s">
        <v>335</v>
      </c>
      <c r="B108" s="3" t="s">
        <v>336</v>
      </c>
      <c r="C108" s="3" t="s">
        <v>337</v>
      </c>
      <c r="D108" s="3">
        <v>5.98</v>
      </c>
    </row>
    <row r="109" spans="1:4" x14ac:dyDescent="0.3">
      <c r="A109" s="3" t="s">
        <v>338</v>
      </c>
      <c r="B109" s="3" t="s">
        <v>339</v>
      </c>
      <c r="C109" s="3" t="s">
        <v>340</v>
      </c>
      <c r="D109" s="3">
        <v>11</v>
      </c>
    </row>
    <row r="110" spans="1:4" x14ac:dyDescent="0.3">
      <c r="A110" s="3" t="s">
        <v>341</v>
      </c>
      <c r="B110" s="3" t="s">
        <v>342</v>
      </c>
      <c r="C110" s="3" t="s">
        <v>343</v>
      </c>
      <c r="D110" s="3">
        <v>3.4</v>
      </c>
    </row>
    <row r="111" spans="1:4" x14ac:dyDescent="0.3">
      <c r="A111" s="3" t="s">
        <v>344</v>
      </c>
      <c r="B111" s="3" t="s">
        <v>345</v>
      </c>
      <c r="C111" s="3" t="s">
        <v>346</v>
      </c>
      <c r="D111" s="3">
        <v>1.5</v>
      </c>
    </row>
    <row r="112" spans="1:4" x14ac:dyDescent="0.3">
      <c r="A112" s="3" t="s">
        <v>347</v>
      </c>
      <c r="B112" s="3" t="s">
        <v>312</v>
      </c>
      <c r="C112" s="3" t="s">
        <v>348</v>
      </c>
      <c r="D112" s="3">
        <v>26.8</v>
      </c>
    </row>
    <row r="113" spans="1:4" x14ac:dyDescent="0.3">
      <c r="A113" s="3" t="s">
        <v>349</v>
      </c>
      <c r="B113" s="3" t="s">
        <v>350</v>
      </c>
      <c r="C113" s="3" t="s">
        <v>351</v>
      </c>
      <c r="D113" s="3">
        <v>2.4</v>
      </c>
    </row>
    <row r="114" spans="1:4" x14ac:dyDescent="0.3">
      <c r="A114" s="3" t="s">
        <v>352</v>
      </c>
      <c r="B114" s="3" t="s">
        <v>353</v>
      </c>
      <c r="C114" s="3" t="s">
        <v>354</v>
      </c>
      <c r="D114" s="3">
        <v>5.58</v>
      </c>
    </row>
    <row r="115" spans="1:4" x14ac:dyDescent="0.3">
      <c r="A115" s="3" t="s">
        <v>355</v>
      </c>
      <c r="B115" s="3" t="s">
        <v>356</v>
      </c>
      <c r="C115" s="3" t="s">
        <v>357</v>
      </c>
      <c r="D115" s="3">
        <v>2.38</v>
      </c>
    </row>
    <row r="116" spans="1:4" x14ac:dyDescent="0.3">
      <c r="A116" s="3" t="s">
        <v>358</v>
      </c>
      <c r="B116" s="3" t="s">
        <v>359</v>
      </c>
      <c r="C116" s="3" t="s">
        <v>360</v>
      </c>
      <c r="D116" s="3">
        <v>6.74</v>
      </c>
    </row>
    <row r="117" spans="1:4" x14ac:dyDescent="0.3">
      <c r="A117" s="3" t="s">
        <v>361</v>
      </c>
      <c r="B117" s="3" t="s">
        <v>362</v>
      </c>
      <c r="C117" s="3" t="s">
        <v>363</v>
      </c>
      <c r="D117" s="3">
        <v>6.8</v>
      </c>
    </row>
    <row r="118" spans="1:4" x14ac:dyDescent="0.3">
      <c r="A118" s="3" t="s">
        <v>364</v>
      </c>
      <c r="B118" s="3" t="s">
        <v>365</v>
      </c>
      <c r="C118" s="3" t="s">
        <v>366</v>
      </c>
      <c r="D118" s="3">
        <v>14</v>
      </c>
    </row>
    <row r="119" spans="1:4" x14ac:dyDescent="0.3">
      <c r="A119" s="3" t="s">
        <v>367</v>
      </c>
      <c r="B119" s="3" t="s">
        <v>368</v>
      </c>
      <c r="C119" s="3" t="s">
        <v>369</v>
      </c>
      <c r="D119" s="3">
        <v>28.8</v>
      </c>
    </row>
    <row r="120" spans="1:4" x14ac:dyDescent="0.3">
      <c r="A120" s="3" t="s">
        <v>370</v>
      </c>
      <c r="B120" s="3" t="s">
        <v>371</v>
      </c>
      <c r="C120" s="3" t="s">
        <v>372</v>
      </c>
      <c r="D120" s="3">
        <v>2.7</v>
      </c>
    </row>
    <row r="121" spans="1:4" x14ac:dyDescent="0.3">
      <c r="A121" s="3" t="s">
        <v>373</v>
      </c>
      <c r="B121" s="3" t="s">
        <v>374</v>
      </c>
      <c r="C121" s="3" t="s">
        <v>375</v>
      </c>
      <c r="D121" s="3">
        <v>3.2</v>
      </c>
    </row>
    <row r="122" spans="1:4" x14ac:dyDescent="0.3">
      <c r="A122" s="3" t="s">
        <v>376</v>
      </c>
      <c r="B122" s="3" t="s">
        <v>377</v>
      </c>
      <c r="C122" s="3" t="s">
        <v>378</v>
      </c>
      <c r="D122" s="3">
        <v>3.46</v>
      </c>
    </row>
    <row r="123" spans="1:4" x14ac:dyDescent="0.3">
      <c r="A123" s="3" t="s">
        <v>379</v>
      </c>
      <c r="B123" s="3" t="s">
        <v>380</v>
      </c>
      <c r="C123" s="3" t="s">
        <v>381</v>
      </c>
      <c r="D123" s="3">
        <v>6.7</v>
      </c>
    </row>
    <row r="124" spans="1:4" x14ac:dyDescent="0.3">
      <c r="A124" s="3" t="s">
        <v>382</v>
      </c>
      <c r="B124" s="3" t="s">
        <v>383</v>
      </c>
      <c r="C124" s="3" t="s">
        <v>384</v>
      </c>
      <c r="D124" s="3">
        <v>5.12</v>
      </c>
    </row>
    <row r="125" spans="1:4" x14ac:dyDescent="0.3">
      <c r="A125" s="3" t="s">
        <v>385</v>
      </c>
      <c r="B125" s="3" t="s">
        <v>386</v>
      </c>
      <c r="C125" s="3" t="s">
        <v>387</v>
      </c>
      <c r="D125" s="3">
        <v>7.26</v>
      </c>
    </row>
    <row r="126" spans="1:4" x14ac:dyDescent="0.3">
      <c r="A126" s="3" t="s">
        <v>388</v>
      </c>
      <c r="B126" s="3" t="s">
        <v>389</v>
      </c>
      <c r="C126" s="3" t="s">
        <v>390</v>
      </c>
      <c r="D126" s="3">
        <v>9.76</v>
      </c>
    </row>
    <row r="127" spans="1:4" x14ac:dyDescent="0.3">
      <c r="A127" s="3" t="s">
        <v>391</v>
      </c>
      <c r="B127" s="3" t="s">
        <v>392</v>
      </c>
      <c r="C127" s="3" t="s">
        <v>393</v>
      </c>
      <c r="D127" s="3">
        <v>10.96</v>
      </c>
    </row>
    <row r="128" spans="1:4" x14ac:dyDescent="0.3">
      <c r="A128" s="3" t="s">
        <v>394</v>
      </c>
      <c r="B128" s="3" t="s">
        <v>395</v>
      </c>
      <c r="C128" s="3" t="s">
        <v>396</v>
      </c>
      <c r="D128" s="3">
        <v>2.04</v>
      </c>
    </row>
    <row r="129" spans="1:4" x14ac:dyDescent="0.3">
      <c r="A129" s="3" t="s">
        <v>397</v>
      </c>
      <c r="B129" s="3" t="s">
        <v>395</v>
      </c>
      <c r="C129" s="3" t="s">
        <v>398</v>
      </c>
      <c r="D129" s="3">
        <v>2.04</v>
      </c>
    </row>
    <row r="130" spans="1:4" x14ac:dyDescent="0.3">
      <c r="A130" s="3" t="s">
        <v>399</v>
      </c>
      <c r="B130" s="3" t="s">
        <v>400</v>
      </c>
      <c r="C130" s="3" t="s">
        <v>401</v>
      </c>
      <c r="D130" s="3">
        <v>5.43</v>
      </c>
    </row>
    <row r="131" spans="1:4" x14ac:dyDescent="0.3">
      <c r="A131" s="3" t="s">
        <v>402</v>
      </c>
      <c r="B131" s="3" t="s">
        <v>403</v>
      </c>
      <c r="C131" s="3" t="s">
        <v>404</v>
      </c>
      <c r="D131" s="3">
        <v>4.24</v>
      </c>
    </row>
    <row r="132" spans="1:4" x14ac:dyDescent="0.3">
      <c r="A132" s="3" t="s">
        <v>405</v>
      </c>
      <c r="B132" s="3" t="s">
        <v>406</v>
      </c>
      <c r="C132" s="3" t="s">
        <v>407</v>
      </c>
      <c r="D132" s="3">
        <v>6.6</v>
      </c>
    </row>
    <row r="133" spans="1:4" x14ac:dyDescent="0.3">
      <c r="A133" s="3" t="s">
        <v>408</v>
      </c>
      <c r="B133" s="3" t="s">
        <v>409</v>
      </c>
      <c r="C133" s="3" t="s">
        <v>410</v>
      </c>
      <c r="D133" s="3">
        <v>13.68</v>
      </c>
    </row>
    <row r="134" spans="1:4" x14ac:dyDescent="0.3">
      <c r="A134" s="3" t="s">
        <v>411</v>
      </c>
      <c r="B134" s="3" t="s">
        <v>412</v>
      </c>
      <c r="C134" s="3" t="s">
        <v>413</v>
      </c>
      <c r="D134" s="3">
        <v>24.76</v>
      </c>
    </row>
    <row r="135" spans="1:4" x14ac:dyDescent="0.3">
      <c r="A135" s="3" t="s">
        <v>414</v>
      </c>
      <c r="B135" s="3" t="s">
        <v>415</v>
      </c>
      <c r="C135" s="3" t="s">
        <v>416</v>
      </c>
      <c r="D135" s="3">
        <v>21.6</v>
      </c>
    </row>
    <row r="136" spans="1:4" x14ac:dyDescent="0.3">
      <c r="A136" s="3" t="s">
        <v>417</v>
      </c>
      <c r="B136" s="3" t="s">
        <v>418</v>
      </c>
      <c r="C136" s="3" t="s">
        <v>419</v>
      </c>
      <c r="D136" s="3">
        <v>50.6</v>
      </c>
    </row>
    <row r="137" spans="1:4" x14ac:dyDescent="0.3">
      <c r="A137" s="3" t="s">
        <v>420</v>
      </c>
      <c r="B137" s="3" t="s">
        <v>421</v>
      </c>
      <c r="C137" s="3" t="s">
        <v>422</v>
      </c>
      <c r="D137" s="3">
        <v>63.36</v>
      </c>
    </row>
    <row r="138" spans="1:4" x14ac:dyDescent="0.3">
      <c r="A138" s="3" t="s">
        <v>423</v>
      </c>
      <c r="B138" s="3" t="s">
        <v>424</v>
      </c>
      <c r="C138" s="3" t="s">
        <v>425</v>
      </c>
      <c r="D138" s="3">
        <v>9.8000000000000007</v>
      </c>
    </row>
    <row r="139" spans="1:4" x14ac:dyDescent="0.3">
      <c r="A139" s="3" t="s">
        <v>426</v>
      </c>
      <c r="B139" s="3" t="s">
        <v>427</v>
      </c>
      <c r="C139" s="3" t="s">
        <v>428</v>
      </c>
      <c r="D139" s="3">
        <v>23</v>
      </c>
    </row>
    <row r="140" spans="1:4" x14ac:dyDescent="0.3">
      <c r="A140" s="3" t="s">
        <v>429</v>
      </c>
      <c r="B140" s="3" t="s">
        <v>430</v>
      </c>
      <c r="C140" s="3" t="s">
        <v>431</v>
      </c>
      <c r="D140" s="3">
        <v>19.5</v>
      </c>
    </row>
    <row r="141" spans="1:4" x14ac:dyDescent="0.3">
      <c r="A141" s="3" t="s">
        <v>432</v>
      </c>
      <c r="B141" s="3" t="s">
        <v>433</v>
      </c>
      <c r="C141" s="3" t="s">
        <v>434</v>
      </c>
      <c r="D141" s="3">
        <v>18.14</v>
      </c>
    </row>
    <row r="142" spans="1:4" x14ac:dyDescent="0.3">
      <c r="A142" s="3" t="s">
        <v>435</v>
      </c>
      <c r="B142" s="3" t="s">
        <v>436</v>
      </c>
      <c r="C142" s="3" t="s">
        <v>437</v>
      </c>
      <c r="D142" s="3">
        <v>0.9</v>
      </c>
    </row>
    <row r="143" spans="1:4" x14ac:dyDescent="0.3">
      <c r="A143" s="3" t="s">
        <v>438</v>
      </c>
      <c r="B143" s="3" t="s">
        <v>439</v>
      </c>
      <c r="C143" s="3" t="s">
        <v>440</v>
      </c>
      <c r="D143" s="3">
        <v>1</v>
      </c>
    </row>
    <row r="144" spans="1:4" x14ac:dyDescent="0.3">
      <c r="A144" s="3" t="s">
        <v>441</v>
      </c>
      <c r="B144" s="3" t="s">
        <v>442</v>
      </c>
      <c r="C144" s="3" t="s">
        <v>443</v>
      </c>
      <c r="D144" s="3">
        <v>1.4</v>
      </c>
    </row>
    <row r="145" spans="1:4" x14ac:dyDescent="0.3">
      <c r="A145" s="3" t="s">
        <v>444</v>
      </c>
      <c r="B145" s="3" t="s">
        <v>445</v>
      </c>
      <c r="C145" s="3" t="s">
        <v>446</v>
      </c>
      <c r="D145" s="3">
        <v>1.5</v>
      </c>
    </row>
    <row r="146" spans="1:4" x14ac:dyDescent="0.3">
      <c r="A146" s="3" t="s">
        <v>447</v>
      </c>
      <c r="B146" s="3" t="s">
        <v>448</v>
      </c>
      <c r="C146" s="3" t="s">
        <v>449</v>
      </c>
      <c r="D146" s="3">
        <v>1.5</v>
      </c>
    </row>
    <row r="147" spans="1:4" x14ac:dyDescent="0.3">
      <c r="A147" s="3" t="s">
        <v>450</v>
      </c>
      <c r="B147" s="3" t="s">
        <v>451</v>
      </c>
      <c r="C147" s="3" t="s">
        <v>452</v>
      </c>
      <c r="D147" s="3">
        <v>2</v>
      </c>
    </row>
    <row r="148" spans="1:4" x14ac:dyDescent="0.3">
      <c r="A148" s="3" t="s">
        <v>453</v>
      </c>
      <c r="B148" s="3" t="s">
        <v>454</v>
      </c>
      <c r="C148" s="3" t="s">
        <v>455</v>
      </c>
      <c r="D148" s="3">
        <v>1.8</v>
      </c>
    </row>
    <row r="149" spans="1:4" x14ac:dyDescent="0.3">
      <c r="A149" s="3" t="s">
        <v>456</v>
      </c>
      <c r="B149" s="3" t="s">
        <v>457</v>
      </c>
      <c r="C149" s="3" t="s">
        <v>458</v>
      </c>
      <c r="D149" s="3">
        <v>6.6</v>
      </c>
    </row>
    <row r="150" spans="1:4" x14ac:dyDescent="0.3">
      <c r="A150" s="3" t="s">
        <v>459</v>
      </c>
      <c r="B150" s="3" t="s">
        <v>460</v>
      </c>
      <c r="C150" s="3" t="s">
        <v>461</v>
      </c>
      <c r="D150" s="3">
        <v>6</v>
      </c>
    </row>
    <row r="151" spans="1:4" x14ac:dyDescent="0.3">
      <c r="A151" s="3" t="s">
        <v>462</v>
      </c>
      <c r="B151" s="3" t="s">
        <v>463</v>
      </c>
      <c r="C151" s="3" t="s">
        <v>464</v>
      </c>
      <c r="D151" s="3">
        <v>9.15</v>
      </c>
    </row>
    <row r="152" spans="1:4" x14ac:dyDescent="0.3">
      <c r="A152" s="3" t="s">
        <v>465</v>
      </c>
      <c r="B152" s="3" t="s">
        <v>466</v>
      </c>
      <c r="C152" s="3" t="s">
        <v>467</v>
      </c>
      <c r="D152" s="3">
        <v>5.09</v>
      </c>
    </row>
    <row r="153" spans="1:4" x14ac:dyDescent="0.3">
      <c r="A153" s="3" t="s">
        <v>468</v>
      </c>
      <c r="B153" s="3" t="s">
        <v>469</v>
      </c>
      <c r="C153" s="3" t="s">
        <v>470</v>
      </c>
      <c r="D153" s="3">
        <v>12.18</v>
      </c>
    </row>
    <row r="154" spans="1:4" x14ac:dyDescent="0.3">
      <c r="A154" s="3" t="s">
        <v>471</v>
      </c>
      <c r="B154" s="3" t="s">
        <v>472</v>
      </c>
      <c r="C154" s="3" t="s">
        <v>473</v>
      </c>
      <c r="D154" s="3">
        <v>9</v>
      </c>
    </row>
    <row r="155" spans="1:4" x14ac:dyDescent="0.3">
      <c r="A155" s="3" t="s">
        <v>474</v>
      </c>
      <c r="B155" s="3" t="s">
        <v>475</v>
      </c>
      <c r="C155" s="3" t="s">
        <v>476</v>
      </c>
      <c r="D155" s="3">
        <v>9</v>
      </c>
    </row>
    <row r="156" spans="1:4" x14ac:dyDescent="0.3">
      <c r="A156" s="3" t="s">
        <v>477</v>
      </c>
      <c r="B156" s="3" t="s">
        <v>478</v>
      </c>
      <c r="C156" s="3" t="s">
        <v>479</v>
      </c>
      <c r="D156" s="3">
        <v>17.78</v>
      </c>
    </row>
    <row r="157" spans="1:4" x14ac:dyDescent="0.3">
      <c r="A157" s="3" t="s">
        <v>480</v>
      </c>
      <c r="B157" s="3" t="s">
        <v>481</v>
      </c>
      <c r="C157" s="3" t="s">
        <v>482</v>
      </c>
      <c r="D157" s="3">
        <v>12.7</v>
      </c>
    </row>
    <row r="158" spans="1:4" x14ac:dyDescent="0.3">
      <c r="A158" s="3" t="s">
        <v>483</v>
      </c>
      <c r="B158" s="3" t="s">
        <v>484</v>
      </c>
      <c r="C158" s="3" t="s">
        <v>485</v>
      </c>
      <c r="D158" s="3">
        <v>15.7</v>
      </c>
    </row>
    <row r="159" spans="1:4" x14ac:dyDescent="0.3">
      <c r="A159" s="3" t="s">
        <v>486</v>
      </c>
      <c r="B159" s="3" t="s">
        <v>487</v>
      </c>
      <c r="C159" s="3" t="s">
        <v>488</v>
      </c>
      <c r="D159" s="3">
        <v>16</v>
      </c>
    </row>
    <row r="160" spans="1:4" x14ac:dyDescent="0.3">
      <c r="A160" s="3" t="s">
        <v>489</v>
      </c>
      <c r="B160" s="3" t="s">
        <v>490</v>
      </c>
      <c r="C160" s="3" t="s">
        <v>491</v>
      </c>
      <c r="D160" s="3">
        <v>17</v>
      </c>
    </row>
    <row r="161" spans="1:4" x14ac:dyDescent="0.3">
      <c r="A161" s="3" t="s">
        <v>492</v>
      </c>
      <c r="B161" s="3" t="s">
        <v>493</v>
      </c>
      <c r="C161" s="3" t="s">
        <v>494</v>
      </c>
      <c r="D161" s="3">
        <v>15</v>
      </c>
    </row>
    <row r="162" spans="1:4" x14ac:dyDescent="0.3">
      <c r="A162" s="3" t="s">
        <v>495</v>
      </c>
      <c r="B162" s="3" t="s">
        <v>496</v>
      </c>
      <c r="C162" s="3" t="s">
        <v>497</v>
      </c>
      <c r="D162" s="3">
        <v>12.08</v>
      </c>
    </row>
    <row r="163" spans="1:4" x14ac:dyDescent="0.3">
      <c r="A163" s="3" t="s">
        <v>498</v>
      </c>
      <c r="B163" s="3" t="s">
        <v>499</v>
      </c>
      <c r="C163" s="3" t="s">
        <v>500</v>
      </c>
      <c r="D163" s="3">
        <v>9.6999999999999993</v>
      </c>
    </row>
    <row r="164" spans="1:4" x14ac:dyDescent="0.3">
      <c r="A164" s="3" t="s">
        <v>501</v>
      </c>
      <c r="B164" s="3" t="s">
        <v>502</v>
      </c>
      <c r="C164" s="3" t="s">
        <v>503</v>
      </c>
      <c r="D164" s="3">
        <v>17.559999999999999</v>
      </c>
    </row>
    <row r="165" spans="1:4" x14ac:dyDescent="0.3">
      <c r="A165" s="3" t="s">
        <v>504</v>
      </c>
      <c r="B165" s="3" t="s">
        <v>505</v>
      </c>
      <c r="C165" s="3" t="s">
        <v>506</v>
      </c>
      <c r="D165" s="3">
        <v>28</v>
      </c>
    </row>
    <row r="166" spans="1:4" x14ac:dyDescent="0.3">
      <c r="A166" s="3" t="s">
        <v>507</v>
      </c>
      <c r="B166" s="3" t="s">
        <v>505</v>
      </c>
      <c r="C166" s="3" t="s">
        <v>508</v>
      </c>
      <c r="D166" s="3">
        <v>28</v>
      </c>
    </row>
    <row r="167" spans="1:4" x14ac:dyDescent="0.3">
      <c r="A167" s="3" t="s">
        <v>509</v>
      </c>
      <c r="B167" s="3" t="s">
        <v>510</v>
      </c>
      <c r="C167" s="3" t="s">
        <v>511</v>
      </c>
      <c r="D167" s="3">
        <v>14.04</v>
      </c>
    </row>
    <row r="168" spans="1:4" x14ac:dyDescent="0.3">
      <c r="A168" s="3" t="s">
        <v>512</v>
      </c>
      <c r="B168" s="3" t="s">
        <v>510</v>
      </c>
      <c r="C168" s="3" t="s">
        <v>513</v>
      </c>
      <c r="D168" s="3">
        <v>14.04</v>
      </c>
    </row>
    <row r="169" spans="1:4" x14ac:dyDescent="0.3">
      <c r="A169" s="3" t="s">
        <v>514</v>
      </c>
      <c r="B169" s="3" t="s">
        <v>515</v>
      </c>
      <c r="C169" s="3" t="s">
        <v>516</v>
      </c>
      <c r="D169" s="3">
        <v>5.52</v>
      </c>
    </row>
    <row r="170" spans="1:4" x14ac:dyDescent="0.3">
      <c r="A170" s="3" t="s">
        <v>517</v>
      </c>
      <c r="B170" s="3" t="s">
        <v>515</v>
      </c>
      <c r="C170" s="3" t="s">
        <v>518</v>
      </c>
      <c r="D170" s="3">
        <v>5.52</v>
      </c>
    </row>
    <row r="171" spans="1:4" x14ac:dyDescent="0.3">
      <c r="A171" s="3" t="s">
        <v>519</v>
      </c>
      <c r="B171" s="3" t="s">
        <v>520</v>
      </c>
      <c r="C171" s="3" t="s">
        <v>521</v>
      </c>
      <c r="D171" s="3">
        <v>14.3</v>
      </c>
    </row>
    <row r="172" spans="1:4" x14ac:dyDescent="0.3">
      <c r="A172" s="3" t="s">
        <v>522</v>
      </c>
      <c r="B172" s="3" t="s">
        <v>520</v>
      </c>
      <c r="C172" s="3" t="s">
        <v>523</v>
      </c>
      <c r="D172" s="3">
        <v>14.3</v>
      </c>
    </row>
    <row r="173" spans="1:4" x14ac:dyDescent="0.3">
      <c r="A173" s="3" t="s">
        <v>524</v>
      </c>
      <c r="B173" s="3" t="s">
        <v>525</v>
      </c>
      <c r="C173" s="3" t="s">
        <v>526</v>
      </c>
      <c r="D173" s="3">
        <v>11</v>
      </c>
    </row>
    <row r="174" spans="1:4" x14ac:dyDescent="0.3">
      <c r="A174" s="3" t="s">
        <v>527</v>
      </c>
      <c r="B174" s="3" t="s">
        <v>525</v>
      </c>
      <c r="C174" s="3" t="s">
        <v>528</v>
      </c>
      <c r="D174" s="3">
        <v>11</v>
      </c>
    </row>
    <row r="175" spans="1:4" x14ac:dyDescent="0.3">
      <c r="A175" s="3" t="s">
        <v>529</v>
      </c>
      <c r="B175" s="3" t="s">
        <v>530</v>
      </c>
      <c r="C175" s="3" t="s">
        <v>531</v>
      </c>
      <c r="D175" s="3">
        <v>6.36</v>
      </c>
    </row>
    <row r="176" spans="1:4" x14ac:dyDescent="0.3">
      <c r="A176" s="3" t="s">
        <v>532</v>
      </c>
      <c r="B176" s="3" t="s">
        <v>530</v>
      </c>
      <c r="C176" s="3" t="s">
        <v>533</v>
      </c>
      <c r="D176" s="3">
        <v>6.36</v>
      </c>
    </row>
    <row r="177" spans="1:4" x14ac:dyDescent="0.3">
      <c r="A177" s="3" t="s">
        <v>534</v>
      </c>
      <c r="B177" s="3" t="s">
        <v>535</v>
      </c>
      <c r="C177" s="3" t="s">
        <v>536</v>
      </c>
      <c r="D177" s="3">
        <v>19.36</v>
      </c>
    </row>
    <row r="178" spans="1:4" x14ac:dyDescent="0.3">
      <c r="A178" s="3" t="s">
        <v>537</v>
      </c>
      <c r="B178" s="3" t="s">
        <v>535</v>
      </c>
      <c r="C178" s="3" t="s">
        <v>538</v>
      </c>
      <c r="D178" s="3">
        <v>19.36</v>
      </c>
    </row>
    <row r="179" spans="1:4" x14ac:dyDescent="0.3">
      <c r="A179" s="3" t="s">
        <v>539</v>
      </c>
      <c r="B179" s="3" t="s">
        <v>540</v>
      </c>
      <c r="C179" s="3" t="s">
        <v>541</v>
      </c>
      <c r="D179" s="3">
        <v>12.02</v>
      </c>
    </row>
    <row r="180" spans="1:4" x14ac:dyDescent="0.3">
      <c r="A180" s="3" t="s">
        <v>542</v>
      </c>
      <c r="B180" s="3" t="s">
        <v>540</v>
      </c>
      <c r="C180" s="3" t="s">
        <v>543</v>
      </c>
      <c r="D180" s="3">
        <v>12.02</v>
      </c>
    </row>
    <row r="181" spans="1:4" x14ac:dyDescent="0.3">
      <c r="A181" s="3" t="s">
        <v>544</v>
      </c>
      <c r="B181" s="3" t="s">
        <v>545</v>
      </c>
      <c r="C181" s="3" t="s">
        <v>546</v>
      </c>
      <c r="D181" s="3">
        <v>8.58</v>
      </c>
    </row>
    <row r="182" spans="1:4" x14ac:dyDescent="0.3">
      <c r="A182" s="3" t="s">
        <v>547</v>
      </c>
      <c r="B182" s="3" t="s">
        <v>545</v>
      </c>
      <c r="C182" s="3" t="s">
        <v>548</v>
      </c>
      <c r="D182" s="3">
        <v>8.58</v>
      </c>
    </row>
    <row r="183" spans="1:4" x14ac:dyDescent="0.3">
      <c r="A183" s="3" t="s">
        <v>549</v>
      </c>
      <c r="B183" s="3" t="s">
        <v>550</v>
      </c>
      <c r="C183" s="3" t="s">
        <v>551</v>
      </c>
      <c r="D183" s="3">
        <v>41.1</v>
      </c>
    </row>
    <row r="184" spans="1:4" x14ac:dyDescent="0.3">
      <c r="A184" s="3" t="s">
        <v>552</v>
      </c>
      <c r="B184" s="3" t="s">
        <v>550</v>
      </c>
      <c r="C184" s="3" t="s">
        <v>553</v>
      </c>
      <c r="D184" s="3">
        <v>41.1</v>
      </c>
    </row>
    <row r="185" spans="1:4" x14ac:dyDescent="0.3">
      <c r="A185" s="3" t="s">
        <v>554</v>
      </c>
      <c r="B185" s="3" t="s">
        <v>555</v>
      </c>
      <c r="C185" s="3" t="s">
        <v>556</v>
      </c>
      <c r="D185" s="3">
        <v>35.65</v>
      </c>
    </row>
    <row r="186" spans="1:4" x14ac:dyDescent="0.3">
      <c r="A186" s="3" t="s">
        <v>557</v>
      </c>
      <c r="B186" s="3" t="s">
        <v>555</v>
      </c>
      <c r="C186" s="3" t="s">
        <v>558</v>
      </c>
      <c r="D186" s="3">
        <v>35.65</v>
      </c>
    </row>
    <row r="187" spans="1:4" x14ac:dyDescent="0.3">
      <c r="A187" s="3" t="s">
        <v>559</v>
      </c>
      <c r="B187" s="3" t="s">
        <v>560</v>
      </c>
      <c r="C187" s="3" t="s">
        <v>561</v>
      </c>
      <c r="D187" s="3">
        <v>6.54</v>
      </c>
    </row>
    <row r="188" spans="1:4" x14ac:dyDescent="0.3">
      <c r="A188" s="3" t="s">
        <v>562</v>
      </c>
      <c r="B188" s="3" t="s">
        <v>560</v>
      </c>
      <c r="C188" s="3" t="s">
        <v>563</v>
      </c>
      <c r="D188" s="3">
        <v>6.54</v>
      </c>
    </row>
    <row r="189" spans="1:4" x14ac:dyDescent="0.3">
      <c r="A189" s="3" t="s">
        <v>564</v>
      </c>
      <c r="B189" s="3" t="s">
        <v>565</v>
      </c>
      <c r="C189" s="3" t="s">
        <v>566</v>
      </c>
      <c r="D189" s="3">
        <v>10.94</v>
      </c>
    </row>
    <row r="190" spans="1:4" x14ac:dyDescent="0.3">
      <c r="A190" s="3" t="s">
        <v>567</v>
      </c>
      <c r="B190" s="3" t="s">
        <v>565</v>
      </c>
      <c r="C190" s="3" t="s">
        <v>568</v>
      </c>
      <c r="D190" s="3">
        <v>10.94</v>
      </c>
    </row>
    <row r="191" spans="1:4" x14ac:dyDescent="0.3">
      <c r="A191" s="3" t="s">
        <v>569</v>
      </c>
      <c r="B191" s="3" t="s">
        <v>570</v>
      </c>
      <c r="C191" s="3" t="s">
        <v>571</v>
      </c>
      <c r="D191" s="3">
        <v>23.45</v>
      </c>
    </row>
    <row r="192" spans="1:4" x14ac:dyDescent="0.3">
      <c r="A192" s="3" t="s">
        <v>572</v>
      </c>
      <c r="B192" s="3" t="s">
        <v>570</v>
      </c>
      <c r="C192" s="3" t="s">
        <v>573</v>
      </c>
      <c r="D192" s="3">
        <v>23.45</v>
      </c>
    </row>
    <row r="193" spans="1:4" x14ac:dyDescent="0.3">
      <c r="A193" s="3" t="s">
        <v>574</v>
      </c>
      <c r="B193" s="3" t="s">
        <v>575</v>
      </c>
      <c r="C193" s="3" t="s">
        <v>576</v>
      </c>
      <c r="D193" s="3">
        <v>16.350000000000001</v>
      </c>
    </row>
    <row r="194" spans="1:4" x14ac:dyDescent="0.3">
      <c r="A194" s="3" t="s">
        <v>577</v>
      </c>
      <c r="B194" s="3" t="s">
        <v>575</v>
      </c>
      <c r="C194" s="3" t="s">
        <v>578</v>
      </c>
      <c r="D194" s="3">
        <v>16.350000000000001</v>
      </c>
    </row>
    <row r="195" spans="1:4" x14ac:dyDescent="0.3">
      <c r="A195" s="3" t="s">
        <v>579</v>
      </c>
      <c r="B195" s="3" t="s">
        <v>580</v>
      </c>
      <c r="C195" s="3" t="s">
        <v>581</v>
      </c>
      <c r="D195" s="3">
        <v>15.08</v>
      </c>
    </row>
    <row r="196" spans="1:4" x14ac:dyDescent="0.3">
      <c r="A196" s="3" t="s">
        <v>582</v>
      </c>
      <c r="B196" s="3" t="s">
        <v>580</v>
      </c>
      <c r="C196" s="3" t="s">
        <v>583</v>
      </c>
      <c r="D196" s="3">
        <v>15.08</v>
      </c>
    </row>
    <row r="197" spans="1:4" x14ac:dyDescent="0.3">
      <c r="A197" s="3" t="s">
        <v>584</v>
      </c>
      <c r="B197" s="3" t="s">
        <v>585</v>
      </c>
      <c r="C197" s="3" t="s">
        <v>586</v>
      </c>
      <c r="D197" s="3">
        <v>10.84</v>
      </c>
    </row>
    <row r="198" spans="1:4" x14ac:dyDescent="0.3">
      <c r="A198" s="3" t="s">
        <v>587</v>
      </c>
      <c r="B198" s="3" t="s">
        <v>585</v>
      </c>
      <c r="C198" s="3" t="s">
        <v>588</v>
      </c>
      <c r="D198" s="3">
        <v>10.84</v>
      </c>
    </row>
    <row r="199" spans="1:4" x14ac:dyDescent="0.3">
      <c r="A199" s="3" t="s">
        <v>589</v>
      </c>
      <c r="B199" s="3" t="s">
        <v>590</v>
      </c>
      <c r="C199" s="3" t="s">
        <v>591</v>
      </c>
      <c r="D199" s="3">
        <v>10.26</v>
      </c>
    </row>
    <row r="200" spans="1:4" x14ac:dyDescent="0.3">
      <c r="A200" s="3" t="s">
        <v>592</v>
      </c>
      <c r="B200" s="3" t="s">
        <v>593</v>
      </c>
      <c r="C200" s="3" t="s">
        <v>594</v>
      </c>
      <c r="D200" s="3">
        <v>32.4</v>
      </c>
    </row>
    <row r="201" spans="1:4" x14ac:dyDescent="0.3">
      <c r="A201" s="3" t="s">
        <v>595</v>
      </c>
      <c r="B201" s="3" t="s">
        <v>596</v>
      </c>
      <c r="C201" s="3" t="s">
        <v>597</v>
      </c>
      <c r="D201" s="3">
        <v>3.26</v>
      </c>
    </row>
    <row r="202" spans="1:4" x14ac:dyDescent="0.3">
      <c r="A202" s="3" t="s">
        <v>598</v>
      </c>
      <c r="B202" s="3" t="s">
        <v>599</v>
      </c>
      <c r="C202" s="3" t="s">
        <v>600</v>
      </c>
      <c r="D202" s="3">
        <v>7.3</v>
      </c>
    </row>
    <row r="203" spans="1:4" x14ac:dyDescent="0.3">
      <c r="A203" s="3" t="s">
        <v>601</v>
      </c>
      <c r="B203" s="3" t="s">
        <v>602</v>
      </c>
      <c r="C203" s="3" t="s">
        <v>603</v>
      </c>
      <c r="D203" s="3">
        <v>42</v>
      </c>
    </row>
    <row r="204" spans="1:4" x14ac:dyDescent="0.3">
      <c r="A204" s="3" t="s">
        <v>604</v>
      </c>
      <c r="B204" s="3" t="s">
        <v>605</v>
      </c>
      <c r="C204" s="3" t="s">
        <v>606</v>
      </c>
      <c r="D204" s="3">
        <v>5.96</v>
      </c>
    </row>
    <row r="205" spans="1:4" x14ac:dyDescent="0.3">
      <c r="A205" s="3" t="s">
        <v>607</v>
      </c>
      <c r="B205" s="3" t="s">
        <v>608</v>
      </c>
      <c r="C205" s="3" t="s">
        <v>609</v>
      </c>
      <c r="D205" s="3">
        <v>11.96</v>
      </c>
    </row>
    <row r="206" spans="1:4" x14ac:dyDescent="0.3">
      <c r="A206" s="3" t="s">
        <v>610</v>
      </c>
      <c r="B206" s="3" t="s">
        <v>611</v>
      </c>
      <c r="C206" s="3" t="s">
        <v>612</v>
      </c>
      <c r="D206" s="3">
        <v>8.0500000000000007</v>
      </c>
    </row>
    <row r="207" spans="1:4" x14ac:dyDescent="0.3">
      <c r="A207" s="3" t="s">
        <v>613</v>
      </c>
      <c r="B207" s="3" t="s">
        <v>614</v>
      </c>
      <c r="C207" s="3" t="s">
        <v>615</v>
      </c>
      <c r="D207" s="3">
        <v>3.48</v>
      </c>
    </row>
    <row r="208" spans="1:4" x14ac:dyDescent="0.3">
      <c r="A208" s="3" t="s">
        <v>616</v>
      </c>
      <c r="B208" s="3" t="s">
        <v>617</v>
      </c>
      <c r="C208" s="3" t="s">
        <v>618</v>
      </c>
      <c r="D208" s="3">
        <v>12.44</v>
      </c>
    </row>
    <row r="209" spans="1:4" x14ac:dyDescent="0.3">
      <c r="A209" s="3" t="s">
        <v>619</v>
      </c>
      <c r="B209" s="3" t="s">
        <v>620</v>
      </c>
      <c r="C209" s="3" t="s">
        <v>621</v>
      </c>
      <c r="D209" s="3">
        <v>4.5599999999999996</v>
      </c>
    </row>
    <row r="210" spans="1:4" x14ac:dyDescent="0.3">
      <c r="A210" s="3" t="s">
        <v>622</v>
      </c>
      <c r="B210" s="3" t="s">
        <v>623</v>
      </c>
      <c r="C210" s="3" t="s">
        <v>624</v>
      </c>
      <c r="D210" s="3">
        <v>4.42</v>
      </c>
    </row>
    <row r="211" spans="1:4" x14ac:dyDescent="0.3">
      <c r="A211" s="3" t="s">
        <v>625</v>
      </c>
      <c r="B211" s="3" t="s">
        <v>626</v>
      </c>
      <c r="C211" s="3" t="s">
        <v>627</v>
      </c>
      <c r="D211" s="3">
        <v>10.78</v>
      </c>
    </row>
    <row r="212" spans="1:4" x14ac:dyDescent="0.3">
      <c r="A212" s="3" t="s">
        <v>628</v>
      </c>
      <c r="B212" s="3" t="s">
        <v>629</v>
      </c>
      <c r="C212" s="3" t="s">
        <v>630</v>
      </c>
      <c r="D212" s="3">
        <v>3.98</v>
      </c>
    </row>
    <row r="213" spans="1:4" x14ac:dyDescent="0.3">
      <c r="A213" s="3" t="s">
        <v>631</v>
      </c>
      <c r="B213" s="3" t="s">
        <v>632</v>
      </c>
      <c r="C213" s="3" t="s">
        <v>633</v>
      </c>
      <c r="D213" s="3">
        <v>3</v>
      </c>
    </row>
    <row r="214" spans="1:4" x14ac:dyDescent="0.3">
      <c r="A214" s="3" t="s">
        <v>634</v>
      </c>
      <c r="B214" s="3" t="s">
        <v>635</v>
      </c>
      <c r="C214" s="3" t="s">
        <v>636</v>
      </c>
      <c r="D214" s="3">
        <v>10.98</v>
      </c>
    </row>
    <row r="215" spans="1:4" x14ac:dyDescent="0.3">
      <c r="A215" s="3" t="s">
        <v>637</v>
      </c>
      <c r="B215" s="3" t="s">
        <v>638</v>
      </c>
      <c r="C215" s="3" t="s">
        <v>639</v>
      </c>
      <c r="D215" s="3">
        <v>4.7699999999999996</v>
      </c>
    </row>
    <row r="216" spans="1:4" x14ac:dyDescent="0.3">
      <c r="A216" s="3" t="s">
        <v>640</v>
      </c>
      <c r="B216" s="3" t="s">
        <v>641</v>
      </c>
      <c r="C216" s="3" t="s">
        <v>642</v>
      </c>
      <c r="D216" s="3">
        <v>5.76</v>
      </c>
    </row>
    <row r="217" spans="1:4" x14ac:dyDescent="0.3">
      <c r="A217" s="3" t="s">
        <v>643</v>
      </c>
      <c r="B217" s="3" t="s">
        <v>644</v>
      </c>
      <c r="C217" s="3" t="s">
        <v>645</v>
      </c>
      <c r="D217" s="3">
        <v>11.8</v>
      </c>
    </row>
    <row r="218" spans="1:4" x14ac:dyDescent="0.3">
      <c r="A218" s="3" t="s">
        <v>646</v>
      </c>
      <c r="B218" s="3" t="s">
        <v>647</v>
      </c>
      <c r="C218" s="3" t="s">
        <v>648</v>
      </c>
      <c r="D218" s="3">
        <v>11.5</v>
      </c>
    </row>
    <row r="219" spans="1:4" x14ac:dyDescent="0.3">
      <c r="A219" s="3" t="s">
        <v>649</v>
      </c>
      <c r="B219" s="3" t="s">
        <v>650</v>
      </c>
      <c r="C219" s="3" t="s">
        <v>651</v>
      </c>
      <c r="D219" s="3">
        <v>7.3</v>
      </c>
    </row>
    <row r="220" spans="1:4" x14ac:dyDescent="0.3">
      <c r="A220" s="3" t="s">
        <v>652</v>
      </c>
      <c r="B220" s="3" t="s">
        <v>653</v>
      </c>
      <c r="C220" s="3" t="s">
        <v>654</v>
      </c>
      <c r="D220" s="3">
        <v>27.24</v>
      </c>
    </row>
    <row r="221" spans="1:4" x14ac:dyDescent="0.3">
      <c r="A221" s="3" t="s">
        <v>655</v>
      </c>
      <c r="B221" s="3" t="s">
        <v>656</v>
      </c>
      <c r="C221" s="3" t="s">
        <v>657</v>
      </c>
      <c r="D221" s="3">
        <v>13.96</v>
      </c>
    </row>
    <row r="222" spans="1:4" x14ac:dyDescent="0.3">
      <c r="A222" s="3" t="s">
        <v>658</v>
      </c>
      <c r="B222" s="3" t="s">
        <v>659</v>
      </c>
      <c r="C222" s="3" t="s">
        <v>660</v>
      </c>
      <c r="D222" s="3">
        <v>8.64</v>
      </c>
    </row>
    <row r="223" spans="1:4" x14ac:dyDescent="0.3">
      <c r="A223" s="3" t="s">
        <v>661</v>
      </c>
      <c r="B223" s="3" t="s">
        <v>662</v>
      </c>
      <c r="C223" s="3" t="s">
        <v>663</v>
      </c>
      <c r="D223" s="3">
        <v>5.08</v>
      </c>
    </row>
    <row r="224" spans="1:4" x14ac:dyDescent="0.3">
      <c r="A224" s="3" t="s">
        <v>664</v>
      </c>
      <c r="B224" s="3" t="s">
        <v>665</v>
      </c>
      <c r="C224" s="3" t="s">
        <v>666</v>
      </c>
      <c r="D224" s="3">
        <v>10.63</v>
      </c>
    </row>
    <row r="225" spans="1:4" x14ac:dyDescent="0.3">
      <c r="A225" s="3" t="s">
        <v>667</v>
      </c>
      <c r="B225" s="3" t="s">
        <v>668</v>
      </c>
      <c r="C225" s="3" t="s">
        <v>669</v>
      </c>
      <c r="D225" s="3">
        <v>8.76</v>
      </c>
    </row>
    <row r="226" spans="1:4" x14ac:dyDescent="0.3">
      <c r="A226" s="3" t="s">
        <v>670</v>
      </c>
      <c r="B226" s="3" t="s">
        <v>671</v>
      </c>
      <c r="C226" s="3" t="s">
        <v>672</v>
      </c>
      <c r="D226" s="3">
        <v>1</v>
      </c>
    </row>
    <row r="227" spans="1:4" x14ac:dyDescent="0.3">
      <c r="A227" s="3" t="s">
        <v>673</v>
      </c>
      <c r="B227" s="3" t="s">
        <v>674</v>
      </c>
      <c r="C227" s="3" t="s">
        <v>675</v>
      </c>
      <c r="D227" s="3">
        <v>2</v>
      </c>
    </row>
    <row r="228" spans="1:4" x14ac:dyDescent="0.3">
      <c r="A228" s="3" t="s">
        <v>676</v>
      </c>
      <c r="B228" s="3" t="s">
        <v>677</v>
      </c>
      <c r="C228" s="3" t="s">
        <v>678</v>
      </c>
      <c r="D228" s="3">
        <v>1.5</v>
      </c>
    </row>
    <row r="229" spans="1:4" x14ac:dyDescent="0.3">
      <c r="A229" s="3" t="s">
        <v>679</v>
      </c>
      <c r="B229" s="3" t="s">
        <v>680</v>
      </c>
      <c r="C229" s="3" t="s">
        <v>681</v>
      </c>
      <c r="D229" s="3">
        <v>1.6</v>
      </c>
    </row>
    <row r="230" spans="1:4" x14ac:dyDescent="0.3">
      <c r="A230" s="3" t="s">
        <v>682</v>
      </c>
      <c r="B230" s="3" t="s">
        <v>683</v>
      </c>
      <c r="C230" s="3" t="s">
        <v>684</v>
      </c>
      <c r="D230" s="3">
        <v>8.65</v>
      </c>
    </row>
    <row r="231" spans="1:4" x14ac:dyDescent="0.3">
      <c r="A231" s="3" t="s">
        <v>685</v>
      </c>
      <c r="B231" s="3" t="s">
        <v>686</v>
      </c>
      <c r="C231" s="3" t="s">
        <v>687</v>
      </c>
      <c r="D231" s="3">
        <v>132.58000000000001</v>
      </c>
    </row>
    <row r="232" spans="1:4" x14ac:dyDescent="0.3">
      <c r="A232" s="3" t="s">
        <v>688</v>
      </c>
      <c r="B232" s="3" t="s">
        <v>689</v>
      </c>
      <c r="C232" s="3" t="s">
        <v>690</v>
      </c>
      <c r="D232" s="3">
        <v>33.549999999999997</v>
      </c>
    </row>
    <row r="233" spans="1:4" x14ac:dyDescent="0.3">
      <c r="A233" s="3" t="s">
        <v>691</v>
      </c>
      <c r="B233" s="3" t="s">
        <v>692</v>
      </c>
      <c r="C233" s="3" t="s">
        <v>693</v>
      </c>
      <c r="D233" s="3">
        <v>35</v>
      </c>
    </row>
    <row r="234" spans="1:4" x14ac:dyDescent="0.3">
      <c r="A234" s="3" t="s">
        <v>694</v>
      </c>
      <c r="B234" s="3" t="s">
        <v>695</v>
      </c>
      <c r="C234" s="3" t="s">
        <v>696</v>
      </c>
      <c r="D234" s="3">
        <v>40</v>
      </c>
    </row>
    <row r="235" spans="1:4" x14ac:dyDescent="0.3">
      <c r="A235" s="3" t="s">
        <v>697</v>
      </c>
      <c r="B235" s="3" t="s">
        <v>698</v>
      </c>
      <c r="C235" s="3" t="s">
        <v>699</v>
      </c>
      <c r="D235" s="3">
        <v>47.42</v>
      </c>
    </row>
    <row r="236" spans="1:4" x14ac:dyDescent="0.3">
      <c r="A236" s="3" t="s">
        <v>700</v>
      </c>
      <c r="B236" s="3" t="s">
        <v>701</v>
      </c>
      <c r="C236" s="3" t="s">
        <v>702</v>
      </c>
      <c r="D236" s="3">
        <v>66.52</v>
      </c>
    </row>
    <row r="237" spans="1:4" x14ac:dyDescent="0.3">
      <c r="A237" s="3" t="s">
        <v>703</v>
      </c>
      <c r="B237" s="3" t="s">
        <v>704</v>
      </c>
      <c r="C237" s="3" t="s">
        <v>705</v>
      </c>
      <c r="D237" s="3">
        <v>7.92</v>
      </c>
    </row>
    <row r="238" spans="1:4" x14ac:dyDescent="0.3">
      <c r="A238" s="3" t="s">
        <v>706</v>
      </c>
      <c r="B238" s="3" t="s">
        <v>707</v>
      </c>
      <c r="C238" s="3" t="s">
        <v>708</v>
      </c>
      <c r="D238" s="3">
        <v>11.06</v>
      </c>
    </row>
    <row r="239" spans="1:4" x14ac:dyDescent="0.3">
      <c r="A239" s="3" t="s">
        <v>709</v>
      </c>
      <c r="B239" s="3" t="s">
        <v>710</v>
      </c>
      <c r="C239" s="3" t="s">
        <v>711</v>
      </c>
      <c r="D239" s="3">
        <v>62.48</v>
      </c>
    </row>
    <row r="240" spans="1:4" x14ac:dyDescent="0.3">
      <c r="A240" s="3" t="s">
        <v>712</v>
      </c>
      <c r="B240" s="3" t="s">
        <v>713</v>
      </c>
      <c r="C240" s="3" t="s">
        <v>714</v>
      </c>
      <c r="D240" s="3">
        <v>10.66</v>
      </c>
    </row>
    <row r="241" spans="1:4" x14ac:dyDescent="0.3">
      <c r="A241" s="3" t="s">
        <v>715</v>
      </c>
      <c r="B241" s="3" t="s">
        <v>716</v>
      </c>
      <c r="C241" s="3" t="s">
        <v>717</v>
      </c>
      <c r="D241" s="3">
        <v>14.8</v>
      </c>
    </row>
    <row r="242" spans="1:4" x14ac:dyDescent="0.3">
      <c r="A242" s="3" t="s">
        <v>718</v>
      </c>
      <c r="B242" s="3" t="s">
        <v>719</v>
      </c>
      <c r="C242" s="3" t="s">
        <v>720</v>
      </c>
      <c r="D242" s="3">
        <v>10.56</v>
      </c>
    </row>
    <row r="243" spans="1:4" x14ac:dyDescent="0.3">
      <c r="A243" s="3" t="s">
        <v>721</v>
      </c>
      <c r="B243" s="3" t="s">
        <v>722</v>
      </c>
      <c r="C243" s="3" t="s">
        <v>723</v>
      </c>
      <c r="D243" s="3">
        <v>19</v>
      </c>
    </row>
    <row r="244" spans="1:4" x14ac:dyDescent="0.3">
      <c r="A244" s="3" t="s">
        <v>724</v>
      </c>
      <c r="B244" s="3" t="s">
        <v>725</v>
      </c>
      <c r="C244" s="3" t="s">
        <v>726</v>
      </c>
      <c r="D244" s="3">
        <v>26.25</v>
      </c>
    </row>
    <row r="245" spans="1:4" x14ac:dyDescent="0.3">
      <c r="A245" s="3" t="s">
        <v>727</v>
      </c>
      <c r="B245" s="3" t="s">
        <v>728</v>
      </c>
      <c r="C245" s="3" t="s">
        <v>729</v>
      </c>
      <c r="D245" s="3">
        <v>18.78</v>
      </c>
    </row>
    <row r="246" spans="1:4" x14ac:dyDescent="0.3">
      <c r="A246" s="3" t="s">
        <v>730</v>
      </c>
      <c r="B246" s="3" t="s">
        <v>731</v>
      </c>
      <c r="C246" s="3" t="s">
        <v>732</v>
      </c>
      <c r="D246" s="3">
        <v>5.35</v>
      </c>
    </row>
    <row r="247" spans="1:4" x14ac:dyDescent="0.3">
      <c r="A247" s="3" t="s">
        <v>733</v>
      </c>
      <c r="B247" s="3" t="s">
        <v>734</v>
      </c>
      <c r="C247" s="3" t="s">
        <v>735</v>
      </c>
      <c r="D247" s="3">
        <v>12.44</v>
      </c>
    </row>
    <row r="248" spans="1:4" x14ac:dyDescent="0.3">
      <c r="A248" s="3" t="s">
        <v>736</v>
      </c>
      <c r="B248" s="3" t="s">
        <v>737</v>
      </c>
      <c r="C248" s="3" t="s">
        <v>738</v>
      </c>
      <c r="D248" s="3">
        <v>10.42</v>
      </c>
    </row>
    <row r="249" spans="1:4" x14ac:dyDescent="0.3">
      <c r="A249" s="3" t="s">
        <v>739</v>
      </c>
      <c r="B249" s="3" t="s">
        <v>740</v>
      </c>
      <c r="C249" s="3" t="s">
        <v>741</v>
      </c>
      <c r="D249" s="3">
        <v>6.7</v>
      </c>
    </row>
    <row r="250" spans="1:4" x14ac:dyDescent="0.3">
      <c r="A250" s="3" t="s">
        <v>742</v>
      </c>
      <c r="B250" s="3" t="s">
        <v>743</v>
      </c>
      <c r="C250" s="3" t="s">
        <v>744</v>
      </c>
      <c r="D250" s="3">
        <v>19.5</v>
      </c>
    </row>
    <row r="251" spans="1:4" x14ac:dyDescent="0.3">
      <c r="A251" s="3" t="s">
        <v>745</v>
      </c>
      <c r="B251" s="3" t="s">
        <v>746</v>
      </c>
      <c r="C251" s="3" t="s">
        <v>747</v>
      </c>
      <c r="D251" s="3">
        <v>19.72</v>
      </c>
    </row>
    <row r="252" spans="1:4" x14ac:dyDescent="0.3">
      <c r="A252" s="3" t="s">
        <v>748</v>
      </c>
      <c r="B252" s="3" t="s">
        <v>749</v>
      </c>
      <c r="C252" s="3" t="s">
        <v>750</v>
      </c>
      <c r="D252" s="3">
        <v>10.5</v>
      </c>
    </row>
    <row r="253" spans="1:4" x14ac:dyDescent="0.3">
      <c r="A253" s="3" t="s">
        <v>751</v>
      </c>
      <c r="B253" s="3" t="s">
        <v>752</v>
      </c>
      <c r="C253" s="3" t="s">
        <v>753</v>
      </c>
      <c r="D253" s="3">
        <v>31.84</v>
      </c>
    </row>
    <row r="254" spans="1:4" x14ac:dyDescent="0.3">
      <c r="A254" s="3" t="s">
        <v>754</v>
      </c>
      <c r="B254" s="3" t="s">
        <v>755</v>
      </c>
      <c r="C254" s="3" t="s">
        <v>756</v>
      </c>
      <c r="D254" s="3">
        <v>7</v>
      </c>
    </row>
    <row r="255" spans="1:4" x14ac:dyDescent="0.3">
      <c r="A255" s="3" t="s">
        <v>757</v>
      </c>
      <c r="B255" s="3" t="s">
        <v>758</v>
      </c>
      <c r="C255" s="3" t="s">
        <v>759</v>
      </c>
      <c r="D255" s="3">
        <v>6.6</v>
      </c>
    </row>
    <row r="256" spans="1:4" x14ac:dyDescent="0.3">
      <c r="A256" s="3" t="s">
        <v>760</v>
      </c>
      <c r="B256" s="3" t="s">
        <v>761</v>
      </c>
      <c r="C256" s="3" t="s">
        <v>762</v>
      </c>
      <c r="D256" s="3">
        <v>6.6</v>
      </c>
    </row>
    <row r="257" spans="1:4" x14ac:dyDescent="0.3">
      <c r="A257" s="3" t="s">
        <v>763</v>
      </c>
      <c r="B257" s="3" t="s">
        <v>764</v>
      </c>
      <c r="C257" s="3" t="s">
        <v>765</v>
      </c>
      <c r="D257" s="3">
        <v>6.6</v>
      </c>
    </row>
    <row r="258" spans="1:4" x14ac:dyDescent="0.3">
      <c r="A258" s="3" t="s">
        <v>766</v>
      </c>
      <c r="B258" s="3" t="s">
        <v>767</v>
      </c>
      <c r="C258" s="3" t="s">
        <v>768</v>
      </c>
      <c r="D258" s="3">
        <v>7</v>
      </c>
    </row>
    <row r="259" spans="1:4" x14ac:dyDescent="0.3">
      <c r="A259" s="3" t="s">
        <v>769</v>
      </c>
      <c r="B259" s="3" t="s">
        <v>770</v>
      </c>
      <c r="C259" s="3" t="s">
        <v>771</v>
      </c>
      <c r="D259" s="3">
        <v>7</v>
      </c>
    </row>
    <row r="260" spans="1:4" x14ac:dyDescent="0.3">
      <c r="A260" s="3" t="s">
        <v>772</v>
      </c>
      <c r="B260" s="3" t="s">
        <v>773</v>
      </c>
      <c r="C260" s="3" t="s">
        <v>774</v>
      </c>
      <c r="D260" s="3">
        <v>59.4</v>
      </c>
    </row>
    <row r="261" spans="1:4" x14ac:dyDescent="0.3">
      <c r="A261" s="3" t="s">
        <v>775</v>
      </c>
      <c r="B261" s="3" t="s">
        <v>776</v>
      </c>
      <c r="C261" s="3" t="s">
        <v>777</v>
      </c>
      <c r="D261" s="3">
        <v>68.64</v>
      </c>
    </row>
    <row r="262" spans="1:4" x14ac:dyDescent="0.3">
      <c r="A262" s="3" t="s">
        <v>778</v>
      </c>
      <c r="B262" s="3" t="s">
        <v>779</v>
      </c>
      <c r="C262" s="3" t="s">
        <v>780</v>
      </c>
      <c r="D262" s="3">
        <v>65.45</v>
      </c>
    </row>
    <row r="263" spans="1:4" x14ac:dyDescent="0.3">
      <c r="A263" s="3" t="s">
        <v>781</v>
      </c>
      <c r="B263" s="3" t="s">
        <v>782</v>
      </c>
      <c r="C263" s="3" t="s">
        <v>783</v>
      </c>
      <c r="D263" s="3">
        <v>85.09</v>
      </c>
    </row>
    <row r="264" spans="1:4" x14ac:dyDescent="0.3">
      <c r="A264" s="3" t="s">
        <v>784</v>
      </c>
      <c r="B264" s="3" t="s">
        <v>785</v>
      </c>
      <c r="C264" s="3" t="s">
        <v>786</v>
      </c>
      <c r="D264" s="3">
        <v>66.14</v>
      </c>
    </row>
    <row r="265" spans="1:4" x14ac:dyDescent="0.3">
      <c r="A265" s="3" t="s">
        <v>787</v>
      </c>
      <c r="B265" s="3" t="s">
        <v>788</v>
      </c>
      <c r="C265" s="3" t="s">
        <v>789</v>
      </c>
      <c r="D265" s="3">
        <v>8.06</v>
      </c>
    </row>
    <row r="266" spans="1:4" x14ac:dyDescent="0.3">
      <c r="A266" s="3" t="s">
        <v>790</v>
      </c>
      <c r="B266" s="3" t="s">
        <v>791</v>
      </c>
      <c r="C266" s="3" t="s">
        <v>792</v>
      </c>
      <c r="D266" s="3">
        <v>16.440000000000001</v>
      </c>
    </row>
    <row r="267" spans="1:4" x14ac:dyDescent="0.3">
      <c r="A267" s="3" t="s">
        <v>793</v>
      </c>
      <c r="B267" s="3" t="s">
        <v>794</v>
      </c>
      <c r="C267" s="3" t="s">
        <v>795</v>
      </c>
      <c r="D267" s="3">
        <v>15.8</v>
      </c>
    </row>
    <row r="268" spans="1:4" x14ac:dyDescent="0.3">
      <c r="A268" s="3" t="s">
        <v>796</v>
      </c>
      <c r="B268" s="3" t="s">
        <v>797</v>
      </c>
      <c r="C268" s="3" t="s">
        <v>798</v>
      </c>
      <c r="D268" s="3">
        <v>19.760000000000002</v>
      </c>
    </row>
    <row r="269" spans="1:4" x14ac:dyDescent="0.3">
      <c r="A269" s="3" t="s">
        <v>799</v>
      </c>
      <c r="B269" s="3" t="s">
        <v>800</v>
      </c>
      <c r="C269" s="3" t="s">
        <v>801</v>
      </c>
      <c r="D269" s="3">
        <v>40.799999999999997</v>
      </c>
    </row>
    <row r="270" spans="1:4" x14ac:dyDescent="0.3">
      <c r="A270" s="3" t="s">
        <v>802</v>
      </c>
      <c r="B270" s="3" t="s">
        <v>803</v>
      </c>
      <c r="C270" s="3" t="s">
        <v>804</v>
      </c>
      <c r="D270" s="3">
        <v>38.67</v>
      </c>
    </row>
    <row r="271" spans="1:4" x14ac:dyDescent="0.3">
      <c r="A271" s="3" t="s">
        <v>805</v>
      </c>
      <c r="B271" s="3" t="s">
        <v>806</v>
      </c>
      <c r="C271" s="3" t="s">
        <v>807</v>
      </c>
      <c r="D271" s="3">
        <v>34.979999999999997</v>
      </c>
    </row>
    <row r="272" spans="1:4" x14ac:dyDescent="0.3">
      <c r="A272" s="3" t="s">
        <v>808</v>
      </c>
      <c r="B272" s="3" t="s">
        <v>809</v>
      </c>
      <c r="C272" s="3" t="s">
        <v>810</v>
      </c>
      <c r="D272" s="3">
        <v>49</v>
      </c>
    </row>
    <row r="273" spans="1:6" x14ac:dyDescent="0.3">
      <c r="A273" s="3" t="s">
        <v>811</v>
      </c>
      <c r="B273" s="3" t="s">
        <v>812</v>
      </c>
      <c r="C273" s="3" t="s">
        <v>813</v>
      </c>
      <c r="D273" s="3">
        <v>4.4400000000000004</v>
      </c>
    </row>
    <row r="274" spans="1:6" x14ac:dyDescent="0.3">
      <c r="A274" s="3" t="s">
        <v>814</v>
      </c>
      <c r="B274" s="3" t="s">
        <v>815</v>
      </c>
      <c r="C274" s="3" t="s">
        <v>816</v>
      </c>
      <c r="D274" s="3">
        <v>36</v>
      </c>
    </row>
    <row r="275" spans="1:6" x14ac:dyDescent="0.3">
      <c r="A275" s="3" t="s">
        <v>817</v>
      </c>
      <c r="B275" s="3" t="s">
        <v>818</v>
      </c>
      <c r="C275" s="3" t="s">
        <v>819</v>
      </c>
      <c r="D275" s="3">
        <v>32.909999999999997</v>
      </c>
    </row>
    <row r="276" spans="1:6" x14ac:dyDescent="0.3">
      <c r="A276" s="3" t="s">
        <v>820</v>
      </c>
      <c r="B276" s="3" t="s">
        <v>821</v>
      </c>
      <c r="C276" s="3" t="s">
        <v>822</v>
      </c>
      <c r="D276" s="3">
        <v>6</v>
      </c>
    </row>
    <row r="277" spans="1:6" x14ac:dyDescent="0.3">
      <c r="A277" s="3" t="s">
        <v>823</v>
      </c>
      <c r="B277" s="3" t="s">
        <v>824</v>
      </c>
      <c r="C277" s="3" t="s">
        <v>825</v>
      </c>
      <c r="D277" s="3">
        <v>7.38</v>
      </c>
    </row>
    <row r="278" spans="1:6" x14ac:dyDescent="0.3">
      <c r="A278" s="3" t="s">
        <v>826</v>
      </c>
      <c r="B278" s="3" t="s">
        <v>827</v>
      </c>
      <c r="C278" s="3" t="s">
        <v>828</v>
      </c>
      <c r="D278" s="3">
        <v>11.16</v>
      </c>
    </row>
    <row r="279" spans="1:6" x14ac:dyDescent="0.3">
      <c r="A279" s="3" t="s">
        <v>829</v>
      </c>
      <c r="B279" s="3" t="s">
        <v>830</v>
      </c>
      <c r="C279" s="3" t="s">
        <v>831</v>
      </c>
      <c r="D279" s="3">
        <v>17.48</v>
      </c>
      <c r="F279" s="3">
        <v>45491</v>
      </c>
    </row>
    <row r="280" spans="1:6" x14ac:dyDescent="0.3">
      <c r="A280" s="3" t="s">
        <v>832</v>
      </c>
      <c r="B280" s="3" t="s">
        <v>833</v>
      </c>
      <c r="C280" s="3" t="s">
        <v>834</v>
      </c>
      <c r="D280" s="3">
        <v>11.56</v>
      </c>
    </row>
    <row r="281" spans="1:6" x14ac:dyDescent="0.3">
      <c r="A281" s="3" t="s">
        <v>835</v>
      </c>
      <c r="B281" s="3" t="s">
        <v>836</v>
      </c>
      <c r="C281" s="3" t="s">
        <v>837</v>
      </c>
      <c r="D281" s="3">
        <v>13.2</v>
      </c>
    </row>
    <row r="282" spans="1:6" x14ac:dyDescent="0.3">
      <c r="A282" s="3" t="s">
        <v>838</v>
      </c>
      <c r="B282" s="3" t="s">
        <v>839</v>
      </c>
      <c r="C282" s="3" t="s">
        <v>840</v>
      </c>
      <c r="D282" s="3">
        <v>20.100000000000001</v>
      </c>
    </row>
    <row r="283" spans="1:6" x14ac:dyDescent="0.3">
      <c r="A283" s="3" t="s">
        <v>841</v>
      </c>
      <c r="B283" s="3" t="s">
        <v>842</v>
      </c>
      <c r="C283" s="3" t="s">
        <v>843</v>
      </c>
      <c r="D283" s="3">
        <v>24.8</v>
      </c>
    </row>
    <row r="284" spans="1:6" x14ac:dyDescent="0.3">
      <c r="A284" s="3" t="s">
        <v>844</v>
      </c>
      <c r="B284" s="3" t="s">
        <v>845</v>
      </c>
      <c r="C284" s="3" t="s">
        <v>846</v>
      </c>
      <c r="D284" s="3">
        <v>39.200000000000003</v>
      </c>
    </row>
    <row r="285" spans="1:6" x14ac:dyDescent="0.3">
      <c r="A285" s="3" t="s">
        <v>847</v>
      </c>
      <c r="B285" s="3" t="s">
        <v>848</v>
      </c>
      <c r="C285" s="3" t="s">
        <v>849</v>
      </c>
      <c r="D285" s="3">
        <v>29.8</v>
      </c>
    </row>
    <row r="286" spans="1:6" x14ac:dyDescent="0.3">
      <c r="A286" s="3" t="s">
        <v>850</v>
      </c>
      <c r="B286" s="3" t="s">
        <v>851</v>
      </c>
      <c r="C286" s="3" t="s">
        <v>852</v>
      </c>
      <c r="D286" s="3">
        <v>10.38</v>
      </c>
    </row>
    <row r="287" spans="1:6" x14ac:dyDescent="0.3">
      <c r="A287" s="3" t="s">
        <v>853</v>
      </c>
      <c r="B287" s="3" t="s">
        <v>854</v>
      </c>
      <c r="C287" s="3" t="s">
        <v>855</v>
      </c>
      <c r="D287" s="3">
        <v>11.48</v>
      </c>
    </row>
    <row r="288" spans="1:6" x14ac:dyDescent="0.3">
      <c r="A288" s="3" t="s">
        <v>856</v>
      </c>
      <c r="B288" s="3" t="s">
        <v>857</v>
      </c>
      <c r="C288" s="3" t="s">
        <v>858</v>
      </c>
      <c r="D288" s="3">
        <v>23.72</v>
      </c>
    </row>
    <row r="289" spans="1:4" x14ac:dyDescent="0.3">
      <c r="A289" s="3" t="s">
        <v>859</v>
      </c>
      <c r="B289" s="3" t="s">
        <v>860</v>
      </c>
      <c r="C289" s="3" t="s">
        <v>861</v>
      </c>
      <c r="D289" s="3">
        <v>32.46</v>
      </c>
    </row>
    <row r="290" spans="1:4" x14ac:dyDescent="0.3">
      <c r="A290" s="3" t="s">
        <v>862</v>
      </c>
      <c r="B290" s="3" t="s">
        <v>863</v>
      </c>
      <c r="C290" s="3" t="s">
        <v>864</v>
      </c>
      <c r="D290" s="3">
        <v>31.5</v>
      </c>
    </row>
    <row r="291" spans="1:4" x14ac:dyDescent="0.3">
      <c r="A291" s="3" t="s">
        <v>865</v>
      </c>
      <c r="B291" s="3" t="s">
        <v>866</v>
      </c>
      <c r="C291" s="3" t="s">
        <v>867</v>
      </c>
      <c r="D291" s="3">
        <v>42.75</v>
      </c>
    </row>
    <row r="292" spans="1:4" x14ac:dyDescent="0.3">
      <c r="A292" s="3" t="s">
        <v>868</v>
      </c>
      <c r="B292" s="3" t="s">
        <v>869</v>
      </c>
      <c r="C292" s="3" t="s">
        <v>870</v>
      </c>
      <c r="D292" s="3">
        <v>94.44</v>
      </c>
    </row>
    <row r="293" spans="1:4" x14ac:dyDescent="0.3">
      <c r="A293" s="3" t="s">
        <v>871</v>
      </c>
      <c r="B293" s="3" t="s">
        <v>872</v>
      </c>
      <c r="C293" s="3" t="s">
        <v>873</v>
      </c>
      <c r="D293" s="3">
        <v>9.32</v>
      </c>
    </row>
    <row r="294" spans="1:4" x14ac:dyDescent="0.3">
      <c r="A294" s="3" t="s">
        <v>874</v>
      </c>
      <c r="B294" s="3" t="s">
        <v>875</v>
      </c>
      <c r="C294" s="3" t="s">
        <v>876</v>
      </c>
      <c r="D294" s="3">
        <v>168.52</v>
      </c>
    </row>
    <row r="295" spans="1:4" x14ac:dyDescent="0.3">
      <c r="A295" s="3" t="s">
        <v>877</v>
      </c>
      <c r="B295" s="3" t="s">
        <v>878</v>
      </c>
      <c r="C295" s="3" t="s">
        <v>879</v>
      </c>
      <c r="D295" s="3">
        <v>6.4</v>
      </c>
    </row>
    <row r="296" spans="1:4" x14ac:dyDescent="0.3">
      <c r="A296" s="3" t="s">
        <v>880</v>
      </c>
      <c r="B296" s="3" t="s">
        <v>881</v>
      </c>
      <c r="C296" s="3" t="s">
        <v>882</v>
      </c>
      <c r="D296" s="3">
        <v>12.6</v>
      </c>
    </row>
    <row r="297" spans="1:4" x14ac:dyDescent="0.3">
      <c r="A297" s="3" t="s">
        <v>883</v>
      </c>
      <c r="B297" s="3" t="s">
        <v>884</v>
      </c>
      <c r="C297" s="3" t="s">
        <v>885</v>
      </c>
      <c r="D297" s="3">
        <v>15.12</v>
      </c>
    </row>
    <row r="298" spans="1:4" x14ac:dyDescent="0.3">
      <c r="A298" s="3" t="s">
        <v>886</v>
      </c>
      <c r="B298" s="3" t="s">
        <v>887</v>
      </c>
      <c r="C298" s="3" t="s">
        <v>888</v>
      </c>
      <c r="D298" s="3">
        <v>14.16</v>
      </c>
    </row>
    <row r="299" spans="1:4" x14ac:dyDescent="0.3">
      <c r="A299" s="3" t="s">
        <v>889</v>
      </c>
      <c r="B299" s="3" t="s">
        <v>890</v>
      </c>
      <c r="C299" s="3" t="s">
        <v>891</v>
      </c>
      <c r="D299" s="3">
        <v>25.6</v>
      </c>
    </row>
    <row r="300" spans="1:4" x14ac:dyDescent="0.3">
      <c r="A300" s="3" t="s">
        <v>892</v>
      </c>
      <c r="B300" s="3" t="s">
        <v>893</v>
      </c>
      <c r="C300" s="3" t="s">
        <v>894</v>
      </c>
      <c r="D300" s="3">
        <v>36.53</v>
      </c>
    </row>
    <row r="301" spans="1:4" x14ac:dyDescent="0.3">
      <c r="A301" s="3" t="s">
        <v>895</v>
      </c>
      <c r="B301" s="3" t="s">
        <v>896</v>
      </c>
      <c r="C301" s="3" t="s">
        <v>897</v>
      </c>
      <c r="D301" s="3">
        <v>53.55</v>
      </c>
    </row>
    <row r="302" spans="1:4" x14ac:dyDescent="0.3">
      <c r="A302" s="3" t="s">
        <v>898</v>
      </c>
      <c r="B302" s="3" t="s">
        <v>899</v>
      </c>
      <c r="C302" s="3" t="s">
        <v>900</v>
      </c>
      <c r="D302" s="3">
        <v>301.82</v>
      </c>
    </row>
    <row r="303" spans="1:4" x14ac:dyDescent="0.3">
      <c r="A303" s="3" t="s">
        <v>901</v>
      </c>
      <c r="B303" s="3" t="s">
        <v>902</v>
      </c>
      <c r="C303" s="3" t="s">
        <v>903</v>
      </c>
      <c r="D303" s="3">
        <v>295.39999999999998</v>
      </c>
    </row>
    <row r="304" spans="1:4" x14ac:dyDescent="0.3">
      <c r="A304" s="3" t="s">
        <v>904</v>
      </c>
      <c r="B304" s="3" t="s">
        <v>905</v>
      </c>
      <c r="C304" s="3" t="s">
        <v>906</v>
      </c>
      <c r="D304" s="3">
        <v>56.44</v>
      </c>
    </row>
    <row r="305" spans="1:4" x14ac:dyDescent="0.3">
      <c r="A305" s="3" t="s">
        <v>907</v>
      </c>
      <c r="B305" s="3" t="s">
        <v>908</v>
      </c>
      <c r="C305" s="3" t="s">
        <v>909</v>
      </c>
      <c r="D305" s="3">
        <v>68.2</v>
      </c>
    </row>
    <row r="306" spans="1:4" x14ac:dyDescent="0.3">
      <c r="A306" s="3" t="s">
        <v>910</v>
      </c>
      <c r="B306" s="3" t="s">
        <v>911</v>
      </c>
      <c r="C306" s="3" t="s">
        <v>912</v>
      </c>
      <c r="D306" s="3">
        <v>336</v>
      </c>
    </row>
    <row r="307" spans="1:4" x14ac:dyDescent="0.3">
      <c r="A307" s="3" t="s">
        <v>913</v>
      </c>
      <c r="B307" s="3" t="s">
        <v>914</v>
      </c>
      <c r="C307" s="3" t="s">
        <v>915</v>
      </c>
      <c r="D307" s="3">
        <v>105.6</v>
      </c>
    </row>
    <row r="308" spans="1:4" x14ac:dyDescent="0.3">
      <c r="A308" s="3" t="s">
        <v>916</v>
      </c>
      <c r="B308" s="3" t="s">
        <v>917</v>
      </c>
      <c r="C308" s="3" t="s">
        <v>918</v>
      </c>
      <c r="D308" s="3">
        <v>133.82</v>
      </c>
    </row>
    <row r="309" spans="1:4" x14ac:dyDescent="0.3">
      <c r="A309" s="3" t="s">
        <v>919</v>
      </c>
      <c r="B309" s="3" t="s">
        <v>920</v>
      </c>
      <c r="C309" s="3" t="s">
        <v>921</v>
      </c>
      <c r="D309" s="3">
        <v>152.88</v>
      </c>
    </row>
    <row r="310" spans="1:4" x14ac:dyDescent="0.3">
      <c r="A310" s="3" t="s">
        <v>922</v>
      </c>
      <c r="B310" s="3" t="s">
        <v>923</v>
      </c>
      <c r="C310" s="3" t="s">
        <v>924</v>
      </c>
      <c r="D310" s="3">
        <v>168</v>
      </c>
    </row>
    <row r="311" spans="1:4" x14ac:dyDescent="0.3">
      <c r="A311" s="3" t="s">
        <v>925</v>
      </c>
      <c r="B311" s="3" t="s">
        <v>926</v>
      </c>
      <c r="C311" s="3" t="s">
        <v>927</v>
      </c>
      <c r="D311" s="3">
        <v>107.84</v>
      </c>
    </row>
    <row r="312" spans="1:4" x14ac:dyDescent="0.3">
      <c r="A312" s="3" t="s">
        <v>928</v>
      </c>
      <c r="B312" s="3" t="s">
        <v>929</v>
      </c>
      <c r="C312" s="3" t="s">
        <v>930</v>
      </c>
      <c r="D312" s="3">
        <v>206.4</v>
      </c>
    </row>
    <row r="313" spans="1:4" x14ac:dyDescent="0.3">
      <c r="A313" s="3" t="s">
        <v>931</v>
      </c>
      <c r="B313" s="3" t="s">
        <v>931</v>
      </c>
      <c r="C313" s="3" t="s">
        <v>932</v>
      </c>
      <c r="D313" s="3">
        <v>10.050000000000001</v>
      </c>
    </row>
    <row r="314" spans="1:4" x14ac:dyDescent="0.3">
      <c r="A314" s="3" t="s">
        <v>933</v>
      </c>
      <c r="B314" s="3" t="s">
        <v>933</v>
      </c>
      <c r="C314" s="3" t="s">
        <v>934</v>
      </c>
      <c r="D314" s="3">
        <v>12.8</v>
      </c>
    </row>
    <row r="315" spans="1:4" x14ac:dyDescent="0.3">
      <c r="A315" s="3" t="s">
        <v>935</v>
      </c>
      <c r="B315" s="3" t="s">
        <v>935</v>
      </c>
      <c r="C315" s="3" t="s">
        <v>936</v>
      </c>
      <c r="D315" s="3">
        <v>16</v>
      </c>
    </row>
    <row r="316" spans="1:4" x14ac:dyDescent="0.3">
      <c r="A316" s="3" t="s">
        <v>937</v>
      </c>
      <c r="B316" s="3" t="s">
        <v>937</v>
      </c>
      <c r="C316" s="3" t="s">
        <v>938</v>
      </c>
      <c r="D316" s="3">
        <v>21.4</v>
      </c>
    </row>
    <row r="317" spans="1:4" x14ac:dyDescent="0.3">
      <c r="A317" s="3" t="s">
        <v>939</v>
      </c>
      <c r="B317" s="3" t="s">
        <v>939</v>
      </c>
      <c r="C317" s="3" t="s">
        <v>940</v>
      </c>
      <c r="D317" s="3">
        <v>28</v>
      </c>
    </row>
    <row r="318" spans="1:4" x14ac:dyDescent="0.3">
      <c r="A318" s="3" t="s">
        <v>941</v>
      </c>
      <c r="B318" s="3" t="s">
        <v>941</v>
      </c>
      <c r="C318" s="3" t="s">
        <v>942</v>
      </c>
      <c r="D318" s="3">
        <v>32.700000000000003</v>
      </c>
    </row>
    <row r="319" spans="1:4" x14ac:dyDescent="0.3">
      <c r="A319" s="3" t="s">
        <v>943</v>
      </c>
      <c r="B319" s="3" t="s">
        <v>944</v>
      </c>
      <c r="C319" s="3" t="s">
        <v>945</v>
      </c>
      <c r="D319" s="3">
        <v>6.46</v>
      </c>
    </row>
    <row r="320" spans="1:4" x14ac:dyDescent="0.3">
      <c r="A320" s="3" t="s">
        <v>946</v>
      </c>
      <c r="B320" s="3" t="s">
        <v>947</v>
      </c>
      <c r="C320" s="3" t="s">
        <v>948</v>
      </c>
      <c r="D320" s="3">
        <v>14.38</v>
      </c>
    </row>
    <row r="321" spans="1:4" x14ac:dyDescent="0.3">
      <c r="A321" s="3" t="s">
        <v>949</v>
      </c>
      <c r="B321" s="3" t="s">
        <v>950</v>
      </c>
      <c r="C321" s="3" t="s">
        <v>951</v>
      </c>
      <c r="D321" s="3">
        <v>12.15</v>
      </c>
    </row>
    <row r="322" spans="1:4" x14ac:dyDescent="0.3">
      <c r="A322" s="3" t="s">
        <v>952</v>
      </c>
      <c r="B322" s="3" t="s">
        <v>953</v>
      </c>
      <c r="C322" s="3" t="s">
        <v>954</v>
      </c>
      <c r="D322" s="3">
        <v>20.21</v>
      </c>
    </row>
    <row r="323" spans="1:4" x14ac:dyDescent="0.3">
      <c r="A323" s="3" t="s">
        <v>955</v>
      </c>
      <c r="B323" s="3" t="s">
        <v>956</v>
      </c>
      <c r="C323" s="3" t="s">
        <v>957</v>
      </c>
      <c r="D323" s="3">
        <v>32.94</v>
      </c>
    </row>
    <row r="324" spans="1:4" x14ac:dyDescent="0.3">
      <c r="A324" s="3" t="s">
        <v>958</v>
      </c>
      <c r="B324" s="3" t="s">
        <v>959</v>
      </c>
      <c r="C324" s="3" t="s">
        <v>960</v>
      </c>
    </row>
    <row r="325" spans="1:4" x14ac:dyDescent="0.3">
      <c r="A325" s="3" t="s">
        <v>961</v>
      </c>
      <c r="B325" s="3" t="s">
        <v>962</v>
      </c>
      <c r="C325" s="3" t="s">
        <v>963</v>
      </c>
      <c r="D325" s="3">
        <v>49.4</v>
      </c>
    </row>
    <row r="326" spans="1:4" x14ac:dyDescent="0.3">
      <c r="A326" s="3" t="s">
        <v>964</v>
      </c>
      <c r="B326" s="3" t="s">
        <v>965</v>
      </c>
      <c r="C326" s="3" t="s">
        <v>966</v>
      </c>
      <c r="D326" s="3">
        <v>11.9</v>
      </c>
    </row>
    <row r="327" spans="1:4" x14ac:dyDescent="0.3">
      <c r="A327" s="3" t="s">
        <v>967</v>
      </c>
      <c r="B327" s="3" t="s">
        <v>968</v>
      </c>
      <c r="C327" s="3" t="s">
        <v>969</v>
      </c>
      <c r="D327" s="3">
        <v>11.6</v>
      </c>
    </row>
    <row r="328" spans="1:4" x14ac:dyDescent="0.3">
      <c r="A328" s="3" t="s">
        <v>970</v>
      </c>
      <c r="B328" s="3" t="s">
        <v>971</v>
      </c>
      <c r="C328" s="3" t="s">
        <v>972</v>
      </c>
      <c r="D328" s="3">
        <v>21.16</v>
      </c>
    </row>
    <row r="329" spans="1:4" x14ac:dyDescent="0.3">
      <c r="A329" s="3" t="s">
        <v>973</v>
      </c>
      <c r="B329" s="3" t="s">
        <v>974</v>
      </c>
      <c r="C329" s="3" t="s">
        <v>975</v>
      </c>
      <c r="D329" s="3">
        <v>25.16</v>
      </c>
    </row>
    <row r="330" spans="1:4" x14ac:dyDescent="0.3">
      <c r="A330" s="3" t="s">
        <v>976</v>
      </c>
      <c r="B330" s="3" t="s">
        <v>977</v>
      </c>
      <c r="C330" s="3" t="s">
        <v>978</v>
      </c>
      <c r="D330" s="3">
        <v>34.24</v>
      </c>
    </row>
    <row r="331" spans="1:4" x14ac:dyDescent="0.3">
      <c r="A331" s="3" t="s">
        <v>979</v>
      </c>
      <c r="B331" s="3" t="s">
        <v>980</v>
      </c>
      <c r="C331" s="3" t="s">
        <v>981</v>
      </c>
      <c r="D331" s="3">
        <v>61.88</v>
      </c>
    </row>
    <row r="332" spans="1:4" x14ac:dyDescent="0.3">
      <c r="A332" s="3" t="s">
        <v>982</v>
      </c>
      <c r="B332" s="3" t="s">
        <v>983</v>
      </c>
      <c r="C332" s="3" t="s">
        <v>984</v>
      </c>
      <c r="D332" s="3">
        <v>75.44</v>
      </c>
    </row>
    <row r="333" spans="1:4" x14ac:dyDescent="0.3">
      <c r="A333" s="3" t="s">
        <v>985</v>
      </c>
      <c r="B333" s="3" t="s">
        <v>986</v>
      </c>
      <c r="C333" s="3" t="s">
        <v>987</v>
      </c>
      <c r="D333" s="3">
        <v>96.48</v>
      </c>
    </row>
    <row r="334" spans="1:4" x14ac:dyDescent="0.3">
      <c r="A334" s="3" t="s">
        <v>988</v>
      </c>
      <c r="B334" s="3" t="s">
        <v>989</v>
      </c>
      <c r="C334" s="3" t="s">
        <v>990</v>
      </c>
      <c r="D334" s="3">
        <v>8.42</v>
      </c>
    </row>
    <row r="335" spans="1:4" x14ac:dyDescent="0.3">
      <c r="A335" s="3" t="s">
        <v>991</v>
      </c>
      <c r="B335" s="3" t="s">
        <v>992</v>
      </c>
      <c r="C335" s="3" t="s">
        <v>993</v>
      </c>
      <c r="D335" s="3">
        <v>11.39</v>
      </c>
    </row>
    <row r="336" spans="1:4" x14ac:dyDescent="0.3">
      <c r="A336" s="3" t="s">
        <v>994</v>
      </c>
      <c r="B336" s="3" t="s">
        <v>995</v>
      </c>
      <c r="C336" s="3" t="s">
        <v>996</v>
      </c>
      <c r="D336" s="3">
        <v>12.77</v>
      </c>
    </row>
    <row r="337" spans="1:4" x14ac:dyDescent="0.3">
      <c r="A337" s="3" t="s">
        <v>997</v>
      </c>
      <c r="B337" s="3" t="s">
        <v>998</v>
      </c>
      <c r="C337" s="3" t="s">
        <v>999</v>
      </c>
      <c r="D337" s="3">
        <v>27.28</v>
      </c>
    </row>
    <row r="338" spans="1:4" x14ac:dyDescent="0.3">
      <c r="A338" s="3" t="s">
        <v>1000</v>
      </c>
      <c r="B338" s="3" t="s">
        <v>1001</v>
      </c>
      <c r="C338" s="3" t="s">
        <v>1002</v>
      </c>
      <c r="D338" s="3">
        <v>27.92</v>
      </c>
    </row>
    <row r="339" spans="1:4" x14ac:dyDescent="0.3">
      <c r="A339" s="3" t="s">
        <v>1003</v>
      </c>
      <c r="B339" s="3" t="s">
        <v>1004</v>
      </c>
      <c r="C339" s="3" t="s">
        <v>1005</v>
      </c>
      <c r="D339" s="3">
        <v>52.4</v>
      </c>
    </row>
    <row r="340" spans="1:4" x14ac:dyDescent="0.3">
      <c r="A340" s="3" t="s">
        <v>1006</v>
      </c>
      <c r="B340" s="3" t="s">
        <v>1007</v>
      </c>
      <c r="C340" s="3" t="s">
        <v>1008</v>
      </c>
      <c r="D340" s="3">
        <v>57.3</v>
      </c>
    </row>
    <row r="341" spans="1:4" x14ac:dyDescent="0.3">
      <c r="A341" s="3" t="s">
        <v>1009</v>
      </c>
      <c r="B341" s="3" t="s">
        <v>1010</v>
      </c>
      <c r="C341" s="3" t="s">
        <v>1011</v>
      </c>
      <c r="D341" s="3">
        <v>74.86</v>
      </c>
    </row>
    <row r="342" spans="1:4" x14ac:dyDescent="0.3">
      <c r="A342" s="3" t="s">
        <v>1012</v>
      </c>
      <c r="B342" s="3" t="s">
        <v>1013</v>
      </c>
      <c r="C342" s="3" t="s">
        <v>1014</v>
      </c>
      <c r="D342" s="3">
        <v>22</v>
      </c>
    </row>
    <row r="343" spans="1:4" x14ac:dyDescent="0.3">
      <c r="A343" s="3" t="s">
        <v>1015</v>
      </c>
      <c r="B343" s="3" t="s">
        <v>1016</v>
      </c>
      <c r="C343" s="3" t="s">
        <v>1017</v>
      </c>
      <c r="D343" s="3">
        <v>13.1</v>
      </c>
    </row>
    <row r="344" spans="1:4" x14ac:dyDescent="0.3">
      <c r="A344" s="3" t="s">
        <v>1018</v>
      </c>
      <c r="B344" s="3" t="s">
        <v>1019</v>
      </c>
      <c r="C344" s="3" t="s">
        <v>1020</v>
      </c>
      <c r="D344" s="3">
        <v>2.6</v>
      </c>
    </row>
    <row r="345" spans="1:4" x14ac:dyDescent="0.3">
      <c r="A345" s="3" t="s">
        <v>1021</v>
      </c>
      <c r="B345" s="3" t="s">
        <v>1022</v>
      </c>
      <c r="C345" s="3" t="s">
        <v>1023</v>
      </c>
      <c r="D345" s="3">
        <v>7</v>
      </c>
    </row>
    <row r="346" spans="1:4" x14ac:dyDescent="0.3">
      <c r="A346" s="3" t="s">
        <v>1024</v>
      </c>
      <c r="B346" s="3" t="s">
        <v>1025</v>
      </c>
      <c r="C346" s="3" t="s">
        <v>1026</v>
      </c>
      <c r="D346" s="3">
        <v>14</v>
      </c>
    </row>
    <row r="347" spans="1:4" x14ac:dyDescent="0.3">
      <c r="A347" s="3" t="s">
        <v>1027</v>
      </c>
      <c r="B347" s="3" t="s">
        <v>1028</v>
      </c>
      <c r="C347" s="3" t="s">
        <v>1029</v>
      </c>
      <c r="D347" s="3">
        <v>30.49</v>
      </c>
    </row>
    <row r="348" spans="1:4" x14ac:dyDescent="0.3">
      <c r="A348" s="3" t="s">
        <v>1030</v>
      </c>
      <c r="B348" s="3" t="s">
        <v>1031</v>
      </c>
      <c r="C348" s="3" t="s">
        <v>1032</v>
      </c>
      <c r="D348" s="3">
        <v>7</v>
      </c>
    </row>
    <row r="349" spans="1:4" x14ac:dyDescent="0.3">
      <c r="A349" s="3" t="s">
        <v>1033</v>
      </c>
      <c r="B349" s="3" t="s">
        <v>1034</v>
      </c>
      <c r="C349" s="3" t="s">
        <v>1035</v>
      </c>
      <c r="D349" s="3">
        <v>9.1</v>
      </c>
    </row>
    <row r="350" spans="1:4" x14ac:dyDescent="0.3">
      <c r="A350" s="3" t="s">
        <v>1036</v>
      </c>
      <c r="B350" s="3" t="s">
        <v>1037</v>
      </c>
      <c r="C350" s="3" t="s">
        <v>1038</v>
      </c>
      <c r="D350" s="3">
        <v>12</v>
      </c>
    </row>
    <row r="351" spans="1:4" x14ac:dyDescent="0.3">
      <c r="A351" s="3" t="s">
        <v>1039</v>
      </c>
      <c r="B351" s="3" t="s">
        <v>1040</v>
      </c>
      <c r="C351" s="3" t="s">
        <v>1041</v>
      </c>
      <c r="D351" s="3">
        <v>2.1</v>
      </c>
    </row>
    <row r="352" spans="1:4" x14ac:dyDescent="0.3">
      <c r="A352" s="3" t="s">
        <v>1042</v>
      </c>
      <c r="B352" s="3" t="s">
        <v>1043</v>
      </c>
      <c r="C352" s="3" t="s">
        <v>1044</v>
      </c>
      <c r="D352" s="3">
        <v>0.8</v>
      </c>
    </row>
    <row r="353" spans="1:4" x14ac:dyDescent="0.3">
      <c r="A353" s="3" t="s">
        <v>1045</v>
      </c>
      <c r="B353" s="3" t="s">
        <v>1046</v>
      </c>
      <c r="C353" s="3" t="s">
        <v>1047</v>
      </c>
      <c r="D353" s="3">
        <v>1.7</v>
      </c>
    </row>
    <row r="354" spans="1:4" x14ac:dyDescent="0.3">
      <c r="A354" s="3" t="s">
        <v>1048</v>
      </c>
      <c r="B354" s="3" t="s">
        <v>1049</v>
      </c>
      <c r="C354" s="3" t="s">
        <v>1050</v>
      </c>
      <c r="D354" s="3">
        <v>1.35</v>
      </c>
    </row>
    <row r="355" spans="1:4" x14ac:dyDescent="0.3">
      <c r="A355" s="3" t="s">
        <v>1051</v>
      </c>
      <c r="B355" s="3" t="s">
        <v>1052</v>
      </c>
      <c r="C355" s="3" t="s">
        <v>1053</v>
      </c>
      <c r="D355" s="3">
        <v>2.7</v>
      </c>
    </row>
    <row r="356" spans="1:4" x14ac:dyDescent="0.3">
      <c r="A356" s="3" t="s">
        <v>1054</v>
      </c>
      <c r="B356" s="3" t="s">
        <v>1055</v>
      </c>
      <c r="C356" s="3" t="s">
        <v>1056</v>
      </c>
      <c r="D356" s="3">
        <v>58.01</v>
      </c>
    </row>
    <row r="357" spans="1:4" x14ac:dyDescent="0.3">
      <c r="A357" s="3" t="s">
        <v>1057</v>
      </c>
      <c r="B357" s="3" t="s">
        <v>1058</v>
      </c>
      <c r="C357" s="3" t="s">
        <v>1059</v>
      </c>
      <c r="D357" s="3">
        <v>3.7</v>
      </c>
    </row>
    <row r="358" spans="1:4" x14ac:dyDescent="0.3">
      <c r="A358" s="3" t="s">
        <v>1060</v>
      </c>
      <c r="B358" s="3" t="s">
        <v>1060</v>
      </c>
      <c r="C358" s="3" t="s">
        <v>1061</v>
      </c>
      <c r="D358" s="3">
        <v>1.4</v>
      </c>
    </row>
    <row r="359" spans="1:4" x14ac:dyDescent="0.3">
      <c r="A359" s="3" t="s">
        <v>1062</v>
      </c>
      <c r="B359" s="3" t="s">
        <v>1062</v>
      </c>
      <c r="C359" s="3" t="s">
        <v>1063</v>
      </c>
      <c r="D359" s="3">
        <v>1.27</v>
      </c>
    </row>
    <row r="360" spans="1:4" x14ac:dyDescent="0.3">
      <c r="A360" s="3" t="s">
        <v>1064</v>
      </c>
      <c r="B360" s="3" t="s">
        <v>1064</v>
      </c>
      <c r="C360" s="3" t="s">
        <v>1065</v>
      </c>
      <c r="D360" s="3">
        <v>1.76</v>
      </c>
    </row>
    <row r="361" spans="1:4" x14ac:dyDescent="0.3">
      <c r="A361" s="3" t="s">
        <v>1066</v>
      </c>
      <c r="B361" s="3" t="s">
        <v>1066</v>
      </c>
      <c r="C361" s="3" t="s">
        <v>1067</v>
      </c>
      <c r="D361" s="3">
        <v>2.4</v>
      </c>
    </row>
    <row r="362" spans="1:4" x14ac:dyDescent="0.3">
      <c r="A362" s="3" t="s">
        <v>1068</v>
      </c>
      <c r="B362" s="3" t="s">
        <v>1068</v>
      </c>
      <c r="C362" s="3" t="s">
        <v>1069</v>
      </c>
      <c r="D362" s="3">
        <v>6.49</v>
      </c>
    </row>
    <row r="363" spans="1:4" x14ac:dyDescent="0.3">
      <c r="A363" s="3" t="s">
        <v>1070</v>
      </c>
      <c r="B363" s="3" t="s">
        <v>1070</v>
      </c>
      <c r="C363" s="3" t="s">
        <v>1071</v>
      </c>
      <c r="D363" s="3">
        <v>4</v>
      </c>
    </row>
    <row r="364" spans="1:4" x14ac:dyDescent="0.3">
      <c r="A364" s="3" t="s">
        <v>1072</v>
      </c>
      <c r="B364" s="3" t="s">
        <v>1073</v>
      </c>
      <c r="C364" s="3" t="s">
        <v>1074</v>
      </c>
      <c r="D364" s="3">
        <v>34.200000000000003</v>
      </c>
    </row>
    <row r="365" spans="1:4" x14ac:dyDescent="0.3">
      <c r="A365" s="3" t="s">
        <v>1075</v>
      </c>
      <c r="B365" s="3" t="s">
        <v>1076</v>
      </c>
      <c r="C365" s="3" t="s">
        <v>1077</v>
      </c>
      <c r="D365" s="3">
        <v>39</v>
      </c>
    </row>
    <row r="366" spans="1:4" x14ac:dyDescent="0.3">
      <c r="A366" s="3" t="s">
        <v>1078</v>
      </c>
      <c r="B366" s="3" t="s">
        <v>1079</v>
      </c>
      <c r="C366" s="3" t="s">
        <v>1080</v>
      </c>
      <c r="D366" s="3">
        <v>40</v>
      </c>
    </row>
    <row r="367" spans="1:4" x14ac:dyDescent="0.3">
      <c r="A367" s="3" t="s">
        <v>1081</v>
      </c>
      <c r="B367" s="3" t="s">
        <v>1082</v>
      </c>
      <c r="C367" s="3" t="s">
        <v>1083</v>
      </c>
      <c r="D367" s="3">
        <v>46.2</v>
      </c>
    </row>
    <row r="368" spans="1:4" x14ac:dyDescent="0.3">
      <c r="A368" s="3" t="s">
        <v>1084</v>
      </c>
      <c r="B368" s="3" t="s">
        <v>1085</v>
      </c>
      <c r="C368" s="3" t="s">
        <v>1086</v>
      </c>
      <c r="D368" s="3">
        <v>51</v>
      </c>
    </row>
    <row r="369" spans="1:4" x14ac:dyDescent="0.3">
      <c r="A369" s="3" t="s">
        <v>1087</v>
      </c>
      <c r="B369" s="3" t="s">
        <v>1088</v>
      </c>
      <c r="C369" s="3" t="s">
        <v>1089</v>
      </c>
      <c r="D369" s="3">
        <v>5.88</v>
      </c>
    </row>
    <row r="370" spans="1:4" x14ac:dyDescent="0.3">
      <c r="A370" s="3" t="s">
        <v>1090</v>
      </c>
      <c r="B370" s="3" t="s">
        <v>1091</v>
      </c>
      <c r="C370" s="3" t="s">
        <v>1092</v>
      </c>
      <c r="D370" s="3">
        <v>1.86</v>
      </c>
    </row>
    <row r="371" spans="1:4" x14ac:dyDescent="0.3">
      <c r="A371" s="3" t="s">
        <v>1093</v>
      </c>
      <c r="B371" s="3" t="s">
        <v>1094</v>
      </c>
      <c r="C371" s="3" t="s">
        <v>1095</v>
      </c>
      <c r="D371" s="3">
        <v>1.3</v>
      </c>
    </row>
    <row r="372" spans="1:4" x14ac:dyDescent="0.3">
      <c r="A372" s="3" t="s">
        <v>1096</v>
      </c>
      <c r="B372" s="3" t="s">
        <v>1097</v>
      </c>
      <c r="C372" s="3" t="s">
        <v>1098</v>
      </c>
      <c r="D372" s="3">
        <v>24.51</v>
      </c>
    </row>
    <row r="373" spans="1:4" x14ac:dyDescent="0.3">
      <c r="A373" s="3" t="s">
        <v>1099</v>
      </c>
      <c r="B373" s="3" t="s">
        <v>1100</v>
      </c>
      <c r="C373" s="3" t="s">
        <v>1101</v>
      </c>
      <c r="D373" s="3">
        <v>6.4</v>
      </c>
    </row>
    <row r="374" spans="1:4" x14ac:dyDescent="0.3">
      <c r="A374" s="3" t="s">
        <v>1102</v>
      </c>
      <c r="B374" s="3" t="s">
        <v>1103</v>
      </c>
      <c r="C374" s="3" t="s">
        <v>1104</v>
      </c>
      <c r="D374" s="3">
        <v>4.8</v>
      </c>
    </row>
    <row r="375" spans="1:4" x14ac:dyDescent="0.3">
      <c r="A375" s="3" t="s">
        <v>1105</v>
      </c>
      <c r="B375" s="3" t="s">
        <v>1106</v>
      </c>
      <c r="C375" s="3" t="s">
        <v>1107</v>
      </c>
      <c r="D375" s="3">
        <v>4.78</v>
      </c>
    </row>
    <row r="376" spans="1:4" x14ac:dyDescent="0.3">
      <c r="A376" s="3" t="s">
        <v>1108</v>
      </c>
      <c r="B376" s="3" t="s">
        <v>1109</v>
      </c>
      <c r="C376" s="3" t="s">
        <v>1110</v>
      </c>
      <c r="D376" s="3">
        <v>25.3</v>
      </c>
    </row>
    <row r="377" spans="1:4" x14ac:dyDescent="0.3">
      <c r="A377" s="3" t="s">
        <v>1111</v>
      </c>
      <c r="B377" s="3" t="s">
        <v>1112</v>
      </c>
      <c r="C377" s="3" t="s">
        <v>1113</v>
      </c>
      <c r="D377" s="3">
        <v>5.56</v>
      </c>
    </row>
    <row r="378" spans="1:4" x14ac:dyDescent="0.3">
      <c r="A378" s="3" t="s">
        <v>1114</v>
      </c>
      <c r="B378" s="3" t="s">
        <v>1115</v>
      </c>
      <c r="C378" s="3" t="s">
        <v>1116</v>
      </c>
      <c r="D378" s="3">
        <v>16.059999999999999</v>
      </c>
    </row>
    <row r="379" spans="1:4" x14ac:dyDescent="0.3">
      <c r="A379" s="3" t="s">
        <v>1117</v>
      </c>
      <c r="B379" s="3" t="s">
        <v>1118</v>
      </c>
      <c r="C379" s="3" t="s">
        <v>1119</v>
      </c>
      <c r="D379" s="3">
        <v>12.68</v>
      </c>
    </row>
    <row r="380" spans="1:4" x14ac:dyDescent="0.3">
      <c r="A380" s="3" t="s">
        <v>1120</v>
      </c>
      <c r="B380" s="3" t="s">
        <v>1121</v>
      </c>
      <c r="C380" s="3" t="s">
        <v>1122</v>
      </c>
      <c r="D380" s="3">
        <v>12.1</v>
      </c>
    </row>
    <row r="381" spans="1:4" x14ac:dyDescent="0.3">
      <c r="A381" s="3" t="s">
        <v>1123</v>
      </c>
      <c r="B381" s="3" t="s">
        <v>1124</v>
      </c>
      <c r="C381" s="3" t="s">
        <v>1125</v>
      </c>
      <c r="D381" s="3">
        <v>6.04</v>
      </c>
    </row>
    <row r="382" spans="1:4" x14ac:dyDescent="0.3">
      <c r="A382" s="3" t="s">
        <v>1126</v>
      </c>
      <c r="B382" s="3" t="s">
        <v>1127</v>
      </c>
      <c r="C382" s="3" t="s">
        <v>1128</v>
      </c>
      <c r="D382" s="3">
        <v>37.6</v>
      </c>
    </row>
    <row r="383" spans="1:4" x14ac:dyDescent="0.3">
      <c r="A383" s="3" t="s">
        <v>1129</v>
      </c>
      <c r="B383" s="3" t="s">
        <v>50</v>
      </c>
      <c r="C383" s="3" t="s">
        <v>1130</v>
      </c>
      <c r="D383" s="3">
        <v>8.34</v>
      </c>
    </row>
    <row r="384" spans="1:4" x14ac:dyDescent="0.3">
      <c r="A384" s="3" t="s">
        <v>1131</v>
      </c>
      <c r="B384" s="3" t="s">
        <v>38</v>
      </c>
      <c r="C384" s="3" t="s">
        <v>1132</v>
      </c>
      <c r="D384" s="3">
        <v>4.76</v>
      </c>
    </row>
    <row r="385" spans="1:4" x14ac:dyDescent="0.3">
      <c r="A385" s="3" t="s">
        <v>1133</v>
      </c>
      <c r="B385" s="3" t="s">
        <v>47</v>
      </c>
      <c r="C385" s="3" t="s">
        <v>1134</v>
      </c>
      <c r="D385" s="3">
        <v>4.04</v>
      </c>
    </row>
    <row r="386" spans="1:4" x14ac:dyDescent="0.3">
      <c r="A386" s="3" t="s">
        <v>1135</v>
      </c>
      <c r="B386" s="3" t="s">
        <v>35</v>
      </c>
      <c r="C386" s="3" t="s">
        <v>1136</v>
      </c>
      <c r="D386" s="3">
        <v>3.62</v>
      </c>
    </row>
    <row r="387" spans="1:4" x14ac:dyDescent="0.3">
      <c r="A387" s="3" t="s">
        <v>1137</v>
      </c>
      <c r="B387" s="3" t="s">
        <v>1138</v>
      </c>
      <c r="C387" s="3" t="s">
        <v>1139</v>
      </c>
      <c r="D387" s="3">
        <v>12.3</v>
      </c>
    </row>
    <row r="388" spans="1:4" x14ac:dyDescent="0.3">
      <c r="A388" s="3" t="s">
        <v>1140</v>
      </c>
      <c r="B388" s="3" t="s">
        <v>1141</v>
      </c>
      <c r="C388" s="3" t="s">
        <v>1142</v>
      </c>
      <c r="D388" s="3">
        <v>5.5</v>
      </c>
    </row>
    <row r="389" spans="1:4" x14ac:dyDescent="0.3">
      <c r="A389" s="3" t="s">
        <v>1143</v>
      </c>
      <c r="B389" s="3" t="s">
        <v>1144</v>
      </c>
      <c r="C389" s="3" t="s">
        <v>1145</v>
      </c>
      <c r="D389" s="3">
        <v>5.9</v>
      </c>
    </row>
    <row r="390" spans="1:4" x14ac:dyDescent="0.3">
      <c r="A390" s="3" t="s">
        <v>1146</v>
      </c>
      <c r="B390" s="3" t="s">
        <v>1147</v>
      </c>
      <c r="C390" s="3" t="s">
        <v>1148</v>
      </c>
      <c r="D390" s="3">
        <v>6.13</v>
      </c>
    </row>
    <row r="391" spans="1:4" x14ac:dyDescent="0.3">
      <c r="A391" s="3" t="s">
        <v>1149</v>
      </c>
      <c r="B391" s="3" t="s">
        <v>1150</v>
      </c>
      <c r="C391" s="3" t="s">
        <v>1151</v>
      </c>
      <c r="D391" s="3">
        <v>6.74</v>
      </c>
    </row>
    <row r="392" spans="1:4" x14ac:dyDescent="0.3">
      <c r="A392" s="3" t="s">
        <v>1152</v>
      </c>
      <c r="B392" s="3" t="s">
        <v>1153</v>
      </c>
      <c r="C392" s="3" t="s">
        <v>1154</v>
      </c>
      <c r="D392" s="3">
        <v>6.22</v>
      </c>
    </row>
    <row r="393" spans="1:4" x14ac:dyDescent="0.3">
      <c r="A393" s="3" t="s">
        <v>1155</v>
      </c>
      <c r="B393" s="3" t="s">
        <v>1156</v>
      </c>
      <c r="C393" s="3" t="s">
        <v>1157</v>
      </c>
      <c r="D393" s="3">
        <v>6.9</v>
      </c>
    </row>
    <row r="394" spans="1:4" x14ac:dyDescent="0.3">
      <c r="A394" s="3" t="s">
        <v>1158</v>
      </c>
      <c r="B394" s="3" t="s">
        <v>1159</v>
      </c>
      <c r="C394" s="3" t="s">
        <v>1160</v>
      </c>
      <c r="D394" s="3">
        <v>7.07</v>
      </c>
    </row>
    <row r="395" spans="1:4" x14ac:dyDescent="0.3">
      <c r="A395" s="3" t="s">
        <v>1161</v>
      </c>
      <c r="B395" s="3" t="s">
        <v>1162</v>
      </c>
      <c r="C395" s="3" t="s">
        <v>1163</v>
      </c>
      <c r="D395" s="3">
        <v>35.6</v>
      </c>
    </row>
    <row r="396" spans="1:4" x14ac:dyDescent="0.3">
      <c r="A396" s="3" t="s">
        <v>1164</v>
      </c>
      <c r="B396" s="3" t="s">
        <v>1165</v>
      </c>
      <c r="C396" s="3" t="s">
        <v>1166</v>
      </c>
      <c r="D396" s="3">
        <v>99</v>
      </c>
    </row>
    <row r="397" spans="1:4" x14ac:dyDescent="0.3">
      <c r="A397" s="3" t="s">
        <v>1167</v>
      </c>
      <c r="B397" s="3" t="s">
        <v>151</v>
      </c>
      <c r="C397" s="3" t="s">
        <v>1168</v>
      </c>
      <c r="D397" s="3">
        <v>69.16</v>
      </c>
    </row>
    <row r="398" spans="1:4" x14ac:dyDescent="0.3">
      <c r="A398" s="3" t="s">
        <v>1169</v>
      </c>
      <c r="B398" s="3" t="s">
        <v>761</v>
      </c>
      <c r="C398" s="3" t="s">
        <v>1170</v>
      </c>
      <c r="D398" s="3">
        <v>6.6</v>
      </c>
    </row>
    <row r="399" spans="1:4" x14ac:dyDescent="0.3">
      <c r="A399" s="3" t="s">
        <v>1171</v>
      </c>
      <c r="B399" s="3" t="s">
        <v>1172</v>
      </c>
      <c r="C399" s="3" t="s">
        <v>1173</v>
      </c>
      <c r="D399" s="3">
        <v>4.0599999999999996</v>
      </c>
    </row>
    <row r="400" spans="1:4" x14ac:dyDescent="0.3">
      <c r="A400" s="3" t="s">
        <v>1174</v>
      </c>
      <c r="B400" s="3" t="s">
        <v>1175</v>
      </c>
      <c r="C400" s="3" t="s">
        <v>1176</v>
      </c>
      <c r="D400" s="3">
        <v>59.14</v>
      </c>
    </row>
    <row r="401" spans="1:4" x14ac:dyDescent="0.3">
      <c r="A401" s="3" t="s">
        <v>1177</v>
      </c>
      <c r="B401" s="3" t="s">
        <v>1178</v>
      </c>
      <c r="C401" s="3" t="s">
        <v>1179</v>
      </c>
      <c r="D401" s="3">
        <v>39.96</v>
      </c>
    </row>
    <row r="402" spans="1:4" x14ac:dyDescent="0.3">
      <c r="A402" s="3" t="s">
        <v>1180</v>
      </c>
      <c r="B402" s="3" t="s">
        <v>1181</v>
      </c>
      <c r="C402" s="3" t="s">
        <v>1182</v>
      </c>
      <c r="D402" s="3">
        <v>15</v>
      </c>
    </row>
    <row r="403" spans="1:4" x14ac:dyDescent="0.3">
      <c r="A403" s="3" t="s">
        <v>1183</v>
      </c>
      <c r="B403" s="3" t="s">
        <v>1184</v>
      </c>
      <c r="C403" s="3" t="s">
        <v>1185</v>
      </c>
      <c r="D403" s="3">
        <v>21.2</v>
      </c>
    </row>
    <row r="404" spans="1:4" x14ac:dyDescent="0.3">
      <c r="A404" s="3" t="s">
        <v>1186</v>
      </c>
      <c r="B404" s="3" t="s">
        <v>1187</v>
      </c>
      <c r="C404" s="3" t="s">
        <v>1188</v>
      </c>
      <c r="D404" s="3">
        <v>22.1</v>
      </c>
    </row>
    <row r="405" spans="1:4" x14ac:dyDescent="0.3">
      <c r="A405" s="3" t="s">
        <v>1189</v>
      </c>
      <c r="B405" s="3" t="s">
        <v>1187</v>
      </c>
      <c r="C405" s="3" t="s">
        <v>1188</v>
      </c>
      <c r="D405" s="3">
        <v>22.1</v>
      </c>
    </row>
    <row r="406" spans="1:4" x14ac:dyDescent="0.3">
      <c r="A406" s="3" t="s">
        <v>1190</v>
      </c>
      <c r="B406" s="3" t="s">
        <v>1191</v>
      </c>
      <c r="C406" s="3" t="s">
        <v>1192</v>
      </c>
      <c r="D406" s="3">
        <v>13.73</v>
      </c>
    </row>
    <row r="407" spans="1:4" x14ac:dyDescent="0.3">
      <c r="A407" s="3" t="s">
        <v>1193</v>
      </c>
      <c r="B407" s="3" t="s">
        <v>1194</v>
      </c>
      <c r="C407" s="3" t="s">
        <v>1195</v>
      </c>
      <c r="D407" s="3">
        <v>48.19</v>
      </c>
    </row>
    <row r="408" spans="1:4" x14ac:dyDescent="0.3">
      <c r="A408" s="3" t="s">
        <v>1196</v>
      </c>
      <c r="B408" s="3" t="s">
        <v>1127</v>
      </c>
      <c r="C408" s="3" t="s">
        <v>1197</v>
      </c>
      <c r="D408" s="3">
        <v>37.6</v>
      </c>
    </row>
    <row r="409" spans="1:4" x14ac:dyDescent="0.3">
      <c r="A409" s="3" t="s">
        <v>1198</v>
      </c>
      <c r="B409" s="3" t="s">
        <v>1199</v>
      </c>
      <c r="C409" s="3" t="s">
        <v>1200</v>
      </c>
      <c r="D409" s="3">
        <v>73.27</v>
      </c>
    </row>
    <row r="410" spans="1:4" x14ac:dyDescent="0.3">
      <c r="A410" s="3" t="s">
        <v>1114</v>
      </c>
      <c r="B410" s="3" t="s">
        <v>1115</v>
      </c>
      <c r="C410" s="3" t="s">
        <v>1201</v>
      </c>
      <c r="D410" s="3">
        <v>16.059999999999999</v>
      </c>
    </row>
    <row r="411" spans="1:4" x14ac:dyDescent="0.3">
      <c r="A411" s="3" t="s">
        <v>1202</v>
      </c>
      <c r="B411" s="3" t="s">
        <v>1203</v>
      </c>
      <c r="C411" s="3" t="s">
        <v>1204</v>
      </c>
      <c r="D411" s="3">
        <v>37.6</v>
      </c>
    </row>
    <row r="412" spans="1:4" x14ac:dyDescent="0.3">
      <c r="A412" s="3" t="s">
        <v>1205</v>
      </c>
      <c r="B412" s="3" t="s">
        <v>1206</v>
      </c>
      <c r="C412" s="3" t="s">
        <v>1207</v>
      </c>
      <c r="D412" s="3">
        <v>72.84</v>
      </c>
    </row>
    <row r="413" spans="1:4" x14ac:dyDescent="0.3">
      <c r="A413" s="3" t="s">
        <v>1208</v>
      </c>
      <c r="B413" s="3" t="s">
        <v>1209</v>
      </c>
      <c r="C413" s="3" t="s">
        <v>1210</v>
      </c>
      <c r="D413" s="3">
        <v>9.36</v>
      </c>
    </row>
    <row r="414" spans="1:4" x14ac:dyDescent="0.3">
      <c r="A414" s="3" t="s">
        <v>1211</v>
      </c>
      <c r="B414" s="3" t="s">
        <v>1212</v>
      </c>
      <c r="C414" s="3" t="s">
        <v>1213</v>
      </c>
      <c r="D414" s="3">
        <v>110.05000000000001</v>
      </c>
    </row>
    <row r="415" spans="1:4" x14ac:dyDescent="0.3">
      <c r="A415" s="3" t="s">
        <v>1214</v>
      </c>
      <c r="B415" s="3" t="s">
        <v>160</v>
      </c>
      <c r="C415" s="3" t="s">
        <v>161</v>
      </c>
      <c r="D415" s="3">
        <v>45.56</v>
      </c>
    </row>
    <row r="416" spans="1:4" x14ac:dyDescent="0.3">
      <c r="A416" s="3" t="s">
        <v>1215</v>
      </c>
      <c r="B416" s="3" t="s">
        <v>1216</v>
      </c>
      <c r="C416" s="3" t="s">
        <v>1217</v>
      </c>
      <c r="D416" s="3">
        <v>35.42</v>
      </c>
    </row>
    <row r="417" spans="1:4" x14ac:dyDescent="0.3">
      <c r="A417" s="3" t="s">
        <v>1218</v>
      </c>
      <c r="B417" s="3" t="s">
        <v>1219</v>
      </c>
      <c r="C417" s="3" t="s">
        <v>1220</v>
      </c>
      <c r="D417" s="3">
        <v>44.58</v>
      </c>
    </row>
    <row r="418" spans="1:4" x14ac:dyDescent="0.3">
      <c r="A418" s="3" t="s">
        <v>1221</v>
      </c>
      <c r="B418" s="3" t="s">
        <v>1222</v>
      </c>
      <c r="C418" s="3" t="s">
        <v>1223</v>
      </c>
      <c r="D418" s="3">
        <v>6.11</v>
      </c>
    </row>
    <row r="419" spans="1:4" x14ac:dyDescent="0.3">
      <c r="A419" s="3" t="s">
        <v>1224</v>
      </c>
      <c r="B419" s="3" t="s">
        <v>1222</v>
      </c>
      <c r="C419" s="3" t="s">
        <v>1223</v>
      </c>
      <c r="D419" s="3">
        <v>6.11</v>
      </c>
    </row>
    <row r="420" spans="1:4" x14ac:dyDescent="0.3">
      <c r="A420" s="3" t="s">
        <v>1225</v>
      </c>
      <c r="B420" s="3" t="s">
        <v>1226</v>
      </c>
      <c r="C420" s="3" t="s">
        <v>1227</v>
      </c>
      <c r="D420" s="3">
        <v>3</v>
      </c>
    </row>
    <row r="421" spans="1:4" x14ac:dyDescent="0.3">
      <c r="A421" s="3" t="s">
        <v>1228</v>
      </c>
      <c r="B421" s="3" t="s">
        <v>1229</v>
      </c>
      <c r="C421" s="3" t="s">
        <v>1230</v>
      </c>
      <c r="D421" s="3">
        <v>3.58</v>
      </c>
    </row>
    <row r="422" spans="1:4" x14ac:dyDescent="0.3">
      <c r="A422" s="3" t="s">
        <v>1231</v>
      </c>
      <c r="B422" s="3" t="s">
        <v>1232</v>
      </c>
      <c r="C422" s="3" t="s">
        <v>1233</v>
      </c>
      <c r="D422" s="3">
        <v>16.34</v>
      </c>
    </row>
    <row r="423" spans="1:4" x14ac:dyDescent="0.3">
      <c r="A423" s="3" t="s">
        <v>1234</v>
      </c>
      <c r="B423" s="3" t="s">
        <v>1235</v>
      </c>
      <c r="C423" s="3" t="s">
        <v>1236</v>
      </c>
      <c r="D423" s="3">
        <v>7.8</v>
      </c>
    </row>
    <row r="424" spans="1:4" x14ac:dyDescent="0.3">
      <c r="A424" s="3" t="s">
        <v>1237</v>
      </c>
      <c r="B424" s="3" t="s">
        <v>1235</v>
      </c>
      <c r="C424" s="3" t="s">
        <v>1236</v>
      </c>
      <c r="D424" s="3">
        <v>7.8</v>
      </c>
    </row>
    <row r="425" spans="1:4" x14ac:dyDescent="0.3">
      <c r="A425" s="3" t="s">
        <v>1238</v>
      </c>
      <c r="B425" s="3" t="s">
        <v>1239</v>
      </c>
      <c r="C425" s="3" t="s">
        <v>1240</v>
      </c>
      <c r="D425" s="3">
        <v>4.62</v>
      </c>
    </row>
    <row r="426" spans="1:4" x14ac:dyDescent="0.3">
      <c r="A426" s="3" t="s">
        <v>1241</v>
      </c>
      <c r="B426" s="3" t="s">
        <v>1242</v>
      </c>
      <c r="C426" s="3" t="s">
        <v>1243</v>
      </c>
      <c r="D426" s="3">
        <v>5.24</v>
      </c>
    </row>
    <row r="427" spans="1:4" x14ac:dyDescent="0.3">
      <c r="A427" s="3" t="s">
        <v>1244</v>
      </c>
      <c r="B427" s="3" t="s">
        <v>1245</v>
      </c>
      <c r="C427" s="3" t="s">
        <v>1246</v>
      </c>
      <c r="D427" s="3">
        <v>25.17</v>
      </c>
    </row>
    <row r="428" spans="1:4" x14ac:dyDescent="0.3">
      <c r="A428" s="3" t="s">
        <v>1247</v>
      </c>
      <c r="B428" s="3" t="s">
        <v>169</v>
      </c>
      <c r="C428" s="3" t="s">
        <v>170</v>
      </c>
      <c r="D428" s="3">
        <v>11.53</v>
      </c>
    </row>
    <row r="429" spans="1:4" x14ac:dyDescent="0.3">
      <c r="A429" s="3" t="s">
        <v>1248</v>
      </c>
      <c r="B429" s="3" t="s">
        <v>1249</v>
      </c>
      <c r="C429" s="3" t="s">
        <v>1250</v>
      </c>
      <c r="D429" s="3">
        <v>7.42</v>
      </c>
    </row>
    <row r="430" spans="1:4" x14ac:dyDescent="0.3">
      <c r="A430" s="3" t="s">
        <v>1251</v>
      </c>
      <c r="B430" s="3" t="s">
        <v>1249</v>
      </c>
      <c r="C430" s="3" t="s">
        <v>1252</v>
      </c>
      <c r="D430" s="3">
        <v>7.42</v>
      </c>
    </row>
    <row r="431" spans="1:4" x14ac:dyDescent="0.3">
      <c r="A431" s="3" t="s">
        <v>1253</v>
      </c>
      <c r="B431" s="3" t="s">
        <v>1254</v>
      </c>
      <c r="C431" s="3" t="s">
        <v>1255</v>
      </c>
      <c r="D431" s="3">
        <v>29.4</v>
      </c>
    </row>
    <row r="432" spans="1:4" x14ac:dyDescent="0.3">
      <c r="A432" s="3" t="s">
        <v>1256</v>
      </c>
      <c r="B432" s="3" t="s">
        <v>172</v>
      </c>
      <c r="C432" s="3" t="s">
        <v>173</v>
      </c>
      <c r="D432" s="3">
        <v>15.6</v>
      </c>
    </row>
    <row r="433" spans="1:4" x14ac:dyDescent="0.3">
      <c r="A433" s="3" t="s">
        <v>1257</v>
      </c>
      <c r="B433" s="3" t="s">
        <v>1258</v>
      </c>
      <c r="C433" s="3" t="s">
        <v>1259</v>
      </c>
      <c r="D433" s="3">
        <v>12.38</v>
      </c>
    </row>
    <row r="434" spans="1:4" x14ac:dyDescent="0.3">
      <c r="A434" s="3" t="s">
        <v>1260</v>
      </c>
      <c r="B434" s="3" t="s">
        <v>1261</v>
      </c>
      <c r="C434" s="3" t="s">
        <v>1262</v>
      </c>
      <c r="D434" s="3">
        <v>13.48</v>
      </c>
    </row>
    <row r="435" spans="1:4" x14ac:dyDescent="0.3">
      <c r="A435" s="3" t="s">
        <v>1263</v>
      </c>
      <c r="B435" s="3" t="s">
        <v>1264</v>
      </c>
      <c r="C435" s="3" t="s">
        <v>1265</v>
      </c>
      <c r="D435" s="3">
        <v>49</v>
      </c>
    </row>
    <row r="436" spans="1:4" x14ac:dyDescent="0.3">
      <c r="A436" s="3" t="s">
        <v>1266</v>
      </c>
      <c r="B436" s="3" t="s">
        <v>175</v>
      </c>
      <c r="C436" s="3" t="s">
        <v>176</v>
      </c>
      <c r="D436" s="3">
        <v>25.54</v>
      </c>
    </row>
    <row r="437" spans="1:4" x14ac:dyDescent="0.3">
      <c r="A437" s="3" t="s">
        <v>1267</v>
      </c>
      <c r="B437" s="3" t="s">
        <v>1268</v>
      </c>
      <c r="C437" s="3" t="s">
        <v>1269</v>
      </c>
      <c r="D437" s="3">
        <v>14.08</v>
      </c>
    </row>
    <row r="438" spans="1:4" x14ac:dyDescent="0.3">
      <c r="A438" s="3" t="s">
        <v>1270</v>
      </c>
      <c r="B438" s="3" t="s">
        <v>1271</v>
      </c>
      <c r="C438" s="3" t="s">
        <v>1272</v>
      </c>
      <c r="D438" s="3">
        <v>60.47</v>
      </c>
    </row>
    <row r="439" spans="1:4" x14ac:dyDescent="0.3">
      <c r="A439" s="3" t="s">
        <v>1273</v>
      </c>
      <c r="B439" s="3" t="s">
        <v>1274</v>
      </c>
      <c r="C439" s="3" t="s">
        <v>1275</v>
      </c>
      <c r="D439" s="3">
        <v>3</v>
      </c>
    </row>
    <row r="440" spans="1:4" x14ac:dyDescent="0.3">
      <c r="A440" s="3" t="s">
        <v>1276</v>
      </c>
      <c r="B440" s="3" t="s">
        <v>1277</v>
      </c>
      <c r="C440" s="3" t="s">
        <v>1278</v>
      </c>
      <c r="D440" s="3">
        <v>4.04</v>
      </c>
    </row>
    <row r="441" spans="1:4" x14ac:dyDescent="0.3">
      <c r="A441" s="3" t="s">
        <v>1279</v>
      </c>
      <c r="B441" s="3" t="s">
        <v>1280</v>
      </c>
      <c r="C441" s="3" t="s">
        <v>1281</v>
      </c>
      <c r="D441" s="3">
        <v>6.62</v>
      </c>
    </row>
    <row r="442" spans="1:4" x14ac:dyDescent="0.3">
      <c r="A442" s="3" t="s">
        <v>1282</v>
      </c>
      <c r="B442" s="3" t="s">
        <v>1283</v>
      </c>
      <c r="C442" s="3" t="s">
        <v>1284</v>
      </c>
      <c r="D442" s="3">
        <v>3.26</v>
      </c>
    </row>
    <row r="443" spans="1:4" x14ac:dyDescent="0.3">
      <c r="A443" s="3" t="s">
        <v>1285</v>
      </c>
      <c r="B443" s="3" t="s">
        <v>1286</v>
      </c>
      <c r="C443" s="3" t="s">
        <v>1287</v>
      </c>
      <c r="D443" s="3">
        <v>3.87</v>
      </c>
    </row>
    <row r="444" spans="1:4" x14ac:dyDescent="0.3">
      <c r="A444" s="3" t="s">
        <v>1288</v>
      </c>
      <c r="B444" s="3" t="s">
        <v>1289</v>
      </c>
      <c r="C444" s="3" t="s">
        <v>1290</v>
      </c>
      <c r="D444" s="3">
        <v>4.46</v>
      </c>
    </row>
    <row r="445" spans="1:4" x14ac:dyDescent="0.3">
      <c r="A445" s="3" t="s">
        <v>1291</v>
      </c>
      <c r="B445" s="3" t="s">
        <v>1292</v>
      </c>
      <c r="C445" s="3" t="s">
        <v>1293</v>
      </c>
      <c r="D445" s="3">
        <v>4.54</v>
      </c>
    </row>
    <row r="446" spans="1:4" x14ac:dyDescent="0.3">
      <c r="A446" s="3" t="s">
        <v>1294</v>
      </c>
      <c r="B446" s="3" t="s">
        <v>1295</v>
      </c>
      <c r="C446" s="3" t="s">
        <v>1296</v>
      </c>
      <c r="D446" s="3">
        <v>4.46</v>
      </c>
    </row>
    <row r="447" spans="1:4" x14ac:dyDescent="0.3">
      <c r="A447" s="3" t="s">
        <v>1297</v>
      </c>
      <c r="B447" s="3" t="s">
        <v>1298</v>
      </c>
      <c r="C447" s="3" t="s">
        <v>1299</v>
      </c>
      <c r="D447" s="3">
        <v>6</v>
      </c>
    </row>
    <row r="448" spans="1:4" x14ac:dyDescent="0.3">
      <c r="A448" s="3" t="s">
        <v>1300</v>
      </c>
      <c r="B448" s="3" t="s">
        <v>1301</v>
      </c>
      <c r="C448" s="3" t="s">
        <v>1302</v>
      </c>
      <c r="D448" s="3">
        <v>12.62</v>
      </c>
    </row>
    <row r="449" spans="1:4" x14ac:dyDescent="0.3">
      <c r="A449" s="3" t="s">
        <v>1303</v>
      </c>
      <c r="B449" s="3" t="s">
        <v>1304</v>
      </c>
      <c r="C449" s="3" t="s">
        <v>1305</v>
      </c>
      <c r="D449" s="3">
        <v>7</v>
      </c>
    </row>
    <row r="450" spans="1:4" x14ac:dyDescent="0.3">
      <c r="A450" s="3" t="s">
        <v>1306</v>
      </c>
      <c r="B450" s="3" t="s">
        <v>1307</v>
      </c>
      <c r="C450" s="3" t="s">
        <v>1308</v>
      </c>
      <c r="D450" s="3">
        <v>7.94</v>
      </c>
    </row>
    <row r="451" spans="1:4" x14ac:dyDescent="0.3">
      <c r="A451" s="3" t="s">
        <v>1309</v>
      </c>
      <c r="B451" s="3" t="s">
        <v>1310</v>
      </c>
      <c r="C451" s="3" t="s">
        <v>1311</v>
      </c>
      <c r="D451" s="3">
        <v>8.66</v>
      </c>
    </row>
    <row r="452" spans="1:4" x14ac:dyDescent="0.3">
      <c r="A452" s="3" t="s">
        <v>1312</v>
      </c>
      <c r="B452" s="3" t="s">
        <v>1313</v>
      </c>
      <c r="C452" s="3" t="s">
        <v>1314</v>
      </c>
      <c r="D452" s="3">
        <v>5.7</v>
      </c>
    </row>
    <row r="453" spans="1:4" x14ac:dyDescent="0.3">
      <c r="A453" s="3" t="s">
        <v>1315</v>
      </c>
      <c r="B453" s="3" t="s">
        <v>1316</v>
      </c>
      <c r="C453" s="3" t="s">
        <v>1317</v>
      </c>
      <c r="D453" s="3">
        <v>2.72</v>
      </c>
    </row>
    <row r="454" spans="1:4" x14ac:dyDescent="0.3">
      <c r="A454" s="3" t="s">
        <v>1318</v>
      </c>
      <c r="B454" s="3" t="s">
        <v>1319</v>
      </c>
      <c r="C454" s="3" t="s">
        <v>1320</v>
      </c>
      <c r="D454" s="3">
        <v>6.59</v>
      </c>
    </row>
    <row r="455" spans="1:4" x14ac:dyDescent="0.3">
      <c r="A455" s="3" t="s">
        <v>1321</v>
      </c>
      <c r="B455" s="3" t="s">
        <v>1322</v>
      </c>
      <c r="C455" s="3" t="s">
        <v>1323</v>
      </c>
      <c r="D455" s="3">
        <v>10.8</v>
      </c>
    </row>
    <row r="456" spans="1:4" x14ac:dyDescent="0.3">
      <c r="A456" s="3" t="s">
        <v>1324</v>
      </c>
      <c r="B456" s="3" t="s">
        <v>1325</v>
      </c>
      <c r="C456" s="3" t="s">
        <v>1326</v>
      </c>
      <c r="D456" s="3">
        <v>8.56</v>
      </c>
    </row>
    <row r="457" spans="1:4" x14ac:dyDescent="0.3">
      <c r="A457" s="3" t="s">
        <v>1327</v>
      </c>
      <c r="B457" s="3" t="s">
        <v>1328</v>
      </c>
      <c r="C457" s="3" t="s">
        <v>1329</v>
      </c>
      <c r="D457" s="3">
        <v>10.7</v>
      </c>
    </row>
    <row r="458" spans="1:4" x14ac:dyDescent="0.3">
      <c r="A458" s="3" t="s">
        <v>1330</v>
      </c>
      <c r="B458" s="3" t="s">
        <v>1331</v>
      </c>
      <c r="C458" s="3" t="s">
        <v>1332</v>
      </c>
      <c r="D458" s="3">
        <v>8.42</v>
      </c>
    </row>
    <row r="459" spans="1:4" x14ac:dyDescent="0.3">
      <c r="A459" s="3" t="s">
        <v>1333</v>
      </c>
      <c r="B459" s="3" t="s">
        <v>1331</v>
      </c>
      <c r="C459" s="3" t="s">
        <v>1332</v>
      </c>
      <c r="D459" s="3">
        <v>8.42</v>
      </c>
    </row>
    <row r="460" spans="1:4" x14ac:dyDescent="0.3">
      <c r="A460" s="3" t="s">
        <v>1334</v>
      </c>
      <c r="B460" s="3" t="s">
        <v>1335</v>
      </c>
      <c r="C460" s="3" t="s">
        <v>1336</v>
      </c>
      <c r="D460" s="3">
        <v>6.44</v>
      </c>
    </row>
    <row r="461" spans="1:4" x14ac:dyDescent="0.3">
      <c r="A461" s="3" t="s">
        <v>1337</v>
      </c>
      <c r="B461" s="3" t="s">
        <v>1335</v>
      </c>
      <c r="C461" s="3" t="s">
        <v>1338</v>
      </c>
      <c r="D461" s="3">
        <v>6.44</v>
      </c>
    </row>
    <row r="462" spans="1:4" x14ac:dyDescent="0.3">
      <c r="A462" s="3" t="s">
        <v>1339</v>
      </c>
      <c r="B462" s="3" t="s">
        <v>1340</v>
      </c>
      <c r="C462" s="3" t="s">
        <v>1341</v>
      </c>
      <c r="D462" s="3">
        <v>14.66</v>
      </c>
    </row>
    <row r="463" spans="1:4" x14ac:dyDescent="0.3">
      <c r="A463" s="3" t="s">
        <v>1342</v>
      </c>
      <c r="B463" s="3" t="s">
        <v>1340</v>
      </c>
      <c r="C463" s="3" t="s">
        <v>1341</v>
      </c>
      <c r="D463" s="3">
        <v>14.66</v>
      </c>
    </row>
    <row r="464" spans="1:4" x14ac:dyDescent="0.3">
      <c r="A464" s="3" t="s">
        <v>1343</v>
      </c>
      <c r="B464" s="3" t="s">
        <v>1344</v>
      </c>
      <c r="C464" s="3" t="s">
        <v>1345</v>
      </c>
      <c r="D464" s="3">
        <v>31.37</v>
      </c>
    </row>
    <row r="465" spans="1:4" x14ac:dyDescent="0.3">
      <c r="A465" s="3" t="s">
        <v>1346</v>
      </c>
      <c r="B465" s="3" t="s">
        <v>1344</v>
      </c>
      <c r="C465" s="3" t="s">
        <v>1345</v>
      </c>
      <c r="D465" s="3">
        <v>31.37</v>
      </c>
    </row>
    <row r="466" spans="1:4" x14ac:dyDescent="0.3">
      <c r="A466" s="3" t="s">
        <v>1347</v>
      </c>
      <c r="B466" s="3" t="s">
        <v>1348</v>
      </c>
      <c r="C466" s="3" t="s">
        <v>1349</v>
      </c>
      <c r="D466" s="3">
        <v>9.2899999999999991</v>
      </c>
    </row>
    <row r="467" spans="1:4" x14ac:dyDescent="0.3">
      <c r="A467" s="3" t="s">
        <v>1350</v>
      </c>
      <c r="B467" s="3" t="s">
        <v>1348</v>
      </c>
      <c r="C467" s="3" t="s">
        <v>1349</v>
      </c>
      <c r="D467" s="3">
        <v>9.2899999999999991</v>
      </c>
    </row>
    <row r="468" spans="1:4" x14ac:dyDescent="0.3">
      <c r="A468" s="3" t="s">
        <v>1351</v>
      </c>
      <c r="B468" s="3" t="s">
        <v>1352</v>
      </c>
      <c r="C468" s="3" t="s">
        <v>1353</v>
      </c>
      <c r="D468" s="3">
        <v>9.7200000000000006</v>
      </c>
    </row>
    <row r="469" spans="1:4" x14ac:dyDescent="0.3">
      <c r="A469" s="3" t="s">
        <v>1354</v>
      </c>
      <c r="B469" s="3" t="s">
        <v>1352</v>
      </c>
      <c r="C469" s="3" t="s">
        <v>1355</v>
      </c>
      <c r="D469" s="3">
        <v>9.7200000000000006</v>
      </c>
    </row>
    <row r="470" spans="1:4" x14ac:dyDescent="0.3">
      <c r="A470" s="3" t="s">
        <v>1356</v>
      </c>
      <c r="B470" s="3" t="s">
        <v>1357</v>
      </c>
      <c r="C470" s="3" t="s">
        <v>1358</v>
      </c>
      <c r="D470" s="3">
        <v>19.03</v>
      </c>
    </row>
    <row r="471" spans="1:4" x14ac:dyDescent="0.3">
      <c r="A471" s="3" t="s">
        <v>1359</v>
      </c>
      <c r="B471" s="3" t="s">
        <v>1357</v>
      </c>
      <c r="C471" s="3" t="s">
        <v>1358</v>
      </c>
      <c r="D471" s="3">
        <v>19.03</v>
      </c>
    </row>
    <row r="472" spans="1:4" x14ac:dyDescent="0.3">
      <c r="A472" s="3" t="s">
        <v>1360</v>
      </c>
      <c r="B472" s="3" t="s">
        <v>1361</v>
      </c>
      <c r="C472" s="3" t="s">
        <v>1362</v>
      </c>
      <c r="D472" s="3">
        <v>4.0599999999999996</v>
      </c>
    </row>
    <row r="473" spans="1:4" x14ac:dyDescent="0.3">
      <c r="A473" s="3" t="s">
        <v>1363</v>
      </c>
      <c r="B473" s="3" t="s">
        <v>1319</v>
      </c>
      <c r="C473" s="3" t="s">
        <v>1364</v>
      </c>
      <c r="D473" s="3">
        <v>6.59</v>
      </c>
    </row>
    <row r="474" spans="1:4" x14ac:dyDescent="0.3">
      <c r="A474" s="3" t="s">
        <v>1365</v>
      </c>
      <c r="B474" s="3" t="s">
        <v>1366</v>
      </c>
      <c r="C474" s="3" t="s">
        <v>1367</v>
      </c>
      <c r="D474" s="3">
        <v>31.2</v>
      </c>
    </row>
    <row r="475" spans="1:4" x14ac:dyDescent="0.3">
      <c r="A475" s="3" t="s">
        <v>1368</v>
      </c>
      <c r="B475" s="3" t="s">
        <v>1369</v>
      </c>
      <c r="C475" s="3" t="s">
        <v>1370</v>
      </c>
      <c r="D475" s="3">
        <v>8.41</v>
      </c>
    </row>
    <row r="476" spans="1:4" x14ac:dyDescent="0.3">
      <c r="A476" s="3" t="s">
        <v>1371</v>
      </c>
      <c r="B476" s="3" t="s">
        <v>1372</v>
      </c>
      <c r="C476" s="3" t="s">
        <v>1373</v>
      </c>
      <c r="D476" s="3">
        <v>8.92</v>
      </c>
    </row>
    <row r="477" spans="1:4" x14ac:dyDescent="0.3">
      <c r="A477" s="3" t="s">
        <v>1374</v>
      </c>
      <c r="B477" s="3" t="s">
        <v>1375</v>
      </c>
      <c r="C477" s="3" t="s">
        <v>1376</v>
      </c>
      <c r="D477" s="3">
        <v>15.09</v>
      </c>
    </row>
    <row r="478" spans="1:4" x14ac:dyDescent="0.3">
      <c r="A478" s="3" t="s">
        <v>1377</v>
      </c>
      <c r="B478" s="3" t="s">
        <v>1378</v>
      </c>
      <c r="C478" s="3" t="s">
        <v>1379</v>
      </c>
      <c r="D478" s="3">
        <v>13.7</v>
      </c>
    </row>
    <row r="479" spans="1:4" x14ac:dyDescent="0.3">
      <c r="A479" s="3" t="s">
        <v>1380</v>
      </c>
      <c r="B479" s="3" t="s">
        <v>1381</v>
      </c>
      <c r="C479" s="3" t="s">
        <v>1382</v>
      </c>
      <c r="D479" s="3">
        <v>13.82</v>
      </c>
    </row>
    <row r="480" spans="1:4" x14ac:dyDescent="0.3">
      <c r="A480" s="3" t="s">
        <v>1383</v>
      </c>
      <c r="B480" s="3" t="s">
        <v>1384</v>
      </c>
      <c r="C480" s="3" t="s">
        <v>1385</v>
      </c>
      <c r="D480" s="3">
        <v>15.06</v>
      </c>
    </row>
    <row r="481" spans="1:4" x14ac:dyDescent="0.3">
      <c r="A481" s="3" t="s">
        <v>1386</v>
      </c>
      <c r="B481" s="3" t="s">
        <v>1387</v>
      </c>
      <c r="C481" s="3" t="s">
        <v>1388</v>
      </c>
      <c r="D481" s="3">
        <v>24.82</v>
      </c>
    </row>
    <row r="482" spans="1:4" x14ac:dyDescent="0.3">
      <c r="A482" s="3" t="s">
        <v>1389</v>
      </c>
      <c r="B482" s="3" t="s">
        <v>1390</v>
      </c>
      <c r="C482" s="3" t="s">
        <v>1391</v>
      </c>
      <c r="D482" s="3">
        <v>22.86</v>
      </c>
    </row>
    <row r="483" spans="1:4" x14ac:dyDescent="0.3">
      <c r="A483" s="3" t="s">
        <v>1392</v>
      </c>
      <c r="B483" s="3" t="s">
        <v>1393</v>
      </c>
      <c r="C483" s="3" t="s">
        <v>1394</v>
      </c>
      <c r="D483" s="3">
        <v>26.84</v>
      </c>
    </row>
    <row r="484" spans="1:4" x14ac:dyDescent="0.3">
      <c r="A484" s="3" t="s">
        <v>1395</v>
      </c>
      <c r="B484" s="3" t="s">
        <v>1396</v>
      </c>
      <c r="C484" s="3" t="s">
        <v>1397</v>
      </c>
      <c r="D484" s="3">
        <v>28.72</v>
      </c>
    </row>
    <row r="485" spans="1:4" x14ac:dyDescent="0.3">
      <c r="A485" s="3" t="s">
        <v>1398</v>
      </c>
      <c r="B485" s="3" t="s">
        <v>1399</v>
      </c>
      <c r="C485" s="3" t="s">
        <v>1400</v>
      </c>
      <c r="D485" s="3">
        <v>32.979999999999997</v>
      </c>
    </row>
    <row r="486" spans="1:4" x14ac:dyDescent="0.3">
      <c r="A486" s="3" t="s">
        <v>1401</v>
      </c>
      <c r="B486" s="3" t="s">
        <v>1402</v>
      </c>
      <c r="C486" s="3" t="s">
        <v>1403</v>
      </c>
      <c r="D486" s="3">
        <v>45.22</v>
      </c>
    </row>
    <row r="487" spans="1:4" x14ac:dyDescent="0.3">
      <c r="A487" s="3" t="s">
        <v>1404</v>
      </c>
      <c r="B487" s="3" t="s">
        <v>695</v>
      </c>
      <c r="C487" s="3" t="s">
        <v>1405</v>
      </c>
      <c r="D487" s="3">
        <v>40</v>
      </c>
    </row>
    <row r="488" spans="1:4" x14ac:dyDescent="0.3">
      <c r="A488" s="3" t="s">
        <v>1406</v>
      </c>
      <c r="B488" s="3" t="s">
        <v>698</v>
      </c>
      <c r="C488" s="3" t="s">
        <v>1407</v>
      </c>
      <c r="D488" s="3">
        <v>47.42</v>
      </c>
    </row>
    <row r="489" spans="1:4" x14ac:dyDescent="0.3">
      <c r="A489" s="3" t="s">
        <v>1408</v>
      </c>
      <c r="B489" s="3" t="s">
        <v>1409</v>
      </c>
      <c r="C489" s="3" t="s">
        <v>1410</v>
      </c>
      <c r="D489" s="3">
        <v>40</v>
      </c>
    </row>
    <row r="490" spans="1:4" x14ac:dyDescent="0.3">
      <c r="A490" s="3" t="s">
        <v>1411</v>
      </c>
      <c r="B490" s="3" t="s">
        <v>1409</v>
      </c>
      <c r="C490" s="3" t="s">
        <v>1412</v>
      </c>
      <c r="D490" s="3">
        <v>40</v>
      </c>
    </row>
    <row r="491" spans="1:4" x14ac:dyDescent="0.3">
      <c r="A491" s="3" t="s">
        <v>1413</v>
      </c>
      <c r="B491" s="3" t="s">
        <v>1414</v>
      </c>
      <c r="C491" s="3" t="s">
        <v>1415</v>
      </c>
      <c r="D491" s="3">
        <v>40</v>
      </c>
    </row>
    <row r="492" spans="1:4" x14ac:dyDescent="0.3">
      <c r="A492" s="3" t="s">
        <v>1416</v>
      </c>
      <c r="B492" s="3" t="s">
        <v>1414</v>
      </c>
      <c r="C492" s="3" t="s">
        <v>1417</v>
      </c>
      <c r="D492" s="3">
        <v>40</v>
      </c>
    </row>
    <row r="493" spans="1:4" x14ac:dyDescent="0.3">
      <c r="A493" s="3" t="s">
        <v>1418</v>
      </c>
      <c r="B493" s="3" t="s">
        <v>1419</v>
      </c>
      <c r="C493" s="3" t="s">
        <v>1420</v>
      </c>
      <c r="D493" s="3">
        <v>4.5999999999999996</v>
      </c>
    </row>
    <row r="494" spans="1:4" x14ac:dyDescent="0.3">
      <c r="A494" s="3" t="s">
        <v>1421</v>
      </c>
      <c r="B494" s="3" t="s">
        <v>1422</v>
      </c>
      <c r="C494" s="3" t="s">
        <v>1423</v>
      </c>
      <c r="D494" s="3">
        <v>6.12</v>
      </c>
    </row>
    <row r="495" spans="1:4" x14ac:dyDescent="0.3">
      <c r="A495" s="3" t="s">
        <v>1424</v>
      </c>
      <c r="B495" s="3" t="s">
        <v>1425</v>
      </c>
      <c r="C495" s="3" t="s">
        <v>1426</v>
      </c>
      <c r="D495" s="3">
        <v>7.92</v>
      </c>
    </row>
    <row r="496" spans="1:4" x14ac:dyDescent="0.3">
      <c r="A496" s="3" t="s">
        <v>1427</v>
      </c>
      <c r="B496" s="3" t="s">
        <v>1425</v>
      </c>
      <c r="C496" s="3" t="s">
        <v>1428</v>
      </c>
      <c r="D496" s="3">
        <v>7.92</v>
      </c>
    </row>
    <row r="497" spans="1:4" x14ac:dyDescent="0.3">
      <c r="A497" s="3" t="s">
        <v>1429</v>
      </c>
      <c r="B497" s="3" t="s">
        <v>1430</v>
      </c>
      <c r="C497" s="3" t="s">
        <v>1431</v>
      </c>
      <c r="D497" s="3">
        <v>8.1999999999999993</v>
      </c>
    </row>
    <row r="498" spans="1:4" x14ac:dyDescent="0.3">
      <c r="A498" s="3" t="s">
        <v>1432</v>
      </c>
      <c r="B498" s="3" t="s">
        <v>713</v>
      </c>
      <c r="C498" s="3" t="s">
        <v>1433</v>
      </c>
      <c r="D498" s="3">
        <v>10.66</v>
      </c>
    </row>
    <row r="499" spans="1:4" x14ac:dyDescent="0.3">
      <c r="A499" s="3" t="s">
        <v>1434</v>
      </c>
      <c r="B499" s="3" t="s">
        <v>719</v>
      </c>
      <c r="C499" s="3" t="s">
        <v>1435</v>
      </c>
      <c r="D499" s="3">
        <v>10.56</v>
      </c>
    </row>
    <row r="500" spans="1:4" x14ac:dyDescent="0.3">
      <c r="A500" s="3" t="s">
        <v>1436</v>
      </c>
      <c r="B500" s="3" t="s">
        <v>1437</v>
      </c>
      <c r="C500" s="3" t="s">
        <v>1438</v>
      </c>
      <c r="D500" s="3">
        <v>11.8</v>
      </c>
    </row>
    <row r="501" spans="1:4" x14ac:dyDescent="0.3">
      <c r="A501" s="3" t="s">
        <v>1439</v>
      </c>
      <c r="B501" s="3" t="s">
        <v>1440</v>
      </c>
      <c r="C501" s="3" t="s">
        <v>1441</v>
      </c>
      <c r="D501" s="3">
        <v>12.65</v>
      </c>
    </row>
    <row r="502" spans="1:4" x14ac:dyDescent="0.3">
      <c r="A502" s="3" t="s">
        <v>1442</v>
      </c>
      <c r="B502" s="3" t="s">
        <v>1440</v>
      </c>
      <c r="C502" s="3" t="s">
        <v>1443</v>
      </c>
      <c r="D502" s="3">
        <v>12.65</v>
      </c>
    </row>
    <row r="503" spans="1:4" x14ac:dyDescent="0.3">
      <c r="A503" s="3" t="s">
        <v>1444</v>
      </c>
      <c r="B503" s="3" t="s">
        <v>1445</v>
      </c>
      <c r="C503" s="3" t="s">
        <v>1446</v>
      </c>
      <c r="D503" s="3">
        <v>19.34</v>
      </c>
    </row>
    <row r="504" spans="1:4" x14ac:dyDescent="0.3">
      <c r="A504" s="3" t="s">
        <v>1447</v>
      </c>
      <c r="B504" s="3" t="s">
        <v>1445</v>
      </c>
      <c r="C504" s="3" t="s">
        <v>1448</v>
      </c>
      <c r="D504" s="3">
        <v>19.34</v>
      </c>
    </row>
    <row r="505" spans="1:4" x14ac:dyDescent="0.3">
      <c r="A505" s="3" t="s">
        <v>1449</v>
      </c>
      <c r="B505" s="3" t="s">
        <v>1450</v>
      </c>
      <c r="C505" s="3" t="s">
        <v>1451</v>
      </c>
      <c r="D505" s="3">
        <v>14.96</v>
      </c>
    </row>
    <row r="506" spans="1:4" x14ac:dyDescent="0.3">
      <c r="A506" s="3" t="s">
        <v>1452</v>
      </c>
      <c r="B506" s="3" t="s">
        <v>1450</v>
      </c>
      <c r="C506" s="3" t="s">
        <v>1453</v>
      </c>
      <c r="D506" s="3">
        <v>14.96</v>
      </c>
    </row>
    <row r="507" spans="1:4" x14ac:dyDescent="0.3">
      <c r="A507" s="3" t="s">
        <v>1454</v>
      </c>
      <c r="B507" s="3" t="s">
        <v>1455</v>
      </c>
      <c r="C507" s="3" t="s">
        <v>1456</v>
      </c>
      <c r="D507" s="3">
        <v>13.38</v>
      </c>
    </row>
    <row r="508" spans="1:4" x14ac:dyDescent="0.3">
      <c r="A508" s="3" t="s">
        <v>1457</v>
      </c>
      <c r="B508" s="3" t="s">
        <v>1458</v>
      </c>
      <c r="C508" s="3" t="s">
        <v>1459</v>
      </c>
      <c r="D508" s="3">
        <v>21.88</v>
      </c>
    </row>
    <row r="509" spans="1:4" x14ac:dyDescent="0.3">
      <c r="A509" s="3" t="s">
        <v>1460</v>
      </c>
      <c r="B509" s="3" t="s">
        <v>1458</v>
      </c>
      <c r="C509" s="3" t="s">
        <v>1461</v>
      </c>
      <c r="D509" s="3">
        <v>21.88</v>
      </c>
    </row>
    <row r="510" spans="1:4" x14ac:dyDescent="0.3">
      <c r="A510" s="3" t="s">
        <v>1462</v>
      </c>
      <c r="B510" s="3" t="s">
        <v>1463</v>
      </c>
      <c r="C510" s="3" t="s">
        <v>1464</v>
      </c>
      <c r="D510" s="3">
        <v>19.46</v>
      </c>
    </row>
    <row r="511" spans="1:4" x14ac:dyDescent="0.3">
      <c r="A511" s="3" t="s">
        <v>1465</v>
      </c>
      <c r="B511" s="3" t="s">
        <v>1463</v>
      </c>
      <c r="C511" s="3" t="s">
        <v>1466</v>
      </c>
      <c r="D511" s="3">
        <v>19.46</v>
      </c>
    </row>
    <row r="512" spans="1:4" x14ac:dyDescent="0.3">
      <c r="A512" s="3" t="s">
        <v>1467</v>
      </c>
      <c r="B512" s="3" t="s">
        <v>728</v>
      </c>
      <c r="C512" s="3" t="s">
        <v>1468</v>
      </c>
      <c r="D512" s="3">
        <v>23.24</v>
      </c>
    </row>
    <row r="513" spans="1:4" x14ac:dyDescent="0.3">
      <c r="A513" s="3" t="s">
        <v>1469</v>
      </c>
      <c r="B513" s="3" t="s">
        <v>1470</v>
      </c>
      <c r="C513" s="3" t="s">
        <v>1471</v>
      </c>
      <c r="D513" s="3">
        <v>23.24</v>
      </c>
    </row>
    <row r="514" spans="1:4" x14ac:dyDescent="0.3">
      <c r="A514" s="3" t="s">
        <v>1472</v>
      </c>
      <c r="B514" s="3" t="s">
        <v>1470</v>
      </c>
      <c r="C514" s="3" t="s">
        <v>1473</v>
      </c>
      <c r="D514" s="3">
        <v>23.46</v>
      </c>
    </row>
    <row r="515" spans="1:4" x14ac:dyDescent="0.3">
      <c r="A515" s="3" t="s">
        <v>1474</v>
      </c>
      <c r="B515" s="3" t="s">
        <v>1475</v>
      </c>
      <c r="C515" s="3" t="s">
        <v>1476</v>
      </c>
      <c r="D515" s="3">
        <v>13.2</v>
      </c>
    </row>
    <row r="516" spans="1:4" x14ac:dyDescent="0.3">
      <c r="A516" s="3" t="s">
        <v>1477</v>
      </c>
      <c r="B516" s="3" t="s">
        <v>1478</v>
      </c>
      <c r="C516" s="3" t="s">
        <v>1479</v>
      </c>
      <c r="D516" s="3">
        <v>17.399999999999999</v>
      </c>
    </row>
    <row r="517" spans="1:4" x14ac:dyDescent="0.3">
      <c r="A517" s="3" t="s">
        <v>1480</v>
      </c>
      <c r="B517" s="3" t="s">
        <v>1481</v>
      </c>
      <c r="C517" s="3" t="s">
        <v>1482</v>
      </c>
      <c r="D517" s="3">
        <v>3.2</v>
      </c>
    </row>
    <row r="518" spans="1:4" x14ac:dyDescent="0.3">
      <c r="A518" s="3" t="s">
        <v>1483</v>
      </c>
      <c r="B518" s="3" t="s">
        <v>1484</v>
      </c>
      <c r="C518" s="3" t="s">
        <v>1485</v>
      </c>
      <c r="D518" s="3">
        <v>34.380000000000003</v>
      </c>
    </row>
    <row r="519" spans="1:4" x14ac:dyDescent="0.3">
      <c r="A519" s="3" t="s">
        <v>1486</v>
      </c>
      <c r="B519" s="3" t="s">
        <v>1487</v>
      </c>
      <c r="C519" s="3" t="s">
        <v>1488</v>
      </c>
      <c r="D519" s="3">
        <v>5.2</v>
      </c>
    </row>
    <row r="520" spans="1:4" x14ac:dyDescent="0.3">
      <c r="A520" s="3" t="s">
        <v>1489</v>
      </c>
      <c r="B520" s="3" t="s">
        <v>1490</v>
      </c>
      <c r="C520" s="3" t="s">
        <v>1491</v>
      </c>
      <c r="D520" s="3">
        <v>17.079999999999998</v>
      </c>
    </row>
    <row r="521" spans="1:4" x14ac:dyDescent="0.3">
      <c r="A521" s="3" t="s">
        <v>1492</v>
      </c>
      <c r="B521" s="3" t="s">
        <v>1493</v>
      </c>
      <c r="C521" s="3" t="s">
        <v>1494</v>
      </c>
      <c r="D521" s="3">
        <v>8.4</v>
      </c>
    </row>
    <row r="522" spans="1:4" x14ac:dyDescent="0.3">
      <c r="A522" s="3" t="s">
        <v>1495</v>
      </c>
      <c r="B522" s="3" t="s">
        <v>1496</v>
      </c>
      <c r="C522" s="3" t="s">
        <v>1497</v>
      </c>
      <c r="D522" s="3">
        <v>27.48</v>
      </c>
    </row>
    <row r="523" spans="1:4" x14ac:dyDescent="0.3">
      <c r="A523" s="3" t="s">
        <v>1498</v>
      </c>
      <c r="B523" s="3" t="s">
        <v>1499</v>
      </c>
      <c r="C523" s="3" t="s">
        <v>1500</v>
      </c>
      <c r="D523" s="3">
        <v>10.5</v>
      </c>
    </row>
    <row r="524" spans="1:4" x14ac:dyDescent="0.3">
      <c r="A524" s="3" t="s">
        <v>1501</v>
      </c>
      <c r="B524" s="3" t="s">
        <v>1502</v>
      </c>
      <c r="C524" s="3" t="s">
        <v>1503</v>
      </c>
      <c r="D524" s="3">
        <v>24.78</v>
      </c>
    </row>
    <row r="525" spans="1:4" x14ac:dyDescent="0.3">
      <c r="A525" s="3" t="s">
        <v>1504</v>
      </c>
      <c r="B525" s="3" t="s">
        <v>1505</v>
      </c>
      <c r="C525" s="3" t="s">
        <v>1506</v>
      </c>
      <c r="D525" s="3">
        <v>30.24</v>
      </c>
    </row>
    <row r="526" spans="1:4" x14ac:dyDescent="0.3">
      <c r="A526" s="3" t="s">
        <v>1507</v>
      </c>
      <c r="B526" s="3" t="s">
        <v>1508</v>
      </c>
      <c r="C526" s="3" t="s">
        <v>1509</v>
      </c>
      <c r="D526" s="3">
        <v>20.92</v>
      </c>
    </row>
    <row r="527" spans="1:4" x14ac:dyDescent="0.3">
      <c r="A527" s="3" t="s">
        <v>1510</v>
      </c>
      <c r="B527" s="3" t="s">
        <v>1511</v>
      </c>
      <c r="C527" s="3" t="s">
        <v>1512</v>
      </c>
      <c r="D527" s="3">
        <v>52.8</v>
      </c>
    </row>
    <row r="528" spans="1:4" x14ac:dyDescent="0.3">
      <c r="A528" s="3" t="s">
        <v>1513</v>
      </c>
      <c r="B528" s="3" t="s">
        <v>1514</v>
      </c>
      <c r="C528" s="3" t="s">
        <v>1515</v>
      </c>
      <c r="D528" s="3">
        <v>12.24</v>
      </c>
    </row>
    <row r="529" spans="1:4" x14ac:dyDescent="0.3">
      <c r="A529" s="3" t="s">
        <v>1516</v>
      </c>
      <c r="B529" s="3" t="s">
        <v>1517</v>
      </c>
      <c r="C529" s="3" t="s">
        <v>1518</v>
      </c>
      <c r="D529" s="3">
        <v>11.86</v>
      </c>
    </row>
    <row r="530" spans="1:4" x14ac:dyDescent="0.3">
      <c r="A530" s="3" t="s">
        <v>1519</v>
      </c>
      <c r="B530" s="3" t="s">
        <v>1520</v>
      </c>
      <c r="C530" s="3" t="s">
        <v>1521</v>
      </c>
      <c r="D530" s="3">
        <v>18.11</v>
      </c>
    </row>
    <row r="531" spans="1:4" x14ac:dyDescent="0.3">
      <c r="A531" s="3" t="s">
        <v>1522</v>
      </c>
      <c r="B531" s="3" t="s">
        <v>1523</v>
      </c>
      <c r="C531" s="3" t="s">
        <v>1524</v>
      </c>
      <c r="D531" s="3">
        <v>24.8</v>
      </c>
    </row>
    <row r="532" spans="1:4" x14ac:dyDescent="0.3">
      <c r="A532" s="3" t="s">
        <v>1525</v>
      </c>
      <c r="B532" s="3" t="s">
        <v>1526</v>
      </c>
      <c r="C532" s="3" t="s">
        <v>1527</v>
      </c>
      <c r="D532" s="3">
        <v>13.8</v>
      </c>
    </row>
    <row r="533" spans="1:4" x14ac:dyDescent="0.3">
      <c r="A533" s="3" t="s">
        <v>1528</v>
      </c>
      <c r="B533" s="3" t="s">
        <v>1529</v>
      </c>
      <c r="C533" s="3" t="s">
        <v>1530</v>
      </c>
      <c r="D533" s="3">
        <v>113.68</v>
      </c>
    </row>
    <row r="534" spans="1:4" x14ac:dyDescent="0.3">
      <c r="A534" s="3" t="s">
        <v>1531</v>
      </c>
      <c r="B534" s="3" t="s">
        <v>1532</v>
      </c>
      <c r="C534" s="3" t="s">
        <v>1533</v>
      </c>
      <c r="D534" s="3">
        <v>31.85</v>
      </c>
    </row>
    <row r="535" spans="1:4" x14ac:dyDescent="0.3">
      <c r="A535" s="3" t="s">
        <v>1534</v>
      </c>
      <c r="B535" s="3" t="s">
        <v>1535</v>
      </c>
      <c r="C535" s="3" t="s">
        <v>1536</v>
      </c>
      <c r="D535" s="3">
        <v>14.18</v>
      </c>
    </row>
    <row r="536" spans="1:4" x14ac:dyDescent="0.3">
      <c r="A536" s="3" t="s">
        <v>1537</v>
      </c>
      <c r="B536" s="3" t="s">
        <v>1538</v>
      </c>
      <c r="C536" s="3" t="s">
        <v>1539</v>
      </c>
      <c r="D536" s="3">
        <v>15</v>
      </c>
    </row>
    <row r="537" spans="1:4" x14ac:dyDescent="0.3">
      <c r="A537" s="3" t="s">
        <v>1540</v>
      </c>
      <c r="B537" s="3" t="s">
        <v>1541</v>
      </c>
      <c r="C537" s="3" t="s">
        <v>1542</v>
      </c>
      <c r="D537" s="3">
        <v>16.98</v>
      </c>
    </row>
    <row r="538" spans="1:4" x14ac:dyDescent="0.3">
      <c r="A538" s="3" t="s">
        <v>1543</v>
      </c>
      <c r="B538" s="3" t="s">
        <v>1178</v>
      </c>
      <c r="C538" s="3" t="s">
        <v>1544</v>
      </c>
      <c r="D538" s="3">
        <v>39.96</v>
      </c>
    </row>
    <row r="539" spans="1:4" x14ac:dyDescent="0.3">
      <c r="A539" s="3" t="s">
        <v>1545</v>
      </c>
      <c r="B539" s="3" t="s">
        <v>1546</v>
      </c>
      <c r="C539" s="3" t="s">
        <v>1547</v>
      </c>
      <c r="D539" s="3">
        <v>47.54</v>
      </c>
    </row>
    <row r="540" spans="1:4" x14ac:dyDescent="0.3">
      <c r="A540" s="3" t="s">
        <v>1548</v>
      </c>
      <c r="B540" s="3" t="s">
        <v>1549</v>
      </c>
      <c r="C540" s="3" t="s">
        <v>1550</v>
      </c>
      <c r="D540" s="3">
        <v>182.26</v>
      </c>
    </row>
    <row r="541" spans="1:4" x14ac:dyDescent="0.3">
      <c r="A541" s="3" t="s">
        <v>1551</v>
      </c>
      <c r="B541" s="3" t="s">
        <v>1552</v>
      </c>
      <c r="C541" s="3" t="s">
        <v>1553</v>
      </c>
      <c r="D541" s="3">
        <v>0.1</v>
      </c>
    </row>
    <row r="542" spans="1:4" x14ac:dyDescent="0.3">
      <c r="A542" s="3" t="s">
        <v>1554</v>
      </c>
      <c r="B542" s="3" t="s">
        <v>1555</v>
      </c>
      <c r="C542" s="3" t="s">
        <v>1556</v>
      </c>
      <c r="D542" s="3">
        <v>2.11</v>
      </c>
    </row>
    <row r="543" spans="1:4" x14ac:dyDescent="0.3">
      <c r="A543" s="3" t="s">
        <v>1557</v>
      </c>
      <c r="B543" s="3" t="s">
        <v>1558</v>
      </c>
      <c r="C543" s="3" t="s">
        <v>1559</v>
      </c>
      <c r="D543" s="3">
        <v>0.05</v>
      </c>
    </row>
    <row r="544" spans="1:4" x14ac:dyDescent="0.3">
      <c r="A544" s="3" t="s">
        <v>1560</v>
      </c>
      <c r="B544" s="3" t="s">
        <v>1561</v>
      </c>
      <c r="C544" s="3" t="s">
        <v>1562</v>
      </c>
      <c r="D544" s="3">
        <v>0.24</v>
      </c>
    </row>
    <row r="545" spans="1:4" x14ac:dyDescent="0.3">
      <c r="A545" s="3" t="s">
        <v>1563</v>
      </c>
      <c r="B545" s="3" t="s">
        <v>1564</v>
      </c>
      <c r="C545" s="3" t="s">
        <v>1565</v>
      </c>
      <c r="D545" s="3">
        <v>7.0000000000000007E-2</v>
      </c>
    </row>
    <row r="546" spans="1:4" x14ac:dyDescent="0.3">
      <c r="A546" s="3" t="s">
        <v>1566</v>
      </c>
      <c r="B546" s="3" t="s">
        <v>1567</v>
      </c>
      <c r="C546" s="3" t="s">
        <v>1568</v>
      </c>
      <c r="D546" s="3">
        <v>0.24</v>
      </c>
    </row>
    <row r="547" spans="1:4" x14ac:dyDescent="0.3">
      <c r="A547" s="3" t="s">
        <v>1569</v>
      </c>
      <c r="B547" s="3" t="s">
        <v>1570</v>
      </c>
      <c r="C547" s="3" t="s">
        <v>1571</v>
      </c>
      <c r="D547" s="3">
        <v>0.06</v>
      </c>
    </row>
    <row r="548" spans="1:4" x14ac:dyDescent="0.3">
      <c r="A548" s="3" t="s">
        <v>1572</v>
      </c>
      <c r="B548" s="3" t="s">
        <v>1573</v>
      </c>
      <c r="C548" s="3" t="s">
        <v>1574</v>
      </c>
      <c r="D548" s="3">
        <v>0.04</v>
      </c>
    </row>
    <row r="549" spans="1:4" x14ac:dyDescent="0.3">
      <c r="A549" s="3" t="s">
        <v>1575</v>
      </c>
      <c r="B549" s="3" t="s">
        <v>1576</v>
      </c>
      <c r="C549" s="3" t="s">
        <v>1577</v>
      </c>
      <c r="D549" s="3">
        <v>4</v>
      </c>
    </row>
    <row r="550" spans="1:4" x14ac:dyDescent="0.3">
      <c r="A550" s="3" t="s">
        <v>1578</v>
      </c>
      <c r="B550" s="3" t="s">
        <v>1579</v>
      </c>
      <c r="C550" s="3" t="s">
        <v>1580</v>
      </c>
      <c r="D550" s="3">
        <v>4.68</v>
      </c>
    </row>
    <row r="551" spans="1:4" x14ac:dyDescent="0.3">
      <c r="A551" s="3" t="s">
        <v>1581</v>
      </c>
      <c r="B551" s="3" t="s">
        <v>1582</v>
      </c>
      <c r="C551" s="3" t="s">
        <v>1583</v>
      </c>
      <c r="D551" s="3">
        <v>5.46</v>
      </c>
    </row>
    <row r="552" spans="1:4" x14ac:dyDescent="0.3">
      <c r="A552" s="3" t="s">
        <v>1584</v>
      </c>
      <c r="B552" s="3" t="s">
        <v>1585</v>
      </c>
      <c r="C552" s="3" t="s">
        <v>1586</v>
      </c>
      <c r="D552" s="3">
        <v>7.66</v>
      </c>
    </row>
    <row r="553" spans="1:4" x14ac:dyDescent="0.3">
      <c r="A553" s="3" t="s">
        <v>1587</v>
      </c>
      <c r="B553" s="3" t="s">
        <v>1588</v>
      </c>
      <c r="C553" s="3" t="s">
        <v>1589</v>
      </c>
      <c r="D553" s="3">
        <v>10.56</v>
      </c>
    </row>
    <row r="554" spans="1:4" x14ac:dyDescent="0.3">
      <c r="A554" s="3" t="s">
        <v>1590</v>
      </c>
      <c r="B554" s="3" t="s">
        <v>1591</v>
      </c>
      <c r="C554" s="3" t="s">
        <v>1592</v>
      </c>
      <c r="D554" s="3">
        <v>69.400000000000006</v>
      </c>
    </row>
    <row r="555" spans="1:4" x14ac:dyDescent="0.3">
      <c r="A555" s="3" t="s">
        <v>1593</v>
      </c>
      <c r="B555" s="3" t="s">
        <v>1594</v>
      </c>
      <c r="C555" s="3" t="s">
        <v>1595</v>
      </c>
      <c r="D555" s="3">
        <v>10.94</v>
      </c>
    </row>
    <row r="556" spans="1:4" x14ac:dyDescent="0.3">
      <c r="A556" s="3" t="s">
        <v>1596</v>
      </c>
      <c r="B556" s="3" t="s">
        <v>1597</v>
      </c>
      <c r="C556" s="3" t="s">
        <v>1598</v>
      </c>
      <c r="D556" s="3">
        <v>5.52</v>
      </c>
    </row>
    <row r="557" spans="1:4" x14ac:dyDescent="0.3">
      <c r="A557" s="3" t="s">
        <v>1599</v>
      </c>
      <c r="B557" s="3" t="s">
        <v>1600</v>
      </c>
      <c r="C557" s="3" t="s">
        <v>1601</v>
      </c>
      <c r="D557" s="3">
        <v>12.6</v>
      </c>
    </row>
    <row r="558" spans="1:4" x14ac:dyDescent="0.3">
      <c r="A558" s="3" t="s">
        <v>1602</v>
      </c>
      <c r="B558" s="3" t="s">
        <v>1603</v>
      </c>
      <c r="C558" s="3" t="s">
        <v>1604</v>
      </c>
      <c r="D558" s="3">
        <v>2.58</v>
      </c>
    </row>
    <row r="559" spans="1:4" x14ac:dyDescent="0.3">
      <c r="A559" s="3" t="s">
        <v>1605</v>
      </c>
      <c r="B559" s="3" t="s">
        <v>1606</v>
      </c>
      <c r="C559" s="3" t="s">
        <v>1607</v>
      </c>
      <c r="D559" s="3">
        <v>4</v>
      </c>
    </row>
    <row r="560" spans="1:4" x14ac:dyDescent="0.3">
      <c r="A560" s="3" t="s">
        <v>1608</v>
      </c>
      <c r="B560" s="3" t="s">
        <v>1609</v>
      </c>
      <c r="C560" s="3" t="s">
        <v>1610</v>
      </c>
      <c r="D560" s="3">
        <v>5.94</v>
      </c>
    </row>
    <row r="561" spans="1:4" x14ac:dyDescent="0.3">
      <c r="A561" s="3" t="s">
        <v>1611</v>
      </c>
      <c r="B561" s="3" t="s">
        <v>1612</v>
      </c>
      <c r="C561" s="3" t="s">
        <v>1613</v>
      </c>
      <c r="D561" s="3">
        <v>6.77</v>
      </c>
    </row>
    <row r="562" spans="1:4" x14ac:dyDescent="0.3">
      <c r="A562" s="3" t="s">
        <v>1614</v>
      </c>
      <c r="B562" s="3" t="s">
        <v>1615</v>
      </c>
      <c r="C562" s="3" t="s">
        <v>1616</v>
      </c>
      <c r="D562" s="3">
        <v>9.36</v>
      </c>
    </row>
    <row r="563" spans="1:4" x14ac:dyDescent="0.3">
      <c r="A563" s="3" t="s">
        <v>1617</v>
      </c>
      <c r="B563" s="3" t="s">
        <v>1618</v>
      </c>
      <c r="C563" s="3" t="s">
        <v>1619</v>
      </c>
      <c r="D563" s="3">
        <v>8.3000000000000007</v>
      </c>
    </row>
    <row r="564" spans="1:4" x14ac:dyDescent="0.3">
      <c r="A564" s="3" t="s">
        <v>1620</v>
      </c>
      <c r="B564" s="3" t="s">
        <v>1621</v>
      </c>
      <c r="C564" s="3" t="s">
        <v>1622</v>
      </c>
      <c r="D564" s="3">
        <v>2.2599999999999998</v>
      </c>
    </row>
    <row r="565" spans="1:4" x14ac:dyDescent="0.3">
      <c r="A565" s="3" t="s">
        <v>1623</v>
      </c>
      <c r="B565" s="3" t="s">
        <v>1624</v>
      </c>
      <c r="C565" s="3" t="s">
        <v>1625</v>
      </c>
      <c r="D565" s="3">
        <v>2.66</v>
      </c>
    </row>
    <row r="566" spans="1:4" x14ac:dyDescent="0.3">
      <c r="A566" s="3" t="s">
        <v>1626</v>
      </c>
      <c r="B566" s="3" t="s">
        <v>1627</v>
      </c>
      <c r="C566" s="3" t="s">
        <v>1628</v>
      </c>
      <c r="D566" s="3">
        <v>3.42</v>
      </c>
    </row>
    <row r="567" spans="1:4" x14ac:dyDescent="0.3">
      <c r="A567" s="3" t="s">
        <v>1629</v>
      </c>
      <c r="B567" s="3" t="s">
        <v>1630</v>
      </c>
      <c r="C567" s="3" t="s">
        <v>1631</v>
      </c>
      <c r="D567" s="3">
        <v>1.66</v>
      </c>
    </row>
    <row r="568" spans="1:4" x14ac:dyDescent="0.3">
      <c r="A568" s="3" t="s">
        <v>1632</v>
      </c>
      <c r="B568" s="3" t="s">
        <v>1633</v>
      </c>
      <c r="C568" s="3" t="s">
        <v>1634</v>
      </c>
      <c r="D568" s="3">
        <v>2.2400000000000002</v>
      </c>
    </row>
    <row r="569" spans="1:4" x14ac:dyDescent="0.3">
      <c r="A569" s="3" t="s">
        <v>1635</v>
      </c>
      <c r="B569" s="3" t="s">
        <v>1636</v>
      </c>
      <c r="C569" s="3" t="s">
        <v>1637</v>
      </c>
      <c r="D569" s="3">
        <v>3.46</v>
      </c>
    </row>
    <row r="570" spans="1:4" x14ac:dyDescent="0.3">
      <c r="A570" s="3" t="s">
        <v>1638</v>
      </c>
      <c r="B570" s="3" t="s">
        <v>1639</v>
      </c>
      <c r="C570" s="3" t="s">
        <v>1640</v>
      </c>
      <c r="D570" s="3">
        <v>5.0599999999999996</v>
      </c>
    </row>
    <row r="571" spans="1:4" x14ac:dyDescent="0.3">
      <c r="A571" s="3" t="s">
        <v>1641</v>
      </c>
      <c r="B571" s="3" t="s">
        <v>1642</v>
      </c>
      <c r="C571" s="3" t="s">
        <v>1643</v>
      </c>
      <c r="D571" s="3">
        <v>35.46</v>
      </c>
    </row>
    <row r="572" spans="1:4" x14ac:dyDescent="0.3">
      <c r="A572" s="3" t="s">
        <v>1644</v>
      </c>
      <c r="B572" s="3" t="s">
        <v>1645</v>
      </c>
      <c r="C572" s="3" t="s">
        <v>1646</v>
      </c>
      <c r="D572" s="3">
        <v>6.07</v>
      </c>
    </row>
    <row r="573" spans="1:4" x14ac:dyDescent="0.3">
      <c r="A573" s="3" t="s">
        <v>1647</v>
      </c>
      <c r="B573" s="3" t="s">
        <v>1648</v>
      </c>
      <c r="C573" s="3" t="s">
        <v>1649</v>
      </c>
      <c r="D573" s="3">
        <v>0.44</v>
      </c>
    </row>
    <row r="574" spans="1:4" x14ac:dyDescent="0.3">
      <c r="A574" s="3" t="s">
        <v>1650</v>
      </c>
      <c r="B574" s="3" t="s">
        <v>1651</v>
      </c>
      <c r="C574" s="3" t="s">
        <v>1652</v>
      </c>
      <c r="D574" s="3">
        <v>0.44</v>
      </c>
    </row>
    <row r="575" spans="1:4" x14ac:dyDescent="0.3">
      <c r="A575" s="3" t="s">
        <v>1653</v>
      </c>
      <c r="B575" s="3" t="s">
        <v>1654</v>
      </c>
      <c r="C575" s="3" t="s">
        <v>1655</v>
      </c>
      <c r="D575" s="3">
        <v>1.26</v>
      </c>
    </row>
    <row r="576" spans="1:4" x14ac:dyDescent="0.3">
      <c r="A576" s="3" t="s">
        <v>1656</v>
      </c>
      <c r="B576" s="3" t="s">
        <v>1657</v>
      </c>
      <c r="C576" s="3" t="s">
        <v>1658</v>
      </c>
      <c r="D576" s="3">
        <v>3.4</v>
      </c>
    </row>
    <row r="577" spans="1:4" x14ac:dyDescent="0.3">
      <c r="A577" s="3" t="s">
        <v>1659</v>
      </c>
      <c r="B577" s="3" t="s">
        <v>1660</v>
      </c>
      <c r="C577" s="3" t="s">
        <v>1661</v>
      </c>
      <c r="D577" s="3">
        <v>3.6</v>
      </c>
    </row>
    <row r="578" spans="1:4" x14ac:dyDescent="0.3">
      <c r="A578" s="3" t="s">
        <v>1662</v>
      </c>
      <c r="B578" s="3" t="s">
        <v>1663</v>
      </c>
      <c r="C578" s="3" t="s">
        <v>1664</v>
      </c>
      <c r="D578" s="3">
        <v>3.66</v>
      </c>
    </row>
    <row r="579" spans="1:4" x14ac:dyDescent="0.3">
      <c r="A579" s="3" t="s">
        <v>1665</v>
      </c>
      <c r="B579" s="3" t="s">
        <v>1666</v>
      </c>
      <c r="C579" s="3" t="s">
        <v>1667</v>
      </c>
      <c r="D579" s="3">
        <v>7.6</v>
      </c>
    </row>
    <row r="580" spans="1:4" x14ac:dyDescent="0.3">
      <c r="A580" s="3" t="s">
        <v>1668</v>
      </c>
      <c r="B580" s="3" t="s">
        <v>1669</v>
      </c>
      <c r="C580" s="3" t="s">
        <v>1670</v>
      </c>
      <c r="D580" s="3">
        <v>3.7</v>
      </c>
    </row>
    <row r="581" spans="1:4" x14ac:dyDescent="0.3">
      <c r="A581" s="3" t="s">
        <v>1671</v>
      </c>
      <c r="B581" s="3" t="s">
        <v>1672</v>
      </c>
      <c r="C581" s="3" t="s">
        <v>1673</v>
      </c>
      <c r="D581" s="3">
        <v>1.18</v>
      </c>
    </row>
    <row r="582" spans="1:4" x14ac:dyDescent="0.3">
      <c r="A582" s="3" t="s">
        <v>1674</v>
      </c>
      <c r="B582" s="3" t="s">
        <v>1675</v>
      </c>
      <c r="C582" s="3" t="s">
        <v>1676</v>
      </c>
      <c r="D582" s="3">
        <v>1.27</v>
      </c>
    </row>
    <row r="583" spans="1:4" x14ac:dyDescent="0.3">
      <c r="A583" s="3" t="s">
        <v>1677</v>
      </c>
      <c r="B583" s="3" t="s">
        <v>1678</v>
      </c>
      <c r="C583" s="3" t="s">
        <v>1679</v>
      </c>
      <c r="D583" s="3">
        <v>1.6</v>
      </c>
    </row>
    <row r="584" spans="1:4" x14ac:dyDescent="0.3">
      <c r="A584" s="3" t="s">
        <v>1680</v>
      </c>
      <c r="B584" s="3" t="s">
        <v>1681</v>
      </c>
      <c r="C584" s="3" t="s">
        <v>1682</v>
      </c>
      <c r="D584" s="3">
        <v>0.7</v>
      </c>
    </row>
    <row r="585" spans="1:4" x14ac:dyDescent="0.3">
      <c r="A585" s="3" t="s">
        <v>1683</v>
      </c>
      <c r="B585" s="3" t="s">
        <v>1684</v>
      </c>
      <c r="C585" s="3" t="s">
        <v>1685</v>
      </c>
      <c r="D585" s="3">
        <v>21.32</v>
      </c>
    </row>
    <row r="586" spans="1:4" x14ac:dyDescent="0.3">
      <c r="A586" s="3" t="s">
        <v>1686</v>
      </c>
      <c r="B586" s="3" t="s">
        <v>1687</v>
      </c>
      <c r="C586" s="3" t="s">
        <v>1688</v>
      </c>
      <c r="D586" s="3">
        <v>30.72</v>
      </c>
    </row>
    <row r="587" spans="1:4" x14ac:dyDescent="0.3">
      <c r="A587" s="3" t="s">
        <v>1689</v>
      </c>
      <c r="B587" s="3" t="s">
        <v>1690</v>
      </c>
      <c r="C587" s="3" t="s">
        <v>1691</v>
      </c>
      <c r="D587" s="3">
        <v>30.7</v>
      </c>
    </row>
    <row r="588" spans="1:4" x14ac:dyDescent="0.3">
      <c r="A588" s="3" t="s">
        <v>1692</v>
      </c>
      <c r="B588" s="3" t="s">
        <v>1693</v>
      </c>
      <c r="C588" s="3" t="s">
        <v>1694</v>
      </c>
      <c r="D588" s="3">
        <v>74.099999999999994</v>
      </c>
    </row>
    <row r="589" spans="1:4" x14ac:dyDescent="0.3">
      <c r="A589" s="3" t="s">
        <v>1695</v>
      </c>
      <c r="B589" s="3" t="s">
        <v>1696</v>
      </c>
      <c r="C589" s="3" t="s">
        <v>1697</v>
      </c>
      <c r="D589" s="3">
        <v>30.6</v>
      </c>
    </row>
    <row r="590" spans="1:4" x14ac:dyDescent="0.3">
      <c r="A590" s="3" t="s">
        <v>1698</v>
      </c>
      <c r="B590" s="3" t="s">
        <v>1699</v>
      </c>
      <c r="C590" s="3" t="s">
        <v>1700</v>
      </c>
      <c r="D590" s="3">
        <v>49.12</v>
      </c>
    </row>
    <row r="591" spans="1:4" x14ac:dyDescent="0.3">
      <c r="A591" s="3" t="s">
        <v>1701</v>
      </c>
      <c r="B591" s="3" t="s">
        <v>1702</v>
      </c>
      <c r="C591" s="3" t="s">
        <v>1703</v>
      </c>
      <c r="D591" s="3">
        <v>40.99</v>
      </c>
    </row>
    <row r="592" spans="1:4" x14ac:dyDescent="0.3">
      <c r="A592" s="3" t="s">
        <v>1704</v>
      </c>
      <c r="B592" s="3" t="s">
        <v>1705</v>
      </c>
      <c r="C592" s="3" t="s">
        <v>1706</v>
      </c>
      <c r="D592" s="3">
        <v>40.99</v>
      </c>
    </row>
    <row r="593" spans="1:4" x14ac:dyDescent="0.3">
      <c r="A593" s="3" t="s">
        <v>1707</v>
      </c>
      <c r="B593" s="3" t="s">
        <v>1708</v>
      </c>
      <c r="C593" s="3" t="s">
        <v>1709</v>
      </c>
      <c r="D593" s="3">
        <v>52.29</v>
      </c>
    </row>
    <row r="594" spans="1:4" x14ac:dyDescent="0.3">
      <c r="A594" s="3" t="s">
        <v>1120</v>
      </c>
      <c r="B594" s="3" t="s">
        <v>1710</v>
      </c>
      <c r="C594" s="3" t="s">
        <v>1711</v>
      </c>
      <c r="D594" s="3">
        <v>17.89</v>
      </c>
    </row>
    <row r="595" spans="1:4" x14ac:dyDescent="0.3">
      <c r="A595" s="3" t="s">
        <v>1712</v>
      </c>
      <c r="B595" s="3" t="s">
        <v>1713</v>
      </c>
      <c r="C595" s="3" t="s">
        <v>1714</v>
      </c>
      <c r="D595" s="3">
        <v>18.38</v>
      </c>
    </row>
    <row r="596" spans="1:4" x14ac:dyDescent="0.3">
      <c r="A596" s="3" t="s">
        <v>1715</v>
      </c>
      <c r="B596" s="3" t="s">
        <v>1716</v>
      </c>
      <c r="C596" s="3" t="s">
        <v>1717</v>
      </c>
      <c r="D596" s="3">
        <v>4</v>
      </c>
    </row>
    <row r="597" spans="1:4" x14ac:dyDescent="0.3">
      <c r="A597" s="3" t="s">
        <v>1718</v>
      </c>
      <c r="B597" s="3" t="s">
        <v>1719</v>
      </c>
      <c r="C597" s="3" t="s">
        <v>1720</v>
      </c>
      <c r="D597" s="3">
        <v>9.6</v>
      </c>
    </row>
    <row r="598" spans="1:4" x14ac:dyDescent="0.3">
      <c r="A598" s="3" t="s">
        <v>1721</v>
      </c>
      <c r="B598" s="3" t="s">
        <v>1722</v>
      </c>
      <c r="C598" s="3" t="s">
        <v>1723</v>
      </c>
      <c r="D598" s="3">
        <v>12.6</v>
      </c>
    </row>
    <row r="599" spans="1:4" x14ac:dyDescent="0.3">
      <c r="A599" s="3" t="s">
        <v>1724</v>
      </c>
      <c r="B599" s="3" t="s">
        <v>1725</v>
      </c>
      <c r="C599" s="3" t="s">
        <v>1726</v>
      </c>
      <c r="D599" s="3">
        <v>1.9</v>
      </c>
    </row>
    <row r="600" spans="1:4" x14ac:dyDescent="0.3">
      <c r="A600" s="3" t="s">
        <v>1727</v>
      </c>
      <c r="B600" s="3" t="s">
        <v>1728</v>
      </c>
      <c r="C600" s="3" t="s">
        <v>1729</v>
      </c>
      <c r="D600" s="3">
        <v>5.0999999999999996</v>
      </c>
    </row>
    <row r="601" spans="1:4" x14ac:dyDescent="0.3">
      <c r="A601" s="3" t="s">
        <v>1730</v>
      </c>
      <c r="B601" s="3" t="s">
        <v>1731</v>
      </c>
      <c r="C601" s="3" t="s">
        <v>1732</v>
      </c>
      <c r="D601" s="3">
        <v>4</v>
      </c>
    </row>
    <row r="602" spans="1:4" x14ac:dyDescent="0.3">
      <c r="A602" s="3" t="s">
        <v>1733</v>
      </c>
      <c r="B602" s="3" t="s">
        <v>1734</v>
      </c>
      <c r="C602" s="3" t="s">
        <v>1735</v>
      </c>
      <c r="D602" s="3">
        <v>94.86</v>
      </c>
    </row>
    <row r="603" spans="1:4" x14ac:dyDescent="0.3">
      <c r="A603" s="3" t="s">
        <v>1736</v>
      </c>
      <c r="B603" s="3" t="s">
        <v>1737</v>
      </c>
      <c r="C603" s="3" t="s">
        <v>1738</v>
      </c>
      <c r="D603" s="3">
        <v>9.4599999999999991</v>
      </c>
    </row>
    <row r="604" spans="1:4" x14ac:dyDescent="0.3">
      <c r="A604" s="3" t="s">
        <v>1739</v>
      </c>
      <c r="B604" s="3" t="s">
        <v>1740</v>
      </c>
      <c r="C604" s="3" t="s">
        <v>1741</v>
      </c>
      <c r="D604" s="3">
        <v>6.85</v>
      </c>
    </row>
    <row r="605" spans="1:4" x14ac:dyDescent="0.3">
      <c r="A605" s="3" t="s">
        <v>1742</v>
      </c>
      <c r="B605" s="3" t="s">
        <v>1743</v>
      </c>
      <c r="C605" s="3" t="s">
        <v>1744</v>
      </c>
      <c r="D605" s="3">
        <v>5.8</v>
      </c>
    </row>
    <row r="606" spans="1:4" x14ac:dyDescent="0.3">
      <c r="A606" s="3" t="s">
        <v>1745</v>
      </c>
      <c r="B606" s="3" t="s">
        <v>1746</v>
      </c>
      <c r="C606" s="3" t="s">
        <v>1747</v>
      </c>
      <c r="D606" s="3">
        <v>60.61</v>
      </c>
    </row>
    <row r="607" spans="1:4" x14ac:dyDescent="0.3">
      <c r="A607" s="3" t="s">
        <v>1748</v>
      </c>
      <c r="B607" s="3" t="s">
        <v>1749</v>
      </c>
      <c r="C607" s="3" t="s">
        <v>1750</v>
      </c>
      <c r="D607" s="3">
        <v>51.44</v>
      </c>
    </row>
    <row r="608" spans="1:4" x14ac:dyDescent="0.3">
      <c r="A608" s="3" t="s">
        <v>1751</v>
      </c>
      <c r="B608" s="3" t="s">
        <v>1752</v>
      </c>
      <c r="C608" s="3" t="s">
        <v>1753</v>
      </c>
      <c r="D608" s="3">
        <v>20</v>
      </c>
    </row>
    <row r="609" spans="1:4" x14ac:dyDescent="0.3">
      <c r="A609" s="3" t="s">
        <v>1754</v>
      </c>
      <c r="B609" s="3" t="s">
        <v>1755</v>
      </c>
      <c r="C609" s="3" t="s">
        <v>1756</v>
      </c>
      <c r="D609" s="3">
        <v>169</v>
      </c>
    </row>
    <row r="610" spans="1:4" x14ac:dyDescent="0.3">
      <c r="A610" s="3" t="s">
        <v>1757</v>
      </c>
      <c r="B610" s="3" t="s">
        <v>1758</v>
      </c>
      <c r="C610" s="3" t="s">
        <v>1759</v>
      </c>
      <c r="D610" s="3">
        <v>17.04</v>
      </c>
    </row>
    <row r="611" spans="1:4" x14ac:dyDescent="0.3">
      <c r="A611" s="3" t="s">
        <v>1760</v>
      </c>
      <c r="B611" s="3" t="s">
        <v>1761</v>
      </c>
      <c r="C611" s="3" t="s">
        <v>1762</v>
      </c>
      <c r="D611" s="3">
        <v>18.739999999999998</v>
      </c>
    </row>
    <row r="612" spans="1:4" x14ac:dyDescent="0.3">
      <c r="A612" s="3" t="s">
        <v>1763</v>
      </c>
      <c r="B612" s="3" t="s">
        <v>238</v>
      </c>
      <c r="C612" s="3" t="s">
        <v>1764</v>
      </c>
      <c r="D612" s="3">
        <v>5.6</v>
      </c>
    </row>
    <row r="613" spans="1:4" x14ac:dyDescent="0.3">
      <c r="A613" s="3" t="s">
        <v>1765</v>
      </c>
      <c r="B613" s="3" t="s">
        <v>1766</v>
      </c>
      <c r="C613" s="3" t="s">
        <v>1767</v>
      </c>
      <c r="D613" s="3">
        <v>12.25</v>
      </c>
    </row>
    <row r="614" spans="1:4" x14ac:dyDescent="0.3">
      <c r="A614" s="3" t="s">
        <v>1768</v>
      </c>
      <c r="B614" s="3" t="s">
        <v>1769</v>
      </c>
      <c r="C614" s="3" t="s">
        <v>1770</v>
      </c>
      <c r="D614" s="3">
        <v>13.16</v>
      </c>
    </row>
    <row r="615" spans="1:4" x14ac:dyDescent="0.3">
      <c r="A615" s="3" t="s">
        <v>1771</v>
      </c>
      <c r="B615" s="3" t="s">
        <v>1772</v>
      </c>
      <c r="C615" s="3" t="s">
        <v>1773</v>
      </c>
      <c r="D615" s="3">
        <v>15.92</v>
      </c>
    </row>
    <row r="616" spans="1:4" x14ac:dyDescent="0.3">
      <c r="A616" s="3" t="s">
        <v>1774</v>
      </c>
      <c r="B616" s="3" t="s">
        <v>1775</v>
      </c>
      <c r="C616" s="3" t="s">
        <v>1776</v>
      </c>
      <c r="D616" s="3">
        <v>31.76</v>
      </c>
    </row>
    <row r="617" spans="1:4" x14ac:dyDescent="0.3">
      <c r="A617" s="3" t="s">
        <v>1777</v>
      </c>
      <c r="B617" s="3" t="s">
        <v>1778</v>
      </c>
      <c r="C617" s="3" t="s">
        <v>1779</v>
      </c>
      <c r="D617" s="3">
        <v>3.91</v>
      </c>
    </row>
    <row r="618" spans="1:4" x14ac:dyDescent="0.3">
      <c r="A618" s="3" t="s">
        <v>1780</v>
      </c>
      <c r="B618" s="3" t="s">
        <v>1781</v>
      </c>
      <c r="C618" s="3" t="s">
        <v>1782</v>
      </c>
      <c r="D618" s="3">
        <v>15</v>
      </c>
    </row>
    <row r="619" spans="1:4" x14ac:dyDescent="0.3">
      <c r="A619" s="3" t="s">
        <v>1783</v>
      </c>
      <c r="B619" s="3" t="s">
        <v>1784</v>
      </c>
      <c r="C619" s="3" t="s">
        <v>1785</v>
      </c>
      <c r="D619" s="3">
        <v>56.6</v>
      </c>
    </row>
    <row r="620" spans="1:4" x14ac:dyDescent="0.3">
      <c r="A620" s="3" t="s">
        <v>1786</v>
      </c>
      <c r="B620" s="3" t="s">
        <v>1787</v>
      </c>
      <c r="C620" s="3" t="s">
        <v>1788</v>
      </c>
      <c r="D620" s="3">
        <v>6.91</v>
      </c>
    </row>
    <row r="621" spans="1:4" x14ac:dyDescent="0.3">
      <c r="A621" s="3" t="s">
        <v>1789</v>
      </c>
      <c r="B621" s="3" t="s">
        <v>1790</v>
      </c>
      <c r="C621" s="3" t="s">
        <v>1791</v>
      </c>
      <c r="D621" s="3">
        <v>11.82</v>
      </c>
    </row>
    <row r="622" spans="1:4" x14ac:dyDescent="0.3">
      <c r="A622" s="3" t="s">
        <v>1792</v>
      </c>
      <c r="B622" s="3" t="s">
        <v>1793</v>
      </c>
      <c r="C622" s="3" t="s">
        <v>1794</v>
      </c>
      <c r="D622" s="3">
        <v>12.55</v>
      </c>
    </row>
    <row r="623" spans="1:4" x14ac:dyDescent="0.3">
      <c r="A623" s="3" t="s">
        <v>1795</v>
      </c>
      <c r="B623" s="3" t="s">
        <v>1796</v>
      </c>
      <c r="C623" s="3" t="s">
        <v>1797</v>
      </c>
      <c r="D623" s="3">
        <v>18.850000000000001</v>
      </c>
    </row>
    <row r="624" spans="1:4" x14ac:dyDescent="0.3">
      <c r="A624" s="3" t="s">
        <v>1798</v>
      </c>
      <c r="B624" s="3" t="s">
        <v>1799</v>
      </c>
      <c r="C624" s="3" t="s">
        <v>1800</v>
      </c>
      <c r="D624" s="3">
        <v>25.09</v>
      </c>
    </row>
    <row r="625" spans="1:4" x14ac:dyDescent="0.3">
      <c r="A625" s="3" t="s">
        <v>1801</v>
      </c>
      <c r="B625" s="3" t="s">
        <v>1802</v>
      </c>
      <c r="C625" s="3" t="s">
        <v>1803</v>
      </c>
      <c r="D625" s="3">
        <v>58.34</v>
      </c>
    </row>
    <row r="626" spans="1:4" x14ac:dyDescent="0.3">
      <c r="A626" s="3" t="s">
        <v>1804</v>
      </c>
      <c r="B626" s="3" t="s">
        <v>1805</v>
      </c>
      <c r="C626" s="3" t="s">
        <v>1806</v>
      </c>
      <c r="D626" s="3">
        <v>1.89</v>
      </c>
    </row>
    <row r="627" spans="1:4" x14ac:dyDescent="0.3">
      <c r="A627" s="3" t="s">
        <v>1807</v>
      </c>
      <c r="B627" s="3" t="s">
        <v>1808</v>
      </c>
      <c r="C627" s="3" t="s">
        <v>1809</v>
      </c>
      <c r="D627" s="3">
        <v>1.98</v>
      </c>
    </row>
    <row r="628" spans="1:4" x14ac:dyDescent="0.3">
      <c r="A628" s="3" t="s">
        <v>1810</v>
      </c>
      <c r="B628" s="3" t="s">
        <v>1811</v>
      </c>
      <c r="C628" s="3" t="s">
        <v>1812</v>
      </c>
      <c r="D628" s="3">
        <v>2.4700000000000002</v>
      </c>
    </row>
    <row r="629" spans="1:4" x14ac:dyDescent="0.3">
      <c r="A629" s="3" t="s">
        <v>1813</v>
      </c>
      <c r="B629" s="3" t="s">
        <v>1814</v>
      </c>
      <c r="C629" s="3" t="s">
        <v>1815</v>
      </c>
      <c r="D629" s="3">
        <v>2.82</v>
      </c>
    </row>
    <row r="630" spans="1:4" x14ac:dyDescent="0.3">
      <c r="A630" s="3" t="s">
        <v>1816</v>
      </c>
      <c r="B630" s="3" t="s">
        <v>1817</v>
      </c>
      <c r="C630" s="3" t="s">
        <v>1818</v>
      </c>
      <c r="D630" s="3">
        <v>2.98</v>
      </c>
    </row>
    <row r="631" spans="1:4" x14ac:dyDescent="0.3">
      <c r="A631" s="3" t="s">
        <v>1819</v>
      </c>
      <c r="B631" s="3" t="s">
        <v>1820</v>
      </c>
      <c r="C631" s="3" t="s">
        <v>1821</v>
      </c>
      <c r="D631" s="3">
        <v>3.65</v>
      </c>
    </row>
    <row r="632" spans="1:4" x14ac:dyDescent="0.3">
      <c r="A632" s="3" t="s">
        <v>1822</v>
      </c>
      <c r="B632" s="3" t="s">
        <v>1823</v>
      </c>
      <c r="C632" s="3" t="s">
        <v>1824</v>
      </c>
      <c r="D632" s="3">
        <v>69.680000000000007</v>
      </c>
    </row>
    <row r="633" spans="1:4" x14ac:dyDescent="0.3">
      <c r="A633" s="3" t="s">
        <v>1825</v>
      </c>
      <c r="B633" s="3" t="s">
        <v>1825</v>
      </c>
      <c r="C633" s="3" t="s">
        <v>1826</v>
      </c>
      <c r="D633" s="3">
        <v>62.7</v>
      </c>
    </row>
    <row r="634" spans="1:4" x14ac:dyDescent="0.3">
      <c r="A634" s="3" t="s">
        <v>1827</v>
      </c>
      <c r="B634" s="3" t="s">
        <v>1828</v>
      </c>
      <c r="C634" s="3" t="s">
        <v>1829</v>
      </c>
      <c r="D634" s="3">
        <v>39.950000000000003</v>
      </c>
    </row>
    <row r="635" spans="1:4" x14ac:dyDescent="0.3">
      <c r="A635" s="3" t="s">
        <v>1830</v>
      </c>
      <c r="B635" s="3" t="s">
        <v>1830</v>
      </c>
      <c r="C635" s="3" t="s">
        <v>1831</v>
      </c>
      <c r="D635" s="3">
        <v>0.2</v>
      </c>
    </row>
    <row r="636" spans="1:4" x14ac:dyDescent="0.3">
      <c r="A636" s="3" t="s">
        <v>1832</v>
      </c>
      <c r="B636" s="3" t="s">
        <v>1832</v>
      </c>
      <c r="C636" s="3" t="s">
        <v>1833</v>
      </c>
      <c r="D636" s="3">
        <v>2.8</v>
      </c>
    </row>
    <row r="637" spans="1:4" x14ac:dyDescent="0.3">
      <c r="A637" s="3" t="s">
        <v>1834</v>
      </c>
      <c r="B637" s="3" t="s">
        <v>1834</v>
      </c>
      <c r="C637" s="3" t="s">
        <v>1835</v>
      </c>
      <c r="D637" s="3">
        <v>0.1</v>
      </c>
    </row>
    <row r="638" spans="1:4" x14ac:dyDescent="0.3">
      <c r="A638" s="3" t="s">
        <v>1836</v>
      </c>
      <c r="B638" s="3" t="s">
        <v>1837</v>
      </c>
      <c r="C638" s="3" t="s">
        <v>1838</v>
      </c>
      <c r="D638" s="3">
        <v>0.16</v>
      </c>
    </row>
    <row r="639" spans="1:4" x14ac:dyDescent="0.3">
      <c r="A639" s="3" t="s">
        <v>1839</v>
      </c>
      <c r="B639" s="3" t="s">
        <v>1840</v>
      </c>
      <c r="C639" s="3" t="s">
        <v>1841</v>
      </c>
      <c r="D639" s="3">
        <v>0.25</v>
      </c>
    </row>
    <row r="640" spans="1:4" x14ac:dyDescent="0.3">
      <c r="A640" s="3" t="s">
        <v>1842</v>
      </c>
      <c r="B640" s="3" t="s">
        <v>1843</v>
      </c>
      <c r="C640" s="3" t="s">
        <v>1844</v>
      </c>
      <c r="D640" s="3">
        <v>0.25</v>
      </c>
    </row>
    <row r="641" spans="1:4" x14ac:dyDescent="0.3">
      <c r="A641" s="3" t="s">
        <v>1845</v>
      </c>
      <c r="B641" s="3" t="s">
        <v>1846</v>
      </c>
      <c r="C641" s="3" t="s">
        <v>1847</v>
      </c>
      <c r="D641" s="3">
        <v>0.35</v>
      </c>
    </row>
    <row r="642" spans="1:4" x14ac:dyDescent="0.3">
      <c r="A642" s="3" t="s">
        <v>1848</v>
      </c>
      <c r="B642" s="3" t="s">
        <v>1849</v>
      </c>
      <c r="C642" s="3" t="s">
        <v>1850</v>
      </c>
      <c r="D642" s="3">
        <v>0.44</v>
      </c>
    </row>
    <row r="643" spans="1:4" x14ac:dyDescent="0.3">
      <c r="A643" s="3" t="s">
        <v>1851</v>
      </c>
      <c r="B643" s="3" t="s">
        <v>1852</v>
      </c>
      <c r="C643" s="3" t="s">
        <v>1853</v>
      </c>
      <c r="D643" s="3">
        <v>1.45</v>
      </c>
    </row>
    <row r="644" spans="1:4" x14ac:dyDescent="0.3">
      <c r="A644" s="3" t="s">
        <v>1854</v>
      </c>
      <c r="B644" s="3" t="s">
        <v>1855</v>
      </c>
      <c r="C644" s="3" t="s">
        <v>1856</v>
      </c>
      <c r="D644" s="3">
        <v>1.25</v>
      </c>
    </row>
    <row r="645" spans="1:4" x14ac:dyDescent="0.3">
      <c r="A645" s="3" t="s">
        <v>1857</v>
      </c>
      <c r="B645" s="3" t="s">
        <v>1858</v>
      </c>
      <c r="C645" s="3" t="s">
        <v>1859</v>
      </c>
      <c r="D645" s="3">
        <v>0.02</v>
      </c>
    </row>
    <row r="646" spans="1:4" x14ac:dyDescent="0.3">
      <c r="A646" s="3" t="s">
        <v>1860</v>
      </c>
      <c r="B646" s="3" t="s">
        <v>1861</v>
      </c>
      <c r="C646" s="3" t="s">
        <v>1862</v>
      </c>
      <c r="D646" s="3">
        <v>1.2</v>
      </c>
    </row>
    <row r="647" spans="1:4" x14ac:dyDescent="0.3">
      <c r="A647" s="3" t="s">
        <v>1863</v>
      </c>
      <c r="B647" s="3" t="s">
        <v>1864</v>
      </c>
      <c r="C647" s="3" t="s">
        <v>1865</v>
      </c>
      <c r="D647" s="3">
        <v>1.74</v>
      </c>
    </row>
    <row r="648" spans="1:4" x14ac:dyDescent="0.3">
      <c r="A648" s="3" t="s">
        <v>1866</v>
      </c>
      <c r="B648" s="3" t="s">
        <v>1867</v>
      </c>
      <c r="C648" s="3" t="s">
        <v>1868</v>
      </c>
      <c r="D648" s="3">
        <v>0.02</v>
      </c>
    </row>
    <row r="649" spans="1:4" x14ac:dyDescent="0.3">
      <c r="A649" s="3" t="s">
        <v>1869</v>
      </c>
      <c r="B649" s="3" t="s">
        <v>1870</v>
      </c>
      <c r="C649" s="3" t="s">
        <v>1871</v>
      </c>
      <c r="D649" s="3">
        <v>0.24</v>
      </c>
    </row>
    <row r="650" spans="1:4" x14ac:dyDescent="0.3">
      <c r="A650" s="3" t="s">
        <v>1872</v>
      </c>
      <c r="B650" s="3" t="s">
        <v>1873</v>
      </c>
      <c r="C650" s="3" t="s">
        <v>1874</v>
      </c>
      <c r="D650" s="3">
        <v>0.33</v>
      </c>
    </row>
    <row r="651" spans="1:4" x14ac:dyDescent="0.3">
      <c r="A651" s="3" t="s">
        <v>1875</v>
      </c>
      <c r="B651" s="3" t="s">
        <v>1876</v>
      </c>
      <c r="C651" s="3" t="s">
        <v>1877</v>
      </c>
      <c r="D651" s="3">
        <v>0.16</v>
      </c>
    </row>
    <row r="652" spans="1:4" x14ac:dyDescent="0.3">
      <c r="A652" s="3" t="s">
        <v>1878</v>
      </c>
      <c r="B652" s="3" t="s">
        <v>1878</v>
      </c>
      <c r="C652" s="3" t="s">
        <v>1879</v>
      </c>
      <c r="D652" s="3">
        <v>0.44</v>
      </c>
    </row>
    <row r="653" spans="1:4" x14ac:dyDescent="0.3">
      <c r="A653" s="3" t="s">
        <v>1880</v>
      </c>
      <c r="B653" s="3" t="s">
        <v>1881</v>
      </c>
      <c r="C653" s="3" t="s">
        <v>1882</v>
      </c>
      <c r="D653" s="3">
        <v>0.15</v>
      </c>
    </row>
    <row r="654" spans="1:4" x14ac:dyDescent="0.3">
      <c r="A654" s="3" t="s">
        <v>1883</v>
      </c>
      <c r="B654" s="3" t="s">
        <v>1884</v>
      </c>
      <c r="C654" s="3" t="s">
        <v>1885</v>
      </c>
      <c r="D654" s="3">
        <v>0.27</v>
      </c>
    </row>
    <row r="655" spans="1:4" x14ac:dyDescent="0.3">
      <c r="A655" s="3" t="s">
        <v>1886</v>
      </c>
      <c r="B655" s="3" t="s">
        <v>1887</v>
      </c>
      <c r="C655" s="3" t="s">
        <v>1888</v>
      </c>
      <c r="D655" s="3">
        <v>0.24</v>
      </c>
    </row>
    <row r="656" spans="1:4" x14ac:dyDescent="0.3">
      <c r="A656" s="3" t="s">
        <v>1889</v>
      </c>
      <c r="B656" s="3" t="s">
        <v>1890</v>
      </c>
      <c r="C656" s="3" t="s">
        <v>1891</v>
      </c>
      <c r="D656" s="3">
        <v>0.27</v>
      </c>
    </row>
    <row r="657" spans="1:4" x14ac:dyDescent="0.3">
      <c r="A657" s="3" t="s">
        <v>1892</v>
      </c>
      <c r="B657" s="3" t="s">
        <v>1893</v>
      </c>
      <c r="C657" s="3" t="s">
        <v>1894</v>
      </c>
      <c r="D657" s="3">
        <v>1.64</v>
      </c>
    </row>
    <row r="658" spans="1:4" x14ac:dyDescent="0.3">
      <c r="A658" s="3" t="s">
        <v>1895</v>
      </c>
      <c r="B658" s="3" t="s">
        <v>1896</v>
      </c>
      <c r="C658" s="3" t="s">
        <v>1897</v>
      </c>
      <c r="D658" s="3">
        <v>0.02</v>
      </c>
    </row>
    <row r="659" spans="1:4" x14ac:dyDescent="0.3">
      <c r="A659" s="3" t="s">
        <v>1898</v>
      </c>
      <c r="B659" s="3" t="s">
        <v>1899</v>
      </c>
      <c r="C659" s="3" t="s">
        <v>1900</v>
      </c>
      <c r="D659" s="3">
        <v>8.3800000000000008</v>
      </c>
    </row>
    <row r="660" spans="1:4" x14ac:dyDescent="0.3">
      <c r="A660" s="3" t="s">
        <v>1901</v>
      </c>
      <c r="B660" s="3" t="s">
        <v>1902</v>
      </c>
      <c r="C660" s="3" t="s">
        <v>1903</v>
      </c>
      <c r="D660" s="3">
        <v>0.16</v>
      </c>
    </row>
    <row r="661" spans="1:4" x14ac:dyDescent="0.3">
      <c r="A661" s="3" t="s">
        <v>1904</v>
      </c>
      <c r="B661" s="3" t="s">
        <v>1905</v>
      </c>
      <c r="C661" s="3" t="s">
        <v>1906</v>
      </c>
      <c r="D661" s="3">
        <v>0.1</v>
      </c>
    </row>
    <row r="662" spans="1:4" x14ac:dyDescent="0.3">
      <c r="A662" s="3" t="s">
        <v>1907</v>
      </c>
      <c r="B662" s="3" t="s">
        <v>1908</v>
      </c>
      <c r="C662" s="3" t="s">
        <v>1909</v>
      </c>
      <c r="D662" s="3">
        <v>3.7</v>
      </c>
    </row>
    <row r="663" spans="1:4" x14ac:dyDescent="0.3">
      <c r="A663" s="3" t="s">
        <v>1910</v>
      </c>
      <c r="B663" s="3" t="s">
        <v>1911</v>
      </c>
      <c r="C663" s="3" t="s">
        <v>1912</v>
      </c>
      <c r="D663" s="3">
        <v>2.4</v>
      </c>
    </row>
    <row r="664" spans="1:4" x14ac:dyDescent="0.3">
      <c r="A664" s="3" t="s">
        <v>1913</v>
      </c>
      <c r="B664" s="3" t="s">
        <v>1913</v>
      </c>
      <c r="C664" s="3" t="s">
        <v>1914</v>
      </c>
      <c r="D664" s="3">
        <v>0.04</v>
      </c>
    </row>
    <row r="665" spans="1:4" x14ac:dyDescent="0.3">
      <c r="A665" s="3" t="s">
        <v>1915</v>
      </c>
      <c r="B665" s="3" t="s">
        <v>1915</v>
      </c>
      <c r="C665" s="3" t="s">
        <v>1916</v>
      </c>
      <c r="D665" s="3">
        <v>0.04</v>
      </c>
    </row>
    <row r="666" spans="1:4" x14ac:dyDescent="0.3">
      <c r="A666" s="3" t="s">
        <v>1917</v>
      </c>
      <c r="B666" s="3" t="s">
        <v>1917</v>
      </c>
      <c r="C666" s="3" t="s">
        <v>1918</v>
      </c>
      <c r="D666" s="3">
        <v>5.16</v>
      </c>
    </row>
    <row r="667" spans="1:4" x14ac:dyDescent="0.3">
      <c r="A667" s="3" t="s">
        <v>1919</v>
      </c>
      <c r="B667" s="3" t="s">
        <v>1920</v>
      </c>
      <c r="C667" s="3" t="s">
        <v>1921</v>
      </c>
      <c r="D667" s="3">
        <v>0.11</v>
      </c>
    </row>
    <row r="668" spans="1:4" x14ac:dyDescent="0.3">
      <c r="A668" s="3" t="s">
        <v>1922</v>
      </c>
      <c r="B668" s="3" t="s">
        <v>1923</v>
      </c>
      <c r="C668" s="3" t="s">
        <v>1924</v>
      </c>
      <c r="D668" s="3">
        <v>0.08</v>
      </c>
    </row>
    <row r="669" spans="1:4" x14ac:dyDescent="0.3">
      <c r="A669" s="3" t="s">
        <v>1925</v>
      </c>
      <c r="B669" s="3" t="s">
        <v>1926</v>
      </c>
      <c r="C669" s="3" t="s">
        <v>1927</v>
      </c>
      <c r="D669" s="3">
        <v>0.1</v>
      </c>
    </row>
    <row r="670" spans="1:4" x14ac:dyDescent="0.3">
      <c r="A670" s="3" t="s">
        <v>1928</v>
      </c>
      <c r="B670" s="3" t="s">
        <v>1929</v>
      </c>
      <c r="C670" s="3" t="s">
        <v>1930</v>
      </c>
      <c r="D670" s="3">
        <v>0.12</v>
      </c>
    </row>
    <row r="671" spans="1:4" x14ac:dyDescent="0.3">
      <c r="A671" s="3" t="s">
        <v>1931</v>
      </c>
      <c r="B671" s="3" t="s">
        <v>1932</v>
      </c>
      <c r="C671" s="3" t="s">
        <v>1933</v>
      </c>
      <c r="D671" s="3">
        <v>0.14000000000000001</v>
      </c>
    </row>
    <row r="672" spans="1:4" x14ac:dyDescent="0.3">
      <c r="A672" s="3" t="s">
        <v>1934</v>
      </c>
      <c r="B672" s="3" t="s">
        <v>1935</v>
      </c>
      <c r="C672" s="3" t="s">
        <v>1936</v>
      </c>
      <c r="D672" s="3">
        <v>0.36</v>
      </c>
    </row>
    <row r="673" spans="1:4" x14ac:dyDescent="0.3">
      <c r="A673" s="3" t="s">
        <v>1937</v>
      </c>
      <c r="B673" s="3" t="s">
        <v>1938</v>
      </c>
      <c r="C673" s="3" t="s">
        <v>1939</v>
      </c>
      <c r="D673" s="3">
        <v>6.0000000000000001E-3</v>
      </c>
    </row>
    <row r="674" spans="1:4" x14ac:dyDescent="0.3">
      <c r="A674" s="3" t="s">
        <v>1940</v>
      </c>
      <c r="B674" s="3" t="s">
        <v>1941</v>
      </c>
      <c r="C674" s="3" t="s">
        <v>1942</v>
      </c>
      <c r="D674" s="3">
        <v>0.01</v>
      </c>
    </row>
    <row r="675" spans="1:4" x14ac:dyDescent="0.3">
      <c r="A675" s="3" t="s">
        <v>1943</v>
      </c>
      <c r="B675" s="3" t="s">
        <v>1944</v>
      </c>
      <c r="C675" s="3" t="s">
        <v>1945</v>
      </c>
      <c r="D675" s="3">
        <v>0.03</v>
      </c>
    </row>
    <row r="676" spans="1:4" x14ac:dyDescent="0.3">
      <c r="A676" s="3" t="s">
        <v>1946</v>
      </c>
      <c r="B676" s="3" t="s">
        <v>1946</v>
      </c>
      <c r="C676" s="3" t="s">
        <v>1947</v>
      </c>
      <c r="D676" s="3">
        <v>0.02</v>
      </c>
    </row>
    <row r="677" spans="1:4" x14ac:dyDescent="0.3">
      <c r="A677" s="3" t="s">
        <v>1948</v>
      </c>
      <c r="B677" s="3" t="s">
        <v>1948</v>
      </c>
      <c r="C677" s="3" t="s">
        <v>1949</v>
      </c>
      <c r="D677" s="3">
        <v>4.8099999999999996</v>
      </c>
    </row>
    <row r="678" spans="1:4" x14ac:dyDescent="0.3">
      <c r="A678" s="3" t="s">
        <v>1950</v>
      </c>
      <c r="B678" s="3" t="s">
        <v>1950</v>
      </c>
      <c r="C678" s="3" t="s">
        <v>1951</v>
      </c>
      <c r="D678" s="3">
        <v>4.88</v>
      </c>
    </row>
    <row r="679" spans="1:4" x14ac:dyDescent="0.3">
      <c r="A679" s="3" t="s">
        <v>1952</v>
      </c>
      <c r="B679" s="3" t="s">
        <v>1953</v>
      </c>
      <c r="C679" s="3" t="s">
        <v>1954</v>
      </c>
      <c r="D679" s="3">
        <v>1.1299999999999999</v>
      </c>
    </row>
    <row r="680" spans="1:4" x14ac:dyDescent="0.3">
      <c r="A680" s="3" t="s">
        <v>1955</v>
      </c>
      <c r="B680" s="3" t="s">
        <v>1956</v>
      </c>
      <c r="C680" s="3" t="s">
        <v>1957</v>
      </c>
      <c r="D680" s="3">
        <v>0.6</v>
      </c>
    </row>
    <row r="681" spans="1:4" x14ac:dyDescent="0.3">
      <c r="A681" s="3" t="s">
        <v>1958</v>
      </c>
      <c r="B681" s="3" t="s">
        <v>1959</v>
      </c>
      <c r="C681" s="3" t="s">
        <v>1960</v>
      </c>
      <c r="D681" s="3">
        <v>1.5599999999999999E-2</v>
      </c>
    </row>
    <row r="682" spans="1:4" x14ac:dyDescent="0.3">
      <c r="A682" s="3" t="s">
        <v>1961</v>
      </c>
      <c r="B682" s="3" t="s">
        <v>1962</v>
      </c>
      <c r="C682" s="3" t="s">
        <v>1963</v>
      </c>
      <c r="D682" s="3">
        <v>0.05</v>
      </c>
    </row>
    <row r="683" spans="1:4" x14ac:dyDescent="0.3">
      <c r="A683" s="3" t="s">
        <v>1964</v>
      </c>
      <c r="B683" s="3" t="s">
        <v>1965</v>
      </c>
      <c r="C683" s="3" t="s">
        <v>1966</v>
      </c>
      <c r="D683" s="3">
        <v>0.03</v>
      </c>
    </row>
    <row r="684" spans="1:4" x14ac:dyDescent="0.3">
      <c r="A684" s="3" t="s">
        <v>1967</v>
      </c>
      <c r="B684" s="3" t="s">
        <v>1968</v>
      </c>
      <c r="C684" s="3" t="s">
        <v>1969</v>
      </c>
      <c r="D684" s="3">
        <v>0.12</v>
      </c>
    </row>
    <row r="685" spans="1:4" x14ac:dyDescent="0.3">
      <c r="A685" s="3" t="s">
        <v>1970</v>
      </c>
      <c r="B685" s="3" t="s">
        <v>1971</v>
      </c>
      <c r="C685" s="3" t="s">
        <v>1972</v>
      </c>
      <c r="D685" s="3">
        <v>0.21</v>
      </c>
    </row>
    <row r="686" spans="1:4" x14ac:dyDescent="0.3">
      <c r="A686" s="3" t="s">
        <v>1973</v>
      </c>
      <c r="B686" s="3" t="s">
        <v>1973</v>
      </c>
      <c r="C686" s="3" t="s">
        <v>1974</v>
      </c>
      <c r="D686" s="3">
        <v>0.04</v>
      </c>
    </row>
    <row r="687" spans="1:4" x14ac:dyDescent="0.3">
      <c r="A687" s="3" t="s">
        <v>1975</v>
      </c>
      <c r="B687" s="3" t="s">
        <v>1976</v>
      </c>
      <c r="C687" s="3" t="s">
        <v>1977</v>
      </c>
      <c r="D687" s="3">
        <v>0.24</v>
      </c>
    </row>
    <row r="688" spans="1:4" x14ac:dyDescent="0.3">
      <c r="A688" s="3" t="s">
        <v>1978</v>
      </c>
      <c r="B688" s="3" t="s">
        <v>1979</v>
      </c>
      <c r="C688" s="3" t="s">
        <v>1980</v>
      </c>
      <c r="D688" s="3">
        <v>0.03</v>
      </c>
    </row>
    <row r="689" spans="1:4" x14ac:dyDescent="0.3">
      <c r="A689" s="3" t="s">
        <v>1981</v>
      </c>
      <c r="B689" s="3" t="s">
        <v>1982</v>
      </c>
      <c r="C689" s="3" t="s">
        <v>1983</v>
      </c>
      <c r="D689" s="3">
        <v>8.3799999999999999E-2</v>
      </c>
    </row>
    <row r="690" spans="1:4" x14ac:dyDescent="0.3">
      <c r="A690" s="3" t="s">
        <v>1984</v>
      </c>
      <c r="B690" s="3" t="s">
        <v>1985</v>
      </c>
      <c r="C690" s="3" t="s">
        <v>1986</v>
      </c>
      <c r="D690" s="3">
        <v>0.95</v>
      </c>
    </row>
    <row r="691" spans="1:4" x14ac:dyDescent="0.3">
      <c r="A691" s="3" t="s">
        <v>1987</v>
      </c>
      <c r="B691" s="3" t="s">
        <v>1987</v>
      </c>
      <c r="C691" s="3" t="s">
        <v>1988</v>
      </c>
      <c r="D691" s="3">
        <v>3.5</v>
      </c>
    </row>
    <row r="692" spans="1:4" x14ac:dyDescent="0.3">
      <c r="A692" s="3" t="s">
        <v>1989</v>
      </c>
      <c r="B692" s="3" t="s">
        <v>1990</v>
      </c>
      <c r="C692" s="3" t="s">
        <v>1991</v>
      </c>
      <c r="D692" s="3">
        <v>12.12</v>
      </c>
    </row>
    <row r="693" spans="1:4" x14ac:dyDescent="0.3">
      <c r="A693" s="3" t="s">
        <v>1992</v>
      </c>
      <c r="B693" s="3" t="s">
        <v>1993</v>
      </c>
      <c r="C693" s="3" t="s">
        <v>1994</v>
      </c>
      <c r="D693" s="3">
        <v>13.32</v>
      </c>
    </row>
    <row r="694" spans="1:4" x14ac:dyDescent="0.3">
      <c r="A694" s="3" t="s">
        <v>1995</v>
      </c>
      <c r="B694" s="3" t="s">
        <v>1996</v>
      </c>
      <c r="C694" s="3" t="s">
        <v>1997</v>
      </c>
      <c r="D694" s="3">
        <v>2.11</v>
      </c>
    </row>
    <row r="695" spans="1:4" x14ac:dyDescent="0.3">
      <c r="A695" s="3" t="s">
        <v>1998</v>
      </c>
      <c r="B695" s="3" t="s">
        <v>1999</v>
      </c>
      <c r="C695" s="3" t="s">
        <v>2000</v>
      </c>
      <c r="D695" s="3">
        <v>2.2799999999999998</v>
      </c>
    </row>
    <row r="696" spans="1:4" x14ac:dyDescent="0.3">
      <c r="A696" s="3" t="s">
        <v>2001</v>
      </c>
      <c r="B696" s="3" t="s">
        <v>2002</v>
      </c>
      <c r="C696" s="3" t="s">
        <v>2003</v>
      </c>
      <c r="D696" s="3">
        <v>2.2599999999999998</v>
      </c>
    </row>
    <row r="697" spans="1:4" x14ac:dyDescent="0.3">
      <c r="A697" s="3" t="s">
        <v>2004</v>
      </c>
      <c r="B697" s="3" t="s">
        <v>2005</v>
      </c>
      <c r="C697" s="3" t="s">
        <v>2006</v>
      </c>
      <c r="D697" s="3">
        <v>0.55000000000000004</v>
      </c>
    </row>
    <row r="698" spans="1:4" x14ac:dyDescent="0.3">
      <c r="A698" s="3" t="s">
        <v>2007</v>
      </c>
      <c r="B698" s="3" t="s">
        <v>2008</v>
      </c>
      <c r="C698" s="3" t="s">
        <v>2009</v>
      </c>
      <c r="D698" s="3">
        <v>0.11</v>
      </c>
    </row>
    <row r="699" spans="1:4" x14ac:dyDescent="0.3">
      <c r="A699" s="3" t="s">
        <v>2010</v>
      </c>
      <c r="B699" s="3" t="s">
        <v>2010</v>
      </c>
      <c r="C699" s="3" t="s">
        <v>2011</v>
      </c>
      <c r="D699" s="3">
        <v>1.8</v>
      </c>
    </row>
    <row r="700" spans="1:4" x14ac:dyDescent="0.3">
      <c r="A700" s="3" t="s">
        <v>2012</v>
      </c>
      <c r="B700" s="3" t="s">
        <v>2012</v>
      </c>
      <c r="C700" s="3" t="s">
        <v>2013</v>
      </c>
      <c r="D700" s="3">
        <v>1.8</v>
      </c>
    </row>
    <row r="701" spans="1:4" x14ac:dyDescent="0.3">
      <c r="A701" s="3" t="s">
        <v>2014</v>
      </c>
      <c r="B701" s="3" t="s">
        <v>2015</v>
      </c>
      <c r="C701" s="3" t="s">
        <v>2016</v>
      </c>
      <c r="D701" s="3">
        <v>0.25</v>
      </c>
    </row>
    <row r="702" spans="1:4" x14ac:dyDescent="0.3">
      <c r="A702" s="3" t="s">
        <v>2017</v>
      </c>
      <c r="B702" s="3" t="s">
        <v>2018</v>
      </c>
      <c r="C702" s="3" t="s">
        <v>2019</v>
      </c>
      <c r="D702" s="3">
        <v>0.42</v>
      </c>
    </row>
    <row r="703" spans="1:4" x14ac:dyDescent="0.3">
      <c r="A703" s="3" t="s">
        <v>2020</v>
      </c>
      <c r="B703" s="3" t="s">
        <v>2021</v>
      </c>
      <c r="C703" s="3" t="s">
        <v>2022</v>
      </c>
      <c r="D703" s="3">
        <v>0.57999999999999996</v>
      </c>
    </row>
    <row r="704" spans="1:4" x14ac:dyDescent="0.3">
      <c r="A704" s="3" t="s">
        <v>2023</v>
      </c>
      <c r="B704" s="3" t="s">
        <v>2024</v>
      </c>
      <c r="C704" s="3" t="s">
        <v>2025</v>
      </c>
      <c r="D704" s="3">
        <v>0.15</v>
      </c>
    </row>
    <row r="705" spans="1:4" x14ac:dyDescent="0.3">
      <c r="A705" s="3" t="s">
        <v>2026</v>
      </c>
      <c r="B705" s="3" t="s">
        <v>2027</v>
      </c>
      <c r="C705" s="3" t="s">
        <v>2028</v>
      </c>
      <c r="D705" s="3">
        <v>0.18</v>
      </c>
    </row>
    <row r="706" spans="1:4" x14ac:dyDescent="0.3">
      <c r="A706" s="3" t="s">
        <v>2029</v>
      </c>
      <c r="B706" s="3" t="s">
        <v>2030</v>
      </c>
      <c r="C706" s="3" t="s">
        <v>2031</v>
      </c>
      <c r="D706" s="3">
        <v>2.29</v>
      </c>
    </row>
    <row r="707" spans="1:4" x14ac:dyDescent="0.3">
      <c r="A707" s="3" t="s">
        <v>2032</v>
      </c>
      <c r="B707" s="3" t="s">
        <v>2033</v>
      </c>
      <c r="C707" s="3" t="s">
        <v>2034</v>
      </c>
      <c r="D707" s="3">
        <v>0.36</v>
      </c>
    </row>
    <row r="708" spans="1:4" x14ac:dyDescent="0.3">
      <c r="A708" s="3" t="s">
        <v>2035</v>
      </c>
      <c r="B708" s="3" t="s">
        <v>2036</v>
      </c>
      <c r="C708" s="3" t="s">
        <v>2037</v>
      </c>
      <c r="D708" s="3">
        <v>0.31</v>
      </c>
    </row>
    <row r="709" spans="1:4" x14ac:dyDescent="0.3">
      <c r="A709" s="3" t="s">
        <v>2038</v>
      </c>
      <c r="B709" s="3" t="s">
        <v>2039</v>
      </c>
      <c r="C709" s="3" t="s">
        <v>2040</v>
      </c>
      <c r="D709" s="3">
        <v>0.53</v>
      </c>
    </row>
    <row r="710" spans="1:4" x14ac:dyDescent="0.3">
      <c r="A710" s="3" t="s">
        <v>2041</v>
      </c>
      <c r="B710" s="3" t="s">
        <v>2042</v>
      </c>
      <c r="C710" s="3" t="s">
        <v>2043</v>
      </c>
      <c r="D710" s="3">
        <v>0.82499999999999996</v>
      </c>
    </row>
    <row r="711" spans="1:4" x14ac:dyDescent="0.3">
      <c r="A711" s="3" t="s">
        <v>2044</v>
      </c>
      <c r="B711" s="3" t="s">
        <v>2045</v>
      </c>
      <c r="C711" s="3" t="s">
        <v>2046</v>
      </c>
      <c r="D711" s="3">
        <v>0.78</v>
      </c>
    </row>
    <row r="712" spans="1:4" x14ac:dyDescent="0.3">
      <c r="A712" s="3" t="s">
        <v>2047</v>
      </c>
      <c r="B712" s="3" t="s">
        <v>2048</v>
      </c>
      <c r="C712" s="3" t="s">
        <v>2049</v>
      </c>
      <c r="D712" s="3">
        <v>0.84</v>
      </c>
    </row>
    <row r="713" spans="1:4" x14ac:dyDescent="0.3">
      <c r="A713" s="3" t="s">
        <v>2050</v>
      </c>
      <c r="B713" s="3" t="s">
        <v>2051</v>
      </c>
      <c r="C713" s="3" t="s">
        <v>2052</v>
      </c>
      <c r="D713" s="3">
        <v>0.19</v>
      </c>
    </row>
    <row r="714" spans="1:4" x14ac:dyDescent="0.3">
      <c r="A714" s="3" t="s">
        <v>2053</v>
      </c>
      <c r="B714" s="3" t="s">
        <v>2054</v>
      </c>
      <c r="C714" s="3" t="s">
        <v>2055</v>
      </c>
      <c r="D714" s="3">
        <v>0.24</v>
      </c>
    </row>
    <row r="715" spans="1:4" x14ac:dyDescent="0.3">
      <c r="A715" s="3" t="s">
        <v>2056</v>
      </c>
      <c r="B715" s="3" t="s">
        <v>2057</v>
      </c>
      <c r="C715" s="3" t="s">
        <v>2058</v>
      </c>
      <c r="D715" s="3">
        <v>0.25</v>
      </c>
    </row>
    <row r="716" spans="1:4" x14ac:dyDescent="0.3">
      <c r="A716" s="3" t="s">
        <v>2059</v>
      </c>
      <c r="B716" s="3" t="s">
        <v>2060</v>
      </c>
      <c r="C716" s="3" t="s">
        <v>2061</v>
      </c>
      <c r="D716" s="3">
        <v>0.27</v>
      </c>
    </row>
    <row r="717" spans="1:4" x14ac:dyDescent="0.3">
      <c r="A717" s="3" t="s">
        <v>2062</v>
      </c>
      <c r="B717" s="3" t="s">
        <v>2063</v>
      </c>
      <c r="C717" s="3" t="s">
        <v>2064</v>
      </c>
      <c r="D717" s="3">
        <v>0.92</v>
      </c>
    </row>
    <row r="718" spans="1:4" x14ac:dyDescent="0.3">
      <c r="A718" s="3" t="s">
        <v>2065</v>
      </c>
      <c r="B718" s="3" t="s">
        <v>2066</v>
      </c>
      <c r="C718" s="3" t="s">
        <v>2067</v>
      </c>
      <c r="D718" s="3">
        <v>0.34</v>
      </c>
    </row>
    <row r="719" spans="1:4" x14ac:dyDescent="0.3">
      <c r="A719" s="3" t="s">
        <v>2068</v>
      </c>
      <c r="B719" s="3" t="s">
        <v>2069</v>
      </c>
      <c r="C719" s="3" t="s">
        <v>2070</v>
      </c>
      <c r="D719" s="3">
        <v>0.39</v>
      </c>
    </row>
    <row r="720" spans="1:4" x14ac:dyDescent="0.3">
      <c r="A720" s="3" t="s">
        <v>2071</v>
      </c>
      <c r="B720" s="3" t="s">
        <v>2072</v>
      </c>
      <c r="C720" s="3" t="s">
        <v>2073</v>
      </c>
      <c r="D720" s="3">
        <v>0.95</v>
      </c>
    </row>
    <row r="721" spans="1:4" x14ac:dyDescent="0.3">
      <c r="A721" s="3" t="s">
        <v>2074</v>
      </c>
      <c r="B721" s="3" t="s">
        <v>2075</v>
      </c>
      <c r="C721" s="3" t="s">
        <v>2076</v>
      </c>
      <c r="D721" s="3">
        <v>0.53</v>
      </c>
    </row>
    <row r="722" spans="1:4" x14ac:dyDescent="0.3">
      <c r="A722" s="3" t="s">
        <v>2077</v>
      </c>
      <c r="B722" s="3" t="s">
        <v>2078</v>
      </c>
      <c r="C722" s="3" t="s">
        <v>2079</v>
      </c>
      <c r="D722" s="3">
        <v>1.22</v>
      </c>
    </row>
    <row r="723" spans="1:4" x14ac:dyDescent="0.3">
      <c r="A723" s="3" t="s">
        <v>2080</v>
      </c>
      <c r="B723" s="3" t="s">
        <v>2081</v>
      </c>
      <c r="C723" s="3" t="s">
        <v>2082</v>
      </c>
      <c r="D723" s="3">
        <v>0.53</v>
      </c>
    </row>
    <row r="724" spans="1:4" x14ac:dyDescent="0.3">
      <c r="A724" s="3" t="s">
        <v>2083</v>
      </c>
      <c r="B724" s="3" t="s">
        <v>2084</v>
      </c>
      <c r="C724" s="3" t="s">
        <v>2085</v>
      </c>
      <c r="D724" s="3">
        <v>0.73</v>
      </c>
    </row>
    <row r="725" spans="1:4" x14ac:dyDescent="0.3">
      <c r="A725" s="3" t="s">
        <v>2086</v>
      </c>
      <c r="B725" s="3" t="s">
        <v>2087</v>
      </c>
      <c r="C725" s="3" t="s">
        <v>2088</v>
      </c>
      <c r="D725" s="3">
        <v>0.8</v>
      </c>
    </row>
    <row r="726" spans="1:4" x14ac:dyDescent="0.3">
      <c r="A726" s="3" t="s">
        <v>2089</v>
      </c>
      <c r="B726" s="3" t="s">
        <v>2090</v>
      </c>
      <c r="C726" s="3" t="s">
        <v>2091</v>
      </c>
      <c r="D726" s="3">
        <v>1.17</v>
      </c>
    </row>
    <row r="727" spans="1:4" x14ac:dyDescent="0.3">
      <c r="A727" s="3" t="s">
        <v>2092</v>
      </c>
      <c r="B727" s="3" t="s">
        <v>2093</v>
      </c>
      <c r="C727" s="3" t="s">
        <v>2094</v>
      </c>
      <c r="D727" s="3">
        <v>0.51</v>
      </c>
    </row>
    <row r="728" spans="1:4" x14ac:dyDescent="0.3">
      <c r="A728" s="3" t="s">
        <v>2095</v>
      </c>
      <c r="B728" s="3" t="s">
        <v>2096</v>
      </c>
      <c r="C728" s="3" t="s">
        <v>2097</v>
      </c>
      <c r="D728" s="3">
        <v>0.54</v>
      </c>
    </row>
    <row r="729" spans="1:4" x14ac:dyDescent="0.3">
      <c r="A729" s="3" t="s">
        <v>2098</v>
      </c>
      <c r="B729" s="3" t="s">
        <v>2099</v>
      </c>
      <c r="C729" s="3" t="s">
        <v>2100</v>
      </c>
      <c r="D729" s="3">
        <v>0.62</v>
      </c>
    </row>
    <row r="730" spans="1:4" x14ac:dyDescent="0.3">
      <c r="A730" s="3" t="s">
        <v>2101</v>
      </c>
      <c r="B730" s="3" t="s">
        <v>2102</v>
      </c>
      <c r="C730" s="3" t="s">
        <v>2103</v>
      </c>
      <c r="D730" s="3">
        <v>0.71</v>
      </c>
    </row>
    <row r="731" spans="1:4" x14ac:dyDescent="0.3">
      <c r="A731" s="3" t="s">
        <v>2104</v>
      </c>
      <c r="B731" s="3" t="s">
        <v>2105</v>
      </c>
      <c r="C731" s="3" t="s">
        <v>2106</v>
      </c>
      <c r="D731" s="3">
        <v>0.67</v>
      </c>
    </row>
    <row r="732" spans="1:4" x14ac:dyDescent="0.3">
      <c r="A732" s="3" t="s">
        <v>2107</v>
      </c>
      <c r="B732" s="3" t="s">
        <v>2108</v>
      </c>
      <c r="C732" s="3" t="s">
        <v>2109</v>
      </c>
      <c r="D732" s="3">
        <v>0.88</v>
      </c>
    </row>
    <row r="733" spans="1:4" x14ac:dyDescent="0.3">
      <c r="A733" s="3" t="s">
        <v>2110</v>
      </c>
      <c r="B733" s="3" t="s">
        <v>2111</v>
      </c>
      <c r="C733" s="3" t="s">
        <v>2112</v>
      </c>
      <c r="D733" s="3">
        <v>0.84</v>
      </c>
    </row>
    <row r="734" spans="1:4" x14ac:dyDescent="0.3">
      <c r="A734" s="3" t="s">
        <v>2113</v>
      </c>
      <c r="B734" s="3" t="s">
        <v>2114</v>
      </c>
      <c r="C734" s="3" t="s">
        <v>2115</v>
      </c>
      <c r="D734" s="3">
        <v>1.71</v>
      </c>
    </row>
    <row r="735" spans="1:4" x14ac:dyDescent="0.3">
      <c r="A735" s="3" t="s">
        <v>2116</v>
      </c>
      <c r="B735" s="3" t="s">
        <v>2117</v>
      </c>
      <c r="C735" s="3" t="s">
        <v>2118</v>
      </c>
      <c r="D735" s="3">
        <v>1.54</v>
      </c>
    </row>
    <row r="736" spans="1:4" x14ac:dyDescent="0.3">
      <c r="A736" s="3" t="s">
        <v>2119</v>
      </c>
      <c r="B736" s="3" t="s">
        <v>2120</v>
      </c>
      <c r="C736" s="3" t="s">
        <v>2121</v>
      </c>
      <c r="D736" s="3">
        <v>7.26</v>
      </c>
    </row>
    <row r="737" spans="1:4" x14ac:dyDescent="0.3">
      <c r="A737" s="3" t="s">
        <v>2122</v>
      </c>
      <c r="B737" s="3" t="s">
        <v>2123</v>
      </c>
      <c r="C737" s="3" t="s">
        <v>2124</v>
      </c>
      <c r="D737" s="3">
        <v>59</v>
      </c>
    </row>
    <row r="738" spans="1:4" x14ac:dyDescent="0.3">
      <c r="A738" s="3" t="s">
        <v>2125</v>
      </c>
      <c r="B738" s="3" t="s">
        <v>2126</v>
      </c>
      <c r="C738" s="3" t="s">
        <v>2127</v>
      </c>
      <c r="D738" s="3">
        <v>5.3</v>
      </c>
    </row>
    <row r="739" spans="1:4" x14ac:dyDescent="0.3">
      <c r="A739" s="3" t="s">
        <v>2128</v>
      </c>
      <c r="B739" s="3" t="s">
        <v>2128</v>
      </c>
      <c r="C739" s="3" t="s">
        <v>2129</v>
      </c>
      <c r="D739" s="3">
        <v>9.8000000000000007</v>
      </c>
    </row>
    <row r="740" spans="1:4" x14ac:dyDescent="0.3">
      <c r="A740" s="3" t="s">
        <v>2130</v>
      </c>
      <c r="B740" s="3" t="s">
        <v>2131</v>
      </c>
      <c r="C740" s="3" t="s">
        <v>2132</v>
      </c>
      <c r="D740" s="3">
        <v>63.97</v>
      </c>
    </row>
    <row r="741" spans="1:4" x14ac:dyDescent="0.3">
      <c r="A741" s="3" t="s">
        <v>2133</v>
      </c>
      <c r="B741" s="3" t="s">
        <v>2134</v>
      </c>
      <c r="C741" s="3" t="s">
        <v>2135</v>
      </c>
      <c r="D741" s="3">
        <v>72.13</v>
      </c>
    </row>
    <row r="742" spans="1:4" x14ac:dyDescent="0.3">
      <c r="A742" s="3" t="s">
        <v>2136</v>
      </c>
      <c r="B742" s="3" t="s">
        <v>2137</v>
      </c>
      <c r="C742" s="3" t="s">
        <v>2138</v>
      </c>
      <c r="D742" s="3">
        <v>96.4</v>
      </c>
    </row>
    <row r="743" spans="1:4" x14ac:dyDescent="0.3">
      <c r="A743" s="3" t="s">
        <v>2139</v>
      </c>
      <c r="B743" s="3" t="s">
        <v>2140</v>
      </c>
      <c r="C743" s="3" t="s">
        <v>2141</v>
      </c>
      <c r="D743" s="3">
        <v>86.8</v>
      </c>
    </row>
    <row r="744" spans="1:4" x14ac:dyDescent="0.3">
      <c r="A744" s="3" t="s">
        <v>2142</v>
      </c>
      <c r="B744" s="3" t="s">
        <v>2143</v>
      </c>
      <c r="C744" s="3" t="s">
        <v>2144</v>
      </c>
      <c r="D744" s="3">
        <v>103.27</v>
      </c>
    </row>
    <row r="745" spans="1:4" x14ac:dyDescent="0.3">
      <c r="A745" s="3" t="s">
        <v>2145</v>
      </c>
      <c r="B745" s="3" t="s">
        <v>2146</v>
      </c>
      <c r="C745" s="3" t="s">
        <v>2147</v>
      </c>
      <c r="D745" s="3">
        <v>121.47</v>
      </c>
    </row>
    <row r="746" spans="1:4" x14ac:dyDescent="0.3">
      <c r="A746" s="3" t="s">
        <v>2148</v>
      </c>
      <c r="B746" s="3" t="s">
        <v>2149</v>
      </c>
      <c r="C746" s="3" t="s">
        <v>2150</v>
      </c>
      <c r="D746" s="3">
        <v>11.47</v>
      </c>
    </row>
    <row r="747" spans="1:4" x14ac:dyDescent="0.3">
      <c r="A747" s="3" t="s">
        <v>2151</v>
      </c>
      <c r="B747" s="3" t="s">
        <v>2152</v>
      </c>
      <c r="C747" s="3" t="s">
        <v>2153</v>
      </c>
      <c r="D747" s="3">
        <v>13.99</v>
      </c>
    </row>
    <row r="748" spans="1:4" x14ac:dyDescent="0.3">
      <c r="A748" s="3" t="s">
        <v>2154</v>
      </c>
      <c r="C748" s="3" t="s">
        <v>2155</v>
      </c>
      <c r="D748" s="3">
        <v>98.56</v>
      </c>
    </row>
    <row r="749" spans="1:4" x14ac:dyDescent="0.3">
      <c r="A749" s="3" t="s">
        <v>2156</v>
      </c>
      <c r="C749" s="3" t="s">
        <v>2157</v>
      </c>
      <c r="D749" s="3">
        <v>62</v>
      </c>
    </row>
    <row r="750" spans="1:4" x14ac:dyDescent="0.3">
      <c r="A750" s="3" t="s">
        <v>2158</v>
      </c>
      <c r="C750" s="3" t="s">
        <v>2159</v>
      </c>
      <c r="D750" s="3">
        <v>18.34</v>
      </c>
    </row>
    <row r="751" spans="1:4" x14ac:dyDescent="0.3">
      <c r="A751" s="3" t="s">
        <v>2160</v>
      </c>
      <c r="C751" s="3" t="s">
        <v>2161</v>
      </c>
      <c r="D751" s="3">
        <v>8.5</v>
      </c>
    </row>
    <row r="752" spans="1:4" x14ac:dyDescent="0.3">
      <c r="A752" s="3" t="s">
        <v>2162</v>
      </c>
      <c r="C752" s="3" t="s">
        <v>2163</v>
      </c>
      <c r="D752" s="3">
        <v>39.799999999999997</v>
      </c>
    </row>
    <row r="753" spans="1:6" x14ac:dyDescent="0.3">
      <c r="A753" s="3" t="s">
        <v>2164</v>
      </c>
      <c r="C753" s="3" t="s">
        <v>2165</v>
      </c>
      <c r="D753" s="3">
        <v>1.54</v>
      </c>
    </row>
    <row r="754" spans="1:6" x14ac:dyDescent="0.3">
      <c r="A754" s="3" t="s">
        <v>2166</v>
      </c>
      <c r="C754" s="3" t="s">
        <v>2167</v>
      </c>
      <c r="D754" s="3">
        <v>1.96</v>
      </c>
    </row>
    <row r="755" spans="1:6" x14ac:dyDescent="0.3">
      <c r="A755" s="3" t="s">
        <v>2168</v>
      </c>
      <c r="C755" s="3" t="s">
        <v>2169</v>
      </c>
      <c r="D755" s="3">
        <v>3.64</v>
      </c>
    </row>
    <row r="756" spans="1:6" x14ac:dyDescent="0.3">
      <c r="A756" s="3" t="s">
        <v>2170</v>
      </c>
      <c r="B756" s="3" t="s">
        <v>1591</v>
      </c>
      <c r="C756" s="3" t="s">
        <v>2171</v>
      </c>
      <c r="D756" s="3">
        <v>69.400000000000006</v>
      </c>
    </row>
    <row r="757" spans="1:6" x14ac:dyDescent="0.3">
      <c r="A757" s="3" t="s">
        <v>2172</v>
      </c>
      <c r="B757" s="3" t="s">
        <v>1642</v>
      </c>
      <c r="C757" s="3" t="s">
        <v>2173</v>
      </c>
      <c r="D757" s="3">
        <v>35.46</v>
      </c>
    </row>
    <row r="758" spans="1:6" x14ac:dyDescent="0.3">
      <c r="A758" s="3" t="s">
        <v>2174</v>
      </c>
      <c r="B758" s="3" t="s">
        <v>1666</v>
      </c>
      <c r="C758" s="3" t="s">
        <v>2175</v>
      </c>
      <c r="D758" s="3">
        <v>7.7</v>
      </c>
    </row>
    <row r="759" spans="1:6" x14ac:dyDescent="0.3">
      <c r="A759" s="3" t="s">
        <v>2176</v>
      </c>
      <c r="B759" s="3" t="s">
        <v>2177</v>
      </c>
      <c r="C759" s="3" t="s">
        <v>2178</v>
      </c>
      <c r="D759" s="3">
        <v>54</v>
      </c>
    </row>
    <row r="760" spans="1:6" x14ac:dyDescent="0.3">
      <c r="A760" s="3" t="s">
        <v>2179</v>
      </c>
      <c r="C760" s="3" t="s">
        <v>2180</v>
      </c>
      <c r="D760" s="3">
        <v>4.96</v>
      </c>
      <c r="F760" s="3">
        <v>45491</v>
      </c>
    </row>
    <row r="761" spans="1:6" x14ac:dyDescent="0.3">
      <c r="A761" s="3" t="s">
        <v>2181</v>
      </c>
      <c r="C761" s="3" t="s">
        <v>2182</v>
      </c>
      <c r="D761" s="3">
        <v>3.6</v>
      </c>
      <c r="F761" s="3">
        <v>45491</v>
      </c>
    </row>
    <row r="762" spans="1:6" x14ac:dyDescent="0.3">
      <c r="A762" s="3" t="s">
        <v>1742</v>
      </c>
      <c r="C762" s="3" t="s">
        <v>2183</v>
      </c>
      <c r="D762" s="3">
        <v>5.26</v>
      </c>
      <c r="F762" s="3">
        <v>45491</v>
      </c>
    </row>
    <row r="763" spans="1:6" x14ac:dyDescent="0.3">
      <c r="A763" s="3" t="s">
        <v>2184</v>
      </c>
      <c r="C763" s="3" t="s">
        <v>2185</v>
      </c>
      <c r="D763" s="3">
        <v>7.62</v>
      </c>
      <c r="F763" s="3">
        <v>45491</v>
      </c>
    </row>
    <row r="764" spans="1:6" x14ac:dyDescent="0.3">
      <c r="A764" s="3" t="s">
        <v>2186</v>
      </c>
      <c r="C764" s="3" t="s">
        <v>2187</v>
      </c>
      <c r="D764" s="3">
        <v>12.54</v>
      </c>
      <c r="F764" s="3">
        <v>45491</v>
      </c>
    </row>
    <row r="765" spans="1:6" x14ac:dyDescent="0.3">
      <c r="A765" s="3" t="s">
        <v>2188</v>
      </c>
      <c r="C765" s="3" t="s">
        <v>2189</v>
      </c>
      <c r="D765" s="3">
        <v>21.88</v>
      </c>
      <c r="F765" s="3">
        <v>45491</v>
      </c>
    </row>
    <row r="766" spans="1:6" x14ac:dyDescent="0.3">
      <c r="A766" s="3" t="s">
        <v>2190</v>
      </c>
      <c r="C766" s="3" t="s">
        <v>2191</v>
      </c>
      <c r="D766" s="3">
        <v>10.88</v>
      </c>
      <c r="F766" s="3">
        <v>45491</v>
      </c>
    </row>
    <row r="767" spans="1:6" x14ac:dyDescent="0.3">
      <c r="A767" s="3" t="s">
        <v>2192</v>
      </c>
      <c r="C767" s="3" t="s">
        <v>2193</v>
      </c>
      <c r="D767" s="3">
        <v>12.96</v>
      </c>
      <c r="F767" s="3">
        <v>45491</v>
      </c>
    </row>
    <row r="768" spans="1:6" x14ac:dyDescent="0.3">
      <c r="A768" s="3" t="s">
        <v>2194</v>
      </c>
      <c r="C768" s="3" t="s">
        <v>2195</v>
      </c>
      <c r="D768" s="3">
        <v>15.92</v>
      </c>
      <c r="F768" s="3">
        <v>45491</v>
      </c>
    </row>
    <row r="769" spans="1:6" x14ac:dyDescent="0.3">
      <c r="A769" s="3" t="s">
        <v>2196</v>
      </c>
      <c r="C769" s="3" t="s">
        <v>2197</v>
      </c>
      <c r="D769" s="3">
        <v>22.36</v>
      </c>
      <c r="F769" s="3">
        <v>45491</v>
      </c>
    </row>
    <row r="770" spans="1:6" x14ac:dyDescent="0.3">
      <c r="A770" s="3" t="s">
        <v>2198</v>
      </c>
      <c r="C770" s="3" t="s">
        <v>2199</v>
      </c>
      <c r="D770" s="3">
        <v>27.96</v>
      </c>
      <c r="F770" s="3">
        <v>45491</v>
      </c>
    </row>
    <row r="771" spans="1:6" x14ac:dyDescent="0.3">
      <c r="A771" s="3" t="s">
        <v>2200</v>
      </c>
      <c r="C771" s="3" t="s">
        <v>2201</v>
      </c>
      <c r="D771" s="3">
        <v>36.96</v>
      </c>
      <c r="F771" s="3">
        <v>45491</v>
      </c>
    </row>
    <row r="772" spans="1:6" x14ac:dyDescent="0.3">
      <c r="A772" s="3" t="s">
        <v>2202</v>
      </c>
      <c r="C772" s="3" t="s">
        <v>2203</v>
      </c>
      <c r="D772" s="3">
        <v>15.78</v>
      </c>
      <c r="F772" s="3">
        <v>45491</v>
      </c>
    </row>
    <row r="773" spans="1:6" x14ac:dyDescent="0.3">
      <c r="A773" s="3" t="s">
        <v>2204</v>
      </c>
      <c r="C773" s="3" t="s">
        <v>2205</v>
      </c>
      <c r="D773" s="3">
        <v>22.38</v>
      </c>
      <c r="F773" s="3">
        <v>45491</v>
      </c>
    </row>
    <row r="774" spans="1:6" x14ac:dyDescent="0.3">
      <c r="A774" s="3" t="s">
        <v>2206</v>
      </c>
      <c r="C774" s="3" t="s">
        <v>2207</v>
      </c>
      <c r="D774" s="3">
        <v>15.62</v>
      </c>
      <c r="F774" s="3">
        <v>45491</v>
      </c>
    </row>
    <row r="775" spans="1:6" x14ac:dyDescent="0.3">
      <c r="A775" s="3" t="s">
        <v>2208</v>
      </c>
      <c r="C775" s="3" t="s">
        <v>2209</v>
      </c>
      <c r="D775" s="3">
        <v>28.62</v>
      </c>
      <c r="F775" s="3">
        <v>45491</v>
      </c>
    </row>
    <row r="776" spans="1:6" x14ac:dyDescent="0.3">
      <c r="A776" s="3" t="s">
        <v>2210</v>
      </c>
      <c r="C776" s="3" t="s">
        <v>2211</v>
      </c>
      <c r="D776" s="3">
        <v>54.12</v>
      </c>
      <c r="F776" s="3">
        <v>45491</v>
      </c>
    </row>
    <row r="777" spans="1:6" x14ac:dyDescent="0.3">
      <c r="A777" s="3" t="s">
        <v>2212</v>
      </c>
      <c r="C777" s="3" t="s">
        <v>2213</v>
      </c>
      <c r="D777" s="3">
        <v>41.66</v>
      </c>
      <c r="F777" s="3">
        <v>45491</v>
      </c>
    </row>
    <row r="778" spans="1:6" x14ac:dyDescent="0.3">
      <c r="A778" s="3" t="s">
        <v>2214</v>
      </c>
      <c r="C778" s="3" t="s">
        <v>2215</v>
      </c>
      <c r="D778" s="3">
        <v>63.64</v>
      </c>
      <c r="F778" s="3">
        <v>45491</v>
      </c>
    </row>
    <row r="779" spans="1:6" x14ac:dyDescent="0.3">
      <c r="A779" s="3" t="s">
        <v>2216</v>
      </c>
      <c r="C779" s="3" t="s">
        <v>2217</v>
      </c>
      <c r="D779" s="3">
        <v>37.68</v>
      </c>
      <c r="F779" s="3">
        <v>45491</v>
      </c>
    </row>
    <row r="780" spans="1:6" x14ac:dyDescent="0.3">
      <c r="A780" s="3" t="s">
        <v>2218</v>
      </c>
      <c r="C780" s="3" t="s">
        <v>2219</v>
      </c>
      <c r="D780" s="3">
        <v>11.02</v>
      </c>
      <c r="F780" s="3">
        <v>45491</v>
      </c>
    </row>
    <row r="781" spans="1:6" x14ac:dyDescent="0.3">
      <c r="A781" s="3" t="s">
        <v>2220</v>
      </c>
      <c r="C781" s="3" t="s">
        <v>2221</v>
      </c>
      <c r="D781" s="3">
        <v>14.14</v>
      </c>
      <c r="F781" s="3">
        <v>45491</v>
      </c>
    </row>
    <row r="782" spans="1:6" x14ac:dyDescent="0.3">
      <c r="A782" s="3" t="s">
        <v>2222</v>
      </c>
      <c r="C782" s="3" t="s">
        <v>2223</v>
      </c>
      <c r="D782" s="3">
        <v>25</v>
      </c>
      <c r="F782" s="3">
        <v>45491</v>
      </c>
    </row>
    <row r="783" spans="1:6" x14ac:dyDescent="0.3">
      <c r="A783" s="3" t="s">
        <v>2224</v>
      </c>
      <c r="C783" s="3" t="s">
        <v>2225</v>
      </c>
      <c r="D783" s="3">
        <v>31.4</v>
      </c>
      <c r="F783" s="3">
        <v>45491</v>
      </c>
    </row>
    <row r="784" spans="1:6" x14ac:dyDescent="0.3">
      <c r="A784" s="3" t="s">
        <v>2226</v>
      </c>
      <c r="C784" s="3" t="s">
        <v>2227</v>
      </c>
      <c r="D784" s="3">
        <v>42.1</v>
      </c>
      <c r="F784" s="3">
        <v>45491</v>
      </c>
    </row>
    <row r="785" spans="1:6" x14ac:dyDescent="0.3">
      <c r="A785" s="3" t="s">
        <v>2228</v>
      </c>
      <c r="B785" s="3" t="s">
        <v>2229</v>
      </c>
      <c r="C785" s="3" t="s">
        <v>2230</v>
      </c>
      <c r="D785" s="3">
        <v>134</v>
      </c>
      <c r="F785" s="3">
        <v>45491</v>
      </c>
    </row>
    <row r="786" spans="1:6" x14ac:dyDescent="0.3">
      <c r="A786" s="3" t="s">
        <v>2231</v>
      </c>
      <c r="B786" s="3" t="s">
        <v>2232</v>
      </c>
      <c r="C786" s="3" t="s">
        <v>2233</v>
      </c>
      <c r="D786" s="3">
        <v>128.46</v>
      </c>
    </row>
    <row r="787" spans="1:6" x14ac:dyDescent="0.3">
      <c r="A787" s="3" t="s">
        <v>2234</v>
      </c>
      <c r="B787" s="3" t="s">
        <v>2235</v>
      </c>
      <c r="C787" s="3" t="s">
        <v>2236</v>
      </c>
      <c r="D787" s="3">
        <v>29.12</v>
      </c>
      <c r="F787" s="3">
        <v>45530</v>
      </c>
    </row>
    <row r="788" spans="1:6" x14ac:dyDescent="0.3">
      <c r="A788" s="3" t="s">
        <v>2237</v>
      </c>
      <c r="C788" s="3" t="s">
        <v>2238</v>
      </c>
      <c r="D788" s="3">
        <v>17.78</v>
      </c>
      <c r="F788" s="3">
        <v>45530</v>
      </c>
    </row>
    <row r="789" spans="1:6" x14ac:dyDescent="0.3">
      <c r="A789" s="3" t="s">
        <v>2239</v>
      </c>
      <c r="C789" s="3" t="s">
        <v>2240</v>
      </c>
      <c r="D789" s="3">
        <v>8.2799999999999994</v>
      </c>
      <c r="F789" s="3">
        <v>45530</v>
      </c>
    </row>
    <row r="790" spans="1:6" x14ac:dyDescent="0.3">
      <c r="A790" s="3" t="s">
        <v>2241</v>
      </c>
      <c r="C790" s="3" t="s">
        <v>2242</v>
      </c>
      <c r="D790" s="3">
        <v>27.36</v>
      </c>
      <c r="F790" s="3">
        <v>45530</v>
      </c>
    </row>
    <row r="791" spans="1:6" x14ac:dyDescent="0.3">
      <c r="A791" s="3" t="s">
        <v>2243</v>
      </c>
      <c r="C791" s="3" t="s">
        <v>2244</v>
      </c>
      <c r="D791" s="3">
        <v>24.06</v>
      </c>
      <c r="F791" s="3">
        <v>45530</v>
      </c>
    </row>
    <row r="792" spans="1:6" x14ac:dyDescent="0.3">
      <c r="A792" s="3" t="s">
        <v>2245</v>
      </c>
      <c r="C792" s="3" t="s">
        <v>2246</v>
      </c>
      <c r="D792" s="3">
        <v>11.8</v>
      </c>
      <c r="F792" s="3">
        <v>45530</v>
      </c>
    </row>
    <row r="793" spans="1:6" x14ac:dyDescent="0.3">
      <c r="A793" s="3" t="s">
        <v>2247</v>
      </c>
      <c r="C793" s="3" t="s">
        <v>2248</v>
      </c>
      <c r="D793" s="3">
        <v>12.24</v>
      </c>
      <c r="F793" s="3">
        <v>45530</v>
      </c>
    </row>
    <row r="794" spans="1:6" x14ac:dyDescent="0.3">
      <c r="A794" s="3" t="s">
        <v>2249</v>
      </c>
      <c r="C794" s="3" t="s">
        <v>2250</v>
      </c>
      <c r="D794" s="3">
        <v>4.12</v>
      </c>
      <c r="F794" s="3">
        <v>45530</v>
      </c>
    </row>
    <row r="795" spans="1:6" x14ac:dyDescent="0.3">
      <c r="A795" s="3" t="s">
        <v>2251</v>
      </c>
      <c r="C795" s="3" t="s">
        <v>2252</v>
      </c>
      <c r="D795" s="3">
        <v>11.2</v>
      </c>
      <c r="F795" s="3">
        <v>45530</v>
      </c>
    </row>
    <row r="796" spans="1:6" x14ac:dyDescent="0.3">
      <c r="A796" s="3" t="s">
        <v>2253</v>
      </c>
      <c r="C796" s="3" t="s">
        <v>2254</v>
      </c>
      <c r="D796" s="3">
        <v>22.5</v>
      </c>
      <c r="F796" s="3">
        <v>45530</v>
      </c>
    </row>
    <row r="797" spans="1:6" x14ac:dyDescent="0.3">
      <c r="A797" s="3" t="s">
        <v>2255</v>
      </c>
      <c r="C797" s="3" t="s">
        <v>2256</v>
      </c>
      <c r="D797" s="3">
        <v>16.739999999999998</v>
      </c>
      <c r="F797" s="3">
        <v>45530</v>
      </c>
    </row>
    <row r="798" spans="1:6" x14ac:dyDescent="0.3">
      <c r="A798" s="3" t="s">
        <v>2257</v>
      </c>
      <c r="C798" s="3" t="s">
        <v>2258</v>
      </c>
      <c r="D798" s="3">
        <v>8.18</v>
      </c>
      <c r="F798" s="3">
        <v>45530</v>
      </c>
    </row>
    <row r="799" spans="1:6" x14ac:dyDescent="0.3">
      <c r="A799" s="3" t="s">
        <v>2259</v>
      </c>
      <c r="C799" s="3" t="s">
        <v>2260</v>
      </c>
      <c r="D799" s="3">
        <v>16.98</v>
      </c>
      <c r="F799" s="3">
        <v>45530</v>
      </c>
    </row>
    <row r="800" spans="1:6" x14ac:dyDescent="0.3">
      <c r="A800" s="3" t="s">
        <v>2261</v>
      </c>
      <c r="C800" s="3" t="s">
        <v>2262</v>
      </c>
      <c r="D800" s="3">
        <v>3.6</v>
      </c>
      <c r="F800" s="3">
        <v>45530</v>
      </c>
    </row>
    <row r="801" spans="1:6" x14ac:dyDescent="0.3">
      <c r="A801" s="3" t="s">
        <v>2263</v>
      </c>
      <c r="B801" s="3" t="s">
        <v>2264</v>
      </c>
      <c r="C801" s="3" t="s">
        <v>2265</v>
      </c>
      <c r="D801" s="3">
        <v>231.92</v>
      </c>
      <c r="F801" s="3">
        <v>45594</v>
      </c>
    </row>
    <row r="802" spans="1:6" x14ac:dyDescent="0.3">
      <c r="A802" s="3" t="s">
        <v>2266</v>
      </c>
      <c r="B802" s="3" t="s">
        <v>785</v>
      </c>
      <c r="C802" s="3" t="s">
        <v>2267</v>
      </c>
      <c r="D802" s="3">
        <v>70</v>
      </c>
      <c r="F802" s="3">
        <v>45594</v>
      </c>
    </row>
    <row r="803" spans="1:6" x14ac:dyDescent="0.3">
      <c r="A803" s="3" t="s">
        <v>2268</v>
      </c>
      <c r="B803" s="3" t="s">
        <v>2269</v>
      </c>
      <c r="C803" s="3" t="s">
        <v>2270</v>
      </c>
      <c r="D803" s="3">
        <v>188.92</v>
      </c>
      <c r="F803" s="3">
        <v>45594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554D-0A3E-4342-933E-40FD97177F45}">
  <dimension ref="A1:H2423"/>
  <sheetViews>
    <sheetView zoomScale="85" zoomScaleNormal="85" workbookViewId="0">
      <pane ySplit="1" topLeftCell="A2455" activePane="bottomLeft" state="frozen"/>
      <selection pane="bottomLeft" activeCell="A2479" sqref="A2423:XFD2479"/>
    </sheetView>
  </sheetViews>
  <sheetFormatPr baseColWidth="10" defaultColWidth="11.6640625" defaultRowHeight="14.4" x14ac:dyDescent="0.3"/>
  <cols>
    <col min="1" max="2" width="25.77734375" style="3" customWidth="1"/>
    <col min="3" max="3" width="75.77734375" style="3" customWidth="1"/>
    <col min="4" max="4" width="25.77734375" style="3" customWidth="1"/>
    <col min="5" max="5" width="15.77734375" style="3" customWidth="1"/>
    <col min="6" max="6" width="10.77734375" style="3" customWidth="1"/>
    <col min="7" max="8" width="15.77734375" style="3" customWidth="1"/>
    <col min="9" max="16384" width="11.6640625" style="3"/>
  </cols>
  <sheetData>
    <row r="1" spans="1:8" s="4" customFormat="1" ht="28.8" x14ac:dyDescent="0.3">
      <c r="A1" s="13" t="s">
        <v>28</v>
      </c>
      <c r="B1" s="14" t="s">
        <v>29</v>
      </c>
      <c r="C1" s="13" t="s">
        <v>8</v>
      </c>
      <c r="D1" s="13" t="s">
        <v>2271</v>
      </c>
      <c r="E1" s="15" t="s">
        <v>2272</v>
      </c>
      <c r="F1" s="16" t="s">
        <v>10</v>
      </c>
      <c r="G1" s="15" t="s">
        <v>30</v>
      </c>
      <c r="H1" s="14" t="s">
        <v>2273</v>
      </c>
    </row>
    <row r="2" spans="1:8" x14ac:dyDescent="0.3">
      <c r="A2" s="8" t="s">
        <v>2283</v>
      </c>
      <c r="B2" s="8" t="s">
        <v>2283</v>
      </c>
      <c r="C2" s="7" t="s">
        <v>2284</v>
      </c>
      <c r="D2" s="8" t="s">
        <v>2283</v>
      </c>
      <c r="E2" s="6">
        <v>10.9</v>
      </c>
      <c r="F2" s="6">
        <v>0.7</v>
      </c>
      <c r="G2" s="6">
        <f t="shared" ref="G2:G20" si="0">E2/F2</f>
        <v>15.571428571428573</v>
      </c>
      <c r="H2" s="10" t="s">
        <v>2274</v>
      </c>
    </row>
    <row r="3" spans="1:8" x14ac:dyDescent="0.3">
      <c r="A3" s="8" t="s">
        <v>2285</v>
      </c>
      <c r="B3" s="8" t="s">
        <v>2285</v>
      </c>
      <c r="C3" s="7" t="s">
        <v>2284</v>
      </c>
      <c r="D3" s="8" t="s">
        <v>2285</v>
      </c>
      <c r="E3" s="6">
        <v>16.84</v>
      </c>
      <c r="F3" s="6">
        <v>0.7</v>
      </c>
      <c r="G3" s="6">
        <f t="shared" si="0"/>
        <v>24.057142857142857</v>
      </c>
      <c r="H3" s="10" t="s">
        <v>2274</v>
      </c>
    </row>
    <row r="4" spans="1:8" x14ac:dyDescent="0.3">
      <c r="A4" s="8" t="s">
        <v>2286</v>
      </c>
      <c r="B4" s="8" t="s">
        <v>2286</v>
      </c>
      <c r="C4" s="7" t="s">
        <v>2284</v>
      </c>
      <c r="D4" s="8" t="s">
        <v>2286</v>
      </c>
      <c r="E4" s="6">
        <v>25.03</v>
      </c>
      <c r="F4" s="6">
        <v>0.7</v>
      </c>
      <c r="G4" s="6">
        <f t="shared" si="0"/>
        <v>35.75714285714286</v>
      </c>
      <c r="H4" s="10" t="s">
        <v>2274</v>
      </c>
    </row>
    <row r="5" spans="1:8" x14ac:dyDescent="0.3">
      <c r="A5" s="8" t="s">
        <v>2287</v>
      </c>
      <c r="B5" s="8" t="s">
        <v>2287</v>
      </c>
      <c r="C5" s="7" t="s">
        <v>2284</v>
      </c>
      <c r="D5" s="8" t="s">
        <v>2287</v>
      </c>
      <c r="E5" s="6">
        <v>3.38</v>
      </c>
      <c r="F5" s="6">
        <v>0.7</v>
      </c>
      <c r="G5" s="6">
        <f t="shared" si="0"/>
        <v>4.8285714285714283</v>
      </c>
      <c r="H5" s="10" t="s">
        <v>2274</v>
      </c>
    </row>
    <row r="6" spans="1:8" x14ac:dyDescent="0.3">
      <c r="A6" s="8" t="s">
        <v>2288</v>
      </c>
      <c r="B6" s="8" t="s">
        <v>2288</v>
      </c>
      <c r="C6" s="7" t="s">
        <v>2284</v>
      </c>
      <c r="D6" s="8" t="s">
        <v>2288</v>
      </c>
      <c r="E6" s="6">
        <v>12.48</v>
      </c>
      <c r="F6" s="6">
        <v>0.7</v>
      </c>
      <c r="G6" s="6">
        <f t="shared" si="0"/>
        <v>17.828571428571429</v>
      </c>
      <c r="H6" s="10" t="s">
        <v>2274</v>
      </c>
    </row>
    <row r="7" spans="1:8" ht="28.8" x14ac:dyDescent="0.3">
      <c r="A7" s="8" t="s">
        <v>2289</v>
      </c>
      <c r="B7" s="8" t="s">
        <v>2289</v>
      </c>
      <c r="C7" s="7" t="s">
        <v>2290</v>
      </c>
      <c r="D7" s="8" t="s">
        <v>2289</v>
      </c>
      <c r="E7" s="6">
        <v>17.61</v>
      </c>
      <c r="F7" s="6">
        <v>0.7</v>
      </c>
      <c r="G7" s="6">
        <f t="shared" si="0"/>
        <v>25.157142857142858</v>
      </c>
      <c r="H7" s="10" t="s">
        <v>2274</v>
      </c>
    </row>
    <row r="8" spans="1:8" x14ac:dyDescent="0.3">
      <c r="A8" s="8" t="s">
        <v>2291</v>
      </c>
      <c r="B8" s="8" t="s">
        <v>2291</v>
      </c>
      <c r="C8" s="7" t="s">
        <v>2292</v>
      </c>
      <c r="D8" s="8" t="s">
        <v>2291</v>
      </c>
      <c r="E8" s="6">
        <v>17.489999999999998</v>
      </c>
      <c r="F8" s="6">
        <v>0.7</v>
      </c>
      <c r="G8" s="6">
        <f t="shared" si="0"/>
        <v>24.985714285714284</v>
      </c>
      <c r="H8" s="10" t="s">
        <v>2274</v>
      </c>
    </row>
    <row r="9" spans="1:8" x14ac:dyDescent="0.3">
      <c r="A9" s="8" t="s">
        <v>2293</v>
      </c>
      <c r="B9" s="8" t="s">
        <v>2293</v>
      </c>
      <c r="C9" s="7" t="s">
        <v>2292</v>
      </c>
      <c r="D9" s="8" t="s">
        <v>2293</v>
      </c>
      <c r="E9" s="6">
        <v>13.77</v>
      </c>
      <c r="F9" s="6">
        <v>0.7</v>
      </c>
      <c r="G9" s="6">
        <f t="shared" si="0"/>
        <v>19.671428571428571</v>
      </c>
      <c r="H9" s="10" t="s">
        <v>2274</v>
      </c>
    </row>
    <row r="10" spans="1:8" x14ac:dyDescent="0.3">
      <c r="A10" s="8" t="s">
        <v>2294</v>
      </c>
      <c r="B10" s="8" t="s">
        <v>2294</v>
      </c>
      <c r="C10" s="7" t="s">
        <v>2277</v>
      </c>
      <c r="D10" s="8" t="s">
        <v>2294</v>
      </c>
      <c r="E10" s="6">
        <v>8.8800000000000008</v>
      </c>
      <c r="F10" s="6">
        <v>0.7</v>
      </c>
      <c r="G10" s="6">
        <f t="shared" si="0"/>
        <v>12.685714285714287</v>
      </c>
      <c r="H10" s="10" t="s">
        <v>2274</v>
      </c>
    </row>
    <row r="11" spans="1:8" x14ac:dyDescent="0.3">
      <c r="A11" s="8" t="s">
        <v>2295</v>
      </c>
      <c r="B11" s="8" t="s">
        <v>2295</v>
      </c>
      <c r="C11" s="7" t="s">
        <v>2292</v>
      </c>
      <c r="D11" s="8" t="s">
        <v>2295</v>
      </c>
      <c r="E11" s="6">
        <v>18.14</v>
      </c>
      <c r="F11" s="6">
        <v>0.7</v>
      </c>
      <c r="G11" s="6">
        <f t="shared" si="0"/>
        <v>25.914285714285718</v>
      </c>
      <c r="H11" s="10" t="s">
        <v>2274</v>
      </c>
    </row>
    <row r="12" spans="1:8" x14ac:dyDescent="0.3">
      <c r="A12" s="8" t="s">
        <v>2296</v>
      </c>
      <c r="B12" s="8" t="s">
        <v>2296</v>
      </c>
      <c r="C12" s="7" t="s">
        <v>2292</v>
      </c>
      <c r="D12" s="8" t="s">
        <v>2296</v>
      </c>
      <c r="E12" s="6">
        <v>17.03</v>
      </c>
      <c r="F12" s="6">
        <v>0.7</v>
      </c>
      <c r="G12" s="6">
        <f t="shared" si="0"/>
        <v>24.328571428571433</v>
      </c>
      <c r="H12" s="10" t="s">
        <v>2274</v>
      </c>
    </row>
    <row r="13" spans="1:8" x14ac:dyDescent="0.3">
      <c r="A13" s="8" t="s">
        <v>2297</v>
      </c>
      <c r="B13" s="8" t="s">
        <v>2297</v>
      </c>
      <c r="C13" s="7" t="s">
        <v>2284</v>
      </c>
      <c r="D13" s="8" t="s">
        <v>2297</v>
      </c>
      <c r="E13" s="6">
        <v>31.01</v>
      </c>
      <c r="F13" s="6">
        <v>0.7</v>
      </c>
      <c r="G13" s="6">
        <f t="shared" si="0"/>
        <v>44.300000000000004</v>
      </c>
      <c r="H13" s="10" t="s">
        <v>2274</v>
      </c>
    </row>
    <row r="14" spans="1:8" x14ac:dyDescent="0.3">
      <c r="A14" s="8" t="s">
        <v>2298</v>
      </c>
      <c r="B14" s="8" t="s">
        <v>2298</v>
      </c>
      <c r="C14" s="7" t="s">
        <v>2284</v>
      </c>
      <c r="D14" s="8" t="s">
        <v>2298</v>
      </c>
      <c r="E14" s="6">
        <v>19.920000000000002</v>
      </c>
      <c r="F14" s="6">
        <v>0.7</v>
      </c>
      <c r="G14" s="6">
        <f t="shared" si="0"/>
        <v>28.457142857142863</v>
      </c>
      <c r="H14" s="10" t="s">
        <v>2274</v>
      </c>
    </row>
    <row r="15" spans="1:8" x14ac:dyDescent="0.3">
      <c r="A15" s="8" t="s">
        <v>2299</v>
      </c>
      <c r="B15" s="8" t="s">
        <v>2299</v>
      </c>
      <c r="C15" s="7" t="s">
        <v>2284</v>
      </c>
      <c r="D15" s="8" t="s">
        <v>2299</v>
      </c>
      <c r="E15" s="6">
        <v>7.09</v>
      </c>
      <c r="F15" s="6">
        <v>0.7</v>
      </c>
      <c r="G15" s="6">
        <f t="shared" si="0"/>
        <v>10.12857142857143</v>
      </c>
      <c r="H15" s="10" t="s">
        <v>2274</v>
      </c>
    </row>
    <row r="16" spans="1:8" x14ac:dyDescent="0.3">
      <c r="A16" s="1" t="s">
        <v>2300</v>
      </c>
      <c r="B16" s="1" t="s">
        <v>2300</v>
      </c>
      <c r="C16" s="1" t="s">
        <v>2301</v>
      </c>
      <c r="D16" s="1" t="s">
        <v>2300</v>
      </c>
      <c r="E16" s="9">
        <v>16.07</v>
      </c>
      <c r="F16" s="6">
        <v>0.7</v>
      </c>
      <c r="G16" s="6">
        <f t="shared" si="0"/>
        <v>22.957142857142859</v>
      </c>
      <c r="H16" s="10" t="s">
        <v>2274</v>
      </c>
    </row>
    <row r="17" spans="1:8" x14ac:dyDescent="0.3">
      <c r="A17" s="8" t="s">
        <v>2302</v>
      </c>
      <c r="B17" s="8" t="s">
        <v>2302</v>
      </c>
      <c r="C17" s="7" t="s">
        <v>2292</v>
      </c>
      <c r="D17" s="8" t="s">
        <v>2302</v>
      </c>
      <c r="E17" s="6">
        <v>17.809999999999999</v>
      </c>
      <c r="F17" s="6">
        <v>0.7</v>
      </c>
      <c r="G17" s="6">
        <f t="shared" si="0"/>
        <v>25.442857142857143</v>
      </c>
      <c r="H17" s="10" t="s">
        <v>2274</v>
      </c>
    </row>
    <row r="18" spans="1:8" x14ac:dyDescent="0.3">
      <c r="A18" s="8" t="s">
        <v>2303</v>
      </c>
      <c r="B18" s="8" t="s">
        <v>2303</v>
      </c>
      <c r="C18" s="7" t="s">
        <v>2284</v>
      </c>
      <c r="D18" s="8" t="s">
        <v>2303</v>
      </c>
      <c r="E18" s="6">
        <v>13</v>
      </c>
      <c r="F18" s="6">
        <v>0.7</v>
      </c>
      <c r="G18" s="6">
        <f t="shared" si="0"/>
        <v>18.571428571428573</v>
      </c>
      <c r="H18" s="10" t="s">
        <v>2274</v>
      </c>
    </row>
    <row r="19" spans="1:8" x14ac:dyDescent="0.3">
      <c r="A19" s="1" t="s">
        <v>2304</v>
      </c>
      <c r="B19" s="1" t="s">
        <v>2304</v>
      </c>
      <c r="C19" s="7" t="s">
        <v>2305</v>
      </c>
      <c r="D19" s="1" t="s">
        <v>2304</v>
      </c>
      <c r="E19" s="9">
        <v>13</v>
      </c>
      <c r="F19" s="6">
        <v>0.7</v>
      </c>
      <c r="G19" s="6">
        <f t="shared" si="0"/>
        <v>18.571428571428573</v>
      </c>
      <c r="H19" s="10" t="s">
        <v>2274</v>
      </c>
    </row>
    <row r="20" spans="1:8" x14ac:dyDescent="0.3">
      <c r="A20" s="8" t="s">
        <v>2306</v>
      </c>
      <c r="B20" s="8" t="s">
        <v>2306</v>
      </c>
      <c r="C20" s="7" t="s">
        <v>2284</v>
      </c>
      <c r="D20" s="8" t="s">
        <v>2306</v>
      </c>
      <c r="E20" s="6">
        <v>6.45</v>
      </c>
      <c r="F20" s="6">
        <v>0.7</v>
      </c>
      <c r="G20" s="6">
        <f t="shared" si="0"/>
        <v>9.2142857142857153</v>
      </c>
      <c r="H20" s="10" t="s">
        <v>2274</v>
      </c>
    </row>
    <row r="21" spans="1:8" x14ac:dyDescent="0.3">
      <c r="A21" s="8" t="s">
        <v>2307</v>
      </c>
      <c r="B21" s="8" t="s">
        <v>2307</v>
      </c>
      <c r="C21" s="7" t="s">
        <v>2308</v>
      </c>
      <c r="D21" s="8" t="s">
        <v>2307</v>
      </c>
      <c r="E21" s="6">
        <v>7.74</v>
      </c>
      <c r="F21" s="6">
        <v>0.7</v>
      </c>
      <c r="G21" s="6">
        <f t="shared" ref="G21:G78" si="1">E21/F21</f>
        <v>11.057142857142859</v>
      </c>
      <c r="H21" s="10" t="s">
        <v>2274</v>
      </c>
    </row>
    <row r="22" spans="1:8" x14ac:dyDescent="0.3">
      <c r="A22" s="1" t="s">
        <v>2309</v>
      </c>
      <c r="B22" s="1" t="s">
        <v>2309</v>
      </c>
      <c r="C22" s="7" t="s">
        <v>2310</v>
      </c>
      <c r="D22" s="1" t="s">
        <v>2309</v>
      </c>
      <c r="E22" s="9">
        <v>18.8</v>
      </c>
      <c r="F22" s="6">
        <v>0.7</v>
      </c>
      <c r="G22" s="6">
        <f t="shared" si="1"/>
        <v>26.857142857142861</v>
      </c>
      <c r="H22" s="10" t="s">
        <v>2274</v>
      </c>
    </row>
    <row r="23" spans="1:8" x14ac:dyDescent="0.3">
      <c r="A23" s="8" t="s">
        <v>2311</v>
      </c>
      <c r="B23" s="8" t="s">
        <v>2311</v>
      </c>
      <c r="C23" s="7" t="s">
        <v>2292</v>
      </c>
      <c r="D23" s="8" t="s">
        <v>2311</v>
      </c>
      <c r="E23" s="6">
        <v>21.39</v>
      </c>
      <c r="F23" s="6">
        <v>0.7</v>
      </c>
      <c r="G23" s="6">
        <f t="shared" si="1"/>
        <v>30.55714285714286</v>
      </c>
      <c r="H23" s="10" t="s">
        <v>2274</v>
      </c>
    </row>
    <row r="24" spans="1:8" x14ac:dyDescent="0.3">
      <c r="A24" s="8" t="s">
        <v>2312</v>
      </c>
      <c r="B24" s="8" t="s">
        <v>2312</v>
      </c>
      <c r="C24" s="7" t="s">
        <v>2284</v>
      </c>
      <c r="D24" s="8" t="s">
        <v>2312</v>
      </c>
      <c r="E24" s="6">
        <v>4.2300000000000004</v>
      </c>
      <c r="F24" s="6">
        <v>0.7</v>
      </c>
      <c r="G24" s="6">
        <f t="shared" si="1"/>
        <v>6.0428571428571436</v>
      </c>
      <c r="H24" s="10" t="s">
        <v>2274</v>
      </c>
    </row>
    <row r="25" spans="1:8" x14ac:dyDescent="0.3">
      <c r="A25" s="8" t="s">
        <v>2313</v>
      </c>
      <c r="B25" s="8" t="s">
        <v>2313</v>
      </c>
      <c r="C25" s="7" t="s">
        <v>2284</v>
      </c>
      <c r="D25" s="8" t="s">
        <v>2313</v>
      </c>
      <c r="E25" s="6">
        <v>15.28</v>
      </c>
      <c r="F25" s="6">
        <v>0.7</v>
      </c>
      <c r="G25" s="6">
        <f t="shared" si="1"/>
        <v>21.828571428571429</v>
      </c>
      <c r="H25" s="10" t="s">
        <v>2274</v>
      </c>
    </row>
    <row r="26" spans="1:8" x14ac:dyDescent="0.3">
      <c r="A26" s="8" t="s">
        <v>2314</v>
      </c>
      <c r="B26" s="8" t="s">
        <v>2314</v>
      </c>
      <c r="C26" s="7" t="s">
        <v>2284</v>
      </c>
      <c r="D26" s="8" t="s">
        <v>2314</v>
      </c>
      <c r="E26" s="6">
        <v>18.72</v>
      </c>
      <c r="F26" s="6">
        <v>0.7</v>
      </c>
      <c r="G26" s="6">
        <f t="shared" si="1"/>
        <v>26.742857142857144</v>
      </c>
      <c r="H26" s="10" t="s">
        <v>2274</v>
      </c>
    </row>
    <row r="27" spans="1:8" x14ac:dyDescent="0.3">
      <c r="A27" s="8" t="s">
        <v>2315</v>
      </c>
      <c r="B27" s="8" t="s">
        <v>2315</v>
      </c>
      <c r="C27" s="7" t="s">
        <v>2284</v>
      </c>
      <c r="D27" s="8" t="s">
        <v>2315</v>
      </c>
      <c r="E27" s="6">
        <v>38.81</v>
      </c>
      <c r="F27" s="6">
        <v>0.7</v>
      </c>
      <c r="G27" s="6">
        <f t="shared" si="1"/>
        <v>55.44285714285715</v>
      </c>
      <c r="H27" s="10" t="s">
        <v>2274</v>
      </c>
    </row>
    <row r="28" spans="1:8" x14ac:dyDescent="0.3">
      <c r="A28" s="8" t="s">
        <v>2316</v>
      </c>
      <c r="B28" s="8" t="s">
        <v>2316</v>
      </c>
      <c r="C28" s="7" t="s">
        <v>2284</v>
      </c>
      <c r="D28" s="8" t="s">
        <v>2316</v>
      </c>
      <c r="E28" s="6">
        <v>66.56</v>
      </c>
      <c r="F28" s="6">
        <v>0.7</v>
      </c>
      <c r="G28" s="6">
        <f t="shared" si="1"/>
        <v>95.085714285714289</v>
      </c>
      <c r="H28" s="10" t="s">
        <v>2274</v>
      </c>
    </row>
    <row r="29" spans="1:8" x14ac:dyDescent="0.3">
      <c r="A29" s="8" t="s">
        <v>2317</v>
      </c>
      <c r="B29" s="8" t="s">
        <v>2317</v>
      </c>
      <c r="C29" s="7" t="s">
        <v>2284</v>
      </c>
      <c r="D29" s="8" t="s">
        <v>2317</v>
      </c>
      <c r="E29" s="6">
        <v>24.77</v>
      </c>
      <c r="F29" s="6">
        <v>0.7</v>
      </c>
      <c r="G29" s="6">
        <f t="shared" si="1"/>
        <v>35.385714285714286</v>
      </c>
      <c r="H29" s="10" t="s">
        <v>2274</v>
      </c>
    </row>
    <row r="30" spans="1:8" x14ac:dyDescent="0.3">
      <c r="A30" s="1" t="s">
        <v>2318</v>
      </c>
      <c r="B30" s="1" t="s">
        <v>2318</v>
      </c>
      <c r="C30" s="7" t="s">
        <v>2319</v>
      </c>
      <c r="D30" s="1" t="s">
        <v>2318</v>
      </c>
      <c r="E30" s="9">
        <v>29</v>
      </c>
      <c r="F30" s="6">
        <v>0.7</v>
      </c>
      <c r="G30" s="6">
        <f t="shared" si="1"/>
        <v>41.428571428571431</v>
      </c>
      <c r="H30" s="10" t="s">
        <v>2274</v>
      </c>
    </row>
    <row r="31" spans="1:8" x14ac:dyDescent="0.3">
      <c r="A31" s="8" t="s">
        <v>2320</v>
      </c>
      <c r="B31" s="8" t="s">
        <v>2320</v>
      </c>
      <c r="C31" s="7" t="s">
        <v>2284</v>
      </c>
      <c r="D31" s="8" t="s">
        <v>2320</v>
      </c>
      <c r="E31" s="6">
        <v>30.81</v>
      </c>
      <c r="F31" s="6">
        <v>0.7</v>
      </c>
      <c r="G31" s="6">
        <f t="shared" si="1"/>
        <v>44.014285714285712</v>
      </c>
      <c r="H31" s="10" t="s">
        <v>2274</v>
      </c>
    </row>
    <row r="32" spans="1:8" x14ac:dyDescent="0.3">
      <c r="A32" s="8" t="s">
        <v>2321</v>
      </c>
      <c r="B32" s="8" t="s">
        <v>2321</v>
      </c>
      <c r="C32" s="7" t="s">
        <v>2284</v>
      </c>
      <c r="D32" s="8" t="s">
        <v>2321</v>
      </c>
      <c r="E32" s="6">
        <v>50.17</v>
      </c>
      <c r="F32" s="6">
        <v>0.7</v>
      </c>
      <c r="G32" s="6">
        <f t="shared" si="1"/>
        <v>71.671428571428578</v>
      </c>
      <c r="H32" s="10" t="s">
        <v>2274</v>
      </c>
    </row>
    <row r="33" spans="1:8" x14ac:dyDescent="0.3">
      <c r="A33" s="8" t="s">
        <v>2322</v>
      </c>
      <c r="B33" s="8" t="s">
        <v>2322</v>
      </c>
      <c r="C33" s="7" t="s">
        <v>2284</v>
      </c>
      <c r="D33" s="8" t="s">
        <v>2322</v>
      </c>
      <c r="E33" s="6">
        <v>36.97</v>
      </c>
      <c r="F33" s="6">
        <v>0.7</v>
      </c>
      <c r="G33" s="6">
        <f t="shared" si="1"/>
        <v>52.814285714285717</v>
      </c>
      <c r="H33" s="10" t="s">
        <v>2274</v>
      </c>
    </row>
    <row r="34" spans="1:8" x14ac:dyDescent="0.3">
      <c r="A34" s="8" t="s">
        <v>2323</v>
      </c>
      <c r="B34" s="8" t="s">
        <v>2323</v>
      </c>
      <c r="C34" s="7" t="s">
        <v>2292</v>
      </c>
      <c r="D34" s="8" t="s">
        <v>2323</v>
      </c>
      <c r="E34" s="6">
        <v>27.5</v>
      </c>
      <c r="F34" s="6">
        <v>0.7</v>
      </c>
      <c r="G34" s="6">
        <f t="shared" si="1"/>
        <v>39.285714285714285</v>
      </c>
      <c r="H34" s="10" t="s">
        <v>2274</v>
      </c>
    </row>
    <row r="35" spans="1:8" x14ac:dyDescent="0.3">
      <c r="A35" s="8" t="s">
        <v>2324</v>
      </c>
      <c r="B35" s="8" t="s">
        <v>2324</v>
      </c>
      <c r="C35" s="7" t="s">
        <v>2284</v>
      </c>
      <c r="D35" s="8" t="s">
        <v>2324</v>
      </c>
      <c r="E35" s="6">
        <v>8.84</v>
      </c>
      <c r="F35" s="6">
        <v>0.7</v>
      </c>
      <c r="G35" s="6">
        <f t="shared" si="1"/>
        <v>12.62857142857143</v>
      </c>
      <c r="H35" s="10" t="s">
        <v>2274</v>
      </c>
    </row>
    <row r="36" spans="1:8" x14ac:dyDescent="0.3">
      <c r="A36" s="8" t="s">
        <v>2325</v>
      </c>
      <c r="B36" s="8" t="s">
        <v>2325</v>
      </c>
      <c r="C36" s="7" t="s">
        <v>2284</v>
      </c>
      <c r="D36" s="8" t="s">
        <v>2325</v>
      </c>
      <c r="E36" s="6">
        <v>13</v>
      </c>
      <c r="F36" s="6">
        <v>0.7</v>
      </c>
      <c r="G36" s="6">
        <f t="shared" si="1"/>
        <v>18.571428571428573</v>
      </c>
      <c r="H36" s="10" t="s">
        <v>2274</v>
      </c>
    </row>
    <row r="37" spans="1:8" x14ac:dyDescent="0.3">
      <c r="A37" s="8" t="s">
        <v>2326</v>
      </c>
      <c r="B37" s="8" t="s">
        <v>2326</v>
      </c>
      <c r="C37" s="7" t="s">
        <v>2284</v>
      </c>
      <c r="D37" s="8" t="s">
        <v>2326</v>
      </c>
      <c r="E37" s="6">
        <v>14.24</v>
      </c>
      <c r="F37" s="6">
        <v>0.7</v>
      </c>
      <c r="G37" s="6">
        <f t="shared" si="1"/>
        <v>20.342857142857145</v>
      </c>
      <c r="H37" s="10" t="s">
        <v>2274</v>
      </c>
    </row>
    <row r="38" spans="1:8" x14ac:dyDescent="0.3">
      <c r="A38" s="1" t="s">
        <v>2327</v>
      </c>
      <c r="B38" s="1" t="s">
        <v>2327</v>
      </c>
      <c r="C38" s="7" t="s">
        <v>2328</v>
      </c>
      <c r="D38" s="1" t="s">
        <v>2327</v>
      </c>
      <c r="E38" s="9">
        <v>13.01</v>
      </c>
      <c r="F38" s="6">
        <v>0.7</v>
      </c>
      <c r="G38" s="6">
        <f t="shared" si="1"/>
        <v>18.585714285714285</v>
      </c>
      <c r="H38" s="10" t="s">
        <v>2274</v>
      </c>
    </row>
    <row r="39" spans="1:8" x14ac:dyDescent="0.3">
      <c r="A39" s="8" t="s">
        <v>2329</v>
      </c>
      <c r="B39" s="8" t="s">
        <v>2329</v>
      </c>
      <c r="C39" s="7" t="s">
        <v>2284</v>
      </c>
      <c r="D39" s="8" t="s">
        <v>2329</v>
      </c>
      <c r="E39" s="6">
        <v>27.17</v>
      </c>
      <c r="F39" s="6">
        <v>0.7</v>
      </c>
      <c r="G39" s="6">
        <f t="shared" si="1"/>
        <v>38.814285714285717</v>
      </c>
      <c r="H39" s="10" t="s">
        <v>2274</v>
      </c>
    </row>
    <row r="40" spans="1:8" x14ac:dyDescent="0.3">
      <c r="A40" s="8" t="s">
        <v>2330</v>
      </c>
      <c r="B40" s="8" t="s">
        <v>2330</v>
      </c>
      <c r="C40" s="7" t="s">
        <v>2292</v>
      </c>
      <c r="D40" s="8" t="s">
        <v>2330</v>
      </c>
      <c r="E40" s="6">
        <v>23.34</v>
      </c>
      <c r="F40" s="6">
        <v>0.7</v>
      </c>
      <c r="G40" s="6">
        <f t="shared" si="1"/>
        <v>33.342857142857142</v>
      </c>
      <c r="H40" s="10" t="s">
        <v>2274</v>
      </c>
    </row>
    <row r="41" spans="1:8" x14ac:dyDescent="0.3">
      <c r="A41" s="8" t="s">
        <v>2331</v>
      </c>
      <c r="B41" s="8" t="s">
        <v>2331</v>
      </c>
      <c r="C41" s="7" t="s">
        <v>2284</v>
      </c>
      <c r="D41" s="8" t="s">
        <v>2331</v>
      </c>
      <c r="E41" s="6">
        <v>2.66</v>
      </c>
      <c r="F41" s="6">
        <v>0.7</v>
      </c>
      <c r="G41" s="6">
        <f t="shared" si="1"/>
        <v>3.8000000000000003</v>
      </c>
      <c r="H41" s="10" t="s">
        <v>2274</v>
      </c>
    </row>
    <row r="42" spans="1:8" x14ac:dyDescent="0.3">
      <c r="A42" s="8" t="s">
        <v>2332</v>
      </c>
      <c r="B42" s="8" t="s">
        <v>2332</v>
      </c>
      <c r="C42" s="7" t="s">
        <v>2292</v>
      </c>
      <c r="D42" s="8" t="s">
        <v>2332</v>
      </c>
      <c r="E42" s="6">
        <v>16.45</v>
      </c>
      <c r="F42" s="6">
        <v>0.7</v>
      </c>
      <c r="G42" s="6">
        <f t="shared" si="1"/>
        <v>23.5</v>
      </c>
      <c r="H42" s="10" t="s">
        <v>2274</v>
      </c>
    </row>
    <row r="43" spans="1:8" x14ac:dyDescent="0.3">
      <c r="A43" s="8" t="s">
        <v>2333</v>
      </c>
      <c r="B43" s="8" t="s">
        <v>2333</v>
      </c>
      <c r="C43" s="7" t="s">
        <v>2292</v>
      </c>
      <c r="D43" s="8" t="s">
        <v>2333</v>
      </c>
      <c r="E43" s="6">
        <v>26.59</v>
      </c>
      <c r="F43" s="6">
        <v>0.7</v>
      </c>
      <c r="G43" s="6">
        <f t="shared" si="1"/>
        <v>37.985714285714288</v>
      </c>
      <c r="H43" s="10" t="s">
        <v>2274</v>
      </c>
    </row>
    <row r="44" spans="1:8" x14ac:dyDescent="0.3">
      <c r="A44" s="8" t="s">
        <v>2334</v>
      </c>
      <c r="B44" s="8" t="s">
        <v>2334</v>
      </c>
      <c r="C44" s="7" t="s">
        <v>2284</v>
      </c>
      <c r="D44" s="8" t="s">
        <v>2334</v>
      </c>
      <c r="E44" s="6">
        <v>18.010000000000002</v>
      </c>
      <c r="F44" s="6">
        <v>0.7</v>
      </c>
      <c r="G44" s="6">
        <f t="shared" si="1"/>
        <v>25.728571428571431</v>
      </c>
      <c r="H44" s="10" t="s">
        <v>2274</v>
      </c>
    </row>
    <row r="45" spans="1:8" x14ac:dyDescent="0.3">
      <c r="A45" s="8" t="s">
        <v>2335</v>
      </c>
      <c r="B45" s="8" t="s">
        <v>2335</v>
      </c>
      <c r="C45" s="7" t="s">
        <v>2284</v>
      </c>
      <c r="D45" s="8" t="s">
        <v>2335</v>
      </c>
      <c r="E45" s="6">
        <v>34.78</v>
      </c>
      <c r="F45" s="6">
        <v>0.7</v>
      </c>
      <c r="G45" s="6">
        <f t="shared" si="1"/>
        <v>49.68571428571429</v>
      </c>
      <c r="H45" s="10" t="s">
        <v>2274</v>
      </c>
    </row>
    <row r="46" spans="1:8" ht="28.8" x14ac:dyDescent="0.3">
      <c r="A46" s="1" t="s">
        <v>2336</v>
      </c>
      <c r="B46" s="1" t="s">
        <v>2336</v>
      </c>
      <c r="C46" s="7" t="s">
        <v>2337</v>
      </c>
      <c r="D46" s="1" t="s">
        <v>2336</v>
      </c>
      <c r="E46" s="9">
        <v>19.78</v>
      </c>
      <c r="F46" s="6">
        <v>0.7</v>
      </c>
      <c r="G46" s="6">
        <f t="shared" si="1"/>
        <v>28.25714285714286</v>
      </c>
      <c r="H46" s="10" t="s">
        <v>2274</v>
      </c>
    </row>
    <row r="47" spans="1:8" x14ac:dyDescent="0.3">
      <c r="A47" s="8" t="s">
        <v>2338</v>
      </c>
      <c r="B47" s="8" t="s">
        <v>2338</v>
      </c>
      <c r="C47" s="7" t="s">
        <v>2276</v>
      </c>
      <c r="D47" s="8" t="s">
        <v>2338</v>
      </c>
      <c r="E47" s="6">
        <v>1.81</v>
      </c>
      <c r="F47" s="6">
        <v>0.7</v>
      </c>
      <c r="G47" s="6">
        <f t="shared" si="1"/>
        <v>2.5857142857142859</v>
      </c>
      <c r="H47" s="10" t="s">
        <v>2274</v>
      </c>
    </row>
    <row r="48" spans="1:8" x14ac:dyDescent="0.3">
      <c r="A48" s="8" t="s">
        <v>2339</v>
      </c>
      <c r="B48" s="8" t="s">
        <v>2339</v>
      </c>
      <c r="C48" s="7" t="s">
        <v>2284</v>
      </c>
      <c r="D48" s="8" t="s">
        <v>2339</v>
      </c>
      <c r="E48" s="6">
        <v>15.91</v>
      </c>
      <c r="F48" s="6">
        <v>0.7</v>
      </c>
      <c r="G48" s="6">
        <f t="shared" si="1"/>
        <v>22.728571428571431</v>
      </c>
      <c r="H48" s="10" t="s">
        <v>2274</v>
      </c>
    </row>
    <row r="49" spans="1:8" x14ac:dyDescent="0.3">
      <c r="A49" s="1" t="s">
        <v>2340</v>
      </c>
      <c r="B49" s="1" t="s">
        <v>2340</v>
      </c>
      <c r="C49" s="7" t="s">
        <v>2319</v>
      </c>
      <c r="D49" s="1" t="s">
        <v>2340</v>
      </c>
      <c r="E49" s="9">
        <v>22.6</v>
      </c>
      <c r="F49" s="6">
        <v>0.7</v>
      </c>
      <c r="G49" s="6">
        <f t="shared" si="1"/>
        <v>32.285714285714292</v>
      </c>
      <c r="H49" s="10" t="s">
        <v>2274</v>
      </c>
    </row>
    <row r="50" spans="1:8" x14ac:dyDescent="0.3">
      <c r="A50" s="8" t="s">
        <v>2341</v>
      </c>
      <c r="B50" s="8" t="s">
        <v>2341</v>
      </c>
      <c r="C50" s="7" t="s">
        <v>2284</v>
      </c>
      <c r="D50" s="8" t="s">
        <v>2341</v>
      </c>
      <c r="E50" s="6">
        <v>61.23</v>
      </c>
      <c r="F50" s="6">
        <v>0.7</v>
      </c>
      <c r="G50" s="6">
        <f t="shared" si="1"/>
        <v>87.471428571428575</v>
      </c>
      <c r="H50" s="10" t="s">
        <v>2274</v>
      </c>
    </row>
    <row r="51" spans="1:8" ht="28.8" x14ac:dyDescent="0.3">
      <c r="A51" s="1" t="s">
        <v>2342</v>
      </c>
      <c r="B51" s="1" t="s">
        <v>2342</v>
      </c>
      <c r="C51" s="7" t="s">
        <v>2343</v>
      </c>
      <c r="D51" s="1" t="s">
        <v>2342</v>
      </c>
      <c r="E51" s="9">
        <v>25.02</v>
      </c>
      <c r="F51" s="6">
        <v>0.7</v>
      </c>
      <c r="G51" s="6">
        <f t="shared" si="1"/>
        <v>35.742857142857147</v>
      </c>
      <c r="H51" s="10" t="s">
        <v>2274</v>
      </c>
    </row>
    <row r="52" spans="1:8" ht="43.2" x14ac:dyDescent="0.3">
      <c r="A52" s="8" t="s">
        <v>2344</v>
      </c>
      <c r="B52" s="8" t="s">
        <v>2344</v>
      </c>
      <c r="C52" s="7" t="s">
        <v>2345</v>
      </c>
      <c r="D52" s="8" t="s">
        <v>2344</v>
      </c>
      <c r="E52" s="6">
        <v>37.39</v>
      </c>
      <c r="F52" s="6">
        <v>0.7</v>
      </c>
      <c r="G52" s="6">
        <f t="shared" si="1"/>
        <v>53.414285714285718</v>
      </c>
      <c r="H52" s="10" t="s">
        <v>2274</v>
      </c>
    </row>
    <row r="53" spans="1:8" x14ac:dyDescent="0.3">
      <c r="A53" s="8" t="s">
        <v>2346</v>
      </c>
      <c r="B53" s="8" t="s">
        <v>2346</v>
      </c>
      <c r="C53" s="7" t="s">
        <v>2284</v>
      </c>
      <c r="D53" s="8" t="s">
        <v>2346</v>
      </c>
      <c r="E53" s="6">
        <v>17.809999999999999</v>
      </c>
      <c r="F53" s="6">
        <v>0.7</v>
      </c>
      <c r="G53" s="6">
        <f t="shared" si="1"/>
        <v>25.442857142857143</v>
      </c>
      <c r="H53" s="10" t="s">
        <v>2274</v>
      </c>
    </row>
    <row r="54" spans="1:8" x14ac:dyDescent="0.3">
      <c r="A54" s="8" t="s">
        <v>2347</v>
      </c>
      <c r="B54" s="8" t="s">
        <v>2347</v>
      </c>
      <c r="C54" s="7" t="s">
        <v>2284</v>
      </c>
      <c r="D54" s="8" t="s">
        <v>2347</v>
      </c>
      <c r="E54" s="6">
        <v>19.829999999999998</v>
      </c>
      <c r="F54" s="6">
        <v>0.7</v>
      </c>
      <c r="G54" s="6">
        <f t="shared" si="1"/>
        <v>28.328571428571429</v>
      </c>
      <c r="H54" s="10" t="s">
        <v>2274</v>
      </c>
    </row>
    <row r="55" spans="1:8" x14ac:dyDescent="0.3">
      <c r="A55" s="8" t="s">
        <v>2348</v>
      </c>
      <c r="B55" s="8" t="s">
        <v>2348</v>
      </c>
      <c r="C55" s="7" t="s">
        <v>2284</v>
      </c>
      <c r="D55" s="8" t="s">
        <v>2348</v>
      </c>
      <c r="E55" s="6">
        <v>19.920000000000002</v>
      </c>
      <c r="F55" s="6">
        <v>0.7</v>
      </c>
      <c r="G55" s="6">
        <f t="shared" si="1"/>
        <v>28.457142857142863</v>
      </c>
      <c r="H55" s="10" t="s">
        <v>2274</v>
      </c>
    </row>
    <row r="56" spans="1:8" x14ac:dyDescent="0.3">
      <c r="A56" s="8" t="s">
        <v>2349</v>
      </c>
      <c r="B56" s="8" t="s">
        <v>2349</v>
      </c>
      <c r="C56" s="7" t="s">
        <v>2284</v>
      </c>
      <c r="D56" s="8" t="s">
        <v>2349</v>
      </c>
      <c r="E56" s="6">
        <v>14.47</v>
      </c>
      <c r="F56" s="6">
        <v>0.7</v>
      </c>
      <c r="G56" s="6">
        <f t="shared" si="1"/>
        <v>20.671428571428574</v>
      </c>
      <c r="H56" s="10" t="s">
        <v>2274</v>
      </c>
    </row>
    <row r="57" spans="1:8" x14ac:dyDescent="0.3">
      <c r="A57" s="8" t="s">
        <v>2350</v>
      </c>
      <c r="B57" s="8" t="s">
        <v>2350</v>
      </c>
      <c r="C57" s="7" t="s">
        <v>2284</v>
      </c>
      <c r="D57" s="8" t="s">
        <v>2350</v>
      </c>
      <c r="E57" s="6">
        <v>26.59</v>
      </c>
      <c r="F57" s="6">
        <v>0.7</v>
      </c>
      <c r="G57" s="6">
        <f t="shared" si="1"/>
        <v>37.985714285714288</v>
      </c>
      <c r="H57" s="10" t="s">
        <v>2274</v>
      </c>
    </row>
    <row r="58" spans="1:8" x14ac:dyDescent="0.3">
      <c r="A58" s="8" t="s">
        <v>2351</v>
      </c>
      <c r="B58" s="8" t="s">
        <v>2351</v>
      </c>
      <c r="C58" s="7" t="s">
        <v>2284</v>
      </c>
      <c r="D58" s="8" t="s">
        <v>2351</v>
      </c>
      <c r="E58" s="6">
        <v>12.94</v>
      </c>
      <c r="F58" s="6">
        <v>0.7</v>
      </c>
      <c r="G58" s="6">
        <f t="shared" si="1"/>
        <v>18.485714285714288</v>
      </c>
      <c r="H58" s="10" t="s">
        <v>2274</v>
      </c>
    </row>
    <row r="59" spans="1:8" x14ac:dyDescent="0.3">
      <c r="A59" s="8" t="s">
        <v>2352</v>
      </c>
      <c r="B59" s="8" t="s">
        <v>2352</v>
      </c>
      <c r="C59" s="7" t="s">
        <v>2284</v>
      </c>
      <c r="D59" s="8" t="s">
        <v>2352</v>
      </c>
      <c r="E59" s="6">
        <v>10.76</v>
      </c>
      <c r="F59" s="6">
        <v>0.7</v>
      </c>
      <c r="G59" s="6">
        <f t="shared" si="1"/>
        <v>15.371428571428572</v>
      </c>
      <c r="H59" s="10" t="s">
        <v>2274</v>
      </c>
    </row>
    <row r="60" spans="1:8" x14ac:dyDescent="0.3">
      <c r="A60" s="8" t="s">
        <v>2353</v>
      </c>
      <c r="B60" s="8" t="s">
        <v>2353</v>
      </c>
      <c r="C60" s="7" t="s">
        <v>2292</v>
      </c>
      <c r="D60" s="8" t="s">
        <v>2353</v>
      </c>
      <c r="E60" s="6">
        <v>22.58</v>
      </c>
      <c r="F60" s="6">
        <v>0.7</v>
      </c>
      <c r="G60" s="6">
        <f t="shared" si="1"/>
        <v>32.25714285714286</v>
      </c>
      <c r="H60" s="10" t="s">
        <v>2274</v>
      </c>
    </row>
    <row r="61" spans="1:8" x14ac:dyDescent="0.3">
      <c r="A61" s="8" t="s">
        <v>2354</v>
      </c>
      <c r="B61" s="8" t="s">
        <v>2354</v>
      </c>
      <c r="C61" s="7" t="s">
        <v>2284</v>
      </c>
      <c r="D61" s="8" t="s">
        <v>2354</v>
      </c>
      <c r="E61" s="6">
        <v>5.66</v>
      </c>
      <c r="F61" s="6">
        <v>0.7</v>
      </c>
      <c r="G61" s="6">
        <f t="shared" si="1"/>
        <v>8.0857142857142872</v>
      </c>
      <c r="H61" s="10" t="s">
        <v>2274</v>
      </c>
    </row>
    <row r="62" spans="1:8" x14ac:dyDescent="0.3">
      <c r="A62" s="8" t="s">
        <v>2355</v>
      </c>
      <c r="B62" s="8" t="s">
        <v>2355</v>
      </c>
      <c r="C62" s="7" t="s">
        <v>2284</v>
      </c>
      <c r="D62" s="8" t="s">
        <v>2355</v>
      </c>
      <c r="E62" s="6">
        <v>10.14</v>
      </c>
      <c r="F62" s="6">
        <v>0.7</v>
      </c>
      <c r="G62" s="6">
        <f t="shared" si="1"/>
        <v>14.485714285714288</v>
      </c>
      <c r="H62" s="10" t="s">
        <v>2274</v>
      </c>
    </row>
    <row r="63" spans="1:8" x14ac:dyDescent="0.3">
      <c r="A63" s="8" t="s">
        <v>2356</v>
      </c>
      <c r="B63" s="8" t="s">
        <v>2356</v>
      </c>
      <c r="C63" s="7" t="s">
        <v>2284</v>
      </c>
      <c r="D63" s="8" t="s">
        <v>2356</v>
      </c>
      <c r="E63" s="6">
        <v>5.01</v>
      </c>
      <c r="F63" s="6">
        <v>0.7</v>
      </c>
      <c r="G63" s="6">
        <f t="shared" si="1"/>
        <v>7.1571428571428575</v>
      </c>
      <c r="H63" s="10" t="s">
        <v>2274</v>
      </c>
    </row>
    <row r="64" spans="1:8" x14ac:dyDescent="0.3">
      <c r="A64" s="8" t="s">
        <v>2357</v>
      </c>
      <c r="B64" s="8" t="s">
        <v>2357</v>
      </c>
      <c r="C64" s="7" t="s">
        <v>2284</v>
      </c>
      <c r="D64" s="8" t="s">
        <v>2357</v>
      </c>
      <c r="E64" s="6">
        <v>12.94</v>
      </c>
      <c r="F64" s="6">
        <v>0.7</v>
      </c>
      <c r="G64" s="6">
        <f t="shared" si="1"/>
        <v>18.485714285714288</v>
      </c>
      <c r="H64" s="10" t="s">
        <v>2274</v>
      </c>
    </row>
    <row r="65" spans="1:8" x14ac:dyDescent="0.3">
      <c r="A65" s="8" t="s">
        <v>2358</v>
      </c>
      <c r="B65" s="8" t="s">
        <v>2358</v>
      </c>
      <c r="C65" s="7" t="s">
        <v>2284</v>
      </c>
      <c r="D65" s="8" t="s">
        <v>2358</v>
      </c>
      <c r="E65" s="6">
        <v>32.5</v>
      </c>
      <c r="F65" s="6">
        <v>0.7</v>
      </c>
      <c r="G65" s="6">
        <f t="shared" si="1"/>
        <v>46.428571428571431</v>
      </c>
      <c r="H65" s="10" t="s">
        <v>2274</v>
      </c>
    </row>
    <row r="66" spans="1:8" x14ac:dyDescent="0.3">
      <c r="A66" s="8" t="s">
        <v>2359</v>
      </c>
      <c r="B66" s="8" t="s">
        <v>2359</v>
      </c>
      <c r="C66" s="7" t="s">
        <v>2284</v>
      </c>
      <c r="D66" s="8" t="s">
        <v>2359</v>
      </c>
      <c r="E66" s="6">
        <v>25.85</v>
      </c>
      <c r="F66" s="6">
        <v>0.7</v>
      </c>
      <c r="G66" s="6">
        <f t="shared" si="1"/>
        <v>36.928571428571431</v>
      </c>
      <c r="H66" s="10" t="s">
        <v>2274</v>
      </c>
    </row>
    <row r="67" spans="1:8" x14ac:dyDescent="0.3">
      <c r="A67" s="8" t="s">
        <v>2360</v>
      </c>
      <c r="B67" s="8" t="s">
        <v>2360</v>
      </c>
      <c r="C67" s="7" t="s">
        <v>2292</v>
      </c>
      <c r="D67" s="8" t="s">
        <v>2360</v>
      </c>
      <c r="E67" s="6">
        <v>19.5</v>
      </c>
      <c r="F67" s="6">
        <v>0.7</v>
      </c>
      <c r="G67" s="6">
        <f t="shared" si="1"/>
        <v>27.857142857142858</v>
      </c>
      <c r="H67" s="10" t="s">
        <v>2274</v>
      </c>
    </row>
    <row r="68" spans="1:8" x14ac:dyDescent="0.3">
      <c r="A68" s="8" t="s">
        <v>2361</v>
      </c>
      <c r="B68" s="8" t="s">
        <v>2361</v>
      </c>
      <c r="C68" s="7" t="s">
        <v>2292</v>
      </c>
      <c r="D68" s="8" t="s">
        <v>2361</v>
      </c>
      <c r="E68" s="6">
        <v>24.9</v>
      </c>
      <c r="F68" s="6">
        <v>0.7</v>
      </c>
      <c r="G68" s="6">
        <f t="shared" si="1"/>
        <v>35.571428571428569</v>
      </c>
      <c r="H68" s="10" t="s">
        <v>2274</v>
      </c>
    </row>
    <row r="69" spans="1:8" x14ac:dyDescent="0.3">
      <c r="A69" s="8" t="s">
        <v>2362</v>
      </c>
      <c r="B69" s="8" t="s">
        <v>2362</v>
      </c>
      <c r="C69" s="7" t="s">
        <v>2292</v>
      </c>
      <c r="D69" s="8" t="s">
        <v>2362</v>
      </c>
      <c r="E69" s="6">
        <v>18.66</v>
      </c>
      <c r="F69" s="6">
        <v>0.7</v>
      </c>
      <c r="G69" s="6">
        <f t="shared" si="1"/>
        <v>26.657142857142858</v>
      </c>
      <c r="H69" s="10" t="s">
        <v>2274</v>
      </c>
    </row>
    <row r="70" spans="1:8" x14ac:dyDescent="0.3">
      <c r="A70" s="8" t="s">
        <v>2363</v>
      </c>
      <c r="B70" s="8" t="s">
        <v>2363</v>
      </c>
      <c r="C70" s="7" t="s">
        <v>2292</v>
      </c>
      <c r="D70" s="8" t="s">
        <v>2363</v>
      </c>
      <c r="E70" s="6">
        <v>15.41</v>
      </c>
      <c r="F70" s="6">
        <v>0.7</v>
      </c>
      <c r="G70" s="6">
        <f t="shared" si="1"/>
        <v>22.014285714285716</v>
      </c>
      <c r="H70" s="10" t="s">
        <v>2274</v>
      </c>
    </row>
    <row r="71" spans="1:8" x14ac:dyDescent="0.3">
      <c r="A71" s="8" t="s">
        <v>2364</v>
      </c>
      <c r="B71" s="8" t="s">
        <v>2364</v>
      </c>
      <c r="C71" s="7" t="s">
        <v>2292</v>
      </c>
      <c r="D71" s="8" t="s">
        <v>2364</v>
      </c>
      <c r="E71" s="6">
        <v>15.54</v>
      </c>
      <c r="F71" s="6">
        <v>0.7</v>
      </c>
      <c r="G71" s="6">
        <f t="shared" si="1"/>
        <v>22.2</v>
      </c>
      <c r="H71" s="10" t="s">
        <v>2274</v>
      </c>
    </row>
    <row r="72" spans="1:8" x14ac:dyDescent="0.3">
      <c r="A72" s="8" t="s">
        <v>2365</v>
      </c>
      <c r="B72" s="8" t="s">
        <v>2365</v>
      </c>
      <c r="C72" s="7" t="s">
        <v>2284</v>
      </c>
      <c r="D72" s="8" t="s">
        <v>2365</v>
      </c>
      <c r="E72" s="6">
        <v>3.9</v>
      </c>
      <c r="F72" s="6">
        <v>0.7</v>
      </c>
      <c r="G72" s="6">
        <f t="shared" si="1"/>
        <v>5.5714285714285721</v>
      </c>
      <c r="H72" s="10" t="s">
        <v>2274</v>
      </c>
    </row>
    <row r="73" spans="1:8" x14ac:dyDescent="0.3">
      <c r="A73" s="8" t="s">
        <v>2366</v>
      </c>
      <c r="B73" s="8" t="s">
        <v>2366</v>
      </c>
      <c r="C73" s="7" t="s">
        <v>2284</v>
      </c>
      <c r="D73" s="8" t="s">
        <v>2366</v>
      </c>
      <c r="E73" s="6">
        <v>72.95</v>
      </c>
      <c r="F73" s="6">
        <v>0.7</v>
      </c>
      <c r="G73" s="6">
        <f t="shared" si="1"/>
        <v>104.21428571428572</v>
      </c>
      <c r="H73" s="10" t="s">
        <v>2274</v>
      </c>
    </row>
    <row r="74" spans="1:8" x14ac:dyDescent="0.3">
      <c r="A74" s="8" t="s">
        <v>2367</v>
      </c>
      <c r="B74" s="8" t="s">
        <v>2367</v>
      </c>
      <c r="C74" s="7" t="s">
        <v>2292</v>
      </c>
      <c r="D74" s="8" t="s">
        <v>2367</v>
      </c>
      <c r="E74" s="6">
        <v>44.46</v>
      </c>
      <c r="F74" s="6">
        <v>0.7</v>
      </c>
      <c r="G74" s="6">
        <f t="shared" si="1"/>
        <v>63.51428571428572</v>
      </c>
      <c r="H74" s="10" t="s">
        <v>2274</v>
      </c>
    </row>
    <row r="75" spans="1:8" x14ac:dyDescent="0.3">
      <c r="A75" s="1" t="s">
        <v>2368</v>
      </c>
      <c r="B75" s="1" t="s">
        <v>2368</v>
      </c>
      <c r="C75" s="7" t="s">
        <v>2369</v>
      </c>
      <c r="D75" s="1" t="s">
        <v>2368</v>
      </c>
      <c r="E75" s="9">
        <v>44.46</v>
      </c>
      <c r="F75" s="6">
        <v>0.7</v>
      </c>
      <c r="G75" s="6">
        <f t="shared" si="1"/>
        <v>63.51428571428572</v>
      </c>
      <c r="H75" s="10" t="s">
        <v>2274</v>
      </c>
    </row>
    <row r="76" spans="1:8" x14ac:dyDescent="0.3">
      <c r="A76" s="8" t="s">
        <v>2370</v>
      </c>
      <c r="B76" s="8" t="s">
        <v>2370</v>
      </c>
      <c r="C76" s="7" t="s">
        <v>2292</v>
      </c>
      <c r="D76" s="8" t="s">
        <v>2370</v>
      </c>
      <c r="E76" s="6">
        <v>42.45</v>
      </c>
      <c r="F76" s="6">
        <v>0.7</v>
      </c>
      <c r="G76" s="6">
        <f t="shared" si="1"/>
        <v>60.642857142857153</v>
      </c>
      <c r="H76" s="10" t="s">
        <v>2274</v>
      </c>
    </row>
    <row r="77" spans="1:8" x14ac:dyDescent="0.3">
      <c r="A77" s="8" t="s">
        <v>2371</v>
      </c>
      <c r="B77" s="8" t="s">
        <v>2371</v>
      </c>
      <c r="C77" s="7" t="s">
        <v>2292</v>
      </c>
      <c r="D77" s="8" t="s">
        <v>2371</v>
      </c>
      <c r="E77" s="6">
        <v>36.89</v>
      </c>
      <c r="F77" s="6">
        <v>0.7</v>
      </c>
      <c r="G77" s="6">
        <f t="shared" si="1"/>
        <v>52.7</v>
      </c>
      <c r="H77" s="10" t="s">
        <v>2274</v>
      </c>
    </row>
    <row r="78" spans="1:8" x14ac:dyDescent="0.3">
      <c r="A78" s="8" t="s">
        <v>2372</v>
      </c>
      <c r="B78" s="8" t="s">
        <v>2372</v>
      </c>
      <c r="C78" s="7" t="s">
        <v>2284</v>
      </c>
      <c r="D78" s="8" t="s">
        <v>2372</v>
      </c>
      <c r="E78" s="6">
        <v>16.190000000000001</v>
      </c>
      <c r="F78" s="6">
        <v>0.7</v>
      </c>
      <c r="G78" s="6">
        <f t="shared" si="1"/>
        <v>23.128571428571433</v>
      </c>
      <c r="H78" s="10" t="s">
        <v>2274</v>
      </c>
    </row>
    <row r="79" spans="1:8" x14ac:dyDescent="0.3">
      <c r="A79" s="8" t="s">
        <v>2373</v>
      </c>
      <c r="B79" s="8" t="s">
        <v>2373</v>
      </c>
      <c r="C79" s="7" t="s">
        <v>2284</v>
      </c>
      <c r="D79" s="8" t="s">
        <v>2373</v>
      </c>
      <c r="E79" s="6">
        <v>4.42</v>
      </c>
      <c r="F79" s="6">
        <v>0.7</v>
      </c>
      <c r="G79" s="6">
        <f t="shared" ref="G79:G128" si="2">E79/F79</f>
        <v>6.3142857142857149</v>
      </c>
      <c r="H79" s="10" t="s">
        <v>2274</v>
      </c>
    </row>
    <row r="80" spans="1:8" x14ac:dyDescent="0.3">
      <c r="A80" s="8" t="s">
        <v>2374</v>
      </c>
      <c r="B80" s="8" t="s">
        <v>2374</v>
      </c>
      <c r="C80" s="7" t="s">
        <v>2284</v>
      </c>
      <c r="D80" s="8" t="s">
        <v>2374</v>
      </c>
      <c r="E80" s="6">
        <v>59.67</v>
      </c>
      <c r="F80" s="6">
        <v>0.7</v>
      </c>
      <c r="G80" s="6">
        <f t="shared" si="2"/>
        <v>85.242857142857147</v>
      </c>
      <c r="H80" s="10" t="s">
        <v>2274</v>
      </c>
    </row>
    <row r="81" spans="1:8" x14ac:dyDescent="0.3">
      <c r="A81" s="8" t="s">
        <v>2375</v>
      </c>
      <c r="B81" s="8" t="s">
        <v>2375</v>
      </c>
      <c r="C81" s="7" t="s">
        <v>2284</v>
      </c>
      <c r="D81" s="8" t="s">
        <v>2375</v>
      </c>
      <c r="E81" s="6">
        <v>36.47</v>
      </c>
      <c r="F81" s="6">
        <v>0.7</v>
      </c>
      <c r="G81" s="6">
        <f t="shared" si="2"/>
        <v>52.1</v>
      </c>
      <c r="H81" s="10" t="s">
        <v>2274</v>
      </c>
    </row>
    <row r="82" spans="1:8" x14ac:dyDescent="0.3">
      <c r="A82" s="8" t="s">
        <v>2376</v>
      </c>
      <c r="B82" s="8" t="s">
        <v>2376</v>
      </c>
      <c r="C82" s="7" t="s">
        <v>2292</v>
      </c>
      <c r="D82" s="8" t="s">
        <v>2376</v>
      </c>
      <c r="E82" s="6">
        <v>27.41</v>
      </c>
      <c r="F82" s="6">
        <v>0.7</v>
      </c>
      <c r="G82" s="6">
        <f t="shared" si="2"/>
        <v>39.157142857142858</v>
      </c>
      <c r="H82" s="10" t="s">
        <v>2274</v>
      </c>
    </row>
    <row r="83" spans="1:8" x14ac:dyDescent="0.3">
      <c r="A83" s="8" t="s">
        <v>2377</v>
      </c>
      <c r="B83" s="8" t="s">
        <v>2377</v>
      </c>
      <c r="C83" s="7" t="s">
        <v>2284</v>
      </c>
      <c r="D83" s="8" t="s">
        <v>2377</v>
      </c>
      <c r="E83" s="6">
        <v>103.03</v>
      </c>
      <c r="F83" s="6">
        <v>0.7</v>
      </c>
      <c r="G83" s="6">
        <f t="shared" si="2"/>
        <v>147.18571428571428</v>
      </c>
      <c r="H83" s="10" t="s">
        <v>2274</v>
      </c>
    </row>
    <row r="84" spans="1:8" x14ac:dyDescent="0.3">
      <c r="A84" s="1" t="s">
        <v>2378</v>
      </c>
      <c r="B84" s="1" t="s">
        <v>2378</v>
      </c>
      <c r="C84" s="7" t="s">
        <v>2305</v>
      </c>
      <c r="D84" s="1" t="s">
        <v>2378</v>
      </c>
      <c r="E84" s="9">
        <v>18.920000000000002</v>
      </c>
      <c r="F84" s="6">
        <v>0.7</v>
      </c>
      <c r="G84" s="6">
        <f t="shared" si="2"/>
        <v>27.028571428571432</v>
      </c>
      <c r="H84" s="10" t="s">
        <v>2274</v>
      </c>
    </row>
    <row r="85" spans="1:8" x14ac:dyDescent="0.3">
      <c r="A85" s="8" t="s">
        <v>2379</v>
      </c>
      <c r="B85" s="8" t="s">
        <v>2379</v>
      </c>
      <c r="C85" s="7" t="s">
        <v>2380</v>
      </c>
      <c r="D85" s="8" t="s">
        <v>2379</v>
      </c>
      <c r="E85" s="6">
        <v>26.72</v>
      </c>
      <c r="F85" s="6">
        <v>0.7</v>
      </c>
      <c r="G85" s="6">
        <f t="shared" si="2"/>
        <v>38.171428571428571</v>
      </c>
      <c r="H85" s="10" t="s">
        <v>2274</v>
      </c>
    </row>
    <row r="86" spans="1:8" x14ac:dyDescent="0.3">
      <c r="A86" s="8" t="s">
        <v>2381</v>
      </c>
      <c r="B86" s="8" t="s">
        <v>2381</v>
      </c>
      <c r="C86" s="7" t="s">
        <v>2284</v>
      </c>
      <c r="D86" s="8" t="s">
        <v>2381</v>
      </c>
      <c r="E86" s="6">
        <v>5.53</v>
      </c>
      <c r="F86" s="6">
        <v>0.7</v>
      </c>
      <c r="G86" s="6">
        <f t="shared" si="2"/>
        <v>7.9000000000000012</v>
      </c>
      <c r="H86" s="10" t="s">
        <v>2274</v>
      </c>
    </row>
    <row r="87" spans="1:8" x14ac:dyDescent="0.3">
      <c r="A87" s="8" t="s">
        <v>2382</v>
      </c>
      <c r="B87" s="8" t="s">
        <v>2382</v>
      </c>
      <c r="C87" s="7" t="s">
        <v>2284</v>
      </c>
      <c r="D87" s="8" t="s">
        <v>2382</v>
      </c>
      <c r="E87" s="6">
        <v>3.19</v>
      </c>
      <c r="F87" s="6">
        <v>0.7</v>
      </c>
      <c r="G87" s="6">
        <f t="shared" si="2"/>
        <v>4.5571428571428569</v>
      </c>
      <c r="H87" s="10" t="s">
        <v>2274</v>
      </c>
    </row>
    <row r="88" spans="1:8" x14ac:dyDescent="0.3">
      <c r="A88" s="8" t="s">
        <v>2383</v>
      </c>
      <c r="B88" s="8" t="s">
        <v>2383</v>
      </c>
      <c r="C88" s="7" t="s">
        <v>2284</v>
      </c>
      <c r="D88" s="8" t="s">
        <v>2383</v>
      </c>
      <c r="E88" s="6">
        <v>4.3600000000000003</v>
      </c>
      <c r="F88" s="6">
        <v>0.7</v>
      </c>
      <c r="G88" s="6">
        <f t="shared" si="2"/>
        <v>6.2285714285714295</v>
      </c>
      <c r="H88" s="10" t="s">
        <v>2274</v>
      </c>
    </row>
    <row r="89" spans="1:8" x14ac:dyDescent="0.3">
      <c r="A89" s="8" t="s">
        <v>2384</v>
      </c>
      <c r="B89" s="8" t="s">
        <v>2384</v>
      </c>
      <c r="C89" s="7" t="s">
        <v>2284</v>
      </c>
      <c r="D89" s="8" t="s">
        <v>2384</v>
      </c>
      <c r="E89" s="6">
        <v>1.76</v>
      </c>
      <c r="F89" s="6">
        <v>0.7</v>
      </c>
      <c r="G89" s="6">
        <f t="shared" si="2"/>
        <v>2.5142857142857147</v>
      </c>
      <c r="H89" s="10" t="s">
        <v>2274</v>
      </c>
    </row>
    <row r="90" spans="1:8" x14ac:dyDescent="0.3">
      <c r="A90" s="8" t="s">
        <v>2385</v>
      </c>
      <c r="B90" s="8" t="s">
        <v>2385</v>
      </c>
      <c r="C90" s="7" t="s">
        <v>2284</v>
      </c>
      <c r="D90" s="8" t="s">
        <v>2385</v>
      </c>
      <c r="E90" s="6">
        <v>62.73</v>
      </c>
      <c r="F90" s="6">
        <v>0.7</v>
      </c>
      <c r="G90" s="6">
        <f t="shared" si="2"/>
        <v>89.614285714285714</v>
      </c>
      <c r="H90" s="10" t="s">
        <v>2274</v>
      </c>
    </row>
    <row r="91" spans="1:8" x14ac:dyDescent="0.3">
      <c r="A91" s="8" t="s">
        <v>2386</v>
      </c>
      <c r="B91" s="8" t="s">
        <v>2386</v>
      </c>
      <c r="C91" s="7" t="s">
        <v>2284</v>
      </c>
      <c r="D91" s="8" t="s">
        <v>2386</v>
      </c>
      <c r="E91" s="6">
        <v>77.42</v>
      </c>
      <c r="F91" s="6">
        <v>0.7</v>
      </c>
      <c r="G91" s="6">
        <f t="shared" si="2"/>
        <v>110.60000000000001</v>
      </c>
      <c r="H91" s="10" t="s">
        <v>2274</v>
      </c>
    </row>
    <row r="92" spans="1:8" x14ac:dyDescent="0.3">
      <c r="A92" s="8" t="s">
        <v>2387</v>
      </c>
      <c r="B92" s="8" t="s">
        <v>2387</v>
      </c>
      <c r="C92" s="7" t="s">
        <v>2284</v>
      </c>
      <c r="D92" s="8" t="s">
        <v>2387</v>
      </c>
      <c r="E92" s="6">
        <v>9.6199999999999992</v>
      </c>
      <c r="F92" s="6">
        <v>0.7</v>
      </c>
      <c r="G92" s="6">
        <f t="shared" si="2"/>
        <v>13.742857142857142</v>
      </c>
      <c r="H92" s="10" t="s">
        <v>2274</v>
      </c>
    </row>
    <row r="93" spans="1:8" x14ac:dyDescent="0.3">
      <c r="A93" s="8" t="s">
        <v>2388</v>
      </c>
      <c r="B93" s="8" t="s">
        <v>2388</v>
      </c>
      <c r="C93" s="7" t="s">
        <v>2284</v>
      </c>
      <c r="D93" s="8" t="s">
        <v>2388</v>
      </c>
      <c r="E93" s="6">
        <v>5.85</v>
      </c>
      <c r="F93" s="6">
        <v>0.7</v>
      </c>
      <c r="G93" s="6">
        <f t="shared" si="2"/>
        <v>8.3571428571428577</v>
      </c>
      <c r="H93" s="10" t="s">
        <v>2274</v>
      </c>
    </row>
    <row r="94" spans="1:8" x14ac:dyDescent="0.3">
      <c r="A94" s="8" t="s">
        <v>2389</v>
      </c>
      <c r="B94" s="8" t="s">
        <v>2389</v>
      </c>
      <c r="C94" s="7" t="s">
        <v>2284</v>
      </c>
      <c r="D94" s="8" t="s">
        <v>2389</v>
      </c>
      <c r="E94" s="6">
        <v>96.33</v>
      </c>
      <c r="F94" s="6">
        <v>0.7</v>
      </c>
      <c r="G94" s="6">
        <f t="shared" si="2"/>
        <v>137.61428571428573</v>
      </c>
      <c r="H94" s="10" t="s">
        <v>2274</v>
      </c>
    </row>
    <row r="95" spans="1:8" x14ac:dyDescent="0.3">
      <c r="A95" s="8" t="s">
        <v>2390</v>
      </c>
      <c r="B95" s="8" t="s">
        <v>2390</v>
      </c>
      <c r="C95" s="7" t="s">
        <v>2284</v>
      </c>
      <c r="D95" s="8" t="s">
        <v>2390</v>
      </c>
      <c r="E95" s="6">
        <v>45.89</v>
      </c>
      <c r="F95" s="6">
        <v>0.7</v>
      </c>
      <c r="G95" s="6">
        <f t="shared" si="2"/>
        <v>65.557142857142864</v>
      </c>
      <c r="H95" s="10" t="s">
        <v>2274</v>
      </c>
    </row>
    <row r="96" spans="1:8" x14ac:dyDescent="0.3">
      <c r="A96" s="8" t="s">
        <v>2391</v>
      </c>
      <c r="B96" s="8" t="s">
        <v>2391</v>
      </c>
      <c r="C96" s="7" t="s">
        <v>2284</v>
      </c>
      <c r="D96" s="8" t="s">
        <v>2391</v>
      </c>
      <c r="E96" s="6">
        <v>23.69</v>
      </c>
      <c r="F96" s="6">
        <v>0.7</v>
      </c>
      <c r="G96" s="6">
        <f t="shared" si="2"/>
        <v>33.842857142857149</v>
      </c>
      <c r="H96" s="10" t="s">
        <v>2274</v>
      </c>
    </row>
    <row r="97" spans="1:8" x14ac:dyDescent="0.3">
      <c r="A97" s="8" t="s">
        <v>2392</v>
      </c>
      <c r="B97" s="8" t="s">
        <v>2392</v>
      </c>
      <c r="C97" s="7" t="s">
        <v>2284</v>
      </c>
      <c r="D97" s="8" t="s">
        <v>2392</v>
      </c>
      <c r="E97" s="6">
        <v>15.28</v>
      </c>
      <c r="F97" s="6">
        <v>0.7</v>
      </c>
      <c r="G97" s="6">
        <f t="shared" si="2"/>
        <v>21.828571428571429</v>
      </c>
      <c r="H97" s="10" t="s">
        <v>2274</v>
      </c>
    </row>
    <row r="98" spans="1:8" x14ac:dyDescent="0.3">
      <c r="A98" s="8" t="s">
        <v>2393</v>
      </c>
      <c r="B98" s="8" t="s">
        <v>2393</v>
      </c>
      <c r="C98" s="7" t="s">
        <v>2284</v>
      </c>
      <c r="D98" s="8" t="s">
        <v>2393</v>
      </c>
      <c r="E98" s="6">
        <v>4.0999999999999996</v>
      </c>
      <c r="F98" s="6">
        <v>0.7</v>
      </c>
      <c r="G98" s="6">
        <f t="shared" si="2"/>
        <v>5.8571428571428568</v>
      </c>
      <c r="H98" s="10" t="s">
        <v>2274</v>
      </c>
    </row>
    <row r="99" spans="1:8" x14ac:dyDescent="0.3">
      <c r="A99" s="8" t="s">
        <v>2394</v>
      </c>
      <c r="B99" s="8" t="s">
        <v>2394</v>
      </c>
      <c r="C99" s="7" t="s">
        <v>2284</v>
      </c>
      <c r="D99" s="8" t="s">
        <v>2394</v>
      </c>
      <c r="E99" s="6">
        <v>2.8</v>
      </c>
      <c r="F99" s="6">
        <v>0.7</v>
      </c>
      <c r="G99" s="6">
        <f t="shared" si="2"/>
        <v>4</v>
      </c>
      <c r="H99" s="10" t="s">
        <v>2274</v>
      </c>
    </row>
    <row r="100" spans="1:8" x14ac:dyDescent="0.3">
      <c r="A100" s="8" t="s">
        <v>2395</v>
      </c>
      <c r="B100" s="8" t="s">
        <v>2395</v>
      </c>
      <c r="C100" s="7" t="s">
        <v>2284</v>
      </c>
      <c r="D100" s="8" t="s">
        <v>2395</v>
      </c>
      <c r="E100" s="6">
        <v>5.66</v>
      </c>
      <c r="F100" s="6">
        <v>0.7</v>
      </c>
      <c r="G100" s="6">
        <f t="shared" si="2"/>
        <v>8.0857142857142872</v>
      </c>
      <c r="H100" s="10" t="s">
        <v>2274</v>
      </c>
    </row>
    <row r="101" spans="1:8" x14ac:dyDescent="0.3">
      <c r="A101" s="8" t="s">
        <v>2396</v>
      </c>
      <c r="B101" s="8" t="s">
        <v>2396</v>
      </c>
      <c r="C101" s="7" t="s">
        <v>2284</v>
      </c>
      <c r="D101" s="8" t="s">
        <v>2396</v>
      </c>
      <c r="E101" s="6">
        <v>128.12</v>
      </c>
      <c r="F101" s="6">
        <v>0.7</v>
      </c>
      <c r="G101" s="6">
        <f t="shared" si="2"/>
        <v>183.02857142857144</v>
      </c>
      <c r="H101" s="10" t="s">
        <v>2274</v>
      </c>
    </row>
    <row r="102" spans="1:8" x14ac:dyDescent="0.3">
      <c r="A102" s="8" t="s">
        <v>2397</v>
      </c>
      <c r="B102" s="8" t="s">
        <v>2397</v>
      </c>
      <c r="C102" s="7" t="s">
        <v>2398</v>
      </c>
      <c r="D102" s="8" t="s">
        <v>2397</v>
      </c>
      <c r="E102" s="6">
        <v>129.72999999999999</v>
      </c>
      <c r="F102" s="6">
        <v>0.7</v>
      </c>
      <c r="G102" s="6">
        <f t="shared" si="2"/>
        <v>185.32857142857142</v>
      </c>
      <c r="H102" s="10" t="s">
        <v>2274</v>
      </c>
    </row>
    <row r="103" spans="1:8" x14ac:dyDescent="0.3">
      <c r="A103" s="8" t="s">
        <v>2399</v>
      </c>
      <c r="B103" s="8" t="s">
        <v>2399</v>
      </c>
      <c r="C103" s="7" t="s">
        <v>2398</v>
      </c>
      <c r="D103" s="8" t="s">
        <v>2399</v>
      </c>
      <c r="E103" s="6">
        <v>83.51</v>
      </c>
      <c r="F103" s="6">
        <v>0.7</v>
      </c>
      <c r="G103" s="6">
        <f t="shared" si="2"/>
        <v>119.30000000000001</v>
      </c>
      <c r="H103" s="10" t="s">
        <v>2274</v>
      </c>
    </row>
    <row r="104" spans="1:8" x14ac:dyDescent="0.3">
      <c r="A104" s="8" t="s">
        <v>2400</v>
      </c>
      <c r="B104" s="8" t="s">
        <v>2400</v>
      </c>
      <c r="C104" s="7" t="s">
        <v>2284</v>
      </c>
      <c r="D104" s="8" t="s">
        <v>2400</v>
      </c>
      <c r="E104" s="6">
        <v>4.2300000000000004</v>
      </c>
      <c r="F104" s="6">
        <v>0.7</v>
      </c>
      <c r="G104" s="6">
        <f t="shared" si="2"/>
        <v>6.0428571428571436</v>
      </c>
      <c r="H104" s="10" t="s">
        <v>2274</v>
      </c>
    </row>
    <row r="105" spans="1:8" x14ac:dyDescent="0.3">
      <c r="A105" s="8" t="s">
        <v>2401</v>
      </c>
      <c r="B105" s="8" t="s">
        <v>2401</v>
      </c>
      <c r="C105" s="7" t="s">
        <v>2284</v>
      </c>
      <c r="D105" s="8" t="s">
        <v>2401</v>
      </c>
      <c r="E105" s="6">
        <v>12.81</v>
      </c>
      <c r="F105" s="6">
        <v>0.7</v>
      </c>
      <c r="G105" s="6">
        <f t="shared" si="2"/>
        <v>18.3</v>
      </c>
      <c r="H105" s="10" t="s">
        <v>2274</v>
      </c>
    </row>
    <row r="106" spans="1:8" x14ac:dyDescent="0.3">
      <c r="A106" s="8" t="s">
        <v>2402</v>
      </c>
      <c r="B106" s="8" t="s">
        <v>2402</v>
      </c>
      <c r="C106" s="7" t="s">
        <v>2284</v>
      </c>
      <c r="D106" s="8" t="s">
        <v>2402</v>
      </c>
      <c r="E106" s="6">
        <v>8.4499999999999993</v>
      </c>
      <c r="F106" s="6">
        <v>0.7</v>
      </c>
      <c r="G106" s="6">
        <f t="shared" si="2"/>
        <v>12.071428571428571</v>
      </c>
      <c r="H106" s="10" t="s">
        <v>2274</v>
      </c>
    </row>
    <row r="107" spans="1:8" x14ac:dyDescent="0.3">
      <c r="A107" s="8" t="s">
        <v>2403</v>
      </c>
      <c r="B107" s="8" t="s">
        <v>2403</v>
      </c>
      <c r="C107" s="7" t="s">
        <v>2284</v>
      </c>
      <c r="D107" s="8" t="s">
        <v>2403</v>
      </c>
      <c r="E107" s="6">
        <v>31.16</v>
      </c>
      <c r="F107" s="6">
        <v>0.7</v>
      </c>
      <c r="G107" s="6">
        <f t="shared" si="2"/>
        <v>44.51428571428572</v>
      </c>
      <c r="H107" s="10" t="s">
        <v>2274</v>
      </c>
    </row>
    <row r="108" spans="1:8" x14ac:dyDescent="0.3">
      <c r="A108" s="8" t="s">
        <v>2404</v>
      </c>
      <c r="B108" s="8" t="s">
        <v>2404</v>
      </c>
      <c r="C108" s="7" t="s">
        <v>2284</v>
      </c>
      <c r="D108" s="8" t="s">
        <v>2404</v>
      </c>
      <c r="E108" s="6">
        <v>8.39</v>
      </c>
      <c r="F108" s="6">
        <v>0.7</v>
      </c>
      <c r="G108" s="6">
        <f t="shared" si="2"/>
        <v>11.985714285714288</v>
      </c>
      <c r="H108" s="10" t="s">
        <v>2274</v>
      </c>
    </row>
    <row r="109" spans="1:8" x14ac:dyDescent="0.3">
      <c r="A109" s="8" t="s">
        <v>2405</v>
      </c>
      <c r="B109" s="8" t="s">
        <v>2405</v>
      </c>
      <c r="C109" s="7" t="s">
        <v>2284</v>
      </c>
      <c r="D109" s="8" t="s">
        <v>2405</v>
      </c>
      <c r="E109" s="6">
        <v>7.8</v>
      </c>
      <c r="F109" s="6">
        <v>0.7</v>
      </c>
      <c r="G109" s="6">
        <f t="shared" si="2"/>
        <v>11.142857142857144</v>
      </c>
      <c r="H109" s="10" t="s">
        <v>2274</v>
      </c>
    </row>
    <row r="110" spans="1:8" x14ac:dyDescent="0.3">
      <c r="A110" s="8" t="s">
        <v>2406</v>
      </c>
      <c r="B110" s="8" t="s">
        <v>2406</v>
      </c>
      <c r="C110" s="7" t="s">
        <v>2284</v>
      </c>
      <c r="D110" s="8" t="s">
        <v>2406</v>
      </c>
      <c r="E110" s="6">
        <v>9.69</v>
      </c>
      <c r="F110" s="6">
        <v>0.7</v>
      </c>
      <c r="G110" s="6">
        <f t="shared" si="2"/>
        <v>13.842857142857143</v>
      </c>
      <c r="H110" s="10" t="s">
        <v>2274</v>
      </c>
    </row>
    <row r="111" spans="1:8" x14ac:dyDescent="0.3">
      <c r="A111" s="8" t="s">
        <v>2407</v>
      </c>
      <c r="B111" s="8" t="s">
        <v>2407</v>
      </c>
      <c r="C111" s="7" t="s">
        <v>2284</v>
      </c>
      <c r="D111" s="8" t="s">
        <v>2407</v>
      </c>
      <c r="E111" s="6">
        <v>7.8</v>
      </c>
      <c r="F111" s="6">
        <v>0.7</v>
      </c>
      <c r="G111" s="6">
        <f t="shared" si="2"/>
        <v>11.142857142857144</v>
      </c>
      <c r="H111" s="10" t="s">
        <v>2274</v>
      </c>
    </row>
    <row r="112" spans="1:8" x14ac:dyDescent="0.3">
      <c r="A112" s="8" t="s">
        <v>2408</v>
      </c>
      <c r="B112" s="8" t="s">
        <v>2408</v>
      </c>
      <c r="C112" s="7" t="s">
        <v>2284</v>
      </c>
      <c r="D112" s="8" t="s">
        <v>2408</v>
      </c>
      <c r="E112" s="6">
        <v>10.01</v>
      </c>
      <c r="F112" s="6">
        <v>0.7</v>
      </c>
      <c r="G112" s="6">
        <f t="shared" si="2"/>
        <v>14.3</v>
      </c>
      <c r="H112" s="10" t="s">
        <v>2274</v>
      </c>
    </row>
    <row r="113" spans="1:8" x14ac:dyDescent="0.3">
      <c r="A113" s="8" t="s">
        <v>2409</v>
      </c>
      <c r="B113" s="8" t="s">
        <v>2409</v>
      </c>
      <c r="C113" s="7" t="s">
        <v>2284</v>
      </c>
      <c r="D113" s="8" t="s">
        <v>2409</v>
      </c>
      <c r="E113" s="6">
        <v>16.38</v>
      </c>
      <c r="F113" s="6">
        <v>0.7</v>
      </c>
      <c r="G113" s="6">
        <f t="shared" si="2"/>
        <v>23.4</v>
      </c>
      <c r="H113" s="10" t="s">
        <v>2274</v>
      </c>
    </row>
    <row r="114" spans="1:8" x14ac:dyDescent="0.3">
      <c r="A114" s="8" t="s">
        <v>2410</v>
      </c>
      <c r="B114" s="8" t="s">
        <v>2410</v>
      </c>
      <c r="C114" s="7" t="s">
        <v>2284</v>
      </c>
      <c r="D114" s="8" t="s">
        <v>2410</v>
      </c>
      <c r="E114" s="6">
        <v>25.55</v>
      </c>
      <c r="F114" s="6">
        <v>0.7</v>
      </c>
      <c r="G114" s="6">
        <f t="shared" si="2"/>
        <v>36.5</v>
      </c>
      <c r="H114" s="10" t="s">
        <v>2274</v>
      </c>
    </row>
    <row r="115" spans="1:8" x14ac:dyDescent="0.3">
      <c r="A115" s="8" t="s">
        <v>2411</v>
      </c>
      <c r="B115" s="8" t="s">
        <v>2411</v>
      </c>
      <c r="C115" s="7" t="s">
        <v>2284</v>
      </c>
      <c r="D115" s="8" t="s">
        <v>2411</v>
      </c>
      <c r="E115" s="6">
        <v>10.86</v>
      </c>
      <c r="F115" s="6">
        <v>0.7</v>
      </c>
      <c r="G115" s="6">
        <f t="shared" si="2"/>
        <v>15.514285714285714</v>
      </c>
      <c r="H115" s="10" t="s">
        <v>2274</v>
      </c>
    </row>
    <row r="116" spans="1:8" x14ac:dyDescent="0.3">
      <c r="A116" s="8" t="s">
        <v>2412</v>
      </c>
      <c r="B116" s="8" t="s">
        <v>2412</v>
      </c>
      <c r="C116" s="7" t="s">
        <v>2284</v>
      </c>
      <c r="D116" s="8" t="s">
        <v>2412</v>
      </c>
      <c r="E116" s="6">
        <v>9.1</v>
      </c>
      <c r="F116" s="6">
        <v>0.7</v>
      </c>
      <c r="G116" s="6">
        <f t="shared" si="2"/>
        <v>13</v>
      </c>
      <c r="H116" s="10" t="s">
        <v>2274</v>
      </c>
    </row>
    <row r="117" spans="1:8" x14ac:dyDescent="0.3">
      <c r="A117" s="8" t="s">
        <v>2413</v>
      </c>
      <c r="B117" s="8" t="s">
        <v>2413</v>
      </c>
      <c r="C117" s="7" t="s">
        <v>2414</v>
      </c>
      <c r="D117" s="8" t="s">
        <v>2413</v>
      </c>
      <c r="E117" s="6">
        <v>4.9400000000000004</v>
      </c>
      <c r="F117" s="6">
        <v>0.7</v>
      </c>
      <c r="G117" s="6">
        <f t="shared" si="2"/>
        <v>7.0571428571428578</v>
      </c>
      <c r="H117" s="10" t="s">
        <v>2274</v>
      </c>
    </row>
    <row r="118" spans="1:8" x14ac:dyDescent="0.3">
      <c r="A118" s="8" t="s">
        <v>2415</v>
      </c>
      <c r="B118" s="8" t="s">
        <v>2415</v>
      </c>
      <c r="C118" s="7" t="s">
        <v>2284</v>
      </c>
      <c r="D118" s="8" t="s">
        <v>2415</v>
      </c>
      <c r="E118" s="6">
        <v>34</v>
      </c>
      <c r="F118" s="6">
        <v>0.7</v>
      </c>
      <c r="G118" s="6">
        <f t="shared" si="2"/>
        <v>48.571428571428577</v>
      </c>
      <c r="H118" s="10" t="s">
        <v>2274</v>
      </c>
    </row>
    <row r="119" spans="1:8" ht="28.8" x14ac:dyDescent="0.3">
      <c r="A119" s="8" t="s">
        <v>2416</v>
      </c>
      <c r="B119" s="8" t="s">
        <v>2416</v>
      </c>
      <c r="C119" s="7" t="s">
        <v>2417</v>
      </c>
      <c r="D119" s="8" t="s">
        <v>2416</v>
      </c>
      <c r="E119" s="6">
        <v>35.69</v>
      </c>
      <c r="F119" s="6">
        <v>0.7</v>
      </c>
      <c r="G119" s="6">
        <f t="shared" si="2"/>
        <v>50.985714285714288</v>
      </c>
      <c r="H119" s="10" t="s">
        <v>2274</v>
      </c>
    </row>
    <row r="120" spans="1:8" x14ac:dyDescent="0.3">
      <c r="A120" s="8" t="s">
        <v>2418</v>
      </c>
      <c r="B120" s="8" t="s">
        <v>2418</v>
      </c>
      <c r="C120" s="7" t="s">
        <v>2284</v>
      </c>
      <c r="D120" s="8" t="s">
        <v>2418</v>
      </c>
      <c r="E120" s="6">
        <v>49.92</v>
      </c>
      <c r="F120" s="6">
        <v>0.7</v>
      </c>
      <c r="G120" s="6">
        <f t="shared" si="2"/>
        <v>71.314285714285717</v>
      </c>
      <c r="H120" s="10" t="s">
        <v>2274</v>
      </c>
    </row>
    <row r="121" spans="1:8" x14ac:dyDescent="0.3">
      <c r="A121" s="8" t="s">
        <v>2419</v>
      </c>
      <c r="B121" s="8" t="s">
        <v>2419</v>
      </c>
      <c r="C121" s="7" t="s">
        <v>2284</v>
      </c>
      <c r="D121" s="8" t="s">
        <v>2419</v>
      </c>
      <c r="E121" s="6">
        <v>15.54</v>
      </c>
      <c r="F121" s="6">
        <v>0.7</v>
      </c>
      <c r="G121" s="6">
        <f t="shared" si="2"/>
        <v>22.2</v>
      </c>
      <c r="H121" s="10" t="s">
        <v>2274</v>
      </c>
    </row>
    <row r="122" spans="1:8" x14ac:dyDescent="0.3">
      <c r="A122" s="8" t="s">
        <v>2420</v>
      </c>
      <c r="B122" s="8" t="s">
        <v>2420</v>
      </c>
      <c r="C122" s="7" t="s">
        <v>2284</v>
      </c>
      <c r="D122" s="8" t="s">
        <v>2420</v>
      </c>
      <c r="E122" s="6">
        <v>36.270000000000003</v>
      </c>
      <c r="F122" s="6">
        <v>0.7</v>
      </c>
      <c r="G122" s="6">
        <f t="shared" si="2"/>
        <v>51.814285714285724</v>
      </c>
      <c r="H122" s="10" t="s">
        <v>2274</v>
      </c>
    </row>
    <row r="123" spans="1:8" x14ac:dyDescent="0.3">
      <c r="A123" s="8" t="s">
        <v>2421</v>
      </c>
      <c r="B123" s="8" t="s">
        <v>2421</v>
      </c>
      <c r="C123" s="7" t="s">
        <v>2284</v>
      </c>
      <c r="D123" s="8" t="s">
        <v>2421</v>
      </c>
      <c r="E123" s="6">
        <v>17.36</v>
      </c>
      <c r="F123" s="6">
        <v>0.7</v>
      </c>
      <c r="G123" s="6">
        <f t="shared" si="2"/>
        <v>24.8</v>
      </c>
      <c r="H123" s="10" t="s">
        <v>2274</v>
      </c>
    </row>
    <row r="124" spans="1:8" x14ac:dyDescent="0.3">
      <c r="A124" s="8" t="s">
        <v>2422</v>
      </c>
      <c r="B124" s="8" t="s">
        <v>2422</v>
      </c>
      <c r="C124" s="7" t="s">
        <v>2284</v>
      </c>
      <c r="D124" s="8" t="s">
        <v>2422</v>
      </c>
      <c r="E124" s="6">
        <v>13.33</v>
      </c>
      <c r="F124" s="6">
        <v>0.7</v>
      </c>
      <c r="G124" s="6">
        <f t="shared" si="2"/>
        <v>19.042857142857144</v>
      </c>
      <c r="H124" s="10" t="s">
        <v>2274</v>
      </c>
    </row>
    <row r="125" spans="1:8" x14ac:dyDescent="0.3">
      <c r="A125" s="8" t="s">
        <v>2423</v>
      </c>
      <c r="B125" s="8" t="s">
        <v>2423</v>
      </c>
      <c r="C125" s="7" t="s">
        <v>2284</v>
      </c>
      <c r="D125" s="8" t="s">
        <v>2423</v>
      </c>
      <c r="E125" s="6">
        <v>9.43</v>
      </c>
      <c r="F125" s="6">
        <v>0.7</v>
      </c>
      <c r="G125" s="6">
        <f t="shared" si="2"/>
        <v>13.471428571428572</v>
      </c>
      <c r="H125" s="10" t="s">
        <v>2274</v>
      </c>
    </row>
    <row r="126" spans="1:8" x14ac:dyDescent="0.3">
      <c r="A126" s="8" t="s">
        <v>2424</v>
      </c>
      <c r="B126" s="8" t="s">
        <v>2424</v>
      </c>
      <c r="C126" s="7" t="s">
        <v>2284</v>
      </c>
      <c r="D126" s="8" t="s">
        <v>2424</v>
      </c>
      <c r="E126" s="6">
        <v>12.94</v>
      </c>
      <c r="F126" s="6">
        <v>0.7</v>
      </c>
      <c r="G126" s="6">
        <f t="shared" si="2"/>
        <v>18.485714285714288</v>
      </c>
      <c r="H126" s="10" t="s">
        <v>2274</v>
      </c>
    </row>
    <row r="127" spans="1:8" x14ac:dyDescent="0.3">
      <c r="A127" s="8" t="s">
        <v>2425</v>
      </c>
      <c r="B127" s="8" t="s">
        <v>2425</v>
      </c>
      <c r="C127" s="7" t="s">
        <v>2284</v>
      </c>
      <c r="D127" s="8" t="s">
        <v>2425</v>
      </c>
      <c r="E127" s="6">
        <v>7.09</v>
      </c>
      <c r="F127" s="6">
        <v>0.7</v>
      </c>
      <c r="G127" s="6">
        <f t="shared" si="2"/>
        <v>10.12857142857143</v>
      </c>
      <c r="H127" s="10" t="s">
        <v>2274</v>
      </c>
    </row>
    <row r="128" spans="1:8" x14ac:dyDescent="0.3">
      <c r="A128" s="8" t="s">
        <v>2426</v>
      </c>
      <c r="B128" s="8" t="s">
        <v>2426</v>
      </c>
      <c r="C128" s="7" t="s">
        <v>2284</v>
      </c>
      <c r="D128" s="8" t="s">
        <v>2426</v>
      </c>
      <c r="E128" s="6">
        <v>8.9700000000000006</v>
      </c>
      <c r="F128" s="6">
        <v>0.7</v>
      </c>
      <c r="G128" s="6">
        <f t="shared" si="2"/>
        <v>12.814285714285717</v>
      </c>
      <c r="H128" s="10" t="s">
        <v>2274</v>
      </c>
    </row>
    <row r="129" spans="1:8" x14ac:dyDescent="0.3">
      <c r="A129" s="8" t="s">
        <v>2427</v>
      </c>
      <c r="B129" s="8" t="s">
        <v>2427</v>
      </c>
      <c r="C129" s="7" t="s">
        <v>2284</v>
      </c>
      <c r="D129" s="8" t="s">
        <v>2427</v>
      </c>
      <c r="E129" s="6">
        <v>20.8</v>
      </c>
      <c r="F129" s="6">
        <v>0.7</v>
      </c>
      <c r="G129" s="6">
        <f t="shared" ref="G129:G190" si="3">E129/F129</f>
        <v>29.714285714285719</v>
      </c>
      <c r="H129" s="10" t="s">
        <v>2274</v>
      </c>
    </row>
    <row r="130" spans="1:8" x14ac:dyDescent="0.3">
      <c r="A130" s="8" t="s">
        <v>2428</v>
      </c>
      <c r="B130" s="8" t="s">
        <v>2428</v>
      </c>
      <c r="C130" s="7" t="s">
        <v>2284</v>
      </c>
      <c r="D130" s="8" t="s">
        <v>2428</v>
      </c>
      <c r="E130" s="6">
        <v>8.06</v>
      </c>
      <c r="F130" s="6">
        <v>0.7</v>
      </c>
      <c r="G130" s="6">
        <f t="shared" si="3"/>
        <v>11.514285714285716</v>
      </c>
      <c r="H130" s="10" t="s">
        <v>2274</v>
      </c>
    </row>
    <row r="131" spans="1:8" x14ac:dyDescent="0.3">
      <c r="A131" s="8" t="s">
        <v>2429</v>
      </c>
      <c r="B131" s="8" t="s">
        <v>2429</v>
      </c>
      <c r="C131" s="7" t="s">
        <v>2284</v>
      </c>
      <c r="D131" s="8" t="s">
        <v>2429</v>
      </c>
      <c r="E131" s="6">
        <v>7.48</v>
      </c>
      <c r="F131" s="6">
        <v>0.7</v>
      </c>
      <c r="G131" s="6">
        <f t="shared" si="3"/>
        <v>10.685714285714287</v>
      </c>
      <c r="H131" s="10" t="s">
        <v>2274</v>
      </c>
    </row>
    <row r="132" spans="1:8" x14ac:dyDescent="0.3">
      <c r="A132" s="8" t="s">
        <v>2430</v>
      </c>
      <c r="B132" s="8" t="s">
        <v>2430</v>
      </c>
      <c r="C132" s="7" t="s">
        <v>2284</v>
      </c>
      <c r="D132" s="8" t="s">
        <v>2430</v>
      </c>
      <c r="E132" s="6">
        <v>11.9</v>
      </c>
      <c r="F132" s="6">
        <v>0.7</v>
      </c>
      <c r="G132" s="6">
        <f t="shared" si="3"/>
        <v>17</v>
      </c>
      <c r="H132" s="10" t="s">
        <v>2274</v>
      </c>
    </row>
    <row r="133" spans="1:8" x14ac:dyDescent="0.3">
      <c r="A133" s="8" t="s">
        <v>2431</v>
      </c>
      <c r="B133" s="8" t="s">
        <v>2431</v>
      </c>
      <c r="C133" s="7" t="s">
        <v>2276</v>
      </c>
      <c r="D133" s="8" t="s">
        <v>2431</v>
      </c>
      <c r="E133" s="6">
        <v>8.9700000000000006</v>
      </c>
      <c r="F133" s="6">
        <v>0.7</v>
      </c>
      <c r="G133" s="6">
        <f t="shared" si="3"/>
        <v>12.814285714285717</v>
      </c>
      <c r="H133" s="10" t="s">
        <v>2274</v>
      </c>
    </row>
    <row r="134" spans="1:8" x14ac:dyDescent="0.3">
      <c r="A134" s="8" t="s">
        <v>2432</v>
      </c>
      <c r="B134" s="8" t="s">
        <v>2432</v>
      </c>
      <c r="C134" s="7" t="s">
        <v>2284</v>
      </c>
      <c r="D134" s="8" t="s">
        <v>2432</v>
      </c>
      <c r="E134" s="6">
        <v>19.18</v>
      </c>
      <c r="F134" s="6">
        <v>0.7</v>
      </c>
      <c r="G134" s="6">
        <f t="shared" si="3"/>
        <v>27.400000000000002</v>
      </c>
      <c r="H134" s="10" t="s">
        <v>2274</v>
      </c>
    </row>
    <row r="135" spans="1:8" x14ac:dyDescent="0.3">
      <c r="A135" s="8" t="s">
        <v>2433</v>
      </c>
      <c r="B135" s="8" t="s">
        <v>2433</v>
      </c>
      <c r="C135" s="7" t="s">
        <v>2284</v>
      </c>
      <c r="D135" s="8" t="s">
        <v>2433</v>
      </c>
      <c r="E135" s="6">
        <v>1.37</v>
      </c>
      <c r="F135" s="6">
        <v>0.7</v>
      </c>
      <c r="G135" s="6">
        <f t="shared" si="3"/>
        <v>1.9571428571428575</v>
      </c>
      <c r="H135" s="10" t="s">
        <v>2274</v>
      </c>
    </row>
    <row r="136" spans="1:8" x14ac:dyDescent="0.3">
      <c r="A136" s="8" t="s">
        <v>2434</v>
      </c>
      <c r="B136" s="8" t="s">
        <v>2434</v>
      </c>
      <c r="C136" s="7" t="s">
        <v>2284</v>
      </c>
      <c r="D136" s="8" t="s">
        <v>2434</v>
      </c>
      <c r="E136" s="6">
        <v>73.13</v>
      </c>
      <c r="F136" s="6">
        <v>0.7</v>
      </c>
      <c r="G136" s="6">
        <f t="shared" si="3"/>
        <v>104.47142857142858</v>
      </c>
      <c r="H136" s="10" t="s">
        <v>2274</v>
      </c>
    </row>
    <row r="137" spans="1:8" x14ac:dyDescent="0.3">
      <c r="A137" s="8" t="s">
        <v>2435</v>
      </c>
      <c r="B137" s="8" t="s">
        <v>2435</v>
      </c>
      <c r="C137" s="7" t="s">
        <v>2284</v>
      </c>
      <c r="D137" s="8" t="s">
        <v>2435</v>
      </c>
      <c r="E137" s="6">
        <v>59.93</v>
      </c>
      <c r="F137" s="6">
        <v>0.7</v>
      </c>
      <c r="G137" s="6">
        <f t="shared" si="3"/>
        <v>85.614285714285714</v>
      </c>
      <c r="H137" s="10" t="s">
        <v>2274</v>
      </c>
    </row>
    <row r="138" spans="1:8" x14ac:dyDescent="0.3">
      <c r="A138" s="8" t="s">
        <v>2436</v>
      </c>
      <c r="B138" s="8" t="s">
        <v>2436</v>
      </c>
      <c r="C138" s="7" t="s">
        <v>2284</v>
      </c>
      <c r="D138" s="8" t="s">
        <v>2436</v>
      </c>
      <c r="E138" s="6">
        <v>31.53</v>
      </c>
      <c r="F138" s="6">
        <v>0.7</v>
      </c>
      <c r="G138" s="6">
        <f t="shared" si="3"/>
        <v>45.042857142857144</v>
      </c>
      <c r="H138" s="10" t="s">
        <v>2274</v>
      </c>
    </row>
    <row r="139" spans="1:8" ht="28.8" x14ac:dyDescent="0.3">
      <c r="A139" s="8" t="s">
        <v>2437</v>
      </c>
      <c r="B139" s="8" t="s">
        <v>2437</v>
      </c>
      <c r="C139" s="7" t="s">
        <v>2438</v>
      </c>
      <c r="D139" s="8" t="s">
        <v>2437</v>
      </c>
      <c r="E139" s="6">
        <v>59.93</v>
      </c>
      <c r="F139" s="6">
        <v>0.7</v>
      </c>
      <c r="G139" s="6">
        <f t="shared" si="3"/>
        <v>85.614285714285714</v>
      </c>
      <c r="H139" s="10" t="s">
        <v>2274</v>
      </c>
    </row>
    <row r="140" spans="1:8" x14ac:dyDescent="0.3">
      <c r="A140" s="1" t="s">
        <v>2439</v>
      </c>
      <c r="B140" s="1" t="s">
        <v>2439</v>
      </c>
      <c r="C140" s="7" t="s">
        <v>2440</v>
      </c>
      <c r="D140" s="1" t="s">
        <v>2439</v>
      </c>
      <c r="E140" s="9">
        <v>59.93</v>
      </c>
      <c r="F140" s="6">
        <v>0.7</v>
      </c>
      <c r="G140" s="6">
        <f t="shared" si="3"/>
        <v>85.614285714285714</v>
      </c>
      <c r="H140" s="10" t="s">
        <v>2274</v>
      </c>
    </row>
    <row r="141" spans="1:8" x14ac:dyDescent="0.3">
      <c r="A141" s="1" t="s">
        <v>2441</v>
      </c>
      <c r="B141" s="1" t="s">
        <v>2441</v>
      </c>
      <c r="C141" s="7" t="s">
        <v>2442</v>
      </c>
      <c r="D141" s="1" t="s">
        <v>2441</v>
      </c>
      <c r="E141" s="9">
        <v>59.93</v>
      </c>
      <c r="F141" s="6">
        <v>0.7</v>
      </c>
      <c r="G141" s="6">
        <f t="shared" si="3"/>
        <v>85.614285714285714</v>
      </c>
      <c r="H141" s="10" t="s">
        <v>2274</v>
      </c>
    </row>
    <row r="142" spans="1:8" ht="43.2" x14ac:dyDescent="0.3">
      <c r="A142" s="1" t="s">
        <v>2443</v>
      </c>
      <c r="B142" s="1" t="s">
        <v>2443</v>
      </c>
      <c r="C142" s="7" t="s">
        <v>2444</v>
      </c>
      <c r="D142" s="1" t="s">
        <v>2443</v>
      </c>
      <c r="E142" s="9">
        <v>24.11</v>
      </c>
      <c r="F142" s="6">
        <v>0.7</v>
      </c>
      <c r="G142" s="6">
        <f t="shared" si="3"/>
        <v>34.442857142857143</v>
      </c>
      <c r="H142" s="10" t="s">
        <v>2274</v>
      </c>
    </row>
    <row r="143" spans="1:8" x14ac:dyDescent="0.3">
      <c r="A143" s="8" t="s">
        <v>2445</v>
      </c>
      <c r="B143" s="8" t="s">
        <v>2445</v>
      </c>
      <c r="C143" s="7" t="s">
        <v>2284</v>
      </c>
      <c r="D143" s="8" t="s">
        <v>2445</v>
      </c>
      <c r="E143" s="6">
        <v>28.03</v>
      </c>
      <c r="F143" s="6">
        <v>0.7</v>
      </c>
      <c r="G143" s="6">
        <f t="shared" si="3"/>
        <v>40.042857142857144</v>
      </c>
      <c r="H143" s="10" t="s">
        <v>2274</v>
      </c>
    </row>
    <row r="144" spans="1:8" ht="43.2" x14ac:dyDescent="0.3">
      <c r="A144" s="8" t="s">
        <v>2446</v>
      </c>
      <c r="B144" s="8" t="s">
        <v>2446</v>
      </c>
      <c r="C144" s="7" t="s">
        <v>2447</v>
      </c>
      <c r="D144" s="8" t="s">
        <v>2446</v>
      </c>
      <c r="E144" s="6">
        <v>27.14</v>
      </c>
      <c r="F144" s="6">
        <v>0.7</v>
      </c>
      <c r="G144" s="6">
        <f t="shared" si="3"/>
        <v>38.771428571428572</v>
      </c>
      <c r="H144" s="10" t="s">
        <v>2274</v>
      </c>
    </row>
    <row r="145" spans="1:8" ht="43.2" x14ac:dyDescent="0.3">
      <c r="A145" s="8" t="s">
        <v>2448</v>
      </c>
      <c r="B145" s="8" t="s">
        <v>2448</v>
      </c>
      <c r="C145" s="7" t="s">
        <v>2449</v>
      </c>
      <c r="D145" s="8" t="s">
        <v>2448</v>
      </c>
      <c r="E145" s="6">
        <v>31.25</v>
      </c>
      <c r="F145" s="6">
        <v>0.7</v>
      </c>
      <c r="G145" s="6">
        <f t="shared" si="3"/>
        <v>44.642857142857146</v>
      </c>
      <c r="H145" s="10" t="s">
        <v>2274</v>
      </c>
    </row>
    <row r="146" spans="1:8" x14ac:dyDescent="0.3">
      <c r="A146" s="8" t="s">
        <v>2450</v>
      </c>
      <c r="B146" s="8" t="s">
        <v>2450</v>
      </c>
      <c r="C146" s="7" t="s">
        <v>2284</v>
      </c>
      <c r="D146" s="8" t="s">
        <v>2450</v>
      </c>
      <c r="E146" s="6">
        <v>31.44</v>
      </c>
      <c r="F146" s="6">
        <v>0.7</v>
      </c>
      <c r="G146" s="6">
        <f t="shared" si="3"/>
        <v>44.914285714285718</v>
      </c>
      <c r="H146" s="10" t="s">
        <v>2274</v>
      </c>
    </row>
    <row r="147" spans="1:8" x14ac:dyDescent="0.3">
      <c r="A147" s="8" t="s">
        <v>2451</v>
      </c>
      <c r="B147" s="8" t="s">
        <v>2451</v>
      </c>
      <c r="C147" s="7" t="s">
        <v>2284</v>
      </c>
      <c r="D147" s="8" t="s">
        <v>2451</v>
      </c>
      <c r="E147" s="6">
        <v>31.44</v>
      </c>
      <c r="F147" s="6">
        <v>0.7</v>
      </c>
      <c r="G147" s="6">
        <f t="shared" si="3"/>
        <v>44.914285714285718</v>
      </c>
      <c r="H147" s="10" t="s">
        <v>2274</v>
      </c>
    </row>
    <row r="148" spans="1:8" x14ac:dyDescent="0.3">
      <c r="A148" s="8" t="s">
        <v>2452</v>
      </c>
      <c r="B148" s="8" t="s">
        <v>2452</v>
      </c>
      <c r="C148" s="7" t="s">
        <v>2284</v>
      </c>
      <c r="D148" s="8" t="s">
        <v>2452</v>
      </c>
      <c r="E148" s="6">
        <v>36.69</v>
      </c>
      <c r="F148" s="6">
        <v>0.7</v>
      </c>
      <c r="G148" s="6">
        <f t="shared" si="3"/>
        <v>52.414285714285711</v>
      </c>
      <c r="H148" s="10" t="s">
        <v>2274</v>
      </c>
    </row>
    <row r="149" spans="1:8" x14ac:dyDescent="0.3">
      <c r="A149" s="8" t="s">
        <v>2453</v>
      </c>
      <c r="B149" s="8" t="s">
        <v>2453</v>
      </c>
      <c r="C149" s="7" t="s">
        <v>2284</v>
      </c>
      <c r="D149" s="8" t="s">
        <v>2453</v>
      </c>
      <c r="E149" s="6">
        <v>35.65</v>
      </c>
      <c r="F149" s="6">
        <v>0.7</v>
      </c>
      <c r="G149" s="6">
        <f t="shared" si="3"/>
        <v>50.928571428571431</v>
      </c>
      <c r="H149" s="10" t="s">
        <v>2274</v>
      </c>
    </row>
    <row r="150" spans="1:8" x14ac:dyDescent="0.3">
      <c r="A150" s="8" t="s">
        <v>2454</v>
      </c>
      <c r="B150" s="8" t="s">
        <v>2454</v>
      </c>
      <c r="C150" s="7" t="s">
        <v>2284</v>
      </c>
      <c r="D150" s="8" t="s">
        <v>2454</v>
      </c>
      <c r="E150" s="6">
        <v>36.020000000000003</v>
      </c>
      <c r="F150" s="6">
        <v>0.7</v>
      </c>
      <c r="G150" s="6">
        <f t="shared" si="3"/>
        <v>51.457142857142863</v>
      </c>
      <c r="H150" s="10" t="s">
        <v>2274</v>
      </c>
    </row>
    <row r="151" spans="1:8" ht="43.2" x14ac:dyDescent="0.3">
      <c r="A151" s="8" t="s">
        <v>2455</v>
      </c>
      <c r="B151" s="8" t="s">
        <v>2455</v>
      </c>
      <c r="C151" s="7" t="s">
        <v>2456</v>
      </c>
      <c r="D151" s="8" t="s">
        <v>2455</v>
      </c>
      <c r="E151" s="6">
        <v>51.92</v>
      </c>
      <c r="F151" s="6">
        <v>0.7</v>
      </c>
      <c r="G151" s="6">
        <f t="shared" si="3"/>
        <v>74.171428571428578</v>
      </c>
      <c r="H151" s="10" t="s">
        <v>2274</v>
      </c>
    </row>
    <row r="152" spans="1:8" x14ac:dyDescent="0.3">
      <c r="A152" s="8" t="s">
        <v>2457</v>
      </c>
      <c r="B152" s="8" t="s">
        <v>2457</v>
      </c>
      <c r="C152" s="7" t="s">
        <v>2284</v>
      </c>
      <c r="D152" s="8" t="s">
        <v>2457</v>
      </c>
      <c r="E152" s="6">
        <v>44.44</v>
      </c>
      <c r="F152" s="6">
        <v>0.7</v>
      </c>
      <c r="G152" s="6">
        <f t="shared" si="3"/>
        <v>63.485714285714288</v>
      </c>
      <c r="H152" s="10" t="s">
        <v>2274</v>
      </c>
    </row>
    <row r="153" spans="1:8" x14ac:dyDescent="0.3">
      <c r="A153" s="8" t="s">
        <v>2458</v>
      </c>
      <c r="B153" s="8" t="s">
        <v>2458</v>
      </c>
      <c r="C153" s="7" t="s">
        <v>2284</v>
      </c>
      <c r="D153" s="8" t="s">
        <v>2458</v>
      </c>
      <c r="E153" s="6">
        <v>42.89</v>
      </c>
      <c r="F153" s="6">
        <v>0.7</v>
      </c>
      <c r="G153" s="6">
        <f t="shared" si="3"/>
        <v>61.271428571428579</v>
      </c>
      <c r="H153" s="10" t="s">
        <v>2274</v>
      </c>
    </row>
    <row r="154" spans="1:8" x14ac:dyDescent="0.3">
      <c r="A154" s="8" t="s">
        <v>2459</v>
      </c>
      <c r="B154" s="8" t="s">
        <v>2459</v>
      </c>
      <c r="C154" s="7" t="s">
        <v>2284</v>
      </c>
      <c r="D154" s="8" t="s">
        <v>2459</v>
      </c>
      <c r="E154" s="6">
        <v>39.07</v>
      </c>
      <c r="F154" s="6">
        <v>0.7</v>
      </c>
      <c r="G154" s="6">
        <f t="shared" si="3"/>
        <v>55.814285714285717</v>
      </c>
      <c r="H154" s="10" t="s">
        <v>2274</v>
      </c>
    </row>
    <row r="155" spans="1:8" x14ac:dyDescent="0.3">
      <c r="A155" s="8" t="s">
        <v>2460</v>
      </c>
      <c r="B155" s="8" t="s">
        <v>2460</v>
      </c>
      <c r="C155" s="7" t="s">
        <v>2284</v>
      </c>
      <c r="D155" s="8" t="s">
        <v>2460</v>
      </c>
      <c r="E155" s="6">
        <v>57.4</v>
      </c>
      <c r="F155" s="6">
        <v>0.7</v>
      </c>
      <c r="G155" s="6">
        <f t="shared" si="3"/>
        <v>82</v>
      </c>
      <c r="H155" s="10" t="s">
        <v>2274</v>
      </c>
    </row>
    <row r="156" spans="1:8" x14ac:dyDescent="0.3">
      <c r="A156" s="8" t="s">
        <v>2461</v>
      </c>
      <c r="B156" s="8" t="s">
        <v>2461</v>
      </c>
      <c r="C156" s="7" t="s">
        <v>2284</v>
      </c>
      <c r="D156" s="8" t="s">
        <v>2461</v>
      </c>
      <c r="E156" s="6">
        <v>51.78</v>
      </c>
      <c r="F156" s="6">
        <v>0.7</v>
      </c>
      <c r="G156" s="6">
        <f t="shared" si="3"/>
        <v>73.971428571428575</v>
      </c>
      <c r="H156" s="10" t="s">
        <v>2274</v>
      </c>
    </row>
    <row r="157" spans="1:8" ht="43.2" x14ac:dyDescent="0.3">
      <c r="A157" s="8" t="s">
        <v>2462</v>
      </c>
      <c r="B157" s="8" t="s">
        <v>2462</v>
      </c>
      <c r="C157" s="7" t="s">
        <v>2463</v>
      </c>
      <c r="D157" s="8" t="s">
        <v>2462</v>
      </c>
      <c r="E157" s="6">
        <v>32.96</v>
      </c>
      <c r="F157" s="6">
        <v>0.7</v>
      </c>
      <c r="G157" s="6">
        <f t="shared" si="3"/>
        <v>47.085714285714289</v>
      </c>
      <c r="H157" s="10" t="s">
        <v>2274</v>
      </c>
    </row>
    <row r="158" spans="1:8" x14ac:dyDescent="0.3">
      <c r="A158" s="8" t="s">
        <v>2464</v>
      </c>
      <c r="B158" s="8" t="s">
        <v>2464</v>
      </c>
      <c r="C158" s="7" t="s">
        <v>2284</v>
      </c>
      <c r="D158" s="8" t="s">
        <v>2464</v>
      </c>
      <c r="E158" s="6">
        <v>37.83</v>
      </c>
      <c r="F158" s="6">
        <v>0.7</v>
      </c>
      <c r="G158" s="6">
        <f t="shared" si="3"/>
        <v>54.042857142857144</v>
      </c>
      <c r="H158" s="10" t="s">
        <v>2274</v>
      </c>
    </row>
    <row r="159" spans="1:8" x14ac:dyDescent="0.3">
      <c r="A159" s="8" t="s">
        <v>2465</v>
      </c>
      <c r="B159" s="8" t="s">
        <v>2465</v>
      </c>
      <c r="C159" s="7" t="s">
        <v>2284</v>
      </c>
      <c r="D159" s="8" t="s">
        <v>2465</v>
      </c>
      <c r="E159" s="6">
        <v>53.95</v>
      </c>
      <c r="F159" s="6">
        <v>0.7</v>
      </c>
      <c r="G159" s="6">
        <f t="shared" si="3"/>
        <v>77.071428571428584</v>
      </c>
      <c r="H159" s="10" t="s">
        <v>2274</v>
      </c>
    </row>
    <row r="160" spans="1:8" x14ac:dyDescent="0.3">
      <c r="A160" s="8" t="s">
        <v>2466</v>
      </c>
      <c r="B160" s="8" t="s">
        <v>2466</v>
      </c>
      <c r="C160" s="7" t="s">
        <v>2284</v>
      </c>
      <c r="D160" s="8" t="s">
        <v>2466</v>
      </c>
      <c r="E160" s="6">
        <v>62.86</v>
      </c>
      <c r="F160" s="6">
        <v>0.7</v>
      </c>
      <c r="G160" s="6">
        <f t="shared" si="3"/>
        <v>89.800000000000011</v>
      </c>
      <c r="H160" s="10" t="s">
        <v>2274</v>
      </c>
    </row>
    <row r="161" spans="1:8" x14ac:dyDescent="0.3">
      <c r="A161" s="8" t="s">
        <v>2467</v>
      </c>
      <c r="B161" s="8" t="s">
        <v>2467</v>
      </c>
      <c r="C161" s="7" t="s">
        <v>2284</v>
      </c>
      <c r="D161" s="8" t="s">
        <v>2467</v>
      </c>
      <c r="E161" s="6">
        <v>53.3</v>
      </c>
      <c r="F161" s="6">
        <v>0.7</v>
      </c>
      <c r="G161" s="6">
        <f t="shared" si="3"/>
        <v>76.142857142857139</v>
      </c>
      <c r="H161" s="10" t="s">
        <v>2274</v>
      </c>
    </row>
    <row r="162" spans="1:8" x14ac:dyDescent="0.3">
      <c r="A162" s="8" t="s">
        <v>2468</v>
      </c>
      <c r="B162" s="8" t="s">
        <v>2468</v>
      </c>
      <c r="C162" s="7" t="s">
        <v>2284</v>
      </c>
      <c r="D162" s="8" t="s">
        <v>2468</v>
      </c>
      <c r="E162" s="6">
        <v>69.23</v>
      </c>
      <c r="F162" s="6">
        <v>0.7</v>
      </c>
      <c r="G162" s="6">
        <f t="shared" si="3"/>
        <v>98.9</v>
      </c>
      <c r="H162" s="10" t="s">
        <v>2274</v>
      </c>
    </row>
    <row r="163" spans="1:8" x14ac:dyDescent="0.3">
      <c r="A163" s="8" t="s">
        <v>2469</v>
      </c>
      <c r="B163" s="8" t="s">
        <v>2469</v>
      </c>
      <c r="C163" s="7" t="s">
        <v>2284</v>
      </c>
      <c r="D163" s="8" t="s">
        <v>2469</v>
      </c>
      <c r="E163" s="6">
        <v>80.709999999999994</v>
      </c>
      <c r="F163" s="6">
        <v>0.7</v>
      </c>
      <c r="G163" s="6">
        <f t="shared" si="3"/>
        <v>115.3</v>
      </c>
      <c r="H163" s="10" t="s">
        <v>2274</v>
      </c>
    </row>
    <row r="164" spans="1:8" x14ac:dyDescent="0.3">
      <c r="A164" s="8" t="s">
        <v>2470</v>
      </c>
      <c r="B164" s="8" t="s">
        <v>2470</v>
      </c>
      <c r="C164" s="7" t="s">
        <v>2284</v>
      </c>
      <c r="D164" s="8" t="s">
        <v>2470</v>
      </c>
      <c r="E164" s="6">
        <v>86.19</v>
      </c>
      <c r="F164" s="6">
        <v>0.7</v>
      </c>
      <c r="G164" s="6">
        <f t="shared" si="3"/>
        <v>123.12857142857143</v>
      </c>
      <c r="H164" s="10" t="s">
        <v>2274</v>
      </c>
    </row>
    <row r="165" spans="1:8" x14ac:dyDescent="0.3">
      <c r="A165" s="8" t="s">
        <v>2471</v>
      </c>
      <c r="B165" s="8" t="s">
        <v>2471</v>
      </c>
      <c r="C165" s="7" t="s">
        <v>2284</v>
      </c>
      <c r="D165" s="8" t="s">
        <v>2471</v>
      </c>
      <c r="E165" s="6">
        <v>90.74</v>
      </c>
      <c r="F165" s="6">
        <v>0.7</v>
      </c>
      <c r="G165" s="6">
        <f t="shared" si="3"/>
        <v>129.62857142857143</v>
      </c>
      <c r="H165" s="10" t="s">
        <v>2274</v>
      </c>
    </row>
    <row r="166" spans="1:8" x14ac:dyDescent="0.3">
      <c r="A166" s="8" t="s">
        <v>2472</v>
      </c>
      <c r="B166" s="8" t="s">
        <v>2472</v>
      </c>
      <c r="C166" s="7" t="s">
        <v>2284</v>
      </c>
      <c r="D166" s="8" t="s">
        <v>2472</v>
      </c>
      <c r="E166" s="6">
        <v>103.03</v>
      </c>
      <c r="F166" s="6">
        <v>0.7</v>
      </c>
      <c r="G166" s="6">
        <f t="shared" si="3"/>
        <v>147.18571428571428</v>
      </c>
      <c r="H166" s="10" t="s">
        <v>2274</v>
      </c>
    </row>
    <row r="167" spans="1:8" x14ac:dyDescent="0.3">
      <c r="A167" s="8" t="s">
        <v>2473</v>
      </c>
      <c r="B167" s="8" t="s">
        <v>2473</v>
      </c>
      <c r="C167" s="7" t="s">
        <v>2292</v>
      </c>
      <c r="D167" s="8" t="s">
        <v>2473</v>
      </c>
      <c r="E167" s="6">
        <v>29.14</v>
      </c>
      <c r="F167" s="6">
        <v>0.7</v>
      </c>
      <c r="G167" s="6">
        <f t="shared" si="3"/>
        <v>41.628571428571433</v>
      </c>
      <c r="H167" s="10" t="s">
        <v>2274</v>
      </c>
    </row>
    <row r="168" spans="1:8" x14ac:dyDescent="0.3">
      <c r="A168" s="8" t="s">
        <v>2474</v>
      </c>
      <c r="B168" s="8" t="s">
        <v>2474</v>
      </c>
      <c r="C168" s="7" t="s">
        <v>2292</v>
      </c>
      <c r="D168" s="8" t="s">
        <v>2474</v>
      </c>
      <c r="E168" s="6">
        <v>24.67</v>
      </c>
      <c r="F168" s="6">
        <v>0.7</v>
      </c>
      <c r="G168" s="6">
        <f t="shared" si="3"/>
        <v>35.242857142857147</v>
      </c>
      <c r="H168" s="10" t="s">
        <v>2274</v>
      </c>
    </row>
    <row r="169" spans="1:8" x14ac:dyDescent="0.3">
      <c r="A169" s="8" t="s">
        <v>2475</v>
      </c>
      <c r="B169" s="8" t="s">
        <v>2475</v>
      </c>
      <c r="C169" s="7" t="s">
        <v>2398</v>
      </c>
      <c r="D169" s="8" t="s">
        <v>2475</v>
      </c>
      <c r="E169" s="6">
        <v>38</v>
      </c>
      <c r="F169" s="6">
        <v>0.7</v>
      </c>
      <c r="G169" s="6">
        <f t="shared" si="3"/>
        <v>54.285714285714292</v>
      </c>
      <c r="H169" s="10" t="s">
        <v>2274</v>
      </c>
    </row>
    <row r="170" spans="1:8" x14ac:dyDescent="0.3">
      <c r="A170" s="8" t="s">
        <v>2476</v>
      </c>
      <c r="B170" s="8" t="s">
        <v>2476</v>
      </c>
      <c r="C170" s="7" t="s">
        <v>2398</v>
      </c>
      <c r="D170" s="8" t="s">
        <v>2476</v>
      </c>
      <c r="E170" s="6">
        <v>32.619999999999997</v>
      </c>
      <c r="F170" s="6">
        <v>0.7</v>
      </c>
      <c r="G170" s="6">
        <f t="shared" si="3"/>
        <v>46.6</v>
      </c>
      <c r="H170" s="10" t="s">
        <v>2274</v>
      </c>
    </row>
    <row r="171" spans="1:8" x14ac:dyDescent="0.3">
      <c r="A171" s="8" t="s">
        <v>2477</v>
      </c>
      <c r="B171" s="8" t="s">
        <v>2477</v>
      </c>
      <c r="C171" s="7" t="s">
        <v>2284</v>
      </c>
      <c r="D171" s="8" t="s">
        <v>2477</v>
      </c>
      <c r="E171" s="6">
        <v>32.369999999999997</v>
      </c>
      <c r="F171" s="6">
        <v>0.7</v>
      </c>
      <c r="G171" s="6">
        <f t="shared" si="3"/>
        <v>46.24285714285714</v>
      </c>
      <c r="H171" s="10" t="s">
        <v>2274</v>
      </c>
    </row>
    <row r="172" spans="1:8" x14ac:dyDescent="0.3">
      <c r="A172" s="1" t="s">
        <v>2478</v>
      </c>
      <c r="B172" s="1" t="s">
        <v>2478</v>
      </c>
      <c r="C172" s="7" t="s">
        <v>2305</v>
      </c>
      <c r="D172" s="1" t="s">
        <v>2478</v>
      </c>
      <c r="E172" s="9">
        <v>27.33</v>
      </c>
      <c r="F172" s="6">
        <v>0.7</v>
      </c>
      <c r="G172" s="6">
        <f t="shared" si="3"/>
        <v>39.042857142857144</v>
      </c>
      <c r="H172" s="10" t="s">
        <v>2274</v>
      </c>
    </row>
    <row r="173" spans="1:8" x14ac:dyDescent="0.3">
      <c r="A173" s="8" t="s">
        <v>2479</v>
      </c>
      <c r="B173" s="8" t="s">
        <v>2479</v>
      </c>
      <c r="C173" s="7" t="s">
        <v>2292</v>
      </c>
      <c r="D173" s="8" t="s">
        <v>2479</v>
      </c>
      <c r="E173" s="6">
        <v>15.73</v>
      </c>
      <c r="F173" s="6">
        <v>0.7</v>
      </c>
      <c r="G173" s="6">
        <f t="shared" si="3"/>
        <v>22.471428571428575</v>
      </c>
      <c r="H173" s="10" t="s">
        <v>2274</v>
      </c>
    </row>
    <row r="174" spans="1:8" x14ac:dyDescent="0.3">
      <c r="A174" s="8" t="s">
        <v>2480</v>
      </c>
      <c r="B174" s="8" t="s">
        <v>2480</v>
      </c>
      <c r="C174" s="7" t="s">
        <v>2292</v>
      </c>
      <c r="D174" s="8" t="s">
        <v>2480</v>
      </c>
      <c r="E174" s="6">
        <v>17.489999999999998</v>
      </c>
      <c r="F174" s="6">
        <v>0.7</v>
      </c>
      <c r="G174" s="6">
        <f t="shared" si="3"/>
        <v>24.985714285714284</v>
      </c>
      <c r="H174" s="10" t="s">
        <v>2274</v>
      </c>
    </row>
    <row r="175" spans="1:8" x14ac:dyDescent="0.3">
      <c r="A175" s="8" t="s">
        <v>2481</v>
      </c>
      <c r="B175" s="8" t="s">
        <v>2481</v>
      </c>
      <c r="C175" s="7" t="s">
        <v>2284</v>
      </c>
      <c r="D175" s="8" t="s">
        <v>2481</v>
      </c>
      <c r="E175" s="6">
        <v>215.48</v>
      </c>
      <c r="F175" s="6">
        <v>0.7</v>
      </c>
      <c r="G175" s="6">
        <f t="shared" si="3"/>
        <v>307.82857142857142</v>
      </c>
      <c r="H175" s="10" t="s">
        <v>2274</v>
      </c>
    </row>
    <row r="176" spans="1:8" ht="43.2" x14ac:dyDescent="0.3">
      <c r="A176" s="8" t="s">
        <v>2482</v>
      </c>
      <c r="B176" s="8" t="s">
        <v>2482</v>
      </c>
      <c r="C176" s="7" t="s">
        <v>2483</v>
      </c>
      <c r="D176" s="8" t="s">
        <v>2482</v>
      </c>
      <c r="E176" s="6">
        <v>29.7</v>
      </c>
      <c r="F176" s="6">
        <v>0.7</v>
      </c>
      <c r="G176" s="6">
        <f t="shared" si="3"/>
        <v>42.428571428571431</v>
      </c>
      <c r="H176" s="10" t="s">
        <v>2274</v>
      </c>
    </row>
    <row r="177" spans="1:8" x14ac:dyDescent="0.3">
      <c r="A177" s="8" t="s">
        <v>2484</v>
      </c>
      <c r="B177" s="8" t="s">
        <v>2484</v>
      </c>
      <c r="C177" s="7" t="s">
        <v>2284</v>
      </c>
      <c r="D177" s="8" t="s">
        <v>2484</v>
      </c>
      <c r="E177" s="6">
        <v>37.11</v>
      </c>
      <c r="F177" s="6">
        <v>0.7</v>
      </c>
      <c r="G177" s="6">
        <f t="shared" si="3"/>
        <v>53.01428571428572</v>
      </c>
      <c r="H177" s="10" t="s">
        <v>2274</v>
      </c>
    </row>
    <row r="178" spans="1:8" x14ac:dyDescent="0.3">
      <c r="A178" s="8" t="s">
        <v>2485</v>
      </c>
      <c r="B178" s="8" t="s">
        <v>2485</v>
      </c>
      <c r="C178" s="7" t="s">
        <v>2284</v>
      </c>
      <c r="D178" s="8" t="s">
        <v>2485</v>
      </c>
      <c r="E178" s="6">
        <v>39.83</v>
      </c>
      <c r="F178" s="6">
        <v>0.7</v>
      </c>
      <c r="G178" s="6">
        <f t="shared" si="3"/>
        <v>56.9</v>
      </c>
      <c r="H178" s="10" t="s">
        <v>2274</v>
      </c>
    </row>
    <row r="179" spans="1:8" x14ac:dyDescent="0.3">
      <c r="A179" s="8" t="s">
        <v>2486</v>
      </c>
      <c r="B179" s="8" t="s">
        <v>2486</v>
      </c>
      <c r="C179" s="7" t="s">
        <v>2284</v>
      </c>
      <c r="D179" s="8" t="s">
        <v>2486</v>
      </c>
      <c r="E179" s="6">
        <v>51.22</v>
      </c>
      <c r="F179" s="6">
        <v>0.7</v>
      </c>
      <c r="G179" s="6">
        <f t="shared" si="3"/>
        <v>73.171428571428578</v>
      </c>
      <c r="H179" s="10" t="s">
        <v>2274</v>
      </c>
    </row>
    <row r="180" spans="1:8" x14ac:dyDescent="0.3">
      <c r="A180" s="8" t="s">
        <v>2487</v>
      </c>
      <c r="B180" s="8" t="s">
        <v>2487</v>
      </c>
      <c r="C180" s="7" t="s">
        <v>2284</v>
      </c>
      <c r="D180" s="8" t="s">
        <v>2487</v>
      </c>
      <c r="E180" s="6">
        <v>41.41</v>
      </c>
      <c r="F180" s="6">
        <v>0.7</v>
      </c>
      <c r="G180" s="6">
        <f t="shared" si="3"/>
        <v>59.157142857142858</v>
      </c>
      <c r="H180" s="10" t="s">
        <v>2274</v>
      </c>
    </row>
    <row r="181" spans="1:8" ht="43.2" x14ac:dyDescent="0.3">
      <c r="A181" s="1" t="s">
        <v>2488</v>
      </c>
      <c r="B181" s="1" t="s">
        <v>2488</v>
      </c>
      <c r="C181" s="7" t="s">
        <v>2489</v>
      </c>
      <c r="D181" s="1" t="s">
        <v>2488</v>
      </c>
      <c r="E181" s="9">
        <v>21.04</v>
      </c>
      <c r="F181" s="6">
        <v>0.7</v>
      </c>
      <c r="G181" s="6">
        <f t="shared" si="3"/>
        <v>30.057142857142857</v>
      </c>
      <c r="H181" s="10" t="s">
        <v>2274</v>
      </c>
    </row>
    <row r="182" spans="1:8" x14ac:dyDescent="0.3">
      <c r="A182" s="1" t="s">
        <v>2490</v>
      </c>
      <c r="B182" s="1" t="s">
        <v>2490</v>
      </c>
      <c r="C182" s="7" t="s">
        <v>2491</v>
      </c>
      <c r="D182" s="1" t="s">
        <v>2490</v>
      </c>
      <c r="E182" s="9">
        <v>25.09</v>
      </c>
      <c r="F182" s="6">
        <v>0.7</v>
      </c>
      <c r="G182" s="6">
        <f t="shared" si="3"/>
        <v>35.842857142857142</v>
      </c>
      <c r="H182" s="10" t="s">
        <v>2274</v>
      </c>
    </row>
    <row r="183" spans="1:8" x14ac:dyDescent="0.3">
      <c r="A183" s="8" t="s">
        <v>2492</v>
      </c>
      <c r="B183" s="8" t="s">
        <v>2492</v>
      </c>
      <c r="C183" s="7" t="s">
        <v>2398</v>
      </c>
      <c r="D183" s="8" t="s">
        <v>2492</v>
      </c>
      <c r="E183" s="6">
        <v>48.3</v>
      </c>
      <c r="F183" s="6">
        <v>0.7</v>
      </c>
      <c r="G183" s="6">
        <f t="shared" si="3"/>
        <v>69</v>
      </c>
      <c r="H183" s="10" t="s">
        <v>2274</v>
      </c>
    </row>
    <row r="184" spans="1:8" x14ac:dyDescent="0.3">
      <c r="A184" s="8" t="s">
        <v>2493</v>
      </c>
      <c r="B184" s="8" t="s">
        <v>2493</v>
      </c>
      <c r="C184" s="7" t="s">
        <v>2398</v>
      </c>
      <c r="D184" s="8" t="s">
        <v>2493</v>
      </c>
      <c r="E184" s="6">
        <v>54.6</v>
      </c>
      <c r="F184" s="6">
        <v>0.7</v>
      </c>
      <c r="G184" s="6">
        <f t="shared" si="3"/>
        <v>78</v>
      </c>
      <c r="H184" s="10" t="s">
        <v>2274</v>
      </c>
    </row>
    <row r="185" spans="1:8" x14ac:dyDescent="0.3">
      <c r="A185" s="8" t="s">
        <v>2494</v>
      </c>
      <c r="B185" s="8" t="s">
        <v>2494</v>
      </c>
      <c r="C185" s="7" t="s">
        <v>2284</v>
      </c>
      <c r="D185" s="8" t="s">
        <v>2494</v>
      </c>
      <c r="E185" s="6">
        <v>28.93</v>
      </c>
      <c r="F185" s="6">
        <v>0.7</v>
      </c>
      <c r="G185" s="6">
        <f t="shared" si="3"/>
        <v>41.328571428571429</v>
      </c>
      <c r="H185" s="10" t="s">
        <v>2274</v>
      </c>
    </row>
    <row r="186" spans="1:8" x14ac:dyDescent="0.3">
      <c r="A186" s="8" t="s">
        <v>2495</v>
      </c>
      <c r="B186" s="8" t="s">
        <v>2495</v>
      </c>
      <c r="C186" s="7" t="s">
        <v>2284</v>
      </c>
      <c r="D186" s="8" t="s">
        <v>2495</v>
      </c>
      <c r="E186" s="6">
        <v>29.35</v>
      </c>
      <c r="F186" s="6">
        <v>0.7</v>
      </c>
      <c r="G186" s="6">
        <f t="shared" si="3"/>
        <v>41.928571428571431</v>
      </c>
      <c r="H186" s="10" t="s">
        <v>2274</v>
      </c>
    </row>
    <row r="187" spans="1:8" x14ac:dyDescent="0.3">
      <c r="A187" s="8" t="s">
        <v>2496</v>
      </c>
      <c r="B187" s="8" t="s">
        <v>2496</v>
      </c>
      <c r="C187" s="7" t="s">
        <v>2284</v>
      </c>
      <c r="D187" s="8" t="s">
        <v>2496</v>
      </c>
      <c r="E187" s="6">
        <v>36.729999999999997</v>
      </c>
      <c r="F187" s="6">
        <v>0.7</v>
      </c>
      <c r="G187" s="6">
        <f t="shared" si="3"/>
        <v>52.471428571428568</v>
      </c>
      <c r="H187" s="10" t="s">
        <v>2274</v>
      </c>
    </row>
    <row r="188" spans="1:8" x14ac:dyDescent="0.3">
      <c r="A188" s="8" t="s">
        <v>2497</v>
      </c>
      <c r="B188" s="8" t="s">
        <v>2497</v>
      </c>
      <c r="C188" s="7" t="s">
        <v>2284</v>
      </c>
      <c r="D188" s="8" t="s">
        <v>2497</v>
      </c>
      <c r="E188" s="6">
        <v>46.74</v>
      </c>
      <c r="F188" s="6">
        <v>0.7</v>
      </c>
      <c r="G188" s="6">
        <f t="shared" si="3"/>
        <v>66.771428571428572</v>
      </c>
      <c r="H188" s="10" t="s">
        <v>2274</v>
      </c>
    </row>
    <row r="189" spans="1:8" x14ac:dyDescent="0.3">
      <c r="A189" s="8" t="s">
        <v>2498</v>
      </c>
      <c r="B189" s="8" t="s">
        <v>2498</v>
      </c>
      <c r="C189" s="7" t="s">
        <v>2284</v>
      </c>
      <c r="D189" s="8" t="s">
        <v>2498</v>
      </c>
      <c r="E189" s="6">
        <v>44.72</v>
      </c>
      <c r="F189" s="6">
        <v>0.7</v>
      </c>
      <c r="G189" s="6">
        <f t="shared" si="3"/>
        <v>63.885714285714286</v>
      </c>
      <c r="H189" s="10" t="s">
        <v>2274</v>
      </c>
    </row>
    <row r="190" spans="1:8" x14ac:dyDescent="0.3">
      <c r="A190" s="8" t="s">
        <v>2499</v>
      </c>
      <c r="B190" s="8" t="s">
        <v>2499</v>
      </c>
      <c r="C190" s="7" t="s">
        <v>2284</v>
      </c>
      <c r="D190" s="8" t="s">
        <v>2499</v>
      </c>
      <c r="E190" s="6">
        <v>22.09</v>
      </c>
      <c r="F190" s="6">
        <v>0.7</v>
      </c>
      <c r="G190" s="6">
        <f t="shared" si="3"/>
        <v>31.55714285714286</v>
      </c>
      <c r="H190" s="10" t="s">
        <v>2274</v>
      </c>
    </row>
    <row r="191" spans="1:8" x14ac:dyDescent="0.3">
      <c r="A191" s="8" t="s">
        <v>2500</v>
      </c>
      <c r="B191" s="8" t="s">
        <v>2500</v>
      </c>
      <c r="C191" s="7" t="s">
        <v>2284</v>
      </c>
      <c r="D191" s="8" t="s">
        <v>2500</v>
      </c>
      <c r="E191" s="6">
        <v>23.9</v>
      </c>
      <c r="F191" s="6">
        <v>0.7</v>
      </c>
      <c r="G191" s="6">
        <f t="shared" ref="G191:G254" si="4">E191/F191</f>
        <v>34.142857142857146</v>
      </c>
      <c r="H191" s="10" t="s">
        <v>2274</v>
      </c>
    </row>
    <row r="192" spans="1:8" x14ac:dyDescent="0.3">
      <c r="A192" s="8" t="s">
        <v>2501</v>
      </c>
      <c r="B192" s="8" t="s">
        <v>2501</v>
      </c>
      <c r="C192" s="7" t="s">
        <v>2292</v>
      </c>
      <c r="D192" s="8" t="s">
        <v>2501</v>
      </c>
      <c r="E192" s="6">
        <v>35.49</v>
      </c>
      <c r="F192" s="6">
        <v>0.7</v>
      </c>
      <c r="G192" s="6">
        <f t="shared" si="4"/>
        <v>50.7</v>
      </c>
      <c r="H192" s="10" t="s">
        <v>2274</v>
      </c>
    </row>
    <row r="193" spans="1:8" x14ac:dyDescent="0.3">
      <c r="A193" s="8" t="s">
        <v>2502</v>
      </c>
      <c r="B193" s="8" t="s">
        <v>2502</v>
      </c>
      <c r="C193" s="7" t="s">
        <v>2292</v>
      </c>
      <c r="D193" s="8" t="s">
        <v>2502</v>
      </c>
      <c r="E193" s="6">
        <v>39.520000000000003</v>
      </c>
      <c r="F193" s="6">
        <v>0.7</v>
      </c>
      <c r="G193" s="6">
        <f t="shared" si="4"/>
        <v>56.457142857142863</v>
      </c>
      <c r="H193" s="10" t="s">
        <v>2274</v>
      </c>
    </row>
    <row r="194" spans="1:8" x14ac:dyDescent="0.3">
      <c r="A194" s="8" t="s">
        <v>2503</v>
      </c>
      <c r="B194" s="8" t="s">
        <v>2503</v>
      </c>
      <c r="C194" s="7" t="s">
        <v>2292</v>
      </c>
      <c r="D194" s="8" t="s">
        <v>2503</v>
      </c>
      <c r="E194" s="6">
        <v>43.62</v>
      </c>
      <c r="F194" s="6">
        <v>0.7</v>
      </c>
      <c r="G194" s="6">
        <f t="shared" si="4"/>
        <v>62.314285714285717</v>
      </c>
      <c r="H194" s="10" t="s">
        <v>2274</v>
      </c>
    </row>
    <row r="195" spans="1:8" x14ac:dyDescent="0.3">
      <c r="A195" s="8" t="s">
        <v>2504</v>
      </c>
      <c r="B195" s="8" t="s">
        <v>2504</v>
      </c>
      <c r="C195" s="7" t="s">
        <v>2292</v>
      </c>
      <c r="D195" s="8" t="s">
        <v>2504</v>
      </c>
      <c r="E195" s="6">
        <v>51.55</v>
      </c>
      <c r="F195" s="6">
        <v>0.7</v>
      </c>
      <c r="G195" s="6">
        <f t="shared" si="4"/>
        <v>73.642857142857139</v>
      </c>
      <c r="H195" s="10" t="s">
        <v>2274</v>
      </c>
    </row>
    <row r="196" spans="1:8" x14ac:dyDescent="0.3">
      <c r="A196" s="8" t="s">
        <v>2505</v>
      </c>
      <c r="B196" s="8" t="s">
        <v>2505</v>
      </c>
      <c r="C196" s="7" t="s">
        <v>2506</v>
      </c>
      <c r="D196" s="8" t="s">
        <v>2505</v>
      </c>
      <c r="E196" s="6">
        <v>174.79</v>
      </c>
      <c r="F196" s="6">
        <v>0.7</v>
      </c>
      <c r="G196" s="6">
        <f t="shared" si="4"/>
        <v>249.70000000000002</v>
      </c>
      <c r="H196" s="10" t="s">
        <v>2274</v>
      </c>
    </row>
    <row r="197" spans="1:8" x14ac:dyDescent="0.3">
      <c r="A197" s="8" t="s">
        <v>2507</v>
      </c>
      <c r="B197" s="8" t="s">
        <v>2507</v>
      </c>
      <c r="C197" s="7" t="s">
        <v>2506</v>
      </c>
      <c r="D197" s="8" t="s">
        <v>2507</v>
      </c>
      <c r="E197" s="6">
        <v>172.32</v>
      </c>
      <c r="F197" s="6">
        <v>0.7</v>
      </c>
      <c r="G197" s="6">
        <f t="shared" si="4"/>
        <v>246.17142857142858</v>
      </c>
      <c r="H197" s="10" t="s">
        <v>2274</v>
      </c>
    </row>
    <row r="198" spans="1:8" x14ac:dyDescent="0.3">
      <c r="A198" s="8" t="s">
        <v>2508</v>
      </c>
      <c r="B198" s="8" t="s">
        <v>2508</v>
      </c>
      <c r="C198" s="7" t="s">
        <v>2506</v>
      </c>
      <c r="D198" s="8" t="s">
        <v>2508</v>
      </c>
      <c r="E198" s="6">
        <v>208.72</v>
      </c>
      <c r="F198" s="6">
        <v>0.7</v>
      </c>
      <c r="G198" s="6">
        <f t="shared" si="4"/>
        <v>298.17142857142858</v>
      </c>
      <c r="H198" s="10" t="s">
        <v>2274</v>
      </c>
    </row>
    <row r="199" spans="1:8" x14ac:dyDescent="0.3">
      <c r="A199" s="8" t="s">
        <v>2509</v>
      </c>
      <c r="B199" s="8" t="s">
        <v>2509</v>
      </c>
      <c r="C199" s="7" t="s">
        <v>2506</v>
      </c>
      <c r="D199" s="8" t="s">
        <v>2509</v>
      </c>
      <c r="E199" s="6">
        <v>67.5</v>
      </c>
      <c r="F199" s="6">
        <v>0.7</v>
      </c>
      <c r="G199" s="6">
        <f t="shared" si="4"/>
        <v>96.428571428571431</v>
      </c>
      <c r="H199" s="10" t="s">
        <v>2274</v>
      </c>
    </row>
    <row r="200" spans="1:8" x14ac:dyDescent="0.3">
      <c r="A200" s="8" t="s">
        <v>2510</v>
      </c>
      <c r="B200" s="8" t="s">
        <v>2510</v>
      </c>
      <c r="C200" s="7" t="s">
        <v>2506</v>
      </c>
      <c r="D200" s="8" t="s">
        <v>2510</v>
      </c>
      <c r="E200" s="6">
        <v>34.840000000000003</v>
      </c>
      <c r="F200" s="6">
        <v>0.7</v>
      </c>
      <c r="G200" s="6">
        <f t="shared" si="4"/>
        <v>49.771428571428579</v>
      </c>
      <c r="H200" s="10" t="s">
        <v>2274</v>
      </c>
    </row>
    <row r="201" spans="1:8" x14ac:dyDescent="0.3">
      <c r="A201" s="8" t="s">
        <v>2511</v>
      </c>
      <c r="B201" s="8" t="s">
        <v>2511</v>
      </c>
      <c r="C201" s="7" t="s">
        <v>2506</v>
      </c>
      <c r="D201" s="8" t="s">
        <v>2511</v>
      </c>
      <c r="E201" s="6">
        <v>54.02</v>
      </c>
      <c r="F201" s="6">
        <v>0.7</v>
      </c>
      <c r="G201" s="6">
        <f t="shared" si="4"/>
        <v>77.171428571428578</v>
      </c>
      <c r="H201" s="10" t="s">
        <v>2274</v>
      </c>
    </row>
    <row r="202" spans="1:8" x14ac:dyDescent="0.3">
      <c r="A202" s="8" t="s">
        <v>2512</v>
      </c>
      <c r="B202" s="8" t="s">
        <v>2512</v>
      </c>
      <c r="C202" s="7" t="s">
        <v>2506</v>
      </c>
      <c r="D202" s="8" t="s">
        <v>2512</v>
      </c>
      <c r="E202" s="6">
        <v>29.58</v>
      </c>
      <c r="F202" s="6">
        <v>0.7</v>
      </c>
      <c r="G202" s="6">
        <f t="shared" si="4"/>
        <v>42.25714285714286</v>
      </c>
      <c r="H202" s="10" t="s">
        <v>2274</v>
      </c>
    </row>
    <row r="203" spans="1:8" x14ac:dyDescent="0.3">
      <c r="A203" s="8" t="s">
        <v>2513</v>
      </c>
      <c r="B203" s="8" t="s">
        <v>2513</v>
      </c>
      <c r="C203" s="7" t="s">
        <v>2506</v>
      </c>
      <c r="D203" s="8" t="s">
        <v>2513</v>
      </c>
      <c r="E203" s="6">
        <v>174.4</v>
      </c>
      <c r="F203" s="6">
        <v>0.7</v>
      </c>
      <c r="G203" s="6">
        <f t="shared" si="4"/>
        <v>249.14285714285717</v>
      </c>
      <c r="H203" s="10" t="s">
        <v>2274</v>
      </c>
    </row>
    <row r="204" spans="1:8" x14ac:dyDescent="0.3">
      <c r="A204" s="8" t="s">
        <v>2514</v>
      </c>
      <c r="B204" s="8" t="s">
        <v>2514</v>
      </c>
      <c r="C204" s="7" t="s">
        <v>2292</v>
      </c>
      <c r="D204" s="8" t="s">
        <v>2514</v>
      </c>
      <c r="E204" s="6">
        <v>35.17</v>
      </c>
      <c r="F204" s="6">
        <v>0.7</v>
      </c>
      <c r="G204" s="6">
        <f t="shared" si="4"/>
        <v>50.242857142857147</v>
      </c>
      <c r="H204" s="10" t="s">
        <v>2274</v>
      </c>
    </row>
    <row r="205" spans="1:8" x14ac:dyDescent="0.3">
      <c r="A205" s="8" t="s">
        <v>2515</v>
      </c>
      <c r="B205" s="8" t="s">
        <v>2515</v>
      </c>
      <c r="C205" s="7" t="s">
        <v>2292</v>
      </c>
      <c r="D205" s="8" t="s">
        <v>2515</v>
      </c>
      <c r="E205" s="6">
        <v>52.78</v>
      </c>
      <c r="F205" s="6">
        <v>0.7</v>
      </c>
      <c r="G205" s="6">
        <f t="shared" si="4"/>
        <v>75.400000000000006</v>
      </c>
      <c r="H205" s="10" t="s">
        <v>2274</v>
      </c>
    </row>
    <row r="206" spans="1:8" x14ac:dyDescent="0.3">
      <c r="A206" s="8" t="s">
        <v>2516</v>
      </c>
      <c r="B206" s="8" t="s">
        <v>2516</v>
      </c>
      <c r="C206" s="7" t="s">
        <v>2292</v>
      </c>
      <c r="D206" s="8" t="s">
        <v>2516</v>
      </c>
      <c r="E206" s="6">
        <v>56.62</v>
      </c>
      <c r="F206" s="6">
        <v>0.7</v>
      </c>
      <c r="G206" s="6">
        <f t="shared" si="4"/>
        <v>80.885714285714286</v>
      </c>
      <c r="H206" s="10" t="s">
        <v>2274</v>
      </c>
    </row>
    <row r="207" spans="1:8" x14ac:dyDescent="0.3">
      <c r="A207" s="8" t="s">
        <v>2517</v>
      </c>
      <c r="B207" s="8" t="s">
        <v>2517</v>
      </c>
      <c r="C207" s="7" t="s">
        <v>2292</v>
      </c>
      <c r="D207" s="8" t="s">
        <v>2517</v>
      </c>
      <c r="E207" s="6">
        <v>32.049999999999997</v>
      </c>
      <c r="F207" s="6">
        <v>0.7</v>
      </c>
      <c r="G207" s="6">
        <f t="shared" si="4"/>
        <v>45.785714285714285</v>
      </c>
      <c r="H207" s="10" t="s">
        <v>2274</v>
      </c>
    </row>
    <row r="208" spans="1:8" ht="28.8" x14ac:dyDescent="0.3">
      <c r="A208" s="8" t="s">
        <v>2518</v>
      </c>
      <c r="B208" s="8" t="s">
        <v>2518</v>
      </c>
      <c r="C208" s="7" t="s">
        <v>2519</v>
      </c>
      <c r="D208" s="8" t="s">
        <v>2518</v>
      </c>
      <c r="E208" s="6">
        <v>42.97</v>
      </c>
      <c r="F208" s="6">
        <v>0.7</v>
      </c>
      <c r="G208" s="6">
        <f t="shared" si="4"/>
        <v>61.385714285714286</v>
      </c>
      <c r="H208" s="10" t="s">
        <v>2274</v>
      </c>
    </row>
    <row r="209" spans="1:8" x14ac:dyDescent="0.3">
      <c r="A209" s="8" t="s">
        <v>2520</v>
      </c>
      <c r="B209" s="8" t="s">
        <v>2520</v>
      </c>
      <c r="C209" s="7" t="s">
        <v>2292</v>
      </c>
      <c r="D209" s="8" t="s">
        <v>2520</v>
      </c>
      <c r="E209" s="6">
        <v>34.06</v>
      </c>
      <c r="F209" s="6">
        <v>0.7</v>
      </c>
      <c r="G209" s="6">
        <f t="shared" si="4"/>
        <v>48.657142857142865</v>
      </c>
      <c r="H209" s="10" t="s">
        <v>2274</v>
      </c>
    </row>
    <row r="210" spans="1:8" x14ac:dyDescent="0.3">
      <c r="A210" s="8" t="s">
        <v>2521</v>
      </c>
      <c r="B210" s="8" t="s">
        <v>2521</v>
      </c>
      <c r="C210" s="7" t="s">
        <v>2292</v>
      </c>
      <c r="D210" s="8" t="s">
        <v>2521</v>
      </c>
      <c r="E210" s="6">
        <v>45.05</v>
      </c>
      <c r="F210" s="6">
        <v>0.7</v>
      </c>
      <c r="G210" s="6">
        <f t="shared" si="4"/>
        <v>64.357142857142861</v>
      </c>
      <c r="H210" s="10" t="s">
        <v>2274</v>
      </c>
    </row>
    <row r="211" spans="1:8" x14ac:dyDescent="0.3">
      <c r="A211" s="8" t="s">
        <v>2522</v>
      </c>
      <c r="B211" s="8" t="s">
        <v>2522</v>
      </c>
      <c r="C211" s="7" t="s">
        <v>2292</v>
      </c>
      <c r="D211" s="8" t="s">
        <v>2522</v>
      </c>
      <c r="E211" s="6">
        <v>37.18</v>
      </c>
      <c r="F211" s="6">
        <v>0.7</v>
      </c>
      <c r="G211" s="6">
        <f t="shared" si="4"/>
        <v>53.114285714285714</v>
      </c>
      <c r="H211" s="10" t="s">
        <v>2274</v>
      </c>
    </row>
    <row r="212" spans="1:8" x14ac:dyDescent="0.3">
      <c r="A212" s="8" t="s">
        <v>2523</v>
      </c>
      <c r="B212" s="8" t="s">
        <v>2523</v>
      </c>
      <c r="C212" s="7" t="s">
        <v>2292</v>
      </c>
      <c r="D212" s="8" t="s">
        <v>2523</v>
      </c>
      <c r="E212" s="6">
        <v>40.299999999999997</v>
      </c>
      <c r="F212" s="6">
        <v>0.7</v>
      </c>
      <c r="G212" s="6">
        <f t="shared" si="4"/>
        <v>57.571428571428569</v>
      </c>
      <c r="H212" s="10" t="s">
        <v>2274</v>
      </c>
    </row>
    <row r="213" spans="1:8" x14ac:dyDescent="0.3">
      <c r="A213" s="8" t="s">
        <v>2524</v>
      </c>
      <c r="B213" s="8" t="s">
        <v>2524</v>
      </c>
      <c r="C213" s="7" t="s">
        <v>2284</v>
      </c>
      <c r="D213" s="8" t="s">
        <v>2524</v>
      </c>
      <c r="E213" s="6">
        <v>4.2300000000000004</v>
      </c>
      <c r="F213" s="6">
        <v>0.7</v>
      </c>
      <c r="G213" s="6">
        <f t="shared" si="4"/>
        <v>6.0428571428571436</v>
      </c>
      <c r="H213" s="10" t="s">
        <v>2274</v>
      </c>
    </row>
    <row r="214" spans="1:8" x14ac:dyDescent="0.3">
      <c r="A214" s="8" t="s">
        <v>2525</v>
      </c>
      <c r="B214" s="8" t="s">
        <v>2525</v>
      </c>
      <c r="C214" s="7" t="s">
        <v>2284</v>
      </c>
      <c r="D214" s="8" t="s">
        <v>2525</v>
      </c>
      <c r="E214" s="6">
        <v>11.44</v>
      </c>
      <c r="F214" s="6">
        <v>0.7</v>
      </c>
      <c r="G214" s="6">
        <f t="shared" si="4"/>
        <v>16.342857142857142</v>
      </c>
      <c r="H214" s="10" t="s">
        <v>2274</v>
      </c>
    </row>
    <row r="215" spans="1:8" x14ac:dyDescent="0.3">
      <c r="A215" s="8" t="s">
        <v>2526</v>
      </c>
      <c r="B215" s="8" t="s">
        <v>2526</v>
      </c>
      <c r="C215" s="7" t="s">
        <v>2292</v>
      </c>
      <c r="D215" s="8" t="s">
        <v>2526</v>
      </c>
      <c r="E215" s="6">
        <v>43.46</v>
      </c>
      <c r="F215" s="6">
        <v>0.7</v>
      </c>
      <c r="G215" s="6">
        <f t="shared" si="4"/>
        <v>62.085714285714289</v>
      </c>
      <c r="H215" s="10" t="s">
        <v>2274</v>
      </c>
    </row>
    <row r="216" spans="1:8" ht="28.8" x14ac:dyDescent="0.3">
      <c r="A216" s="8" t="s">
        <v>2527</v>
      </c>
      <c r="B216" s="8" t="s">
        <v>2527</v>
      </c>
      <c r="C216" s="7" t="s">
        <v>2528</v>
      </c>
      <c r="D216" s="8" t="s">
        <v>2527</v>
      </c>
      <c r="E216" s="6">
        <v>29.21</v>
      </c>
      <c r="F216" s="6">
        <v>0.7</v>
      </c>
      <c r="G216" s="6">
        <f t="shared" si="4"/>
        <v>41.728571428571435</v>
      </c>
      <c r="H216" s="10" t="s">
        <v>2274</v>
      </c>
    </row>
    <row r="217" spans="1:8" x14ac:dyDescent="0.3">
      <c r="A217" s="8" t="s">
        <v>2529</v>
      </c>
      <c r="B217" s="8" t="s">
        <v>2529</v>
      </c>
      <c r="C217" s="7" t="s">
        <v>2292</v>
      </c>
      <c r="D217" s="8" t="s">
        <v>2529</v>
      </c>
      <c r="E217" s="6">
        <v>92.63</v>
      </c>
      <c r="F217" s="6">
        <v>0.7</v>
      </c>
      <c r="G217" s="6">
        <f t="shared" si="4"/>
        <v>132.32857142857142</v>
      </c>
      <c r="H217" s="10" t="s">
        <v>2274</v>
      </c>
    </row>
    <row r="218" spans="1:8" x14ac:dyDescent="0.3">
      <c r="A218" s="8" t="s">
        <v>2530</v>
      </c>
      <c r="B218" s="8" t="s">
        <v>2530</v>
      </c>
      <c r="C218" s="7" t="s">
        <v>2292</v>
      </c>
      <c r="D218" s="8" t="s">
        <v>2530</v>
      </c>
      <c r="E218" s="6">
        <v>32.979999999999997</v>
      </c>
      <c r="F218" s="6">
        <v>0.7</v>
      </c>
      <c r="G218" s="6">
        <f t="shared" si="4"/>
        <v>47.114285714285714</v>
      </c>
      <c r="H218" s="10" t="s">
        <v>2274</v>
      </c>
    </row>
    <row r="219" spans="1:8" x14ac:dyDescent="0.3">
      <c r="A219" s="8" t="s">
        <v>2531</v>
      </c>
      <c r="B219" s="8" t="s">
        <v>2531</v>
      </c>
      <c r="C219" s="7" t="s">
        <v>2292</v>
      </c>
      <c r="D219" s="8" t="s">
        <v>2531</v>
      </c>
      <c r="E219" s="6">
        <v>95.68</v>
      </c>
      <c r="F219" s="6">
        <v>0.7</v>
      </c>
      <c r="G219" s="6">
        <f t="shared" si="4"/>
        <v>136.68571428571431</v>
      </c>
      <c r="H219" s="10" t="s">
        <v>2274</v>
      </c>
    </row>
    <row r="220" spans="1:8" x14ac:dyDescent="0.3">
      <c r="A220" s="8" t="s">
        <v>2532</v>
      </c>
      <c r="B220" s="8" t="s">
        <v>2532</v>
      </c>
      <c r="C220" s="7" t="s">
        <v>2292</v>
      </c>
      <c r="D220" s="8" t="s">
        <v>2532</v>
      </c>
      <c r="E220" s="6">
        <v>45.11</v>
      </c>
      <c r="F220" s="6">
        <v>0.7</v>
      </c>
      <c r="G220" s="6">
        <f t="shared" si="4"/>
        <v>64.44285714285715</v>
      </c>
      <c r="H220" s="10" t="s">
        <v>2274</v>
      </c>
    </row>
    <row r="221" spans="1:8" x14ac:dyDescent="0.3">
      <c r="A221" s="8" t="s">
        <v>2533</v>
      </c>
      <c r="B221" s="8" t="s">
        <v>2533</v>
      </c>
      <c r="C221" s="7" t="s">
        <v>2292</v>
      </c>
      <c r="D221" s="8" t="s">
        <v>2533</v>
      </c>
      <c r="E221" s="6">
        <v>47.13</v>
      </c>
      <c r="F221" s="6">
        <v>0.7</v>
      </c>
      <c r="G221" s="6">
        <f t="shared" si="4"/>
        <v>67.328571428571436</v>
      </c>
      <c r="H221" s="10" t="s">
        <v>2274</v>
      </c>
    </row>
    <row r="222" spans="1:8" x14ac:dyDescent="0.3">
      <c r="A222" s="8" t="s">
        <v>2534</v>
      </c>
      <c r="B222" s="8" t="s">
        <v>2534</v>
      </c>
      <c r="C222" s="7" t="s">
        <v>2292</v>
      </c>
      <c r="D222" s="8" t="s">
        <v>2534</v>
      </c>
      <c r="E222" s="6">
        <v>27.25</v>
      </c>
      <c r="F222" s="6">
        <v>0.7</v>
      </c>
      <c r="G222" s="6">
        <f t="shared" si="4"/>
        <v>38.928571428571431</v>
      </c>
      <c r="H222" s="10" t="s">
        <v>2274</v>
      </c>
    </row>
    <row r="223" spans="1:8" x14ac:dyDescent="0.3">
      <c r="A223" s="8" t="s">
        <v>2535</v>
      </c>
      <c r="B223" s="8" t="s">
        <v>2535</v>
      </c>
      <c r="C223" s="7" t="s">
        <v>2292</v>
      </c>
      <c r="D223" s="8" t="s">
        <v>2535</v>
      </c>
      <c r="E223" s="6">
        <v>26.2</v>
      </c>
      <c r="F223" s="6">
        <v>0.7</v>
      </c>
      <c r="G223" s="6">
        <f t="shared" si="4"/>
        <v>37.428571428571431</v>
      </c>
      <c r="H223" s="10" t="s">
        <v>2274</v>
      </c>
    </row>
    <row r="224" spans="1:8" x14ac:dyDescent="0.3">
      <c r="A224" s="8" t="s">
        <v>2536</v>
      </c>
      <c r="B224" s="8" t="s">
        <v>2536</v>
      </c>
      <c r="C224" s="7" t="s">
        <v>2292</v>
      </c>
      <c r="D224" s="8" t="s">
        <v>2536</v>
      </c>
      <c r="E224" s="6">
        <v>29</v>
      </c>
      <c r="F224" s="6">
        <v>0.7</v>
      </c>
      <c r="G224" s="6">
        <f t="shared" si="4"/>
        <v>41.428571428571431</v>
      </c>
      <c r="H224" s="10" t="s">
        <v>2274</v>
      </c>
    </row>
    <row r="225" spans="1:8" x14ac:dyDescent="0.3">
      <c r="A225" s="8" t="s">
        <v>2537</v>
      </c>
      <c r="B225" s="8" t="s">
        <v>2537</v>
      </c>
      <c r="C225" s="7" t="s">
        <v>2292</v>
      </c>
      <c r="D225" s="8" t="s">
        <v>2537</v>
      </c>
      <c r="E225" s="6">
        <v>23.66</v>
      </c>
      <c r="F225" s="6">
        <v>0.7</v>
      </c>
      <c r="G225" s="6">
        <f t="shared" si="4"/>
        <v>33.800000000000004</v>
      </c>
      <c r="H225" s="10" t="s">
        <v>2274</v>
      </c>
    </row>
    <row r="226" spans="1:8" x14ac:dyDescent="0.3">
      <c r="A226" s="8" t="s">
        <v>2538</v>
      </c>
      <c r="B226" s="8" t="s">
        <v>2538</v>
      </c>
      <c r="C226" s="7" t="s">
        <v>2292</v>
      </c>
      <c r="D226" s="8" t="s">
        <v>2538</v>
      </c>
      <c r="E226" s="6">
        <v>34</v>
      </c>
      <c r="F226" s="6">
        <v>0.7</v>
      </c>
      <c r="G226" s="6">
        <f t="shared" si="4"/>
        <v>48.571428571428577</v>
      </c>
      <c r="H226" s="10" t="s">
        <v>2274</v>
      </c>
    </row>
    <row r="227" spans="1:8" x14ac:dyDescent="0.3">
      <c r="A227" s="8" t="s">
        <v>2539</v>
      </c>
      <c r="B227" s="8" t="s">
        <v>2539</v>
      </c>
      <c r="C227" s="7" t="s">
        <v>2292</v>
      </c>
      <c r="D227" s="8" t="s">
        <v>2539</v>
      </c>
      <c r="E227" s="6">
        <v>30.03</v>
      </c>
      <c r="F227" s="6">
        <v>0.7</v>
      </c>
      <c r="G227" s="6">
        <f t="shared" si="4"/>
        <v>42.900000000000006</v>
      </c>
      <c r="H227" s="10" t="s">
        <v>2274</v>
      </c>
    </row>
    <row r="228" spans="1:8" x14ac:dyDescent="0.3">
      <c r="A228" s="8" t="s">
        <v>2540</v>
      </c>
      <c r="B228" s="8" t="s">
        <v>2540</v>
      </c>
      <c r="C228" s="7" t="s">
        <v>2292</v>
      </c>
      <c r="D228" s="8" t="s">
        <v>2540</v>
      </c>
      <c r="E228" s="6">
        <v>36.01</v>
      </c>
      <c r="F228" s="6">
        <v>0.7</v>
      </c>
      <c r="G228" s="6">
        <f t="shared" si="4"/>
        <v>51.442857142857143</v>
      </c>
      <c r="H228" s="10" t="s">
        <v>2274</v>
      </c>
    </row>
    <row r="229" spans="1:8" x14ac:dyDescent="0.3">
      <c r="A229" s="8" t="s">
        <v>2541</v>
      </c>
      <c r="B229" s="8" t="s">
        <v>2541</v>
      </c>
      <c r="C229" s="7" t="s">
        <v>2292</v>
      </c>
      <c r="D229" s="8" t="s">
        <v>2541</v>
      </c>
      <c r="E229" s="6">
        <v>34.31</v>
      </c>
      <c r="F229" s="6">
        <v>0.7</v>
      </c>
      <c r="G229" s="6">
        <f t="shared" si="4"/>
        <v>49.01428571428572</v>
      </c>
      <c r="H229" s="10" t="s">
        <v>2274</v>
      </c>
    </row>
    <row r="230" spans="1:8" x14ac:dyDescent="0.3">
      <c r="A230" s="8" t="s">
        <v>2542</v>
      </c>
      <c r="B230" s="8" t="s">
        <v>2542</v>
      </c>
      <c r="C230" s="7" t="s">
        <v>2292</v>
      </c>
      <c r="D230" s="8" t="s">
        <v>2542</v>
      </c>
      <c r="E230" s="6">
        <v>34.26</v>
      </c>
      <c r="F230" s="6">
        <v>0.7</v>
      </c>
      <c r="G230" s="6">
        <f t="shared" si="4"/>
        <v>48.942857142857143</v>
      </c>
      <c r="H230" s="10" t="s">
        <v>2274</v>
      </c>
    </row>
    <row r="231" spans="1:8" x14ac:dyDescent="0.3">
      <c r="A231" s="8" t="s">
        <v>2543</v>
      </c>
      <c r="B231" s="8" t="s">
        <v>2543</v>
      </c>
      <c r="C231" s="7" t="s">
        <v>2292</v>
      </c>
      <c r="D231" s="8" t="s">
        <v>2543</v>
      </c>
      <c r="E231" s="6">
        <v>40.04</v>
      </c>
      <c r="F231" s="6">
        <v>0.7</v>
      </c>
      <c r="G231" s="6">
        <f t="shared" si="4"/>
        <v>57.2</v>
      </c>
      <c r="H231" s="10" t="s">
        <v>2274</v>
      </c>
    </row>
    <row r="232" spans="1:8" x14ac:dyDescent="0.3">
      <c r="A232" s="8" t="s">
        <v>2544</v>
      </c>
      <c r="B232" s="8" t="s">
        <v>2544</v>
      </c>
      <c r="C232" s="7" t="s">
        <v>2292</v>
      </c>
      <c r="D232" s="8" t="s">
        <v>2544</v>
      </c>
      <c r="E232" s="6">
        <v>38.159999999999997</v>
      </c>
      <c r="F232" s="6">
        <v>0.7</v>
      </c>
      <c r="G232" s="6">
        <f t="shared" si="4"/>
        <v>54.514285714285712</v>
      </c>
      <c r="H232" s="10" t="s">
        <v>2274</v>
      </c>
    </row>
    <row r="233" spans="1:8" x14ac:dyDescent="0.3">
      <c r="A233" s="8" t="s">
        <v>2545</v>
      </c>
      <c r="B233" s="8" t="s">
        <v>2545</v>
      </c>
      <c r="C233" s="7" t="s">
        <v>2292</v>
      </c>
      <c r="D233" s="8" t="s">
        <v>2545</v>
      </c>
      <c r="E233" s="6">
        <v>20.02</v>
      </c>
      <c r="F233" s="6">
        <v>0.7</v>
      </c>
      <c r="G233" s="6">
        <f t="shared" si="4"/>
        <v>28.6</v>
      </c>
      <c r="H233" s="10" t="s">
        <v>2274</v>
      </c>
    </row>
    <row r="234" spans="1:8" x14ac:dyDescent="0.3">
      <c r="A234" s="8" t="s">
        <v>2546</v>
      </c>
      <c r="B234" s="8" t="s">
        <v>2546</v>
      </c>
      <c r="C234" s="7" t="s">
        <v>2292</v>
      </c>
      <c r="D234" s="8" t="s">
        <v>2546</v>
      </c>
      <c r="E234" s="6">
        <v>25.74</v>
      </c>
      <c r="F234" s="6">
        <v>0.7</v>
      </c>
      <c r="G234" s="6">
        <f t="shared" si="4"/>
        <v>36.771428571428572</v>
      </c>
      <c r="H234" s="10" t="s">
        <v>2274</v>
      </c>
    </row>
    <row r="235" spans="1:8" x14ac:dyDescent="0.3">
      <c r="A235" s="8" t="s">
        <v>2547</v>
      </c>
      <c r="B235" s="8" t="s">
        <v>2547</v>
      </c>
      <c r="C235" s="7" t="s">
        <v>2292</v>
      </c>
      <c r="D235" s="8" t="s">
        <v>2547</v>
      </c>
      <c r="E235" s="6">
        <v>28.15</v>
      </c>
      <c r="F235" s="6">
        <v>0.7</v>
      </c>
      <c r="G235" s="6">
        <f t="shared" si="4"/>
        <v>40.214285714285715</v>
      </c>
      <c r="H235" s="10" t="s">
        <v>2274</v>
      </c>
    </row>
    <row r="236" spans="1:8" x14ac:dyDescent="0.3">
      <c r="A236" s="8" t="s">
        <v>2548</v>
      </c>
      <c r="B236" s="8" t="s">
        <v>2548</v>
      </c>
      <c r="C236" s="7" t="s">
        <v>2292</v>
      </c>
      <c r="D236" s="8" t="s">
        <v>2548</v>
      </c>
      <c r="E236" s="6">
        <v>68.84</v>
      </c>
      <c r="F236" s="6">
        <v>0.7</v>
      </c>
      <c r="G236" s="6">
        <f t="shared" si="4"/>
        <v>98.342857142857156</v>
      </c>
      <c r="H236" s="10" t="s">
        <v>2274</v>
      </c>
    </row>
    <row r="237" spans="1:8" x14ac:dyDescent="0.3">
      <c r="A237" s="8" t="s">
        <v>2549</v>
      </c>
      <c r="B237" s="8" t="s">
        <v>2549</v>
      </c>
      <c r="C237" s="7" t="s">
        <v>2292</v>
      </c>
      <c r="D237" s="8" t="s">
        <v>2549</v>
      </c>
      <c r="E237" s="6">
        <v>76.77</v>
      </c>
      <c r="F237" s="6">
        <v>0.7</v>
      </c>
      <c r="G237" s="6">
        <f t="shared" si="4"/>
        <v>109.67142857142858</v>
      </c>
      <c r="H237" s="10" t="s">
        <v>2274</v>
      </c>
    </row>
    <row r="238" spans="1:8" x14ac:dyDescent="0.3">
      <c r="A238" s="8" t="s">
        <v>2550</v>
      </c>
      <c r="B238" s="8" t="s">
        <v>2550</v>
      </c>
      <c r="C238" s="7" t="s">
        <v>2292</v>
      </c>
      <c r="D238" s="8" t="s">
        <v>2550</v>
      </c>
      <c r="E238" s="6">
        <v>95.29</v>
      </c>
      <c r="F238" s="6">
        <v>0.7</v>
      </c>
      <c r="G238" s="6">
        <f t="shared" si="4"/>
        <v>136.12857142857143</v>
      </c>
      <c r="H238" s="10" t="s">
        <v>2274</v>
      </c>
    </row>
    <row r="239" spans="1:8" x14ac:dyDescent="0.3">
      <c r="A239" s="8" t="s">
        <v>2551</v>
      </c>
      <c r="B239" s="8" t="s">
        <v>2551</v>
      </c>
      <c r="C239" s="7" t="s">
        <v>2292</v>
      </c>
      <c r="D239" s="8" t="s">
        <v>2551</v>
      </c>
      <c r="E239" s="6">
        <v>114.53</v>
      </c>
      <c r="F239" s="6">
        <v>0.7</v>
      </c>
      <c r="G239" s="6">
        <f t="shared" si="4"/>
        <v>163.61428571428573</v>
      </c>
      <c r="H239" s="10" t="s">
        <v>2274</v>
      </c>
    </row>
    <row r="240" spans="1:8" x14ac:dyDescent="0.3">
      <c r="A240" s="8" t="s">
        <v>2552</v>
      </c>
      <c r="B240" s="8" t="s">
        <v>2552</v>
      </c>
      <c r="C240" s="7" t="s">
        <v>2292</v>
      </c>
      <c r="D240" s="8" t="s">
        <v>2552</v>
      </c>
      <c r="E240" s="6">
        <v>65.540000000000006</v>
      </c>
      <c r="F240" s="6">
        <v>0.7</v>
      </c>
      <c r="G240" s="6">
        <f t="shared" si="4"/>
        <v>93.628571428571448</v>
      </c>
      <c r="H240" s="10" t="s">
        <v>2274</v>
      </c>
    </row>
    <row r="241" spans="1:8" x14ac:dyDescent="0.3">
      <c r="A241" s="8" t="s">
        <v>2553</v>
      </c>
      <c r="B241" s="8" t="s">
        <v>2553</v>
      </c>
      <c r="C241" s="7" t="s">
        <v>2292</v>
      </c>
      <c r="D241" s="8" t="s">
        <v>2553</v>
      </c>
      <c r="E241" s="6">
        <v>78.2</v>
      </c>
      <c r="F241" s="6">
        <v>0.7</v>
      </c>
      <c r="G241" s="6">
        <f t="shared" si="4"/>
        <v>111.71428571428572</v>
      </c>
      <c r="H241" s="10" t="s">
        <v>2274</v>
      </c>
    </row>
    <row r="242" spans="1:8" x14ac:dyDescent="0.3">
      <c r="A242" s="8" t="s">
        <v>2554</v>
      </c>
      <c r="B242" s="8" t="s">
        <v>2554</v>
      </c>
      <c r="C242" s="7" t="s">
        <v>2292</v>
      </c>
      <c r="D242" s="8" t="s">
        <v>2554</v>
      </c>
      <c r="E242" s="6">
        <v>96.85</v>
      </c>
      <c r="F242" s="6">
        <v>0.7</v>
      </c>
      <c r="G242" s="6">
        <f t="shared" si="4"/>
        <v>138.35714285714286</v>
      </c>
      <c r="H242" s="10" t="s">
        <v>2274</v>
      </c>
    </row>
    <row r="243" spans="1:8" x14ac:dyDescent="0.3">
      <c r="A243" s="8" t="s">
        <v>2555</v>
      </c>
      <c r="B243" s="8" t="s">
        <v>2555</v>
      </c>
      <c r="C243" s="7" t="s">
        <v>2292</v>
      </c>
      <c r="D243" s="8" t="s">
        <v>2555</v>
      </c>
      <c r="E243" s="6">
        <v>116.48</v>
      </c>
      <c r="F243" s="6">
        <v>0.7</v>
      </c>
      <c r="G243" s="6">
        <f t="shared" si="4"/>
        <v>166.4</v>
      </c>
      <c r="H243" s="10" t="s">
        <v>2274</v>
      </c>
    </row>
    <row r="244" spans="1:8" x14ac:dyDescent="0.3">
      <c r="A244" s="8" t="s">
        <v>2556</v>
      </c>
      <c r="B244" s="8" t="s">
        <v>2556</v>
      </c>
      <c r="C244" s="7" t="s">
        <v>2292</v>
      </c>
      <c r="D244" s="8" t="s">
        <v>2556</v>
      </c>
      <c r="E244" s="6">
        <v>73.709999999999994</v>
      </c>
      <c r="F244" s="6">
        <v>0.7</v>
      </c>
      <c r="G244" s="6">
        <f t="shared" si="4"/>
        <v>105.3</v>
      </c>
      <c r="H244" s="10" t="s">
        <v>2274</v>
      </c>
    </row>
    <row r="245" spans="1:8" x14ac:dyDescent="0.3">
      <c r="A245" s="8" t="s">
        <v>2557</v>
      </c>
      <c r="B245" s="8" t="s">
        <v>2557</v>
      </c>
      <c r="C245" s="7" t="s">
        <v>2292</v>
      </c>
      <c r="D245" s="8" t="s">
        <v>2557</v>
      </c>
      <c r="E245" s="6">
        <v>67.599999999999994</v>
      </c>
      <c r="F245" s="6">
        <v>0.7</v>
      </c>
      <c r="G245" s="6">
        <f t="shared" si="4"/>
        <v>96.571428571428569</v>
      </c>
      <c r="H245" s="10" t="s">
        <v>2274</v>
      </c>
    </row>
    <row r="246" spans="1:8" x14ac:dyDescent="0.3">
      <c r="A246" s="8" t="s">
        <v>2558</v>
      </c>
      <c r="B246" s="8" t="s">
        <v>2558</v>
      </c>
      <c r="C246" s="7" t="s">
        <v>2292</v>
      </c>
      <c r="D246" s="8" t="s">
        <v>2558</v>
      </c>
      <c r="E246" s="6">
        <v>89.9</v>
      </c>
      <c r="F246" s="6">
        <v>0.7</v>
      </c>
      <c r="G246" s="6">
        <f t="shared" si="4"/>
        <v>128.42857142857144</v>
      </c>
      <c r="H246" s="10" t="s">
        <v>2274</v>
      </c>
    </row>
    <row r="247" spans="1:8" x14ac:dyDescent="0.3">
      <c r="A247" s="8" t="s">
        <v>2559</v>
      </c>
      <c r="B247" s="8" t="s">
        <v>2559</v>
      </c>
      <c r="C247" s="7" t="s">
        <v>2292</v>
      </c>
      <c r="D247" s="8" t="s">
        <v>2559</v>
      </c>
      <c r="E247" s="6">
        <v>90.61</v>
      </c>
      <c r="F247" s="6">
        <v>0.7</v>
      </c>
      <c r="G247" s="6">
        <f t="shared" si="4"/>
        <v>129.44285714285715</v>
      </c>
      <c r="H247" s="10" t="s">
        <v>2274</v>
      </c>
    </row>
    <row r="248" spans="1:8" x14ac:dyDescent="0.3">
      <c r="A248" s="8" t="s">
        <v>2560</v>
      </c>
      <c r="B248" s="8" t="s">
        <v>2560</v>
      </c>
      <c r="C248" s="7" t="s">
        <v>2292</v>
      </c>
      <c r="D248" s="8" t="s">
        <v>2560</v>
      </c>
      <c r="E248" s="6">
        <v>84.76</v>
      </c>
      <c r="F248" s="6">
        <v>0.7</v>
      </c>
      <c r="G248" s="6">
        <f t="shared" si="4"/>
        <v>121.0857142857143</v>
      </c>
      <c r="H248" s="10" t="s">
        <v>2274</v>
      </c>
    </row>
    <row r="249" spans="1:8" x14ac:dyDescent="0.3">
      <c r="A249" s="8" t="s">
        <v>2561</v>
      </c>
      <c r="B249" s="8" t="s">
        <v>2561</v>
      </c>
      <c r="C249" s="7" t="s">
        <v>2292</v>
      </c>
      <c r="D249" s="8" t="s">
        <v>2561</v>
      </c>
      <c r="E249" s="6">
        <v>84.76</v>
      </c>
      <c r="F249" s="6">
        <v>0.7</v>
      </c>
      <c r="G249" s="6">
        <f t="shared" si="4"/>
        <v>121.0857142857143</v>
      </c>
      <c r="H249" s="10" t="s">
        <v>2274</v>
      </c>
    </row>
    <row r="250" spans="1:8" x14ac:dyDescent="0.3">
      <c r="A250" s="8" t="s">
        <v>2562</v>
      </c>
      <c r="B250" s="8" t="s">
        <v>2562</v>
      </c>
      <c r="C250" s="7" t="s">
        <v>2292</v>
      </c>
      <c r="D250" s="8" t="s">
        <v>2562</v>
      </c>
      <c r="E250" s="6">
        <v>139.69</v>
      </c>
      <c r="F250" s="6">
        <v>0.7</v>
      </c>
      <c r="G250" s="6">
        <f t="shared" si="4"/>
        <v>199.55714285714288</v>
      </c>
      <c r="H250" s="10" t="s">
        <v>2274</v>
      </c>
    </row>
    <row r="251" spans="1:8" x14ac:dyDescent="0.3">
      <c r="A251" s="8" t="s">
        <v>2563</v>
      </c>
      <c r="B251" s="8" t="s">
        <v>2563</v>
      </c>
      <c r="C251" s="7" t="s">
        <v>2564</v>
      </c>
      <c r="D251" s="8" t="s">
        <v>2563</v>
      </c>
      <c r="E251" s="6">
        <v>48.08</v>
      </c>
      <c r="F251" s="6">
        <v>0.7</v>
      </c>
      <c r="G251" s="6">
        <f t="shared" si="4"/>
        <v>68.685714285714283</v>
      </c>
      <c r="H251" s="10" t="s">
        <v>2274</v>
      </c>
    </row>
    <row r="252" spans="1:8" x14ac:dyDescent="0.3">
      <c r="A252" s="8" t="s">
        <v>2565</v>
      </c>
      <c r="B252" s="8" t="s">
        <v>2565</v>
      </c>
      <c r="C252" s="7" t="s">
        <v>2564</v>
      </c>
      <c r="D252" s="8" t="s">
        <v>2565</v>
      </c>
      <c r="E252" s="6">
        <v>25.68</v>
      </c>
      <c r="F252" s="6">
        <v>0.7</v>
      </c>
      <c r="G252" s="6">
        <f t="shared" si="4"/>
        <v>36.68571428571429</v>
      </c>
      <c r="H252" s="10" t="s">
        <v>2274</v>
      </c>
    </row>
    <row r="253" spans="1:8" x14ac:dyDescent="0.3">
      <c r="A253" s="8" t="s">
        <v>2566</v>
      </c>
      <c r="B253" s="8" t="s">
        <v>2566</v>
      </c>
      <c r="C253" s="7" t="s">
        <v>2564</v>
      </c>
      <c r="D253" s="8" t="s">
        <v>2566</v>
      </c>
      <c r="E253" s="6">
        <v>25.74</v>
      </c>
      <c r="F253" s="6">
        <v>0.7</v>
      </c>
      <c r="G253" s="6">
        <f t="shared" si="4"/>
        <v>36.771428571428572</v>
      </c>
      <c r="H253" s="10" t="s">
        <v>2274</v>
      </c>
    </row>
    <row r="254" spans="1:8" x14ac:dyDescent="0.3">
      <c r="A254" s="8" t="s">
        <v>2567</v>
      </c>
      <c r="B254" s="8" t="s">
        <v>2567</v>
      </c>
      <c r="C254" s="7" t="s">
        <v>2564</v>
      </c>
      <c r="D254" s="8" t="s">
        <v>2567</v>
      </c>
      <c r="E254" s="6">
        <v>23.66</v>
      </c>
      <c r="F254" s="6">
        <v>0.7</v>
      </c>
      <c r="G254" s="6">
        <f t="shared" si="4"/>
        <v>33.800000000000004</v>
      </c>
      <c r="H254" s="10" t="s">
        <v>2274</v>
      </c>
    </row>
    <row r="255" spans="1:8" x14ac:dyDescent="0.3">
      <c r="A255" s="8" t="s">
        <v>2568</v>
      </c>
      <c r="B255" s="8" t="s">
        <v>2568</v>
      </c>
      <c r="C255" s="7" t="s">
        <v>2292</v>
      </c>
      <c r="D255" s="8" t="s">
        <v>2568</v>
      </c>
      <c r="E255" s="6">
        <v>7.54</v>
      </c>
      <c r="F255" s="6">
        <v>0.7</v>
      </c>
      <c r="G255" s="6">
        <f t="shared" ref="G255:G276" si="5">E255/F255</f>
        <v>10.771428571428572</v>
      </c>
      <c r="H255" s="10" t="s">
        <v>2274</v>
      </c>
    </row>
    <row r="256" spans="1:8" x14ac:dyDescent="0.3">
      <c r="A256" s="8" t="s">
        <v>2569</v>
      </c>
      <c r="B256" s="8" t="s">
        <v>2569</v>
      </c>
      <c r="C256" s="7" t="s">
        <v>2380</v>
      </c>
      <c r="D256" s="8" t="s">
        <v>2569</v>
      </c>
      <c r="E256" s="6">
        <v>2.99</v>
      </c>
      <c r="F256" s="6">
        <v>0.7</v>
      </c>
      <c r="G256" s="6">
        <f t="shared" si="5"/>
        <v>4.2714285714285722</v>
      </c>
      <c r="H256" s="10" t="s">
        <v>2274</v>
      </c>
    </row>
    <row r="257" spans="1:8" x14ac:dyDescent="0.3">
      <c r="A257" s="8" t="s">
        <v>2570</v>
      </c>
      <c r="B257" s="8" t="s">
        <v>2570</v>
      </c>
      <c r="C257" s="7" t="s">
        <v>2380</v>
      </c>
      <c r="D257" s="8" t="s">
        <v>2570</v>
      </c>
      <c r="E257" s="6">
        <v>69.81</v>
      </c>
      <c r="F257" s="6">
        <v>0.7</v>
      </c>
      <c r="G257" s="6">
        <f t="shared" si="5"/>
        <v>99.728571428571442</v>
      </c>
      <c r="H257" s="10" t="s">
        <v>2274</v>
      </c>
    </row>
    <row r="258" spans="1:8" x14ac:dyDescent="0.3">
      <c r="A258" s="8" t="s">
        <v>2571</v>
      </c>
      <c r="B258" s="8" t="s">
        <v>2571</v>
      </c>
      <c r="C258" s="7" t="s">
        <v>2380</v>
      </c>
      <c r="D258" s="8" t="s">
        <v>2571</v>
      </c>
      <c r="E258" s="6">
        <v>94.45</v>
      </c>
      <c r="F258" s="6">
        <v>0.7</v>
      </c>
      <c r="G258" s="6">
        <f t="shared" si="5"/>
        <v>134.92857142857144</v>
      </c>
      <c r="H258" s="10" t="s">
        <v>2274</v>
      </c>
    </row>
    <row r="259" spans="1:8" x14ac:dyDescent="0.3">
      <c r="A259" s="8" t="s">
        <v>2572</v>
      </c>
      <c r="B259" s="8" t="s">
        <v>2572</v>
      </c>
      <c r="C259" s="7" t="s">
        <v>2380</v>
      </c>
      <c r="D259" s="8" t="s">
        <v>2572</v>
      </c>
      <c r="E259" s="6">
        <v>112.39</v>
      </c>
      <c r="F259" s="6">
        <v>0.7</v>
      </c>
      <c r="G259" s="6">
        <f t="shared" si="5"/>
        <v>160.55714285714288</v>
      </c>
      <c r="H259" s="10" t="s">
        <v>2274</v>
      </c>
    </row>
    <row r="260" spans="1:8" x14ac:dyDescent="0.3">
      <c r="A260" s="8" t="s">
        <v>2573</v>
      </c>
      <c r="B260" s="8" t="s">
        <v>2573</v>
      </c>
      <c r="C260" s="7" t="s">
        <v>2380</v>
      </c>
      <c r="D260" s="8" t="s">
        <v>2573</v>
      </c>
      <c r="E260" s="6">
        <v>51.16</v>
      </c>
      <c r="F260" s="6">
        <v>0.7</v>
      </c>
      <c r="G260" s="6">
        <f t="shared" si="5"/>
        <v>73.085714285714289</v>
      </c>
      <c r="H260" s="10" t="s">
        <v>2274</v>
      </c>
    </row>
    <row r="261" spans="1:8" x14ac:dyDescent="0.3">
      <c r="A261" s="8" t="s">
        <v>2574</v>
      </c>
      <c r="B261" s="8" t="s">
        <v>2574</v>
      </c>
      <c r="C261" s="7" t="s">
        <v>2380</v>
      </c>
      <c r="D261" s="8" t="s">
        <v>2574</v>
      </c>
      <c r="E261" s="6">
        <v>66.37</v>
      </c>
      <c r="F261" s="6">
        <v>0.7</v>
      </c>
      <c r="G261" s="6">
        <f t="shared" si="5"/>
        <v>94.814285714285731</v>
      </c>
      <c r="H261" s="10" t="s">
        <v>2274</v>
      </c>
    </row>
    <row r="262" spans="1:8" x14ac:dyDescent="0.3">
      <c r="A262" s="8" t="s">
        <v>2575</v>
      </c>
      <c r="B262" s="8" t="s">
        <v>2575</v>
      </c>
      <c r="C262" s="7" t="s">
        <v>2380</v>
      </c>
      <c r="D262" s="8" t="s">
        <v>2575</v>
      </c>
      <c r="E262" s="6">
        <v>88.53</v>
      </c>
      <c r="F262" s="6">
        <v>0.7</v>
      </c>
      <c r="G262" s="6">
        <f t="shared" si="5"/>
        <v>126.47142857142858</v>
      </c>
      <c r="H262" s="10" t="s">
        <v>2274</v>
      </c>
    </row>
    <row r="263" spans="1:8" x14ac:dyDescent="0.3">
      <c r="A263" s="8" t="s">
        <v>2576</v>
      </c>
      <c r="B263" s="8" t="s">
        <v>2576</v>
      </c>
      <c r="C263" s="7" t="s">
        <v>2380</v>
      </c>
      <c r="D263" s="8" t="s">
        <v>2576</v>
      </c>
      <c r="E263" s="6">
        <v>9.25</v>
      </c>
      <c r="F263" s="6">
        <v>0.7</v>
      </c>
      <c r="G263" s="6">
        <f t="shared" si="5"/>
        <v>13.214285714285715</v>
      </c>
      <c r="H263" s="10" t="s">
        <v>2274</v>
      </c>
    </row>
    <row r="264" spans="1:8" x14ac:dyDescent="0.3">
      <c r="A264" s="8" t="s">
        <v>2577</v>
      </c>
      <c r="B264" s="8" t="s">
        <v>2577</v>
      </c>
      <c r="C264" s="7" t="s">
        <v>2380</v>
      </c>
      <c r="D264" s="8" t="s">
        <v>2577</v>
      </c>
      <c r="E264" s="6">
        <v>11.18</v>
      </c>
      <c r="F264" s="6">
        <v>0.7</v>
      </c>
      <c r="G264" s="6">
        <f t="shared" si="5"/>
        <v>15.971428571428572</v>
      </c>
      <c r="H264" s="10" t="s">
        <v>2274</v>
      </c>
    </row>
    <row r="265" spans="1:8" x14ac:dyDescent="0.3">
      <c r="A265" s="8" t="s">
        <v>2578</v>
      </c>
      <c r="B265" s="8" t="s">
        <v>2578</v>
      </c>
      <c r="C265" s="7" t="s">
        <v>2380</v>
      </c>
      <c r="D265" s="8" t="s">
        <v>2578</v>
      </c>
      <c r="E265" s="6">
        <v>9.36</v>
      </c>
      <c r="F265" s="6">
        <v>0.7</v>
      </c>
      <c r="G265" s="6">
        <f t="shared" si="5"/>
        <v>13.371428571428572</v>
      </c>
      <c r="H265" s="10" t="s">
        <v>2274</v>
      </c>
    </row>
    <row r="266" spans="1:8" x14ac:dyDescent="0.3">
      <c r="A266" s="8" t="s">
        <v>2579</v>
      </c>
      <c r="B266" s="8" t="s">
        <v>2579</v>
      </c>
      <c r="C266" s="7" t="s">
        <v>2380</v>
      </c>
      <c r="D266" s="8" t="s">
        <v>2579</v>
      </c>
      <c r="E266" s="6">
        <v>9.68</v>
      </c>
      <c r="F266" s="6">
        <v>0.7</v>
      </c>
      <c r="G266" s="6">
        <f t="shared" si="5"/>
        <v>13.828571428571429</v>
      </c>
      <c r="H266" s="10" t="s">
        <v>2274</v>
      </c>
    </row>
    <row r="267" spans="1:8" x14ac:dyDescent="0.3">
      <c r="A267" s="8" t="s">
        <v>2580</v>
      </c>
      <c r="B267" s="8" t="s">
        <v>2580</v>
      </c>
      <c r="C267" s="7" t="s">
        <v>2380</v>
      </c>
      <c r="D267" s="8" t="s">
        <v>2580</v>
      </c>
      <c r="E267" s="6">
        <v>9.49</v>
      </c>
      <c r="F267" s="6">
        <v>0.7</v>
      </c>
      <c r="G267" s="6">
        <f t="shared" si="5"/>
        <v>13.557142857142859</v>
      </c>
      <c r="H267" s="10" t="s">
        <v>2274</v>
      </c>
    </row>
    <row r="268" spans="1:8" x14ac:dyDescent="0.3">
      <c r="A268" s="8" t="s">
        <v>2581</v>
      </c>
      <c r="B268" s="8" t="s">
        <v>2581</v>
      </c>
      <c r="C268" s="7" t="s">
        <v>2380</v>
      </c>
      <c r="D268" s="8" t="s">
        <v>2581</v>
      </c>
      <c r="E268" s="6">
        <v>9.25</v>
      </c>
      <c r="F268" s="6">
        <v>0.7</v>
      </c>
      <c r="G268" s="6">
        <f t="shared" si="5"/>
        <v>13.214285714285715</v>
      </c>
      <c r="H268" s="10" t="s">
        <v>2274</v>
      </c>
    </row>
    <row r="269" spans="1:8" x14ac:dyDescent="0.3">
      <c r="A269" s="8" t="s">
        <v>2582</v>
      </c>
      <c r="B269" s="8" t="s">
        <v>2582</v>
      </c>
      <c r="C269" s="7" t="s">
        <v>2380</v>
      </c>
      <c r="D269" s="8" t="s">
        <v>2582</v>
      </c>
      <c r="E269" s="6">
        <v>133.19</v>
      </c>
      <c r="F269" s="6">
        <v>0.7</v>
      </c>
      <c r="G269" s="6">
        <f t="shared" si="5"/>
        <v>190.27142857142857</v>
      </c>
      <c r="H269" s="10" t="s">
        <v>2274</v>
      </c>
    </row>
    <row r="270" spans="1:8" x14ac:dyDescent="0.3">
      <c r="A270" s="8" t="s">
        <v>2583</v>
      </c>
      <c r="B270" s="8" t="s">
        <v>2583</v>
      </c>
      <c r="C270" s="7" t="s">
        <v>2380</v>
      </c>
      <c r="D270" s="8" t="s">
        <v>2583</v>
      </c>
      <c r="E270" s="6">
        <v>17.36</v>
      </c>
      <c r="F270" s="6">
        <v>0.7</v>
      </c>
      <c r="G270" s="6">
        <f t="shared" si="5"/>
        <v>24.8</v>
      </c>
      <c r="H270" s="10" t="s">
        <v>2274</v>
      </c>
    </row>
    <row r="271" spans="1:8" x14ac:dyDescent="0.3">
      <c r="A271" s="8" t="s">
        <v>2584</v>
      </c>
      <c r="B271" s="8" t="s">
        <v>2584</v>
      </c>
      <c r="C271" s="7" t="s">
        <v>2380</v>
      </c>
      <c r="D271" s="8" t="s">
        <v>2584</v>
      </c>
      <c r="E271" s="6">
        <v>14.95</v>
      </c>
      <c r="F271" s="6">
        <v>0.7</v>
      </c>
      <c r="G271" s="6">
        <f t="shared" si="5"/>
        <v>21.357142857142858</v>
      </c>
      <c r="H271" s="10" t="s">
        <v>2274</v>
      </c>
    </row>
    <row r="272" spans="1:8" x14ac:dyDescent="0.3">
      <c r="A272" s="8" t="s">
        <v>2585</v>
      </c>
      <c r="B272" s="8" t="s">
        <v>2585</v>
      </c>
      <c r="C272" s="7" t="s">
        <v>2380</v>
      </c>
      <c r="D272" s="8" t="s">
        <v>2585</v>
      </c>
      <c r="E272" s="6">
        <v>15.03</v>
      </c>
      <c r="F272" s="6">
        <v>0.7</v>
      </c>
      <c r="G272" s="6">
        <f t="shared" si="5"/>
        <v>21.471428571428572</v>
      </c>
      <c r="H272" s="10" t="s">
        <v>2274</v>
      </c>
    </row>
    <row r="273" spans="1:8" x14ac:dyDescent="0.3">
      <c r="A273" s="8" t="s">
        <v>2586</v>
      </c>
      <c r="B273" s="8" t="s">
        <v>2586</v>
      </c>
      <c r="C273" s="7" t="s">
        <v>2380</v>
      </c>
      <c r="D273" s="8" t="s">
        <v>2586</v>
      </c>
      <c r="E273" s="6">
        <v>10.66</v>
      </c>
      <c r="F273" s="6">
        <v>0.7</v>
      </c>
      <c r="G273" s="6">
        <f t="shared" si="5"/>
        <v>15.22857142857143</v>
      </c>
      <c r="H273" s="10" t="s">
        <v>2274</v>
      </c>
    </row>
    <row r="274" spans="1:8" x14ac:dyDescent="0.3">
      <c r="A274" s="8" t="s">
        <v>2587</v>
      </c>
      <c r="B274" s="8" t="s">
        <v>2587</v>
      </c>
      <c r="C274" s="7" t="s">
        <v>2380</v>
      </c>
      <c r="D274" s="8" t="s">
        <v>2587</v>
      </c>
      <c r="E274" s="6">
        <v>80.47</v>
      </c>
      <c r="F274" s="6">
        <v>0.7</v>
      </c>
      <c r="G274" s="6">
        <f t="shared" si="5"/>
        <v>114.95714285714287</v>
      </c>
      <c r="H274" s="10" t="s">
        <v>2274</v>
      </c>
    </row>
    <row r="275" spans="1:8" x14ac:dyDescent="0.3">
      <c r="A275" s="8" t="s">
        <v>2588</v>
      </c>
      <c r="B275" s="8" t="s">
        <v>2588</v>
      </c>
      <c r="C275" s="7" t="s">
        <v>2380</v>
      </c>
      <c r="D275" s="8" t="s">
        <v>2588</v>
      </c>
      <c r="E275" s="6">
        <v>74.099999999999994</v>
      </c>
      <c r="F275" s="6">
        <v>0.7</v>
      </c>
      <c r="G275" s="6">
        <f t="shared" si="5"/>
        <v>105.85714285714286</v>
      </c>
      <c r="H275" s="10" t="s">
        <v>2274</v>
      </c>
    </row>
    <row r="276" spans="1:8" x14ac:dyDescent="0.3">
      <c r="A276" s="8" t="s">
        <v>2589</v>
      </c>
      <c r="B276" s="8" t="s">
        <v>2589</v>
      </c>
      <c r="C276" s="7" t="s">
        <v>2380</v>
      </c>
      <c r="D276" s="8" t="s">
        <v>2589</v>
      </c>
      <c r="E276" s="6">
        <v>23.01</v>
      </c>
      <c r="F276" s="6">
        <v>0.7</v>
      </c>
      <c r="G276" s="6">
        <f t="shared" si="5"/>
        <v>32.871428571428574</v>
      </c>
      <c r="H276" s="10" t="s">
        <v>2274</v>
      </c>
    </row>
    <row r="277" spans="1:8" x14ac:dyDescent="0.3">
      <c r="A277" s="1" t="s">
        <v>2590</v>
      </c>
      <c r="B277" s="1" t="s">
        <v>2590</v>
      </c>
      <c r="C277" s="7" t="s">
        <v>2591</v>
      </c>
      <c r="D277" s="1" t="s">
        <v>2590</v>
      </c>
      <c r="E277" s="9">
        <v>16.57</v>
      </c>
      <c r="F277" s="6">
        <v>0.7</v>
      </c>
      <c r="G277" s="6">
        <f t="shared" ref="G277:G340" si="6">E277/F277</f>
        <v>23.671428571428574</v>
      </c>
      <c r="H277" s="10" t="s">
        <v>2274</v>
      </c>
    </row>
    <row r="278" spans="1:8" x14ac:dyDescent="0.3">
      <c r="A278" s="8" t="s">
        <v>2592</v>
      </c>
      <c r="B278" s="8" t="s">
        <v>2592</v>
      </c>
      <c r="C278" s="7" t="s">
        <v>2380</v>
      </c>
      <c r="D278" s="8" t="s">
        <v>2592</v>
      </c>
      <c r="E278" s="6">
        <v>75.47</v>
      </c>
      <c r="F278" s="6">
        <v>0.7</v>
      </c>
      <c r="G278" s="6">
        <f t="shared" si="6"/>
        <v>107.81428571428572</v>
      </c>
      <c r="H278" s="10" t="s">
        <v>2274</v>
      </c>
    </row>
    <row r="279" spans="1:8" x14ac:dyDescent="0.3">
      <c r="A279" s="8" t="s">
        <v>2593</v>
      </c>
      <c r="B279" s="8" t="s">
        <v>2593</v>
      </c>
      <c r="C279" s="7" t="s">
        <v>2380</v>
      </c>
      <c r="D279" s="8" t="s">
        <v>2593</v>
      </c>
      <c r="E279" s="6">
        <v>75.66</v>
      </c>
      <c r="F279" s="6">
        <v>0.7</v>
      </c>
      <c r="G279" s="6">
        <f t="shared" si="6"/>
        <v>108.08571428571429</v>
      </c>
      <c r="H279" s="10" t="s">
        <v>2274</v>
      </c>
    </row>
    <row r="280" spans="1:8" x14ac:dyDescent="0.3">
      <c r="A280" s="8" t="s">
        <v>2594</v>
      </c>
      <c r="B280" s="8" t="s">
        <v>2594</v>
      </c>
      <c r="C280" s="7" t="s">
        <v>2380</v>
      </c>
      <c r="D280" s="8" t="s">
        <v>2594</v>
      </c>
      <c r="E280" s="6">
        <v>39.479999999999997</v>
      </c>
      <c r="F280" s="6">
        <v>0.7</v>
      </c>
      <c r="G280" s="6">
        <f t="shared" si="6"/>
        <v>56.4</v>
      </c>
      <c r="H280" s="10" t="s">
        <v>2274</v>
      </c>
    </row>
    <row r="281" spans="1:8" x14ac:dyDescent="0.3">
      <c r="A281" s="8" t="s">
        <v>2595</v>
      </c>
      <c r="B281" s="8" t="s">
        <v>2595</v>
      </c>
      <c r="C281" s="7" t="s">
        <v>2380</v>
      </c>
      <c r="D281" s="8" t="s">
        <v>2595</v>
      </c>
      <c r="E281" s="6">
        <v>21.71</v>
      </c>
      <c r="F281" s="6">
        <v>0.7</v>
      </c>
      <c r="G281" s="6">
        <f t="shared" si="6"/>
        <v>31.014285714285716</v>
      </c>
      <c r="H281" s="10" t="s">
        <v>2274</v>
      </c>
    </row>
    <row r="282" spans="1:8" x14ac:dyDescent="0.3">
      <c r="A282" s="8" t="s">
        <v>2596</v>
      </c>
      <c r="B282" s="8" t="s">
        <v>2596</v>
      </c>
      <c r="C282" s="7" t="s">
        <v>2380</v>
      </c>
      <c r="D282" s="8" t="s">
        <v>2596</v>
      </c>
      <c r="E282" s="6">
        <v>96.72</v>
      </c>
      <c r="F282" s="6">
        <v>0.7</v>
      </c>
      <c r="G282" s="6">
        <f t="shared" si="6"/>
        <v>138.17142857142858</v>
      </c>
      <c r="H282" s="10" t="s">
        <v>2274</v>
      </c>
    </row>
    <row r="283" spans="1:8" x14ac:dyDescent="0.3">
      <c r="A283" s="8" t="s">
        <v>2597</v>
      </c>
      <c r="B283" s="8" t="s">
        <v>2597</v>
      </c>
      <c r="C283" s="7" t="s">
        <v>2380</v>
      </c>
      <c r="D283" s="8" t="s">
        <v>2597</v>
      </c>
      <c r="E283" s="6">
        <v>110.31</v>
      </c>
      <c r="F283" s="6">
        <v>0.7</v>
      </c>
      <c r="G283" s="6">
        <f t="shared" si="6"/>
        <v>157.58571428571429</v>
      </c>
      <c r="H283" s="10" t="s">
        <v>2274</v>
      </c>
    </row>
    <row r="284" spans="1:8" x14ac:dyDescent="0.3">
      <c r="A284" s="8" t="s">
        <v>2598</v>
      </c>
      <c r="B284" s="8" t="s">
        <v>2598</v>
      </c>
      <c r="C284" s="7" t="s">
        <v>2380</v>
      </c>
      <c r="D284" s="8" t="s">
        <v>2598</v>
      </c>
      <c r="E284" s="6">
        <v>13.72</v>
      </c>
      <c r="F284" s="6">
        <v>0.7</v>
      </c>
      <c r="G284" s="6">
        <f t="shared" si="6"/>
        <v>19.600000000000001</v>
      </c>
      <c r="H284" s="10" t="s">
        <v>2274</v>
      </c>
    </row>
    <row r="285" spans="1:8" x14ac:dyDescent="0.3">
      <c r="A285" s="8" t="s">
        <v>2599</v>
      </c>
      <c r="B285" s="8" t="s">
        <v>2599</v>
      </c>
      <c r="C285" s="7" t="s">
        <v>2380</v>
      </c>
      <c r="D285" s="8" t="s">
        <v>2599</v>
      </c>
      <c r="E285" s="6">
        <v>120.97</v>
      </c>
      <c r="F285" s="6">
        <v>0.7</v>
      </c>
      <c r="G285" s="6">
        <f t="shared" si="6"/>
        <v>172.81428571428572</v>
      </c>
      <c r="H285" s="10" t="s">
        <v>2274</v>
      </c>
    </row>
    <row r="286" spans="1:8" x14ac:dyDescent="0.3">
      <c r="A286" s="8" t="s">
        <v>2600</v>
      </c>
      <c r="B286" s="8" t="s">
        <v>2600</v>
      </c>
      <c r="C286" s="7" t="s">
        <v>2380</v>
      </c>
      <c r="D286" s="8" t="s">
        <v>2600</v>
      </c>
      <c r="E286" s="6">
        <v>13.26</v>
      </c>
      <c r="F286" s="6">
        <v>0.7</v>
      </c>
      <c r="G286" s="6">
        <f t="shared" si="6"/>
        <v>18.942857142857143</v>
      </c>
      <c r="H286" s="10" t="s">
        <v>2274</v>
      </c>
    </row>
    <row r="287" spans="1:8" x14ac:dyDescent="0.3">
      <c r="A287" s="8" t="s">
        <v>2601</v>
      </c>
      <c r="B287" s="8" t="s">
        <v>2601</v>
      </c>
      <c r="C287" s="7" t="s">
        <v>2380</v>
      </c>
      <c r="D287" s="8" t="s">
        <v>2601</v>
      </c>
      <c r="E287" s="6">
        <v>9.49</v>
      </c>
      <c r="F287" s="6">
        <v>0.7</v>
      </c>
      <c r="G287" s="6">
        <f t="shared" si="6"/>
        <v>13.557142857142859</v>
      </c>
      <c r="H287" s="10" t="s">
        <v>2274</v>
      </c>
    </row>
    <row r="288" spans="1:8" x14ac:dyDescent="0.3">
      <c r="A288" s="8" t="s">
        <v>2602</v>
      </c>
      <c r="B288" s="8" t="s">
        <v>2602</v>
      </c>
      <c r="C288" s="7" t="s">
        <v>2380</v>
      </c>
      <c r="D288" s="8" t="s">
        <v>2602</v>
      </c>
      <c r="E288" s="6">
        <v>25.35</v>
      </c>
      <c r="F288" s="6">
        <v>0.7</v>
      </c>
      <c r="G288" s="6">
        <f t="shared" si="6"/>
        <v>36.214285714285715</v>
      </c>
      <c r="H288" s="10" t="s">
        <v>2274</v>
      </c>
    </row>
    <row r="289" spans="1:8" x14ac:dyDescent="0.3">
      <c r="A289" s="8" t="s">
        <v>2603</v>
      </c>
      <c r="B289" s="8" t="s">
        <v>2603</v>
      </c>
      <c r="C289" s="7" t="s">
        <v>2380</v>
      </c>
      <c r="D289" s="8" t="s">
        <v>2603</v>
      </c>
      <c r="E289" s="6">
        <v>12.48</v>
      </c>
      <c r="F289" s="6">
        <v>0.7</v>
      </c>
      <c r="G289" s="6">
        <f t="shared" si="6"/>
        <v>17.828571428571429</v>
      </c>
      <c r="H289" s="10" t="s">
        <v>2274</v>
      </c>
    </row>
    <row r="290" spans="1:8" x14ac:dyDescent="0.3">
      <c r="A290" s="8" t="s">
        <v>2604</v>
      </c>
      <c r="B290" s="8" t="s">
        <v>2604</v>
      </c>
      <c r="C290" s="7" t="s">
        <v>2380</v>
      </c>
      <c r="D290" s="8" t="s">
        <v>2604</v>
      </c>
      <c r="E290" s="6">
        <v>17.88</v>
      </c>
      <c r="F290" s="6">
        <v>0.7</v>
      </c>
      <c r="G290" s="6">
        <f t="shared" si="6"/>
        <v>25.542857142857144</v>
      </c>
      <c r="H290" s="10" t="s">
        <v>2274</v>
      </c>
    </row>
    <row r="291" spans="1:8" x14ac:dyDescent="0.3">
      <c r="A291" s="8" t="s">
        <v>2605</v>
      </c>
      <c r="B291" s="8" t="s">
        <v>2605</v>
      </c>
      <c r="C291" s="7" t="s">
        <v>2380</v>
      </c>
      <c r="D291" s="8" t="s">
        <v>2605</v>
      </c>
      <c r="E291" s="6">
        <v>38.479999999999997</v>
      </c>
      <c r="F291" s="6">
        <v>0.7</v>
      </c>
      <c r="G291" s="6">
        <f t="shared" si="6"/>
        <v>54.971428571428568</v>
      </c>
      <c r="H291" s="10" t="s">
        <v>2274</v>
      </c>
    </row>
    <row r="292" spans="1:8" x14ac:dyDescent="0.3">
      <c r="A292" s="8" t="s">
        <v>2606</v>
      </c>
      <c r="B292" s="8" t="s">
        <v>2606</v>
      </c>
      <c r="C292" s="7" t="s">
        <v>2380</v>
      </c>
      <c r="D292" s="8" t="s">
        <v>2606</v>
      </c>
      <c r="E292" s="6">
        <v>33.15</v>
      </c>
      <c r="F292" s="6">
        <v>0.7</v>
      </c>
      <c r="G292" s="6">
        <f t="shared" si="6"/>
        <v>47.357142857142861</v>
      </c>
      <c r="H292" s="10" t="s">
        <v>2274</v>
      </c>
    </row>
    <row r="293" spans="1:8" x14ac:dyDescent="0.3">
      <c r="A293" s="8" t="s">
        <v>2607</v>
      </c>
      <c r="B293" s="8" t="s">
        <v>2607</v>
      </c>
      <c r="C293" s="7" t="s">
        <v>2380</v>
      </c>
      <c r="D293" s="8" t="s">
        <v>2607</v>
      </c>
      <c r="E293" s="6">
        <v>96.29</v>
      </c>
      <c r="F293" s="6">
        <v>0.7</v>
      </c>
      <c r="G293" s="6">
        <f t="shared" si="6"/>
        <v>137.55714285714288</v>
      </c>
      <c r="H293" s="10" t="s">
        <v>2274</v>
      </c>
    </row>
    <row r="294" spans="1:8" x14ac:dyDescent="0.3">
      <c r="A294" s="8" t="s">
        <v>2608</v>
      </c>
      <c r="B294" s="8" t="s">
        <v>2608</v>
      </c>
      <c r="C294" s="7" t="s">
        <v>2380</v>
      </c>
      <c r="D294" s="8" t="s">
        <v>2608</v>
      </c>
      <c r="E294" s="6">
        <v>112.15</v>
      </c>
      <c r="F294" s="6">
        <v>0.7</v>
      </c>
      <c r="G294" s="6">
        <f t="shared" si="6"/>
        <v>160.21428571428572</v>
      </c>
      <c r="H294" s="10" t="s">
        <v>2274</v>
      </c>
    </row>
    <row r="295" spans="1:8" x14ac:dyDescent="0.3">
      <c r="A295" s="8" t="s">
        <v>2609</v>
      </c>
      <c r="B295" s="8" t="s">
        <v>2609</v>
      </c>
      <c r="C295" s="7" t="s">
        <v>2380</v>
      </c>
      <c r="D295" s="8" t="s">
        <v>2609</v>
      </c>
      <c r="E295" s="6">
        <v>131.43</v>
      </c>
      <c r="F295" s="6">
        <v>0.7</v>
      </c>
      <c r="G295" s="6">
        <f t="shared" si="6"/>
        <v>187.75714285714287</v>
      </c>
      <c r="H295" s="10" t="s">
        <v>2274</v>
      </c>
    </row>
    <row r="296" spans="1:8" x14ac:dyDescent="0.3">
      <c r="A296" s="8" t="s">
        <v>2610</v>
      </c>
      <c r="B296" s="8" t="s">
        <v>2610</v>
      </c>
      <c r="C296" s="7" t="s">
        <v>2380</v>
      </c>
      <c r="D296" s="8" t="s">
        <v>2610</v>
      </c>
      <c r="E296" s="6">
        <v>119.28</v>
      </c>
      <c r="F296" s="6">
        <v>0.7</v>
      </c>
      <c r="G296" s="6">
        <f t="shared" si="6"/>
        <v>170.4</v>
      </c>
      <c r="H296" s="10" t="s">
        <v>2274</v>
      </c>
    </row>
    <row r="297" spans="1:8" x14ac:dyDescent="0.3">
      <c r="A297" s="8" t="s">
        <v>2611</v>
      </c>
      <c r="B297" s="8" t="s">
        <v>2611</v>
      </c>
      <c r="C297" s="7" t="s">
        <v>2380</v>
      </c>
      <c r="D297" s="8" t="s">
        <v>2611</v>
      </c>
      <c r="E297" s="6">
        <v>18.72</v>
      </c>
      <c r="F297" s="6">
        <v>0.7</v>
      </c>
      <c r="G297" s="6">
        <f t="shared" si="6"/>
        <v>26.742857142857144</v>
      </c>
      <c r="H297" s="10" t="s">
        <v>2274</v>
      </c>
    </row>
    <row r="298" spans="1:8" x14ac:dyDescent="0.3">
      <c r="A298" s="8" t="s">
        <v>2612</v>
      </c>
      <c r="B298" s="8" t="s">
        <v>2612</v>
      </c>
      <c r="C298" s="7" t="s">
        <v>2380</v>
      </c>
      <c r="D298" s="8" t="s">
        <v>2612</v>
      </c>
      <c r="E298" s="6">
        <v>14.56</v>
      </c>
      <c r="F298" s="6">
        <v>0.7</v>
      </c>
      <c r="G298" s="6">
        <f t="shared" si="6"/>
        <v>20.8</v>
      </c>
      <c r="H298" s="10" t="s">
        <v>2274</v>
      </c>
    </row>
    <row r="299" spans="1:8" x14ac:dyDescent="0.3">
      <c r="A299" s="8" t="s">
        <v>2613</v>
      </c>
      <c r="B299" s="8" t="s">
        <v>2613</v>
      </c>
      <c r="C299" s="7" t="s">
        <v>2380</v>
      </c>
      <c r="D299" s="8" t="s">
        <v>2613</v>
      </c>
      <c r="E299" s="6">
        <v>14.3</v>
      </c>
      <c r="F299" s="6">
        <v>0.7</v>
      </c>
      <c r="G299" s="6">
        <f t="shared" si="6"/>
        <v>20.428571428571431</v>
      </c>
      <c r="H299" s="10" t="s">
        <v>2274</v>
      </c>
    </row>
    <row r="300" spans="1:8" x14ac:dyDescent="0.3">
      <c r="A300" s="8" t="s">
        <v>2614</v>
      </c>
      <c r="B300" s="8" t="s">
        <v>2614</v>
      </c>
      <c r="C300" s="7" t="s">
        <v>2380</v>
      </c>
      <c r="D300" s="8" t="s">
        <v>2614</v>
      </c>
      <c r="E300" s="6">
        <v>36.270000000000003</v>
      </c>
      <c r="F300" s="6">
        <v>0.7</v>
      </c>
      <c r="G300" s="6">
        <f t="shared" si="6"/>
        <v>51.814285714285724</v>
      </c>
      <c r="H300" s="10" t="s">
        <v>2274</v>
      </c>
    </row>
    <row r="301" spans="1:8" x14ac:dyDescent="0.3">
      <c r="A301" s="8" t="s">
        <v>2615</v>
      </c>
      <c r="B301" s="8" t="s">
        <v>2615</v>
      </c>
      <c r="C301" s="7" t="s">
        <v>2380</v>
      </c>
      <c r="D301" s="8" t="s">
        <v>2615</v>
      </c>
      <c r="E301" s="6">
        <v>140.21</v>
      </c>
      <c r="F301" s="6">
        <v>0.7</v>
      </c>
      <c r="G301" s="6">
        <f t="shared" si="6"/>
        <v>200.3</v>
      </c>
      <c r="H301" s="10" t="s">
        <v>2274</v>
      </c>
    </row>
    <row r="302" spans="1:8" x14ac:dyDescent="0.3">
      <c r="A302" s="8" t="s">
        <v>2616</v>
      </c>
      <c r="B302" s="8" t="s">
        <v>2616</v>
      </c>
      <c r="C302" s="7" t="s">
        <v>2380</v>
      </c>
      <c r="D302" s="8" t="s">
        <v>2616</v>
      </c>
      <c r="E302" s="6">
        <v>113.17</v>
      </c>
      <c r="F302" s="6">
        <v>0.7</v>
      </c>
      <c r="G302" s="6">
        <f t="shared" si="6"/>
        <v>161.67142857142858</v>
      </c>
      <c r="H302" s="10" t="s">
        <v>2274</v>
      </c>
    </row>
    <row r="303" spans="1:8" x14ac:dyDescent="0.3">
      <c r="A303" s="8" t="s">
        <v>2617</v>
      </c>
      <c r="B303" s="8" t="s">
        <v>2617</v>
      </c>
      <c r="C303" s="7" t="s">
        <v>2380</v>
      </c>
      <c r="D303" s="8" t="s">
        <v>2617</v>
      </c>
      <c r="E303" s="6">
        <v>38.090000000000003</v>
      </c>
      <c r="F303" s="6">
        <v>0.7</v>
      </c>
      <c r="G303" s="6">
        <f t="shared" si="6"/>
        <v>54.414285714285725</v>
      </c>
      <c r="H303" s="10" t="s">
        <v>2274</v>
      </c>
    </row>
    <row r="304" spans="1:8" x14ac:dyDescent="0.3">
      <c r="A304" s="1" t="s">
        <v>2618</v>
      </c>
      <c r="B304" s="1" t="s">
        <v>2618</v>
      </c>
      <c r="C304" s="7" t="s">
        <v>2619</v>
      </c>
      <c r="D304" s="1" t="s">
        <v>2618</v>
      </c>
      <c r="E304" s="9">
        <v>38.479999999999997</v>
      </c>
      <c r="F304" s="6">
        <v>0.7</v>
      </c>
      <c r="G304" s="6">
        <f t="shared" si="6"/>
        <v>54.971428571428568</v>
      </c>
      <c r="H304" s="10" t="s">
        <v>2274</v>
      </c>
    </row>
    <row r="305" spans="1:8" x14ac:dyDescent="0.3">
      <c r="A305" s="8" t="s">
        <v>2620</v>
      </c>
      <c r="B305" s="8" t="s">
        <v>2620</v>
      </c>
      <c r="C305" s="7" t="s">
        <v>2380</v>
      </c>
      <c r="D305" s="8" t="s">
        <v>2620</v>
      </c>
      <c r="E305" s="6">
        <v>43.68</v>
      </c>
      <c r="F305" s="6">
        <v>0.7</v>
      </c>
      <c r="G305" s="6">
        <f t="shared" si="6"/>
        <v>62.400000000000006</v>
      </c>
      <c r="H305" s="10" t="s">
        <v>2274</v>
      </c>
    </row>
    <row r="306" spans="1:8" x14ac:dyDescent="0.3">
      <c r="A306" s="8" t="s">
        <v>2621</v>
      </c>
      <c r="B306" s="8" t="s">
        <v>2621</v>
      </c>
      <c r="C306" s="7" t="s">
        <v>2380</v>
      </c>
      <c r="D306" s="8" t="s">
        <v>2621</v>
      </c>
      <c r="E306" s="6">
        <v>21.5</v>
      </c>
      <c r="F306" s="6">
        <v>0.7</v>
      </c>
      <c r="G306" s="6">
        <f t="shared" si="6"/>
        <v>30.714285714285715</v>
      </c>
      <c r="H306" s="10" t="s">
        <v>2274</v>
      </c>
    </row>
    <row r="307" spans="1:8" x14ac:dyDescent="0.3">
      <c r="A307" s="8" t="s">
        <v>2622</v>
      </c>
      <c r="B307" s="8" t="s">
        <v>2622</v>
      </c>
      <c r="C307" s="7" t="s">
        <v>2380</v>
      </c>
      <c r="D307" s="8" t="s">
        <v>2622</v>
      </c>
      <c r="E307" s="6">
        <v>21.5</v>
      </c>
      <c r="F307" s="6">
        <v>0.7</v>
      </c>
      <c r="G307" s="6">
        <f t="shared" si="6"/>
        <v>30.714285714285715</v>
      </c>
      <c r="H307" s="10" t="s">
        <v>2274</v>
      </c>
    </row>
    <row r="308" spans="1:8" x14ac:dyDescent="0.3">
      <c r="A308" s="8" t="s">
        <v>2623</v>
      </c>
      <c r="B308" s="8" t="s">
        <v>2623</v>
      </c>
      <c r="C308" s="7" t="s">
        <v>2380</v>
      </c>
      <c r="D308" s="8" t="s">
        <v>2623</v>
      </c>
      <c r="E308" s="6">
        <v>36.340000000000003</v>
      </c>
      <c r="F308" s="6">
        <v>0.7</v>
      </c>
      <c r="G308" s="6">
        <f t="shared" si="6"/>
        <v>51.914285714285725</v>
      </c>
      <c r="H308" s="10" t="s">
        <v>2274</v>
      </c>
    </row>
    <row r="309" spans="1:8" x14ac:dyDescent="0.3">
      <c r="A309" s="8" t="s">
        <v>2624</v>
      </c>
      <c r="B309" s="8" t="s">
        <v>2624</v>
      </c>
      <c r="C309" s="7" t="s">
        <v>2380</v>
      </c>
      <c r="D309" s="8" t="s">
        <v>2624</v>
      </c>
      <c r="E309" s="6">
        <v>33.090000000000003</v>
      </c>
      <c r="F309" s="6">
        <v>0.7</v>
      </c>
      <c r="G309" s="6">
        <f t="shared" si="6"/>
        <v>47.271428571428579</v>
      </c>
      <c r="H309" s="10" t="s">
        <v>2274</v>
      </c>
    </row>
    <row r="310" spans="1:8" x14ac:dyDescent="0.3">
      <c r="A310" s="8" t="s">
        <v>2625</v>
      </c>
      <c r="B310" s="8" t="s">
        <v>2625</v>
      </c>
      <c r="C310" s="7" t="s">
        <v>2380</v>
      </c>
      <c r="D310" s="8" t="s">
        <v>2625</v>
      </c>
      <c r="E310" s="6">
        <v>34.590000000000003</v>
      </c>
      <c r="F310" s="6">
        <v>0.7</v>
      </c>
      <c r="G310" s="6">
        <f t="shared" si="6"/>
        <v>49.414285714285725</v>
      </c>
      <c r="H310" s="10" t="s">
        <v>2274</v>
      </c>
    </row>
    <row r="311" spans="1:8" x14ac:dyDescent="0.3">
      <c r="A311" s="8" t="s">
        <v>2626</v>
      </c>
      <c r="B311" s="8" t="s">
        <v>2626</v>
      </c>
      <c r="C311" s="7" t="s">
        <v>2380</v>
      </c>
      <c r="D311" s="8" t="s">
        <v>2626</v>
      </c>
      <c r="E311" s="6">
        <v>38.479999999999997</v>
      </c>
      <c r="F311" s="6">
        <v>0.7</v>
      </c>
      <c r="G311" s="6">
        <f t="shared" si="6"/>
        <v>54.971428571428568</v>
      </c>
      <c r="H311" s="10" t="s">
        <v>2274</v>
      </c>
    </row>
    <row r="312" spans="1:8" x14ac:dyDescent="0.3">
      <c r="A312" s="8" t="s">
        <v>2627</v>
      </c>
      <c r="B312" s="8" t="s">
        <v>2627</v>
      </c>
      <c r="C312" s="7" t="s">
        <v>2380</v>
      </c>
      <c r="D312" s="8" t="s">
        <v>2627</v>
      </c>
      <c r="E312" s="6">
        <v>43.68</v>
      </c>
      <c r="F312" s="6">
        <v>0.7</v>
      </c>
      <c r="G312" s="6">
        <f t="shared" si="6"/>
        <v>62.400000000000006</v>
      </c>
      <c r="H312" s="10" t="s">
        <v>2274</v>
      </c>
    </row>
    <row r="313" spans="1:8" x14ac:dyDescent="0.3">
      <c r="A313" s="8" t="s">
        <v>2628</v>
      </c>
      <c r="B313" s="8" t="s">
        <v>2628</v>
      </c>
      <c r="C313" s="7" t="s">
        <v>2380</v>
      </c>
      <c r="D313" s="8" t="s">
        <v>2628</v>
      </c>
      <c r="E313" s="6">
        <v>29.84</v>
      </c>
      <c r="F313" s="6">
        <v>0.7</v>
      </c>
      <c r="G313" s="6">
        <f t="shared" si="6"/>
        <v>42.628571428571433</v>
      </c>
      <c r="H313" s="10" t="s">
        <v>2274</v>
      </c>
    </row>
    <row r="314" spans="1:8" x14ac:dyDescent="0.3">
      <c r="A314" s="8" t="s">
        <v>2629</v>
      </c>
      <c r="B314" s="8" t="s">
        <v>2629</v>
      </c>
      <c r="C314" s="7" t="s">
        <v>2380</v>
      </c>
      <c r="D314" s="8" t="s">
        <v>2629</v>
      </c>
      <c r="E314" s="6">
        <v>34.94</v>
      </c>
      <c r="F314" s="6">
        <v>0.7</v>
      </c>
      <c r="G314" s="6">
        <f t="shared" si="6"/>
        <v>49.914285714285711</v>
      </c>
      <c r="H314" s="10" t="s">
        <v>2274</v>
      </c>
    </row>
    <row r="315" spans="1:8" x14ac:dyDescent="0.3">
      <c r="A315" s="8" t="s">
        <v>2630</v>
      </c>
      <c r="B315" s="8" t="s">
        <v>2630</v>
      </c>
      <c r="C315" s="7" t="s">
        <v>2380</v>
      </c>
      <c r="D315" s="8" t="s">
        <v>2630</v>
      </c>
      <c r="E315" s="6">
        <v>38.479999999999997</v>
      </c>
      <c r="F315" s="6">
        <v>0.7</v>
      </c>
      <c r="G315" s="6">
        <f t="shared" si="6"/>
        <v>54.971428571428568</v>
      </c>
      <c r="H315" s="10" t="s">
        <v>2274</v>
      </c>
    </row>
    <row r="316" spans="1:8" x14ac:dyDescent="0.3">
      <c r="A316" s="8" t="s">
        <v>2631</v>
      </c>
      <c r="B316" s="8" t="s">
        <v>2631</v>
      </c>
      <c r="C316" s="7" t="s">
        <v>2380</v>
      </c>
      <c r="D316" s="8" t="s">
        <v>2631</v>
      </c>
      <c r="E316" s="6">
        <v>5.66</v>
      </c>
      <c r="F316" s="6">
        <v>0.7</v>
      </c>
      <c r="G316" s="6">
        <f t="shared" si="6"/>
        <v>8.0857142857142872</v>
      </c>
      <c r="H316" s="10" t="s">
        <v>2274</v>
      </c>
    </row>
    <row r="317" spans="1:8" x14ac:dyDescent="0.3">
      <c r="A317" s="8" t="s">
        <v>2632</v>
      </c>
      <c r="B317" s="8" t="s">
        <v>2632</v>
      </c>
      <c r="C317" s="7" t="s">
        <v>2380</v>
      </c>
      <c r="D317" s="8" t="s">
        <v>2632</v>
      </c>
      <c r="E317" s="6">
        <v>143.33000000000001</v>
      </c>
      <c r="F317" s="6">
        <v>0.7</v>
      </c>
      <c r="G317" s="6">
        <f t="shared" si="6"/>
        <v>204.7571428571429</v>
      </c>
      <c r="H317" s="10" t="s">
        <v>2274</v>
      </c>
    </row>
    <row r="318" spans="1:8" x14ac:dyDescent="0.3">
      <c r="A318" s="8" t="s">
        <v>2633</v>
      </c>
      <c r="B318" s="8" t="s">
        <v>2633</v>
      </c>
      <c r="C318" s="7" t="s">
        <v>2380</v>
      </c>
      <c r="D318" s="8" t="s">
        <v>2633</v>
      </c>
      <c r="E318" s="6">
        <v>144.63</v>
      </c>
      <c r="F318" s="6">
        <v>0.7</v>
      </c>
      <c r="G318" s="6">
        <f t="shared" si="6"/>
        <v>206.61428571428573</v>
      </c>
      <c r="H318" s="10" t="s">
        <v>2274</v>
      </c>
    </row>
    <row r="319" spans="1:8" x14ac:dyDescent="0.3">
      <c r="A319" s="8" t="s">
        <v>2634</v>
      </c>
      <c r="B319" s="8" t="s">
        <v>2634</v>
      </c>
      <c r="C319" s="7" t="s">
        <v>2380</v>
      </c>
      <c r="D319" s="8" t="s">
        <v>2634</v>
      </c>
      <c r="E319" s="6">
        <v>107.06</v>
      </c>
      <c r="F319" s="6">
        <v>0.7</v>
      </c>
      <c r="G319" s="6">
        <f t="shared" si="6"/>
        <v>152.94285714285715</v>
      </c>
      <c r="H319" s="10" t="s">
        <v>2274</v>
      </c>
    </row>
    <row r="320" spans="1:8" x14ac:dyDescent="0.3">
      <c r="A320" s="8" t="s">
        <v>2635</v>
      </c>
      <c r="B320" s="8" t="s">
        <v>2635</v>
      </c>
      <c r="C320" s="7" t="s">
        <v>2380</v>
      </c>
      <c r="D320" s="8" t="s">
        <v>2635</v>
      </c>
      <c r="E320" s="6">
        <v>127.4</v>
      </c>
      <c r="F320" s="6">
        <v>0.7</v>
      </c>
      <c r="G320" s="6">
        <f t="shared" si="6"/>
        <v>182.00000000000003</v>
      </c>
      <c r="H320" s="10" t="s">
        <v>2274</v>
      </c>
    </row>
    <row r="321" spans="1:8" x14ac:dyDescent="0.3">
      <c r="A321" s="8" t="s">
        <v>2636</v>
      </c>
      <c r="B321" s="8" t="s">
        <v>2636</v>
      </c>
      <c r="C321" s="7" t="s">
        <v>2380</v>
      </c>
      <c r="D321" s="8" t="s">
        <v>2636</v>
      </c>
      <c r="E321" s="6">
        <v>74.489999999999995</v>
      </c>
      <c r="F321" s="6">
        <v>0.7</v>
      </c>
      <c r="G321" s="6">
        <f t="shared" si="6"/>
        <v>106.41428571428571</v>
      </c>
      <c r="H321" s="10" t="s">
        <v>2274</v>
      </c>
    </row>
    <row r="322" spans="1:8" x14ac:dyDescent="0.3">
      <c r="A322" s="1" t="s">
        <v>2637</v>
      </c>
      <c r="B322" s="1" t="s">
        <v>2637</v>
      </c>
      <c r="C322" s="7" t="s">
        <v>2638</v>
      </c>
      <c r="D322" s="1" t="s">
        <v>2637</v>
      </c>
      <c r="E322" s="9">
        <v>44.4</v>
      </c>
      <c r="F322" s="6">
        <v>0.7</v>
      </c>
      <c r="G322" s="6">
        <f t="shared" si="6"/>
        <v>63.428571428571431</v>
      </c>
      <c r="H322" s="10" t="s">
        <v>2274</v>
      </c>
    </row>
    <row r="323" spans="1:8" x14ac:dyDescent="0.3">
      <c r="A323" s="8" t="s">
        <v>2639</v>
      </c>
      <c r="B323" s="8" t="s">
        <v>2639</v>
      </c>
      <c r="C323" s="7" t="s">
        <v>2380</v>
      </c>
      <c r="D323" s="8" t="s">
        <v>2639</v>
      </c>
      <c r="E323" s="6">
        <v>45.11</v>
      </c>
      <c r="F323" s="6">
        <v>0.7</v>
      </c>
      <c r="G323" s="6">
        <f t="shared" si="6"/>
        <v>64.44285714285715</v>
      </c>
      <c r="H323" s="10" t="s">
        <v>2274</v>
      </c>
    </row>
    <row r="324" spans="1:8" x14ac:dyDescent="0.3">
      <c r="A324" s="8" t="s">
        <v>2640</v>
      </c>
      <c r="B324" s="8" t="s">
        <v>2640</v>
      </c>
      <c r="C324" s="7" t="s">
        <v>2380</v>
      </c>
      <c r="D324" s="8" t="s">
        <v>2640</v>
      </c>
      <c r="E324" s="6">
        <v>39.979999999999997</v>
      </c>
      <c r="F324" s="6">
        <v>0.7</v>
      </c>
      <c r="G324" s="6">
        <f t="shared" si="6"/>
        <v>57.114285714285714</v>
      </c>
      <c r="H324" s="10" t="s">
        <v>2274</v>
      </c>
    </row>
    <row r="325" spans="1:8" x14ac:dyDescent="0.3">
      <c r="A325" s="8" t="s">
        <v>2641</v>
      </c>
      <c r="B325" s="8" t="s">
        <v>2641</v>
      </c>
      <c r="C325" s="7" t="s">
        <v>2380</v>
      </c>
      <c r="D325" s="8" t="s">
        <v>2641</v>
      </c>
      <c r="E325" s="6">
        <v>46.02</v>
      </c>
      <c r="F325" s="6">
        <v>0.7</v>
      </c>
      <c r="G325" s="6">
        <f t="shared" si="6"/>
        <v>65.742857142857147</v>
      </c>
      <c r="H325" s="10" t="s">
        <v>2274</v>
      </c>
    </row>
    <row r="326" spans="1:8" x14ac:dyDescent="0.3">
      <c r="A326" s="8" t="s">
        <v>2642</v>
      </c>
      <c r="B326" s="8" t="s">
        <v>2642</v>
      </c>
      <c r="C326" s="7" t="s">
        <v>2380</v>
      </c>
      <c r="D326" s="8" t="s">
        <v>2642</v>
      </c>
      <c r="E326" s="6">
        <v>49.14</v>
      </c>
      <c r="F326" s="6">
        <v>0.7</v>
      </c>
      <c r="G326" s="6">
        <f t="shared" si="6"/>
        <v>70.2</v>
      </c>
      <c r="H326" s="10" t="s">
        <v>2274</v>
      </c>
    </row>
    <row r="327" spans="1:8" x14ac:dyDescent="0.3">
      <c r="A327" s="8" t="s">
        <v>2643</v>
      </c>
      <c r="B327" s="8" t="s">
        <v>2643</v>
      </c>
      <c r="C327" s="7" t="s">
        <v>2380</v>
      </c>
      <c r="D327" s="8" t="s">
        <v>2643</v>
      </c>
      <c r="E327" s="6">
        <v>145.66999999999999</v>
      </c>
      <c r="F327" s="6">
        <v>0.7</v>
      </c>
      <c r="G327" s="6">
        <f t="shared" si="6"/>
        <v>208.1</v>
      </c>
      <c r="H327" s="10" t="s">
        <v>2274</v>
      </c>
    </row>
    <row r="328" spans="1:8" x14ac:dyDescent="0.3">
      <c r="A328" s="8" t="s">
        <v>2644</v>
      </c>
      <c r="B328" s="8" t="s">
        <v>2644</v>
      </c>
      <c r="C328" s="7" t="s">
        <v>2380</v>
      </c>
      <c r="D328" s="8" t="s">
        <v>2644</v>
      </c>
      <c r="E328" s="6">
        <v>145.34</v>
      </c>
      <c r="F328" s="6">
        <v>0.7</v>
      </c>
      <c r="G328" s="6">
        <f t="shared" si="6"/>
        <v>207.62857142857143</v>
      </c>
      <c r="H328" s="10" t="s">
        <v>2274</v>
      </c>
    </row>
    <row r="329" spans="1:8" x14ac:dyDescent="0.3">
      <c r="A329" s="8" t="s">
        <v>2645</v>
      </c>
      <c r="B329" s="8" t="s">
        <v>2645</v>
      </c>
      <c r="C329" s="7" t="s">
        <v>2380</v>
      </c>
      <c r="D329" s="8" t="s">
        <v>2645</v>
      </c>
      <c r="E329" s="6">
        <v>141.69999999999999</v>
      </c>
      <c r="F329" s="6">
        <v>0.7</v>
      </c>
      <c r="G329" s="6">
        <f t="shared" si="6"/>
        <v>202.42857142857142</v>
      </c>
      <c r="H329" s="10" t="s">
        <v>2274</v>
      </c>
    </row>
    <row r="330" spans="1:8" x14ac:dyDescent="0.3">
      <c r="A330" s="8" t="s">
        <v>2646</v>
      </c>
      <c r="B330" s="8" t="s">
        <v>2646</v>
      </c>
      <c r="C330" s="7" t="s">
        <v>2380</v>
      </c>
      <c r="D330" s="8" t="s">
        <v>2646</v>
      </c>
      <c r="E330" s="6">
        <v>115.99</v>
      </c>
      <c r="F330" s="6">
        <v>0.7</v>
      </c>
      <c r="G330" s="6">
        <f t="shared" si="6"/>
        <v>165.70000000000002</v>
      </c>
      <c r="H330" s="10" t="s">
        <v>2274</v>
      </c>
    </row>
    <row r="331" spans="1:8" x14ac:dyDescent="0.3">
      <c r="A331" s="8" t="s">
        <v>2647</v>
      </c>
      <c r="B331" s="8" t="s">
        <v>2647</v>
      </c>
      <c r="C331" s="7" t="s">
        <v>2380</v>
      </c>
      <c r="D331" s="8" t="s">
        <v>2647</v>
      </c>
      <c r="E331" s="6">
        <v>145.34</v>
      </c>
      <c r="F331" s="6">
        <v>0.7</v>
      </c>
      <c r="G331" s="6">
        <f t="shared" si="6"/>
        <v>207.62857142857143</v>
      </c>
      <c r="H331" s="10" t="s">
        <v>2274</v>
      </c>
    </row>
    <row r="332" spans="1:8" x14ac:dyDescent="0.3">
      <c r="A332" s="8" t="s">
        <v>2648</v>
      </c>
      <c r="B332" s="8" t="s">
        <v>2648</v>
      </c>
      <c r="C332" s="7" t="s">
        <v>2649</v>
      </c>
      <c r="D332" s="8" t="s">
        <v>2648</v>
      </c>
      <c r="E332" s="6">
        <v>6.05</v>
      </c>
      <c r="F332" s="6">
        <v>0.7</v>
      </c>
      <c r="G332" s="6">
        <f t="shared" si="6"/>
        <v>8.6428571428571423</v>
      </c>
      <c r="H332" s="10" t="s">
        <v>2274</v>
      </c>
    </row>
    <row r="333" spans="1:8" x14ac:dyDescent="0.3">
      <c r="A333" s="8" t="s">
        <v>2650</v>
      </c>
      <c r="B333" s="8" t="s">
        <v>2650</v>
      </c>
      <c r="C333" s="7" t="s">
        <v>2380</v>
      </c>
      <c r="D333" s="8" t="s">
        <v>2650</v>
      </c>
      <c r="E333" s="6">
        <v>13.98</v>
      </c>
      <c r="F333" s="6">
        <v>0.7</v>
      </c>
      <c r="G333" s="6">
        <f t="shared" si="6"/>
        <v>19.971428571428572</v>
      </c>
      <c r="H333" s="10" t="s">
        <v>2274</v>
      </c>
    </row>
    <row r="334" spans="1:8" x14ac:dyDescent="0.3">
      <c r="A334" s="8" t="s">
        <v>2651</v>
      </c>
      <c r="B334" s="8" t="s">
        <v>2651</v>
      </c>
      <c r="C334" s="7" t="s">
        <v>2380</v>
      </c>
      <c r="D334" s="8" t="s">
        <v>2651</v>
      </c>
      <c r="E334" s="6">
        <v>14.11</v>
      </c>
      <c r="F334" s="6">
        <v>0.7</v>
      </c>
      <c r="G334" s="6">
        <f t="shared" si="6"/>
        <v>20.157142857142858</v>
      </c>
      <c r="H334" s="10" t="s">
        <v>2274</v>
      </c>
    </row>
    <row r="335" spans="1:8" x14ac:dyDescent="0.3">
      <c r="A335" s="8" t="s">
        <v>2652</v>
      </c>
      <c r="B335" s="8" t="s">
        <v>2652</v>
      </c>
      <c r="C335" s="7" t="s">
        <v>2380</v>
      </c>
      <c r="D335" s="8" t="s">
        <v>2652</v>
      </c>
      <c r="E335" s="6">
        <v>14.24</v>
      </c>
      <c r="F335" s="6">
        <v>0.7</v>
      </c>
      <c r="G335" s="6">
        <f t="shared" si="6"/>
        <v>20.342857142857145</v>
      </c>
      <c r="H335" s="10" t="s">
        <v>2274</v>
      </c>
    </row>
    <row r="336" spans="1:8" x14ac:dyDescent="0.3">
      <c r="A336" s="8" t="s">
        <v>2653</v>
      </c>
      <c r="B336" s="8" t="s">
        <v>2653</v>
      </c>
      <c r="C336" s="7" t="s">
        <v>2380</v>
      </c>
      <c r="D336" s="8" t="s">
        <v>2653</v>
      </c>
      <c r="E336" s="6">
        <v>21.32</v>
      </c>
      <c r="F336" s="6">
        <v>0.7</v>
      </c>
      <c r="G336" s="6">
        <f t="shared" si="6"/>
        <v>30.457142857142859</v>
      </c>
      <c r="H336" s="10" t="s">
        <v>2274</v>
      </c>
    </row>
    <row r="337" spans="1:8" x14ac:dyDescent="0.3">
      <c r="A337" s="8" t="s">
        <v>2654</v>
      </c>
      <c r="B337" s="8" t="s">
        <v>2654</v>
      </c>
      <c r="C337" s="7" t="s">
        <v>2380</v>
      </c>
      <c r="D337" s="8" t="s">
        <v>2654</v>
      </c>
      <c r="E337" s="6">
        <v>6.18</v>
      </c>
      <c r="F337" s="6">
        <v>0.7</v>
      </c>
      <c r="G337" s="6">
        <f t="shared" si="6"/>
        <v>8.8285714285714292</v>
      </c>
      <c r="H337" s="10" t="s">
        <v>2274</v>
      </c>
    </row>
    <row r="338" spans="1:8" x14ac:dyDescent="0.3">
      <c r="A338" s="8" t="s">
        <v>2655</v>
      </c>
      <c r="B338" s="8" t="s">
        <v>2655</v>
      </c>
      <c r="C338" s="7" t="s">
        <v>2380</v>
      </c>
      <c r="D338" s="8" t="s">
        <v>2655</v>
      </c>
      <c r="E338" s="6">
        <v>140.01</v>
      </c>
      <c r="F338" s="6">
        <v>0.7</v>
      </c>
      <c r="G338" s="6">
        <f t="shared" si="6"/>
        <v>200.01428571428571</v>
      </c>
      <c r="H338" s="10" t="s">
        <v>2274</v>
      </c>
    </row>
    <row r="339" spans="1:8" x14ac:dyDescent="0.3">
      <c r="A339" s="8" t="s">
        <v>2656</v>
      </c>
      <c r="B339" s="8" t="s">
        <v>2656</v>
      </c>
      <c r="C339" s="7" t="s">
        <v>2380</v>
      </c>
      <c r="D339" s="8" t="s">
        <v>2656</v>
      </c>
      <c r="E339" s="6">
        <v>11.7</v>
      </c>
      <c r="F339" s="6">
        <v>0.7</v>
      </c>
      <c r="G339" s="6">
        <f t="shared" si="6"/>
        <v>16.714285714285715</v>
      </c>
      <c r="H339" s="10" t="s">
        <v>2274</v>
      </c>
    </row>
    <row r="340" spans="1:8" x14ac:dyDescent="0.3">
      <c r="A340" s="8" t="s">
        <v>2657</v>
      </c>
      <c r="B340" s="8" t="s">
        <v>2657</v>
      </c>
      <c r="C340" s="7" t="s">
        <v>2380</v>
      </c>
      <c r="D340" s="8" t="s">
        <v>2657</v>
      </c>
      <c r="E340" s="6">
        <v>3.9</v>
      </c>
      <c r="F340" s="6">
        <v>0.7</v>
      </c>
      <c r="G340" s="6">
        <f t="shared" si="6"/>
        <v>5.5714285714285721</v>
      </c>
      <c r="H340" s="10" t="s">
        <v>2274</v>
      </c>
    </row>
    <row r="341" spans="1:8" x14ac:dyDescent="0.3">
      <c r="A341" s="8" t="s">
        <v>2658</v>
      </c>
      <c r="B341" s="8" t="s">
        <v>2658</v>
      </c>
      <c r="C341" s="7" t="s">
        <v>2380</v>
      </c>
      <c r="D341" s="8" t="s">
        <v>2658</v>
      </c>
      <c r="E341" s="6">
        <v>3.71</v>
      </c>
      <c r="F341" s="6">
        <v>0.7</v>
      </c>
      <c r="G341" s="6">
        <f t="shared" ref="G341:G404" si="7">E341/F341</f>
        <v>5.3000000000000007</v>
      </c>
      <c r="H341" s="10" t="s">
        <v>2274</v>
      </c>
    </row>
    <row r="342" spans="1:8" x14ac:dyDescent="0.3">
      <c r="A342" s="8" t="s">
        <v>2659</v>
      </c>
      <c r="B342" s="8" t="s">
        <v>2659</v>
      </c>
      <c r="C342" s="7" t="s">
        <v>2380</v>
      </c>
      <c r="D342" s="8" t="s">
        <v>2659</v>
      </c>
      <c r="E342" s="6">
        <v>3.71</v>
      </c>
      <c r="F342" s="6">
        <v>0.7</v>
      </c>
      <c r="G342" s="6">
        <f t="shared" si="7"/>
        <v>5.3000000000000007</v>
      </c>
      <c r="H342" s="10" t="s">
        <v>2274</v>
      </c>
    </row>
    <row r="343" spans="1:8" x14ac:dyDescent="0.3">
      <c r="A343" s="8" t="s">
        <v>2660</v>
      </c>
      <c r="B343" s="8" t="s">
        <v>2660</v>
      </c>
      <c r="C343" s="7" t="s">
        <v>2380</v>
      </c>
      <c r="D343" s="8" t="s">
        <v>2660</v>
      </c>
      <c r="E343" s="6">
        <v>5.66</v>
      </c>
      <c r="F343" s="6">
        <v>0.7</v>
      </c>
      <c r="G343" s="6">
        <f t="shared" si="7"/>
        <v>8.0857142857142872</v>
      </c>
      <c r="H343" s="10" t="s">
        <v>2274</v>
      </c>
    </row>
    <row r="344" spans="1:8" x14ac:dyDescent="0.3">
      <c r="A344" s="8" t="s">
        <v>2661</v>
      </c>
      <c r="B344" s="8" t="s">
        <v>2661</v>
      </c>
      <c r="C344" s="7" t="s">
        <v>2380</v>
      </c>
      <c r="D344" s="8" t="s">
        <v>2661</v>
      </c>
      <c r="E344" s="6">
        <v>5.66</v>
      </c>
      <c r="F344" s="6">
        <v>0.7</v>
      </c>
      <c r="G344" s="6">
        <f t="shared" si="7"/>
        <v>8.0857142857142872</v>
      </c>
      <c r="H344" s="10" t="s">
        <v>2274</v>
      </c>
    </row>
    <row r="345" spans="1:8" x14ac:dyDescent="0.3">
      <c r="A345" s="8" t="s">
        <v>2662</v>
      </c>
      <c r="B345" s="8" t="s">
        <v>2662</v>
      </c>
      <c r="C345" s="7" t="s">
        <v>2380</v>
      </c>
      <c r="D345" s="8" t="s">
        <v>2662</v>
      </c>
      <c r="E345" s="6">
        <v>11.18</v>
      </c>
      <c r="F345" s="6">
        <v>0.7</v>
      </c>
      <c r="G345" s="6">
        <f t="shared" si="7"/>
        <v>15.971428571428572</v>
      </c>
      <c r="H345" s="10" t="s">
        <v>2274</v>
      </c>
    </row>
    <row r="346" spans="1:8" x14ac:dyDescent="0.3">
      <c r="A346" s="8" t="s">
        <v>2663</v>
      </c>
      <c r="B346" s="8" t="s">
        <v>2663</v>
      </c>
      <c r="C346" s="7" t="s">
        <v>2380</v>
      </c>
      <c r="D346" s="8" t="s">
        <v>2663</v>
      </c>
      <c r="E346" s="6">
        <v>4.55</v>
      </c>
      <c r="F346" s="6">
        <v>0.7</v>
      </c>
      <c r="G346" s="6">
        <f t="shared" si="7"/>
        <v>6.5</v>
      </c>
      <c r="H346" s="10" t="s">
        <v>2274</v>
      </c>
    </row>
    <row r="347" spans="1:8" x14ac:dyDescent="0.3">
      <c r="A347" s="8" t="s">
        <v>2664</v>
      </c>
      <c r="B347" s="8" t="s">
        <v>2664</v>
      </c>
      <c r="C347" s="7" t="s">
        <v>2380</v>
      </c>
      <c r="D347" s="8" t="s">
        <v>2664</v>
      </c>
      <c r="E347" s="6">
        <v>80.209999999999994</v>
      </c>
      <c r="F347" s="6">
        <v>0.7</v>
      </c>
      <c r="G347" s="6">
        <f t="shared" si="7"/>
        <v>114.58571428571429</v>
      </c>
      <c r="H347" s="10" t="s">
        <v>2274</v>
      </c>
    </row>
    <row r="348" spans="1:8" x14ac:dyDescent="0.3">
      <c r="A348" s="8" t="s">
        <v>2665</v>
      </c>
      <c r="B348" s="8" t="s">
        <v>2665</v>
      </c>
      <c r="C348" s="7" t="s">
        <v>2380</v>
      </c>
      <c r="D348" s="8" t="s">
        <v>2665</v>
      </c>
      <c r="E348" s="6">
        <v>80.209999999999994</v>
      </c>
      <c r="F348" s="6">
        <v>0.7</v>
      </c>
      <c r="G348" s="6">
        <f t="shared" si="7"/>
        <v>114.58571428571429</v>
      </c>
      <c r="H348" s="10" t="s">
        <v>2274</v>
      </c>
    </row>
    <row r="349" spans="1:8" x14ac:dyDescent="0.3">
      <c r="A349" s="8" t="s">
        <v>2666</v>
      </c>
      <c r="B349" s="8" t="s">
        <v>2666</v>
      </c>
      <c r="C349" s="7" t="s">
        <v>2380</v>
      </c>
      <c r="D349" s="8" t="s">
        <v>2666</v>
      </c>
      <c r="E349" s="6">
        <v>83.14</v>
      </c>
      <c r="F349" s="6">
        <v>0.7</v>
      </c>
      <c r="G349" s="6">
        <f t="shared" si="7"/>
        <v>118.77142857142859</v>
      </c>
      <c r="H349" s="10" t="s">
        <v>2274</v>
      </c>
    </row>
    <row r="350" spans="1:8" x14ac:dyDescent="0.3">
      <c r="A350" s="8" t="s">
        <v>2667</v>
      </c>
      <c r="B350" s="8" t="s">
        <v>2667</v>
      </c>
      <c r="C350" s="7" t="s">
        <v>2380</v>
      </c>
      <c r="D350" s="8" t="s">
        <v>2667</v>
      </c>
      <c r="E350" s="6">
        <v>27.3</v>
      </c>
      <c r="F350" s="6">
        <v>0.7</v>
      </c>
      <c r="G350" s="6">
        <f t="shared" si="7"/>
        <v>39</v>
      </c>
      <c r="H350" s="10" t="s">
        <v>2274</v>
      </c>
    </row>
    <row r="351" spans="1:8" x14ac:dyDescent="0.3">
      <c r="A351" s="8" t="s">
        <v>2668</v>
      </c>
      <c r="B351" s="8" t="s">
        <v>2668</v>
      </c>
      <c r="C351" s="7" t="s">
        <v>2380</v>
      </c>
      <c r="D351" s="8" t="s">
        <v>2668</v>
      </c>
      <c r="E351" s="6">
        <v>16.510000000000002</v>
      </c>
      <c r="F351" s="6">
        <v>0.7</v>
      </c>
      <c r="G351" s="6">
        <f t="shared" si="7"/>
        <v>23.585714285714289</v>
      </c>
      <c r="H351" s="10" t="s">
        <v>2274</v>
      </c>
    </row>
    <row r="352" spans="1:8" x14ac:dyDescent="0.3">
      <c r="A352" s="8" t="s">
        <v>2669</v>
      </c>
      <c r="B352" s="8" t="s">
        <v>2669</v>
      </c>
      <c r="C352" s="7" t="s">
        <v>2380</v>
      </c>
      <c r="D352" s="8" t="s">
        <v>2669</v>
      </c>
      <c r="E352" s="6">
        <v>27.11</v>
      </c>
      <c r="F352" s="6">
        <v>0.7</v>
      </c>
      <c r="G352" s="6">
        <f t="shared" si="7"/>
        <v>38.728571428571428</v>
      </c>
      <c r="H352" s="10" t="s">
        <v>2274</v>
      </c>
    </row>
    <row r="353" spans="1:8" x14ac:dyDescent="0.3">
      <c r="A353" s="8" t="s">
        <v>2670</v>
      </c>
      <c r="B353" s="8" t="s">
        <v>2670</v>
      </c>
      <c r="C353" s="7" t="s">
        <v>2380</v>
      </c>
      <c r="D353" s="8" t="s">
        <v>2670</v>
      </c>
      <c r="E353" s="6">
        <v>15.54</v>
      </c>
      <c r="F353" s="6">
        <v>0.7</v>
      </c>
      <c r="G353" s="6">
        <f t="shared" si="7"/>
        <v>22.2</v>
      </c>
      <c r="H353" s="10" t="s">
        <v>2274</v>
      </c>
    </row>
    <row r="354" spans="1:8" x14ac:dyDescent="0.3">
      <c r="A354" s="8" t="s">
        <v>2671</v>
      </c>
      <c r="B354" s="8" t="s">
        <v>2671</v>
      </c>
      <c r="C354" s="7" t="s">
        <v>2380</v>
      </c>
      <c r="D354" s="8" t="s">
        <v>2671</v>
      </c>
      <c r="E354" s="6">
        <v>16.84</v>
      </c>
      <c r="F354" s="6">
        <v>0.7</v>
      </c>
      <c r="G354" s="6">
        <f t="shared" si="7"/>
        <v>24.057142857142857</v>
      </c>
      <c r="H354" s="10" t="s">
        <v>2274</v>
      </c>
    </row>
    <row r="355" spans="1:8" x14ac:dyDescent="0.3">
      <c r="A355" s="8" t="s">
        <v>2672</v>
      </c>
      <c r="B355" s="8" t="s">
        <v>2672</v>
      </c>
      <c r="C355" s="7" t="s">
        <v>2380</v>
      </c>
      <c r="D355" s="8" t="s">
        <v>2672</v>
      </c>
      <c r="E355" s="6">
        <v>21.84</v>
      </c>
      <c r="F355" s="6">
        <v>0.7</v>
      </c>
      <c r="G355" s="6">
        <f t="shared" si="7"/>
        <v>31.200000000000003</v>
      </c>
      <c r="H355" s="10" t="s">
        <v>2274</v>
      </c>
    </row>
    <row r="356" spans="1:8" x14ac:dyDescent="0.3">
      <c r="A356" s="8" t="s">
        <v>2673</v>
      </c>
      <c r="B356" s="8" t="s">
        <v>2673</v>
      </c>
      <c r="C356" s="7" t="s">
        <v>2380</v>
      </c>
      <c r="D356" s="8" t="s">
        <v>2673</v>
      </c>
      <c r="E356" s="6">
        <v>16.84</v>
      </c>
      <c r="F356" s="6">
        <v>0.7</v>
      </c>
      <c r="G356" s="6">
        <f t="shared" si="7"/>
        <v>24.057142857142857</v>
      </c>
      <c r="H356" s="10" t="s">
        <v>2274</v>
      </c>
    </row>
    <row r="357" spans="1:8" x14ac:dyDescent="0.3">
      <c r="A357" s="8" t="s">
        <v>2674</v>
      </c>
      <c r="B357" s="8" t="s">
        <v>2674</v>
      </c>
      <c r="C357" s="7" t="s">
        <v>2380</v>
      </c>
      <c r="D357" s="8" t="s">
        <v>2674</v>
      </c>
      <c r="E357" s="6">
        <v>13.39</v>
      </c>
      <c r="F357" s="6">
        <v>0.7</v>
      </c>
      <c r="G357" s="6">
        <f t="shared" si="7"/>
        <v>19.12857142857143</v>
      </c>
      <c r="H357" s="10" t="s">
        <v>2274</v>
      </c>
    </row>
    <row r="358" spans="1:8" x14ac:dyDescent="0.3">
      <c r="A358" s="8" t="s">
        <v>2675</v>
      </c>
      <c r="B358" s="8" t="s">
        <v>2675</v>
      </c>
      <c r="C358" s="7" t="s">
        <v>2380</v>
      </c>
      <c r="D358" s="8" t="s">
        <v>2675</v>
      </c>
      <c r="E358" s="6">
        <v>27.04</v>
      </c>
      <c r="F358" s="6">
        <v>0.7</v>
      </c>
      <c r="G358" s="6">
        <f t="shared" si="7"/>
        <v>38.628571428571426</v>
      </c>
      <c r="H358" s="10" t="s">
        <v>2274</v>
      </c>
    </row>
    <row r="359" spans="1:8" x14ac:dyDescent="0.3">
      <c r="A359" s="8" t="s">
        <v>2676</v>
      </c>
      <c r="B359" s="8" t="s">
        <v>2676</v>
      </c>
      <c r="C359" s="7" t="s">
        <v>2380</v>
      </c>
      <c r="D359" s="8" t="s">
        <v>2676</v>
      </c>
      <c r="E359" s="6">
        <v>21.26</v>
      </c>
      <c r="F359" s="6">
        <v>0.7</v>
      </c>
      <c r="G359" s="6">
        <f t="shared" si="7"/>
        <v>30.371428571428577</v>
      </c>
      <c r="H359" s="10" t="s">
        <v>2274</v>
      </c>
    </row>
    <row r="360" spans="1:8" x14ac:dyDescent="0.3">
      <c r="A360" s="8" t="s">
        <v>2677</v>
      </c>
      <c r="B360" s="8" t="s">
        <v>2677</v>
      </c>
      <c r="C360" s="7" t="s">
        <v>2380</v>
      </c>
      <c r="D360" s="8" t="s">
        <v>2677</v>
      </c>
      <c r="E360" s="6">
        <v>26.07</v>
      </c>
      <c r="F360" s="6">
        <v>0.7</v>
      </c>
      <c r="G360" s="6">
        <f t="shared" si="7"/>
        <v>37.242857142857147</v>
      </c>
      <c r="H360" s="10" t="s">
        <v>2274</v>
      </c>
    </row>
    <row r="361" spans="1:8" x14ac:dyDescent="0.3">
      <c r="A361" s="8" t="s">
        <v>2678</v>
      </c>
      <c r="B361" s="8" t="s">
        <v>2678</v>
      </c>
      <c r="C361" s="7" t="s">
        <v>2380</v>
      </c>
      <c r="D361" s="8" t="s">
        <v>2678</v>
      </c>
      <c r="E361" s="6">
        <v>19.89</v>
      </c>
      <c r="F361" s="6">
        <v>0.7</v>
      </c>
      <c r="G361" s="6">
        <f t="shared" si="7"/>
        <v>28.414285714285718</v>
      </c>
      <c r="H361" s="10" t="s">
        <v>2274</v>
      </c>
    </row>
    <row r="362" spans="1:8" ht="28.8" x14ac:dyDescent="0.3">
      <c r="A362" s="8" t="s">
        <v>2679</v>
      </c>
      <c r="B362" s="8" t="s">
        <v>2679</v>
      </c>
      <c r="C362" s="7" t="s">
        <v>2680</v>
      </c>
      <c r="D362" s="8" t="s">
        <v>2679</v>
      </c>
      <c r="E362" s="6">
        <v>91.59</v>
      </c>
      <c r="F362" s="6">
        <v>0.7</v>
      </c>
      <c r="G362" s="6">
        <f t="shared" si="7"/>
        <v>130.84285714285716</v>
      </c>
      <c r="H362" s="10" t="s">
        <v>2274</v>
      </c>
    </row>
    <row r="363" spans="1:8" x14ac:dyDescent="0.3">
      <c r="A363" s="8" t="s">
        <v>2681</v>
      </c>
      <c r="B363" s="8" t="s">
        <v>2681</v>
      </c>
      <c r="C363" s="7" t="s">
        <v>2380</v>
      </c>
      <c r="D363" s="8" t="s">
        <v>2681</v>
      </c>
      <c r="E363" s="6">
        <v>106.99</v>
      </c>
      <c r="F363" s="6">
        <v>0.7</v>
      </c>
      <c r="G363" s="6">
        <f t="shared" si="7"/>
        <v>152.84285714285716</v>
      </c>
      <c r="H363" s="10" t="s">
        <v>2274</v>
      </c>
    </row>
    <row r="364" spans="1:8" x14ac:dyDescent="0.3">
      <c r="A364" s="8" t="s">
        <v>2682</v>
      </c>
      <c r="B364" s="8" t="s">
        <v>2682</v>
      </c>
      <c r="C364" s="7" t="s">
        <v>2380</v>
      </c>
      <c r="D364" s="8" t="s">
        <v>2682</v>
      </c>
      <c r="E364" s="6">
        <v>117.26</v>
      </c>
      <c r="F364" s="6">
        <v>0.7</v>
      </c>
      <c r="G364" s="6">
        <f t="shared" si="7"/>
        <v>167.51428571428573</v>
      </c>
      <c r="H364" s="10" t="s">
        <v>2274</v>
      </c>
    </row>
    <row r="365" spans="1:8" x14ac:dyDescent="0.3">
      <c r="A365" s="8" t="s">
        <v>2683</v>
      </c>
      <c r="B365" s="8" t="s">
        <v>2683</v>
      </c>
      <c r="C365" s="7" t="s">
        <v>2380</v>
      </c>
      <c r="D365" s="8" t="s">
        <v>2683</v>
      </c>
      <c r="E365" s="6">
        <v>32.049999999999997</v>
      </c>
      <c r="F365" s="6">
        <v>0.7</v>
      </c>
      <c r="G365" s="6">
        <f t="shared" si="7"/>
        <v>45.785714285714285</v>
      </c>
      <c r="H365" s="10" t="s">
        <v>2274</v>
      </c>
    </row>
    <row r="366" spans="1:8" x14ac:dyDescent="0.3">
      <c r="A366" s="8" t="s">
        <v>2684</v>
      </c>
      <c r="B366" s="8" t="s">
        <v>2684</v>
      </c>
      <c r="C366" s="7" t="s">
        <v>2380</v>
      </c>
      <c r="D366" s="8" t="s">
        <v>2684</v>
      </c>
      <c r="E366" s="6">
        <v>141.77000000000001</v>
      </c>
      <c r="F366" s="6">
        <v>0.7</v>
      </c>
      <c r="G366" s="6">
        <f t="shared" si="7"/>
        <v>202.52857142857147</v>
      </c>
      <c r="H366" s="10" t="s">
        <v>2274</v>
      </c>
    </row>
    <row r="367" spans="1:8" x14ac:dyDescent="0.3">
      <c r="A367" s="8" t="s">
        <v>2685</v>
      </c>
      <c r="B367" s="8" t="s">
        <v>2685</v>
      </c>
      <c r="C367" s="7" t="s">
        <v>2380</v>
      </c>
      <c r="D367" s="8" t="s">
        <v>2685</v>
      </c>
      <c r="E367" s="6">
        <v>24.05</v>
      </c>
      <c r="F367" s="6">
        <v>0.7</v>
      </c>
      <c r="G367" s="6">
        <f t="shared" si="7"/>
        <v>34.357142857142861</v>
      </c>
      <c r="H367" s="10" t="s">
        <v>2274</v>
      </c>
    </row>
    <row r="368" spans="1:8" x14ac:dyDescent="0.3">
      <c r="A368" s="8" t="s">
        <v>2686</v>
      </c>
      <c r="B368" s="8" t="s">
        <v>2686</v>
      </c>
      <c r="C368" s="7" t="s">
        <v>2380</v>
      </c>
      <c r="D368" s="8" t="s">
        <v>2686</v>
      </c>
      <c r="E368" s="6">
        <v>9.1</v>
      </c>
      <c r="F368" s="6">
        <v>0.7</v>
      </c>
      <c r="G368" s="6">
        <f t="shared" si="7"/>
        <v>13</v>
      </c>
      <c r="H368" s="10" t="s">
        <v>2274</v>
      </c>
    </row>
    <row r="369" spans="1:8" x14ac:dyDescent="0.3">
      <c r="A369" s="8" t="s">
        <v>2687</v>
      </c>
      <c r="B369" s="8" t="s">
        <v>2687</v>
      </c>
      <c r="C369" s="7" t="s">
        <v>2380</v>
      </c>
      <c r="D369" s="8" t="s">
        <v>2687</v>
      </c>
      <c r="E369" s="6">
        <v>9.1</v>
      </c>
      <c r="F369" s="6">
        <v>0.7</v>
      </c>
      <c r="G369" s="6">
        <f t="shared" si="7"/>
        <v>13</v>
      </c>
      <c r="H369" s="10" t="s">
        <v>2274</v>
      </c>
    </row>
    <row r="370" spans="1:8" x14ac:dyDescent="0.3">
      <c r="A370" s="8" t="s">
        <v>2688</v>
      </c>
      <c r="B370" s="8" t="s">
        <v>2688</v>
      </c>
      <c r="C370" s="7" t="s">
        <v>2380</v>
      </c>
      <c r="D370" s="8" t="s">
        <v>2688</v>
      </c>
      <c r="E370" s="6">
        <v>6.18</v>
      </c>
      <c r="F370" s="6">
        <v>0.7</v>
      </c>
      <c r="G370" s="6">
        <f t="shared" si="7"/>
        <v>8.8285714285714292</v>
      </c>
      <c r="H370" s="10" t="s">
        <v>2274</v>
      </c>
    </row>
    <row r="371" spans="1:8" x14ac:dyDescent="0.3">
      <c r="A371" s="8" t="s">
        <v>2689</v>
      </c>
      <c r="B371" s="8" t="s">
        <v>2689</v>
      </c>
      <c r="C371" s="7" t="s">
        <v>2380</v>
      </c>
      <c r="D371" s="8" t="s">
        <v>2689</v>
      </c>
      <c r="E371" s="6">
        <v>3.64</v>
      </c>
      <c r="F371" s="6">
        <v>0.7</v>
      </c>
      <c r="G371" s="6">
        <f t="shared" si="7"/>
        <v>5.2</v>
      </c>
      <c r="H371" s="10" t="s">
        <v>2274</v>
      </c>
    </row>
    <row r="372" spans="1:8" x14ac:dyDescent="0.3">
      <c r="A372" s="8" t="s">
        <v>2690</v>
      </c>
      <c r="B372" s="8" t="s">
        <v>2690</v>
      </c>
      <c r="C372" s="7" t="s">
        <v>2380</v>
      </c>
      <c r="D372" s="8" t="s">
        <v>2690</v>
      </c>
      <c r="E372" s="6">
        <v>112.52</v>
      </c>
      <c r="F372" s="6">
        <v>0.7</v>
      </c>
      <c r="G372" s="6">
        <f t="shared" si="7"/>
        <v>160.74285714285716</v>
      </c>
      <c r="H372" s="10" t="s">
        <v>2274</v>
      </c>
    </row>
    <row r="373" spans="1:8" x14ac:dyDescent="0.3">
      <c r="A373" s="8" t="s">
        <v>2691</v>
      </c>
      <c r="B373" s="8" t="s">
        <v>2691</v>
      </c>
      <c r="C373" s="7" t="s">
        <v>2380</v>
      </c>
      <c r="D373" s="8" t="s">
        <v>2691</v>
      </c>
      <c r="E373" s="6">
        <v>112.52</v>
      </c>
      <c r="F373" s="6">
        <v>0.7</v>
      </c>
      <c r="G373" s="6">
        <f t="shared" si="7"/>
        <v>160.74285714285716</v>
      </c>
      <c r="H373" s="10" t="s">
        <v>2274</v>
      </c>
    </row>
    <row r="374" spans="1:8" x14ac:dyDescent="0.3">
      <c r="A374" s="8" t="s">
        <v>2692</v>
      </c>
      <c r="B374" s="8" t="s">
        <v>2692</v>
      </c>
      <c r="C374" s="7" t="s">
        <v>2398</v>
      </c>
      <c r="D374" s="8" t="s">
        <v>2692</v>
      </c>
      <c r="E374" s="6">
        <v>3.22</v>
      </c>
      <c r="F374" s="6">
        <v>0.7</v>
      </c>
      <c r="G374" s="6">
        <f t="shared" si="7"/>
        <v>4.6000000000000005</v>
      </c>
      <c r="H374" s="10" t="s">
        <v>2274</v>
      </c>
    </row>
    <row r="375" spans="1:8" x14ac:dyDescent="0.3">
      <c r="A375" s="8" t="s">
        <v>2693</v>
      </c>
      <c r="B375" s="8" t="s">
        <v>2693</v>
      </c>
      <c r="C375" s="7" t="s">
        <v>2398</v>
      </c>
      <c r="D375" s="8" t="s">
        <v>2693</v>
      </c>
      <c r="E375" s="6">
        <v>27.58</v>
      </c>
      <c r="F375" s="6">
        <v>0.7</v>
      </c>
      <c r="G375" s="6">
        <f t="shared" si="7"/>
        <v>39.4</v>
      </c>
      <c r="H375" s="10" t="s">
        <v>2274</v>
      </c>
    </row>
    <row r="376" spans="1:8" x14ac:dyDescent="0.3">
      <c r="A376" s="8" t="s">
        <v>2694</v>
      </c>
      <c r="B376" s="8" t="s">
        <v>2694</v>
      </c>
      <c r="C376" s="7" t="s">
        <v>2398</v>
      </c>
      <c r="D376" s="8" t="s">
        <v>2694</v>
      </c>
      <c r="E376" s="6">
        <v>29.82</v>
      </c>
      <c r="F376" s="6">
        <v>0.7</v>
      </c>
      <c r="G376" s="6">
        <f t="shared" si="7"/>
        <v>42.6</v>
      </c>
      <c r="H376" s="10" t="s">
        <v>2274</v>
      </c>
    </row>
    <row r="377" spans="1:8" x14ac:dyDescent="0.3">
      <c r="A377" s="8" t="s">
        <v>2695</v>
      </c>
      <c r="B377" s="8" t="s">
        <v>2695</v>
      </c>
      <c r="C377" s="7" t="s">
        <v>2398</v>
      </c>
      <c r="D377" s="8" t="s">
        <v>2695</v>
      </c>
      <c r="E377" s="6">
        <v>28.91</v>
      </c>
      <c r="F377" s="6">
        <v>0.7</v>
      </c>
      <c r="G377" s="6">
        <f t="shared" si="7"/>
        <v>41.300000000000004</v>
      </c>
      <c r="H377" s="10" t="s">
        <v>2274</v>
      </c>
    </row>
    <row r="378" spans="1:8" x14ac:dyDescent="0.3">
      <c r="A378" s="8" t="s">
        <v>2696</v>
      </c>
      <c r="B378" s="8" t="s">
        <v>2696</v>
      </c>
      <c r="C378" s="7" t="s">
        <v>2398</v>
      </c>
      <c r="D378" s="8" t="s">
        <v>2696</v>
      </c>
      <c r="E378" s="6">
        <v>31.5</v>
      </c>
      <c r="F378" s="6">
        <v>0.7</v>
      </c>
      <c r="G378" s="6">
        <f t="shared" si="7"/>
        <v>45</v>
      </c>
      <c r="H378" s="10" t="s">
        <v>2274</v>
      </c>
    </row>
    <row r="379" spans="1:8" x14ac:dyDescent="0.3">
      <c r="A379" s="8" t="s">
        <v>2697</v>
      </c>
      <c r="B379" s="8" t="s">
        <v>2697</v>
      </c>
      <c r="C379" s="7" t="s">
        <v>2398</v>
      </c>
      <c r="D379" s="8" t="s">
        <v>2697</v>
      </c>
      <c r="E379" s="6">
        <v>33.81</v>
      </c>
      <c r="F379" s="6">
        <v>0.7</v>
      </c>
      <c r="G379" s="6">
        <f t="shared" si="7"/>
        <v>48.300000000000004</v>
      </c>
      <c r="H379" s="10" t="s">
        <v>2274</v>
      </c>
    </row>
    <row r="380" spans="1:8" x14ac:dyDescent="0.3">
      <c r="A380" s="8" t="s">
        <v>2698</v>
      </c>
      <c r="B380" s="8" t="s">
        <v>2698</v>
      </c>
      <c r="C380" s="7" t="s">
        <v>2398</v>
      </c>
      <c r="D380" s="8" t="s">
        <v>2698</v>
      </c>
      <c r="E380" s="6">
        <v>25.9</v>
      </c>
      <c r="F380" s="6">
        <v>0.7</v>
      </c>
      <c r="G380" s="6">
        <f t="shared" si="7"/>
        <v>37</v>
      </c>
      <c r="H380" s="10" t="s">
        <v>2274</v>
      </c>
    </row>
    <row r="381" spans="1:8" x14ac:dyDescent="0.3">
      <c r="A381" s="8" t="s">
        <v>2699</v>
      </c>
      <c r="B381" s="8" t="s">
        <v>2699</v>
      </c>
      <c r="C381" s="7" t="s">
        <v>2398</v>
      </c>
      <c r="D381" s="8" t="s">
        <v>2699</v>
      </c>
      <c r="E381" s="6">
        <v>28</v>
      </c>
      <c r="F381" s="6">
        <v>0.7</v>
      </c>
      <c r="G381" s="6">
        <f t="shared" si="7"/>
        <v>40</v>
      </c>
      <c r="H381" s="10" t="s">
        <v>2274</v>
      </c>
    </row>
    <row r="382" spans="1:8" x14ac:dyDescent="0.3">
      <c r="A382" s="8" t="s">
        <v>2700</v>
      </c>
      <c r="B382" s="8" t="s">
        <v>2700</v>
      </c>
      <c r="C382" s="7" t="s">
        <v>2398</v>
      </c>
      <c r="D382" s="8" t="s">
        <v>2700</v>
      </c>
      <c r="E382" s="6">
        <v>37.31</v>
      </c>
      <c r="F382" s="6">
        <v>0.7</v>
      </c>
      <c r="G382" s="6">
        <f t="shared" si="7"/>
        <v>53.300000000000004</v>
      </c>
      <c r="H382" s="10" t="s">
        <v>2274</v>
      </c>
    </row>
    <row r="383" spans="1:8" x14ac:dyDescent="0.3">
      <c r="A383" s="8" t="s">
        <v>2701</v>
      </c>
      <c r="B383" s="8" t="s">
        <v>2701</v>
      </c>
      <c r="C383" s="7" t="s">
        <v>2398</v>
      </c>
      <c r="D383" s="8" t="s">
        <v>2701</v>
      </c>
      <c r="E383" s="6">
        <v>41.23</v>
      </c>
      <c r="F383" s="6">
        <v>0.7</v>
      </c>
      <c r="G383" s="6">
        <f t="shared" si="7"/>
        <v>58.9</v>
      </c>
      <c r="H383" s="10" t="s">
        <v>2274</v>
      </c>
    </row>
    <row r="384" spans="1:8" x14ac:dyDescent="0.3">
      <c r="A384" s="8" t="s">
        <v>2702</v>
      </c>
      <c r="B384" s="8" t="s">
        <v>2702</v>
      </c>
      <c r="C384" s="7" t="s">
        <v>2398</v>
      </c>
      <c r="D384" s="8" t="s">
        <v>2702</v>
      </c>
      <c r="E384" s="6">
        <v>29.54</v>
      </c>
      <c r="F384" s="6">
        <v>0.7</v>
      </c>
      <c r="G384" s="6">
        <f t="shared" si="7"/>
        <v>42.2</v>
      </c>
      <c r="H384" s="10" t="s">
        <v>2274</v>
      </c>
    </row>
    <row r="385" spans="1:8" x14ac:dyDescent="0.3">
      <c r="A385" s="8" t="s">
        <v>2703</v>
      </c>
      <c r="B385" s="8" t="s">
        <v>2703</v>
      </c>
      <c r="C385" s="7" t="s">
        <v>2398</v>
      </c>
      <c r="D385" s="8" t="s">
        <v>2703</v>
      </c>
      <c r="E385" s="6">
        <v>33.53</v>
      </c>
      <c r="F385" s="6">
        <v>0.7</v>
      </c>
      <c r="G385" s="6">
        <f t="shared" si="7"/>
        <v>47.900000000000006</v>
      </c>
      <c r="H385" s="10" t="s">
        <v>2274</v>
      </c>
    </row>
    <row r="386" spans="1:8" x14ac:dyDescent="0.3">
      <c r="A386" s="8" t="s">
        <v>2704</v>
      </c>
      <c r="B386" s="8" t="s">
        <v>2704</v>
      </c>
      <c r="C386" s="7" t="s">
        <v>2398</v>
      </c>
      <c r="D386" s="8" t="s">
        <v>2704</v>
      </c>
      <c r="E386" s="6">
        <v>39.549999999999997</v>
      </c>
      <c r="F386" s="6">
        <v>0.7</v>
      </c>
      <c r="G386" s="6">
        <f t="shared" si="7"/>
        <v>56.5</v>
      </c>
      <c r="H386" s="10" t="s">
        <v>2274</v>
      </c>
    </row>
    <row r="387" spans="1:8" x14ac:dyDescent="0.3">
      <c r="A387" s="8" t="s">
        <v>2705</v>
      </c>
      <c r="B387" s="8" t="s">
        <v>2705</v>
      </c>
      <c r="C387" s="7" t="s">
        <v>2398</v>
      </c>
      <c r="D387" s="8" t="s">
        <v>2705</v>
      </c>
      <c r="E387" s="6">
        <v>42.84</v>
      </c>
      <c r="F387" s="6">
        <v>0.7</v>
      </c>
      <c r="G387" s="6">
        <f t="shared" si="7"/>
        <v>61.20000000000001</v>
      </c>
      <c r="H387" s="10" t="s">
        <v>2274</v>
      </c>
    </row>
    <row r="388" spans="1:8" x14ac:dyDescent="0.3">
      <c r="A388" s="8" t="s">
        <v>2706</v>
      </c>
      <c r="B388" s="8" t="s">
        <v>2706</v>
      </c>
      <c r="C388" s="7" t="s">
        <v>2398</v>
      </c>
      <c r="D388" s="8" t="s">
        <v>2706</v>
      </c>
      <c r="E388" s="6">
        <v>11.55</v>
      </c>
      <c r="F388" s="6">
        <v>0.7</v>
      </c>
      <c r="G388" s="6">
        <f t="shared" si="7"/>
        <v>16.500000000000004</v>
      </c>
      <c r="H388" s="10" t="s">
        <v>2274</v>
      </c>
    </row>
    <row r="389" spans="1:8" x14ac:dyDescent="0.3">
      <c r="A389" s="8" t="s">
        <v>2707</v>
      </c>
      <c r="B389" s="8" t="s">
        <v>2707</v>
      </c>
      <c r="C389" s="7" t="s">
        <v>2398</v>
      </c>
      <c r="D389" s="8" t="s">
        <v>2707</v>
      </c>
      <c r="E389" s="6">
        <v>8.4</v>
      </c>
      <c r="F389" s="6">
        <v>0.7</v>
      </c>
      <c r="G389" s="6">
        <f t="shared" si="7"/>
        <v>12.000000000000002</v>
      </c>
      <c r="H389" s="10" t="s">
        <v>2274</v>
      </c>
    </row>
    <row r="390" spans="1:8" ht="43.2" x14ac:dyDescent="0.3">
      <c r="A390" s="8" t="s">
        <v>2708</v>
      </c>
      <c r="B390" s="8" t="s">
        <v>2708</v>
      </c>
      <c r="C390" s="7" t="s">
        <v>2709</v>
      </c>
      <c r="D390" s="8" t="s">
        <v>2708</v>
      </c>
      <c r="E390" s="6">
        <v>31.01</v>
      </c>
      <c r="F390" s="6">
        <v>0.7</v>
      </c>
      <c r="G390" s="6">
        <f t="shared" si="7"/>
        <v>44.300000000000004</v>
      </c>
      <c r="H390" s="10" t="s">
        <v>2274</v>
      </c>
    </row>
    <row r="391" spans="1:8" x14ac:dyDescent="0.3">
      <c r="A391" s="8" t="s">
        <v>2710</v>
      </c>
      <c r="B391" s="8" t="s">
        <v>2710</v>
      </c>
      <c r="C391" s="7" t="s">
        <v>2398</v>
      </c>
      <c r="D391" s="8" t="s">
        <v>2710</v>
      </c>
      <c r="E391" s="6">
        <v>71.05</v>
      </c>
      <c r="F391" s="6">
        <v>0.7</v>
      </c>
      <c r="G391" s="6">
        <f t="shared" si="7"/>
        <v>101.5</v>
      </c>
      <c r="H391" s="10" t="s">
        <v>2274</v>
      </c>
    </row>
    <row r="392" spans="1:8" x14ac:dyDescent="0.3">
      <c r="A392" s="8" t="s">
        <v>2711</v>
      </c>
      <c r="B392" s="8" t="s">
        <v>2711</v>
      </c>
      <c r="C392" s="7" t="s">
        <v>2398</v>
      </c>
      <c r="D392" s="8" t="s">
        <v>2711</v>
      </c>
      <c r="E392" s="6">
        <v>74.97</v>
      </c>
      <c r="F392" s="6">
        <v>0.7</v>
      </c>
      <c r="G392" s="6">
        <f t="shared" si="7"/>
        <v>107.10000000000001</v>
      </c>
      <c r="H392" s="10" t="s">
        <v>2274</v>
      </c>
    </row>
    <row r="393" spans="1:8" x14ac:dyDescent="0.3">
      <c r="A393" s="8" t="s">
        <v>2712</v>
      </c>
      <c r="B393" s="8" t="s">
        <v>2712</v>
      </c>
      <c r="C393" s="7" t="s">
        <v>2398</v>
      </c>
      <c r="D393" s="8" t="s">
        <v>2712</v>
      </c>
      <c r="E393" s="6">
        <v>9.4499999999999993</v>
      </c>
      <c r="F393" s="6">
        <v>0.7</v>
      </c>
      <c r="G393" s="6">
        <f t="shared" si="7"/>
        <v>13.5</v>
      </c>
      <c r="H393" s="10" t="s">
        <v>2274</v>
      </c>
    </row>
    <row r="394" spans="1:8" x14ac:dyDescent="0.3">
      <c r="A394" s="8" t="s">
        <v>2713</v>
      </c>
      <c r="B394" s="8" t="s">
        <v>2713</v>
      </c>
      <c r="C394" s="7" t="s">
        <v>2398</v>
      </c>
      <c r="D394" s="8" t="s">
        <v>2713</v>
      </c>
      <c r="E394" s="6">
        <v>2.94</v>
      </c>
      <c r="F394" s="6">
        <v>0.7</v>
      </c>
      <c r="G394" s="6">
        <f t="shared" si="7"/>
        <v>4.2</v>
      </c>
      <c r="H394" s="10" t="s">
        <v>2274</v>
      </c>
    </row>
    <row r="395" spans="1:8" x14ac:dyDescent="0.3">
      <c r="A395" s="8" t="s">
        <v>2714</v>
      </c>
      <c r="B395" s="8" t="s">
        <v>2714</v>
      </c>
      <c r="C395" s="7" t="s">
        <v>2398</v>
      </c>
      <c r="D395" s="8" t="s">
        <v>2714</v>
      </c>
      <c r="E395" s="6">
        <v>20.86</v>
      </c>
      <c r="F395" s="6">
        <v>0.7</v>
      </c>
      <c r="G395" s="6">
        <f t="shared" si="7"/>
        <v>29.8</v>
      </c>
      <c r="H395" s="10" t="s">
        <v>2274</v>
      </c>
    </row>
    <row r="396" spans="1:8" x14ac:dyDescent="0.3">
      <c r="A396" s="8" t="s">
        <v>2715</v>
      </c>
      <c r="B396" s="8" t="s">
        <v>2715</v>
      </c>
      <c r="C396" s="7" t="s">
        <v>2398</v>
      </c>
      <c r="D396" s="8" t="s">
        <v>2715</v>
      </c>
      <c r="E396" s="6">
        <v>22.26</v>
      </c>
      <c r="F396" s="6">
        <v>0.7</v>
      </c>
      <c r="G396" s="6">
        <f t="shared" si="7"/>
        <v>31.800000000000004</v>
      </c>
      <c r="H396" s="10" t="s">
        <v>2274</v>
      </c>
    </row>
    <row r="397" spans="1:8" x14ac:dyDescent="0.3">
      <c r="A397" s="8" t="s">
        <v>2716</v>
      </c>
      <c r="B397" s="8" t="s">
        <v>2716</v>
      </c>
      <c r="C397" s="7" t="s">
        <v>2398</v>
      </c>
      <c r="D397" s="8" t="s">
        <v>2716</v>
      </c>
      <c r="E397" s="6">
        <v>23.45</v>
      </c>
      <c r="F397" s="6">
        <v>0.7</v>
      </c>
      <c r="G397" s="6">
        <f t="shared" si="7"/>
        <v>33.5</v>
      </c>
      <c r="H397" s="10" t="s">
        <v>2274</v>
      </c>
    </row>
    <row r="398" spans="1:8" x14ac:dyDescent="0.3">
      <c r="A398" s="8" t="s">
        <v>2717</v>
      </c>
      <c r="B398" s="8" t="s">
        <v>2717</v>
      </c>
      <c r="C398" s="7" t="s">
        <v>2398</v>
      </c>
      <c r="D398" s="8" t="s">
        <v>2717</v>
      </c>
      <c r="E398" s="6">
        <v>19.809999999999999</v>
      </c>
      <c r="F398" s="6">
        <v>0.7</v>
      </c>
      <c r="G398" s="6">
        <f t="shared" si="7"/>
        <v>28.3</v>
      </c>
      <c r="H398" s="10" t="s">
        <v>2274</v>
      </c>
    </row>
    <row r="399" spans="1:8" x14ac:dyDescent="0.3">
      <c r="A399" s="8" t="s">
        <v>2718</v>
      </c>
      <c r="B399" s="8" t="s">
        <v>2718</v>
      </c>
      <c r="C399" s="7" t="s">
        <v>2398</v>
      </c>
      <c r="D399" s="8" t="s">
        <v>2718</v>
      </c>
      <c r="E399" s="6">
        <v>27.65</v>
      </c>
      <c r="F399" s="6">
        <v>0.7</v>
      </c>
      <c r="G399" s="6">
        <f t="shared" si="7"/>
        <v>39.5</v>
      </c>
      <c r="H399" s="10" t="s">
        <v>2274</v>
      </c>
    </row>
    <row r="400" spans="1:8" x14ac:dyDescent="0.3">
      <c r="A400" s="8" t="s">
        <v>2719</v>
      </c>
      <c r="B400" s="8" t="s">
        <v>2719</v>
      </c>
      <c r="C400" s="7" t="s">
        <v>2398</v>
      </c>
      <c r="D400" s="8" t="s">
        <v>2719</v>
      </c>
      <c r="E400" s="6">
        <v>26.67</v>
      </c>
      <c r="F400" s="6">
        <v>0.7</v>
      </c>
      <c r="G400" s="6">
        <f t="shared" si="7"/>
        <v>38.1</v>
      </c>
      <c r="H400" s="10" t="s">
        <v>2274</v>
      </c>
    </row>
    <row r="401" spans="1:8" x14ac:dyDescent="0.3">
      <c r="A401" s="8" t="s">
        <v>2720</v>
      </c>
      <c r="B401" s="8" t="s">
        <v>2720</v>
      </c>
      <c r="C401" s="7" t="s">
        <v>2398</v>
      </c>
      <c r="D401" s="8" t="s">
        <v>2720</v>
      </c>
      <c r="E401" s="6">
        <v>11.76</v>
      </c>
      <c r="F401" s="6">
        <v>0.7</v>
      </c>
      <c r="G401" s="6">
        <f t="shared" si="7"/>
        <v>16.8</v>
      </c>
      <c r="H401" s="10" t="s">
        <v>2274</v>
      </c>
    </row>
    <row r="402" spans="1:8" x14ac:dyDescent="0.3">
      <c r="A402" s="8" t="s">
        <v>2721</v>
      </c>
      <c r="B402" s="8" t="s">
        <v>2721</v>
      </c>
      <c r="C402" s="7" t="s">
        <v>2398</v>
      </c>
      <c r="D402" s="8" t="s">
        <v>2721</v>
      </c>
      <c r="E402" s="6">
        <v>16.59</v>
      </c>
      <c r="F402" s="6">
        <v>0.7</v>
      </c>
      <c r="G402" s="6">
        <f t="shared" si="7"/>
        <v>23.700000000000003</v>
      </c>
      <c r="H402" s="10" t="s">
        <v>2274</v>
      </c>
    </row>
    <row r="403" spans="1:8" x14ac:dyDescent="0.3">
      <c r="A403" s="8" t="s">
        <v>2722</v>
      </c>
      <c r="B403" s="8" t="s">
        <v>2722</v>
      </c>
      <c r="C403" s="7" t="s">
        <v>2398</v>
      </c>
      <c r="D403" s="8" t="s">
        <v>2722</v>
      </c>
      <c r="E403" s="6">
        <v>21.91</v>
      </c>
      <c r="F403" s="6">
        <v>0.7</v>
      </c>
      <c r="G403" s="6">
        <f t="shared" si="7"/>
        <v>31.3</v>
      </c>
      <c r="H403" s="10" t="s">
        <v>2274</v>
      </c>
    </row>
    <row r="404" spans="1:8" x14ac:dyDescent="0.3">
      <c r="A404" s="8" t="s">
        <v>2723</v>
      </c>
      <c r="B404" s="8" t="s">
        <v>2723</v>
      </c>
      <c r="C404" s="7" t="s">
        <v>2398</v>
      </c>
      <c r="D404" s="8" t="s">
        <v>2723</v>
      </c>
      <c r="E404" s="6">
        <v>32.83</v>
      </c>
      <c r="F404" s="6">
        <v>0.7</v>
      </c>
      <c r="G404" s="6">
        <f t="shared" si="7"/>
        <v>46.9</v>
      </c>
      <c r="H404" s="10" t="s">
        <v>2274</v>
      </c>
    </row>
    <row r="405" spans="1:8" x14ac:dyDescent="0.3">
      <c r="A405" s="8" t="s">
        <v>2724</v>
      </c>
      <c r="B405" s="8" t="s">
        <v>2724</v>
      </c>
      <c r="C405" s="7" t="s">
        <v>2398</v>
      </c>
      <c r="D405" s="8" t="s">
        <v>2724</v>
      </c>
      <c r="E405" s="6">
        <v>27.92</v>
      </c>
      <c r="F405" s="6">
        <v>0.7</v>
      </c>
      <c r="G405" s="6">
        <f t="shared" ref="G405:G465" si="8">E405/F405</f>
        <v>39.885714285714293</v>
      </c>
      <c r="H405" s="10" t="s">
        <v>2274</v>
      </c>
    </row>
    <row r="406" spans="1:8" x14ac:dyDescent="0.3">
      <c r="A406" s="8" t="s">
        <v>2725</v>
      </c>
      <c r="B406" s="8" t="s">
        <v>2725</v>
      </c>
      <c r="C406" s="7" t="s">
        <v>2398</v>
      </c>
      <c r="D406" s="8" t="s">
        <v>2725</v>
      </c>
      <c r="E406" s="6">
        <v>37.03</v>
      </c>
      <c r="F406" s="6">
        <v>0.7</v>
      </c>
      <c r="G406" s="6">
        <f t="shared" si="8"/>
        <v>52.900000000000006</v>
      </c>
      <c r="H406" s="10" t="s">
        <v>2274</v>
      </c>
    </row>
    <row r="407" spans="1:8" x14ac:dyDescent="0.3">
      <c r="A407" s="8" t="s">
        <v>2726</v>
      </c>
      <c r="B407" s="8" t="s">
        <v>2726</v>
      </c>
      <c r="C407" s="7" t="s">
        <v>2398</v>
      </c>
      <c r="D407" s="8" t="s">
        <v>2726</v>
      </c>
      <c r="E407" s="6">
        <v>43.82</v>
      </c>
      <c r="F407" s="6">
        <v>0.7</v>
      </c>
      <c r="G407" s="6">
        <f t="shared" si="8"/>
        <v>62.6</v>
      </c>
      <c r="H407" s="10" t="s">
        <v>2274</v>
      </c>
    </row>
    <row r="408" spans="1:8" x14ac:dyDescent="0.3">
      <c r="A408" s="8" t="s">
        <v>2727</v>
      </c>
      <c r="B408" s="8" t="s">
        <v>2727</v>
      </c>
      <c r="C408" s="7" t="s">
        <v>2398</v>
      </c>
      <c r="D408" s="8" t="s">
        <v>2727</v>
      </c>
      <c r="E408" s="6">
        <v>49.84</v>
      </c>
      <c r="F408" s="6">
        <v>0.7</v>
      </c>
      <c r="G408" s="6">
        <f t="shared" si="8"/>
        <v>71.2</v>
      </c>
      <c r="H408" s="10" t="s">
        <v>2274</v>
      </c>
    </row>
    <row r="409" spans="1:8" x14ac:dyDescent="0.3">
      <c r="A409" s="8" t="s">
        <v>2728</v>
      </c>
      <c r="B409" s="8" t="s">
        <v>2728</v>
      </c>
      <c r="C409" s="7" t="s">
        <v>2398</v>
      </c>
      <c r="D409" s="8" t="s">
        <v>2728</v>
      </c>
      <c r="E409" s="6">
        <v>43.82</v>
      </c>
      <c r="F409" s="6">
        <v>0.7</v>
      </c>
      <c r="G409" s="6">
        <f t="shared" si="8"/>
        <v>62.6</v>
      </c>
      <c r="H409" s="10" t="s">
        <v>2274</v>
      </c>
    </row>
    <row r="410" spans="1:8" x14ac:dyDescent="0.3">
      <c r="A410" s="8" t="s">
        <v>2729</v>
      </c>
      <c r="B410" s="8" t="s">
        <v>2729</v>
      </c>
      <c r="C410" s="7" t="s">
        <v>2398</v>
      </c>
      <c r="D410" s="8" t="s">
        <v>2729</v>
      </c>
      <c r="E410" s="6">
        <v>49.7</v>
      </c>
      <c r="F410" s="6">
        <v>0.7</v>
      </c>
      <c r="G410" s="6">
        <f t="shared" si="8"/>
        <v>71.000000000000014</v>
      </c>
      <c r="H410" s="10" t="s">
        <v>2274</v>
      </c>
    </row>
    <row r="411" spans="1:8" x14ac:dyDescent="0.3">
      <c r="A411" s="8" t="s">
        <v>2730</v>
      </c>
      <c r="B411" s="8" t="s">
        <v>2730</v>
      </c>
      <c r="C411" s="7" t="s">
        <v>2398</v>
      </c>
      <c r="D411" s="8" t="s">
        <v>2730</v>
      </c>
      <c r="E411" s="6">
        <v>56.35</v>
      </c>
      <c r="F411" s="6">
        <v>0.7</v>
      </c>
      <c r="G411" s="6">
        <f t="shared" si="8"/>
        <v>80.500000000000014</v>
      </c>
      <c r="H411" s="10" t="s">
        <v>2274</v>
      </c>
    </row>
    <row r="412" spans="1:8" x14ac:dyDescent="0.3">
      <c r="A412" s="8" t="s">
        <v>2731</v>
      </c>
      <c r="B412" s="8" t="s">
        <v>2731</v>
      </c>
      <c r="C412" s="7" t="s">
        <v>2398</v>
      </c>
      <c r="D412" s="8" t="s">
        <v>2731</v>
      </c>
      <c r="E412" s="6">
        <v>65.03</v>
      </c>
      <c r="F412" s="6">
        <v>0.7</v>
      </c>
      <c r="G412" s="6">
        <f t="shared" si="8"/>
        <v>92.9</v>
      </c>
      <c r="H412" s="10" t="s">
        <v>2274</v>
      </c>
    </row>
    <row r="413" spans="1:8" x14ac:dyDescent="0.3">
      <c r="A413" s="8" t="s">
        <v>2732</v>
      </c>
      <c r="B413" s="8" t="s">
        <v>2732</v>
      </c>
      <c r="C413" s="7" t="s">
        <v>2398</v>
      </c>
      <c r="D413" s="8" t="s">
        <v>2732</v>
      </c>
      <c r="E413" s="6">
        <v>77.98</v>
      </c>
      <c r="F413" s="6">
        <v>0.7</v>
      </c>
      <c r="G413" s="6">
        <f t="shared" si="8"/>
        <v>111.4</v>
      </c>
      <c r="H413" s="10" t="s">
        <v>2274</v>
      </c>
    </row>
    <row r="414" spans="1:8" x14ac:dyDescent="0.3">
      <c r="A414" s="8" t="s">
        <v>2733</v>
      </c>
      <c r="B414" s="8" t="s">
        <v>2733</v>
      </c>
      <c r="C414" s="7" t="s">
        <v>2398</v>
      </c>
      <c r="D414" s="8" t="s">
        <v>2733</v>
      </c>
      <c r="E414" s="6">
        <v>90.93</v>
      </c>
      <c r="F414" s="6">
        <v>0.7</v>
      </c>
      <c r="G414" s="6">
        <f t="shared" si="8"/>
        <v>129.9</v>
      </c>
      <c r="H414" s="10" t="s">
        <v>2274</v>
      </c>
    </row>
    <row r="415" spans="1:8" x14ac:dyDescent="0.3">
      <c r="A415" s="8" t="s">
        <v>2734</v>
      </c>
      <c r="B415" s="8" t="s">
        <v>2734</v>
      </c>
      <c r="C415" s="7" t="s">
        <v>2398</v>
      </c>
      <c r="D415" s="8" t="s">
        <v>2734</v>
      </c>
      <c r="E415" s="6">
        <v>104.09</v>
      </c>
      <c r="F415" s="6">
        <v>0.7</v>
      </c>
      <c r="G415" s="6">
        <f t="shared" si="8"/>
        <v>148.70000000000002</v>
      </c>
      <c r="H415" s="10" t="s">
        <v>2274</v>
      </c>
    </row>
    <row r="416" spans="1:8" x14ac:dyDescent="0.3">
      <c r="A416" s="8" t="s">
        <v>2735</v>
      </c>
      <c r="B416" s="8" t="s">
        <v>2735</v>
      </c>
      <c r="C416" s="7" t="s">
        <v>2398</v>
      </c>
      <c r="D416" s="8" t="s">
        <v>2735</v>
      </c>
      <c r="E416" s="6">
        <v>52.08</v>
      </c>
      <c r="F416" s="6">
        <v>0.7</v>
      </c>
      <c r="G416" s="6">
        <f t="shared" si="8"/>
        <v>74.400000000000006</v>
      </c>
      <c r="H416" s="10" t="s">
        <v>2274</v>
      </c>
    </row>
    <row r="417" spans="1:8" x14ac:dyDescent="0.3">
      <c r="A417" s="8" t="s">
        <v>2736</v>
      </c>
      <c r="B417" s="8" t="s">
        <v>2736</v>
      </c>
      <c r="C417" s="7" t="s">
        <v>2398</v>
      </c>
      <c r="D417" s="8" t="s">
        <v>2736</v>
      </c>
      <c r="E417" s="6">
        <v>62.72</v>
      </c>
      <c r="F417" s="6">
        <v>0.7</v>
      </c>
      <c r="G417" s="6">
        <f t="shared" si="8"/>
        <v>89.600000000000009</v>
      </c>
      <c r="H417" s="10" t="s">
        <v>2274</v>
      </c>
    </row>
    <row r="418" spans="1:8" x14ac:dyDescent="0.3">
      <c r="A418" s="8" t="s">
        <v>2737</v>
      </c>
      <c r="B418" s="8" t="s">
        <v>2737</v>
      </c>
      <c r="C418" s="7" t="s">
        <v>2398</v>
      </c>
      <c r="D418" s="8" t="s">
        <v>2737</v>
      </c>
      <c r="E418" s="6">
        <v>74.97</v>
      </c>
      <c r="F418" s="6">
        <v>0.7</v>
      </c>
      <c r="G418" s="6">
        <f t="shared" si="8"/>
        <v>107.10000000000001</v>
      </c>
      <c r="H418" s="10" t="s">
        <v>2274</v>
      </c>
    </row>
    <row r="419" spans="1:8" x14ac:dyDescent="0.3">
      <c r="A419" s="8" t="s">
        <v>2738</v>
      </c>
      <c r="B419" s="8" t="s">
        <v>2738</v>
      </c>
      <c r="C419" s="7" t="s">
        <v>2398</v>
      </c>
      <c r="D419" s="8" t="s">
        <v>2738</v>
      </c>
      <c r="E419" s="6">
        <v>112.21</v>
      </c>
      <c r="F419" s="6">
        <v>0.7</v>
      </c>
      <c r="G419" s="6">
        <f t="shared" si="8"/>
        <v>160.30000000000001</v>
      </c>
      <c r="H419" s="10" t="s">
        <v>2274</v>
      </c>
    </row>
    <row r="420" spans="1:8" x14ac:dyDescent="0.3">
      <c r="A420" s="8" t="s">
        <v>2739</v>
      </c>
      <c r="B420" s="8" t="s">
        <v>2739</v>
      </c>
      <c r="C420" s="7" t="s">
        <v>2398</v>
      </c>
      <c r="D420" s="8" t="s">
        <v>2739</v>
      </c>
      <c r="E420" s="6">
        <v>9.52</v>
      </c>
      <c r="F420" s="6">
        <v>0.7</v>
      </c>
      <c r="G420" s="6">
        <f t="shared" si="8"/>
        <v>13.6</v>
      </c>
      <c r="H420" s="10" t="s">
        <v>2274</v>
      </c>
    </row>
    <row r="421" spans="1:8" x14ac:dyDescent="0.3">
      <c r="A421" s="8" t="s">
        <v>2740</v>
      </c>
      <c r="B421" s="8" t="s">
        <v>2740</v>
      </c>
      <c r="C421" s="7" t="s">
        <v>2398</v>
      </c>
      <c r="D421" s="8" t="s">
        <v>2740</v>
      </c>
      <c r="E421" s="6">
        <v>85.96</v>
      </c>
      <c r="F421" s="6">
        <v>0.7</v>
      </c>
      <c r="G421" s="6">
        <f t="shared" si="8"/>
        <v>122.8</v>
      </c>
      <c r="H421" s="10" t="s">
        <v>2274</v>
      </c>
    </row>
    <row r="422" spans="1:8" x14ac:dyDescent="0.3">
      <c r="A422" s="8" t="s">
        <v>2741</v>
      </c>
      <c r="B422" s="8" t="s">
        <v>2741</v>
      </c>
      <c r="C422" s="7" t="s">
        <v>2398</v>
      </c>
      <c r="D422" s="8" t="s">
        <v>2741</v>
      </c>
      <c r="E422" s="6">
        <v>99.05</v>
      </c>
      <c r="F422" s="6">
        <v>0.7</v>
      </c>
      <c r="G422" s="6">
        <f t="shared" si="8"/>
        <v>141.5</v>
      </c>
      <c r="H422" s="10" t="s">
        <v>2274</v>
      </c>
    </row>
    <row r="423" spans="1:8" x14ac:dyDescent="0.3">
      <c r="A423" s="8" t="s">
        <v>2742</v>
      </c>
      <c r="B423" s="8" t="s">
        <v>2742</v>
      </c>
      <c r="C423" s="7" t="s">
        <v>2398</v>
      </c>
      <c r="D423" s="8" t="s">
        <v>2742</v>
      </c>
      <c r="E423" s="6">
        <v>10.36</v>
      </c>
      <c r="F423" s="6">
        <v>0.7</v>
      </c>
      <c r="G423" s="6">
        <f t="shared" si="8"/>
        <v>14.8</v>
      </c>
      <c r="H423" s="10" t="s">
        <v>2274</v>
      </c>
    </row>
    <row r="424" spans="1:8" x14ac:dyDescent="0.3">
      <c r="A424" s="8" t="s">
        <v>2743</v>
      </c>
      <c r="B424" s="8" t="s">
        <v>2743</v>
      </c>
      <c r="C424" s="7" t="s">
        <v>2398</v>
      </c>
      <c r="D424" s="8" t="s">
        <v>2743</v>
      </c>
      <c r="E424" s="6">
        <v>14.35</v>
      </c>
      <c r="F424" s="6">
        <v>0.7</v>
      </c>
      <c r="G424" s="6">
        <f t="shared" si="8"/>
        <v>20.5</v>
      </c>
      <c r="H424" s="10" t="s">
        <v>2274</v>
      </c>
    </row>
    <row r="425" spans="1:8" x14ac:dyDescent="0.3">
      <c r="A425" s="8" t="s">
        <v>2744</v>
      </c>
      <c r="B425" s="8" t="s">
        <v>2744</v>
      </c>
      <c r="C425" s="7" t="s">
        <v>2398</v>
      </c>
      <c r="D425" s="8" t="s">
        <v>2744</v>
      </c>
      <c r="E425" s="6">
        <v>19.809999999999999</v>
      </c>
      <c r="F425" s="6">
        <v>0.7</v>
      </c>
      <c r="G425" s="6">
        <f t="shared" si="8"/>
        <v>28.3</v>
      </c>
      <c r="H425" s="10" t="s">
        <v>2274</v>
      </c>
    </row>
    <row r="426" spans="1:8" x14ac:dyDescent="0.3">
      <c r="A426" s="8" t="s">
        <v>2745</v>
      </c>
      <c r="B426" s="8" t="s">
        <v>2745</v>
      </c>
      <c r="C426" s="7" t="s">
        <v>2398</v>
      </c>
      <c r="D426" s="8" t="s">
        <v>2745</v>
      </c>
      <c r="E426" s="6">
        <v>47.18</v>
      </c>
      <c r="F426" s="6">
        <v>0.7</v>
      </c>
      <c r="G426" s="6">
        <f t="shared" si="8"/>
        <v>67.400000000000006</v>
      </c>
      <c r="H426" s="10" t="s">
        <v>2274</v>
      </c>
    </row>
    <row r="427" spans="1:8" x14ac:dyDescent="0.3">
      <c r="A427" s="8" t="s">
        <v>2746</v>
      </c>
      <c r="B427" s="8" t="s">
        <v>2746</v>
      </c>
      <c r="C427" s="7" t="s">
        <v>2398</v>
      </c>
      <c r="D427" s="8" t="s">
        <v>2746</v>
      </c>
      <c r="E427" s="6">
        <v>53.55</v>
      </c>
      <c r="F427" s="6">
        <v>0.7</v>
      </c>
      <c r="G427" s="6">
        <f t="shared" si="8"/>
        <v>76.5</v>
      </c>
      <c r="H427" s="10" t="s">
        <v>2274</v>
      </c>
    </row>
    <row r="428" spans="1:8" x14ac:dyDescent="0.3">
      <c r="A428" s="8" t="s">
        <v>2747</v>
      </c>
      <c r="B428" s="8" t="s">
        <v>2747</v>
      </c>
      <c r="C428" s="7" t="s">
        <v>2398</v>
      </c>
      <c r="D428" s="8" t="s">
        <v>2747</v>
      </c>
      <c r="E428" s="6">
        <v>31.92</v>
      </c>
      <c r="F428" s="6">
        <v>0.7</v>
      </c>
      <c r="G428" s="6">
        <f t="shared" si="8"/>
        <v>45.600000000000009</v>
      </c>
      <c r="H428" s="10" t="s">
        <v>2274</v>
      </c>
    </row>
    <row r="429" spans="1:8" x14ac:dyDescent="0.3">
      <c r="A429" s="8" t="s">
        <v>2748</v>
      </c>
      <c r="B429" s="8" t="s">
        <v>2748</v>
      </c>
      <c r="C429" s="7" t="s">
        <v>2398</v>
      </c>
      <c r="D429" s="8" t="s">
        <v>2748</v>
      </c>
      <c r="E429" s="6">
        <v>91.7</v>
      </c>
      <c r="F429" s="6">
        <v>0.7</v>
      </c>
      <c r="G429" s="6">
        <f t="shared" si="8"/>
        <v>131</v>
      </c>
      <c r="H429" s="10" t="s">
        <v>2274</v>
      </c>
    </row>
    <row r="430" spans="1:8" x14ac:dyDescent="0.3">
      <c r="A430" s="8" t="s">
        <v>2749</v>
      </c>
      <c r="B430" s="8" t="s">
        <v>2749</v>
      </c>
      <c r="C430" s="7" t="s">
        <v>2398</v>
      </c>
      <c r="D430" s="8" t="s">
        <v>2749</v>
      </c>
      <c r="E430" s="6">
        <v>71.959999999999994</v>
      </c>
      <c r="F430" s="6">
        <v>0.7</v>
      </c>
      <c r="G430" s="6">
        <f t="shared" si="8"/>
        <v>102.8</v>
      </c>
      <c r="H430" s="10" t="s">
        <v>2274</v>
      </c>
    </row>
    <row r="431" spans="1:8" ht="43.2" x14ac:dyDescent="0.3">
      <c r="A431" s="1" t="s">
        <v>2750</v>
      </c>
      <c r="B431" s="1" t="s">
        <v>2750</v>
      </c>
      <c r="C431" s="7" t="s">
        <v>2751</v>
      </c>
      <c r="D431" s="1" t="s">
        <v>2750</v>
      </c>
      <c r="E431" s="9">
        <v>11.72</v>
      </c>
      <c r="F431" s="6">
        <v>0.7</v>
      </c>
      <c r="G431" s="6">
        <f t="shared" si="8"/>
        <v>16.742857142857144</v>
      </c>
      <c r="H431" s="10" t="s">
        <v>2274</v>
      </c>
    </row>
    <row r="432" spans="1:8" x14ac:dyDescent="0.3">
      <c r="A432" s="1" t="s">
        <v>2752</v>
      </c>
      <c r="B432" s="1" t="s">
        <v>2752</v>
      </c>
      <c r="C432" s="7" t="s">
        <v>2753</v>
      </c>
      <c r="D432" s="1" t="s">
        <v>2752</v>
      </c>
      <c r="E432" s="9">
        <v>16.71</v>
      </c>
      <c r="F432" s="6">
        <v>0.7</v>
      </c>
      <c r="G432" s="6">
        <f t="shared" si="8"/>
        <v>23.871428571428574</v>
      </c>
      <c r="H432" s="10" t="s">
        <v>2274</v>
      </c>
    </row>
    <row r="433" spans="1:8" x14ac:dyDescent="0.3">
      <c r="A433" s="8" t="s">
        <v>2754</v>
      </c>
      <c r="B433" s="8" t="s">
        <v>2754</v>
      </c>
      <c r="C433" s="7" t="s">
        <v>2398</v>
      </c>
      <c r="D433" s="8" t="s">
        <v>2754</v>
      </c>
      <c r="E433" s="6">
        <v>23.7</v>
      </c>
      <c r="F433" s="6">
        <v>0.7</v>
      </c>
      <c r="G433" s="6">
        <f t="shared" si="8"/>
        <v>33.857142857142861</v>
      </c>
      <c r="H433" s="10" t="s">
        <v>2274</v>
      </c>
    </row>
    <row r="434" spans="1:8" ht="43.2" x14ac:dyDescent="0.3">
      <c r="A434" s="8" t="s">
        <v>2755</v>
      </c>
      <c r="B434" s="8" t="s">
        <v>2755</v>
      </c>
      <c r="C434" s="7" t="s">
        <v>2756</v>
      </c>
      <c r="D434" s="8" t="s">
        <v>2755</v>
      </c>
      <c r="E434" s="6">
        <v>42.67</v>
      </c>
      <c r="F434" s="6">
        <v>0.7</v>
      </c>
      <c r="G434" s="6">
        <f t="shared" si="8"/>
        <v>60.957142857142863</v>
      </c>
      <c r="H434" s="10" t="s">
        <v>2274</v>
      </c>
    </row>
    <row r="435" spans="1:8" x14ac:dyDescent="0.3">
      <c r="A435" s="8" t="s">
        <v>2757</v>
      </c>
      <c r="B435" s="8" t="s">
        <v>2757</v>
      </c>
      <c r="C435" s="7" t="s">
        <v>2398</v>
      </c>
      <c r="D435" s="8" t="s">
        <v>2757</v>
      </c>
      <c r="E435" s="6">
        <v>28.37</v>
      </c>
      <c r="F435" s="6">
        <v>0.7</v>
      </c>
      <c r="G435" s="6">
        <f t="shared" si="8"/>
        <v>40.528571428571432</v>
      </c>
      <c r="H435" s="10" t="s">
        <v>2274</v>
      </c>
    </row>
    <row r="436" spans="1:8" x14ac:dyDescent="0.3">
      <c r="A436" s="8" t="s">
        <v>2758</v>
      </c>
      <c r="B436" s="8" t="s">
        <v>2758</v>
      </c>
      <c r="C436" s="7" t="s">
        <v>2398</v>
      </c>
      <c r="D436" s="8" t="s">
        <v>2758</v>
      </c>
      <c r="E436" s="6">
        <v>43.96</v>
      </c>
      <c r="F436" s="6">
        <v>0.7</v>
      </c>
      <c r="G436" s="6">
        <f t="shared" si="8"/>
        <v>62.800000000000004</v>
      </c>
      <c r="H436" s="10" t="s">
        <v>2274</v>
      </c>
    </row>
    <row r="437" spans="1:8" x14ac:dyDescent="0.3">
      <c r="A437" s="8" t="s">
        <v>2759</v>
      </c>
      <c r="B437" s="8" t="s">
        <v>2759</v>
      </c>
      <c r="C437" s="7" t="s">
        <v>2398</v>
      </c>
      <c r="D437" s="8" t="s">
        <v>2759</v>
      </c>
      <c r="E437" s="6">
        <v>47.78</v>
      </c>
      <c r="F437" s="6">
        <v>0.7</v>
      </c>
      <c r="G437" s="6">
        <f t="shared" si="8"/>
        <v>68.257142857142867</v>
      </c>
      <c r="H437" s="10" t="s">
        <v>2274</v>
      </c>
    </row>
    <row r="438" spans="1:8" ht="43.2" x14ac:dyDescent="0.3">
      <c r="A438" s="8" t="s">
        <v>2760</v>
      </c>
      <c r="B438" s="8" t="s">
        <v>2760</v>
      </c>
      <c r="C438" s="7" t="s">
        <v>2761</v>
      </c>
      <c r="D438" s="8" t="s">
        <v>2760</v>
      </c>
      <c r="E438" s="6">
        <v>56.66</v>
      </c>
      <c r="F438" s="6">
        <v>0.7</v>
      </c>
      <c r="G438" s="6">
        <f t="shared" si="8"/>
        <v>80.94285714285715</v>
      </c>
      <c r="H438" s="10" t="s">
        <v>2274</v>
      </c>
    </row>
    <row r="439" spans="1:8" ht="28.8" x14ac:dyDescent="0.3">
      <c r="A439" s="8" t="s">
        <v>2762</v>
      </c>
      <c r="B439" s="8" t="s">
        <v>2762</v>
      </c>
      <c r="C439" s="7" t="s">
        <v>2763</v>
      </c>
      <c r="D439" s="8" t="s">
        <v>2762</v>
      </c>
      <c r="E439" s="6">
        <v>20.99</v>
      </c>
      <c r="F439" s="6">
        <v>0.7</v>
      </c>
      <c r="G439" s="6">
        <f t="shared" si="8"/>
        <v>29.985714285714284</v>
      </c>
      <c r="H439" s="10" t="s">
        <v>2274</v>
      </c>
    </row>
    <row r="440" spans="1:8" ht="28.8" x14ac:dyDescent="0.3">
      <c r="A440" s="1" t="s">
        <v>2764</v>
      </c>
      <c r="B440" s="1" t="s">
        <v>2764</v>
      </c>
      <c r="C440" s="7" t="s">
        <v>2765</v>
      </c>
      <c r="D440" s="1" t="s">
        <v>2764</v>
      </c>
      <c r="E440" s="9">
        <v>18.059999999999999</v>
      </c>
      <c r="F440" s="6">
        <v>0.7</v>
      </c>
      <c r="G440" s="6">
        <f t="shared" si="8"/>
        <v>25.8</v>
      </c>
      <c r="H440" s="10" t="s">
        <v>2274</v>
      </c>
    </row>
    <row r="441" spans="1:8" ht="28.8" x14ac:dyDescent="0.3">
      <c r="A441" s="1" t="s">
        <v>2766</v>
      </c>
      <c r="B441" s="1" t="s">
        <v>2766</v>
      </c>
      <c r="C441" s="7" t="s">
        <v>2767</v>
      </c>
      <c r="D441" s="1" t="s">
        <v>2766</v>
      </c>
      <c r="E441" s="9">
        <v>21.52</v>
      </c>
      <c r="F441" s="6">
        <v>0.7</v>
      </c>
      <c r="G441" s="6">
        <f t="shared" si="8"/>
        <v>30.742857142857144</v>
      </c>
      <c r="H441" s="10" t="s">
        <v>2274</v>
      </c>
    </row>
    <row r="442" spans="1:8" x14ac:dyDescent="0.3">
      <c r="A442" s="1" t="s">
        <v>2768</v>
      </c>
      <c r="B442" s="1" t="s">
        <v>2768</v>
      </c>
      <c r="C442" s="7" t="s">
        <v>2769</v>
      </c>
      <c r="D442" s="1" t="s">
        <v>2768</v>
      </c>
      <c r="E442" s="9">
        <v>40.64</v>
      </c>
      <c r="F442" s="6">
        <v>0.7</v>
      </c>
      <c r="G442" s="6">
        <f t="shared" si="8"/>
        <v>58.057142857142864</v>
      </c>
      <c r="H442" s="10" t="s">
        <v>2274</v>
      </c>
    </row>
    <row r="443" spans="1:8" x14ac:dyDescent="0.3">
      <c r="A443" s="8" t="s">
        <v>2770</v>
      </c>
      <c r="B443" s="8" t="s">
        <v>2770</v>
      </c>
      <c r="C443" s="7" t="s">
        <v>2398</v>
      </c>
      <c r="D443" s="8" t="s">
        <v>2770</v>
      </c>
      <c r="E443" s="6">
        <v>55.99</v>
      </c>
      <c r="F443" s="6">
        <v>0.7</v>
      </c>
      <c r="G443" s="6">
        <f t="shared" si="8"/>
        <v>79.985714285714295</v>
      </c>
      <c r="H443" s="10" t="s">
        <v>2274</v>
      </c>
    </row>
    <row r="444" spans="1:8" x14ac:dyDescent="0.3">
      <c r="A444" s="8" t="s">
        <v>2771</v>
      </c>
      <c r="B444" s="8" t="s">
        <v>2771</v>
      </c>
      <c r="C444" s="7" t="s">
        <v>2398</v>
      </c>
      <c r="D444" s="8" t="s">
        <v>2771</v>
      </c>
      <c r="E444" s="6">
        <v>24.78</v>
      </c>
      <c r="F444" s="6">
        <v>0.7</v>
      </c>
      <c r="G444" s="6">
        <f t="shared" si="8"/>
        <v>35.400000000000006</v>
      </c>
      <c r="H444" s="10" t="s">
        <v>2274</v>
      </c>
    </row>
    <row r="445" spans="1:8" x14ac:dyDescent="0.3">
      <c r="A445" s="8" t="s">
        <v>2772</v>
      </c>
      <c r="B445" s="8" t="s">
        <v>2772</v>
      </c>
      <c r="C445" s="7" t="s">
        <v>2398</v>
      </c>
      <c r="D445" s="8" t="s">
        <v>2772</v>
      </c>
      <c r="E445" s="6">
        <v>24.38</v>
      </c>
      <c r="F445" s="6">
        <v>0.7</v>
      </c>
      <c r="G445" s="6">
        <f t="shared" si="8"/>
        <v>34.828571428571429</v>
      </c>
      <c r="H445" s="10" t="s">
        <v>2274</v>
      </c>
    </row>
    <row r="446" spans="1:8" ht="28.8" x14ac:dyDescent="0.3">
      <c r="A446" s="1" t="s">
        <v>2773</v>
      </c>
      <c r="B446" s="1" t="s">
        <v>2773</v>
      </c>
      <c r="C446" s="7" t="s">
        <v>2774</v>
      </c>
      <c r="D446" s="1" t="s">
        <v>2773</v>
      </c>
      <c r="E446" s="9">
        <v>30.92</v>
      </c>
      <c r="F446" s="6">
        <v>0.7</v>
      </c>
      <c r="G446" s="6">
        <f t="shared" si="8"/>
        <v>44.171428571428578</v>
      </c>
      <c r="H446" s="10" t="s">
        <v>2274</v>
      </c>
    </row>
    <row r="447" spans="1:8" x14ac:dyDescent="0.3">
      <c r="A447" s="8" t="s">
        <v>2775</v>
      </c>
      <c r="B447" s="8" t="s">
        <v>2775</v>
      </c>
      <c r="C447" s="7" t="s">
        <v>2398</v>
      </c>
      <c r="D447" s="8" t="s">
        <v>2775</v>
      </c>
      <c r="E447" s="6">
        <v>68.25</v>
      </c>
      <c r="F447" s="6">
        <v>0.7</v>
      </c>
      <c r="G447" s="6">
        <f t="shared" si="8"/>
        <v>97.5</v>
      </c>
      <c r="H447" s="10" t="s">
        <v>2274</v>
      </c>
    </row>
    <row r="448" spans="1:8" x14ac:dyDescent="0.3">
      <c r="A448" s="8" t="s">
        <v>2776</v>
      </c>
      <c r="B448" s="8" t="s">
        <v>2776</v>
      </c>
      <c r="C448" s="7" t="s">
        <v>2398</v>
      </c>
      <c r="D448" s="8" t="s">
        <v>2776</v>
      </c>
      <c r="E448" s="6">
        <v>75.67</v>
      </c>
      <c r="F448" s="6">
        <v>0.7</v>
      </c>
      <c r="G448" s="6">
        <f t="shared" si="8"/>
        <v>108.10000000000001</v>
      </c>
      <c r="H448" s="10" t="s">
        <v>2274</v>
      </c>
    </row>
    <row r="449" spans="1:8" x14ac:dyDescent="0.3">
      <c r="A449" s="8" t="s">
        <v>2777</v>
      </c>
      <c r="B449" s="8" t="s">
        <v>2777</v>
      </c>
      <c r="C449" s="7" t="s">
        <v>2398</v>
      </c>
      <c r="D449" s="8" t="s">
        <v>2777</v>
      </c>
      <c r="E449" s="6">
        <v>82.6</v>
      </c>
      <c r="F449" s="6">
        <v>0.7</v>
      </c>
      <c r="G449" s="6">
        <f t="shared" si="8"/>
        <v>118</v>
      </c>
      <c r="H449" s="10" t="s">
        <v>2274</v>
      </c>
    </row>
    <row r="450" spans="1:8" x14ac:dyDescent="0.3">
      <c r="A450" s="8" t="s">
        <v>2778</v>
      </c>
      <c r="B450" s="8" t="s">
        <v>2778</v>
      </c>
      <c r="C450" s="7" t="s">
        <v>2398</v>
      </c>
      <c r="D450" s="8" t="s">
        <v>2778</v>
      </c>
      <c r="E450" s="6">
        <v>55.58</v>
      </c>
      <c r="F450" s="6">
        <v>0.7</v>
      </c>
      <c r="G450" s="6">
        <f t="shared" si="8"/>
        <v>79.400000000000006</v>
      </c>
      <c r="H450" s="10" t="s">
        <v>2274</v>
      </c>
    </row>
    <row r="451" spans="1:8" x14ac:dyDescent="0.3">
      <c r="A451" s="8" t="s">
        <v>2779</v>
      </c>
      <c r="B451" s="8" t="s">
        <v>2779</v>
      </c>
      <c r="C451" s="7" t="s">
        <v>2398</v>
      </c>
      <c r="D451" s="8" t="s">
        <v>2779</v>
      </c>
      <c r="E451" s="6">
        <v>49.7</v>
      </c>
      <c r="F451" s="6">
        <v>0.7</v>
      </c>
      <c r="G451" s="6">
        <f t="shared" si="8"/>
        <v>71.000000000000014</v>
      </c>
      <c r="H451" s="10" t="s">
        <v>2274</v>
      </c>
    </row>
    <row r="452" spans="1:8" x14ac:dyDescent="0.3">
      <c r="A452" s="8" t="s">
        <v>2780</v>
      </c>
      <c r="B452" s="8" t="s">
        <v>2780</v>
      </c>
      <c r="C452" s="7" t="s">
        <v>2398</v>
      </c>
      <c r="D452" s="8" t="s">
        <v>2780</v>
      </c>
      <c r="E452" s="6">
        <v>43.6</v>
      </c>
      <c r="F452" s="6">
        <v>0.7</v>
      </c>
      <c r="G452" s="6">
        <f t="shared" si="8"/>
        <v>62.285714285714292</v>
      </c>
      <c r="H452" s="10" t="s">
        <v>2274</v>
      </c>
    </row>
    <row r="453" spans="1:8" x14ac:dyDescent="0.3">
      <c r="A453" s="8" t="s">
        <v>2781</v>
      </c>
      <c r="B453" s="8" t="s">
        <v>2781</v>
      </c>
      <c r="C453" s="7" t="s">
        <v>2398</v>
      </c>
      <c r="D453" s="8" t="s">
        <v>2781</v>
      </c>
      <c r="E453" s="6">
        <v>8.0500000000000007</v>
      </c>
      <c r="F453" s="6">
        <v>0.7</v>
      </c>
      <c r="G453" s="6">
        <f t="shared" si="8"/>
        <v>11.500000000000002</v>
      </c>
      <c r="H453" s="10" t="s">
        <v>2274</v>
      </c>
    </row>
    <row r="454" spans="1:8" x14ac:dyDescent="0.3">
      <c r="A454" s="8" t="s">
        <v>2782</v>
      </c>
      <c r="B454" s="8" t="s">
        <v>2782</v>
      </c>
      <c r="C454" s="7" t="s">
        <v>2398</v>
      </c>
      <c r="D454" s="8" t="s">
        <v>2782</v>
      </c>
      <c r="E454" s="6">
        <v>39.700000000000003</v>
      </c>
      <c r="F454" s="6">
        <v>0.7</v>
      </c>
      <c r="G454" s="6">
        <f t="shared" si="8"/>
        <v>56.714285714285722</v>
      </c>
      <c r="H454" s="10" t="s">
        <v>2274</v>
      </c>
    </row>
    <row r="455" spans="1:8" x14ac:dyDescent="0.3">
      <c r="A455" s="8" t="s">
        <v>2783</v>
      </c>
      <c r="B455" s="8" t="s">
        <v>2783</v>
      </c>
      <c r="C455" s="7" t="s">
        <v>2398</v>
      </c>
      <c r="D455" s="8" t="s">
        <v>2783</v>
      </c>
      <c r="E455" s="6">
        <v>9.26</v>
      </c>
      <c r="F455" s="6">
        <v>0.7</v>
      </c>
      <c r="G455" s="6">
        <f t="shared" si="8"/>
        <v>13.22857142857143</v>
      </c>
      <c r="H455" s="10" t="s">
        <v>2274</v>
      </c>
    </row>
    <row r="456" spans="1:8" ht="43.2" x14ac:dyDescent="0.3">
      <c r="A456" s="8" t="s">
        <v>2784</v>
      </c>
      <c r="B456" s="8" t="s">
        <v>2784</v>
      </c>
      <c r="C456" s="7" t="s">
        <v>2785</v>
      </c>
      <c r="D456" s="8" t="s">
        <v>2784</v>
      </c>
      <c r="E456" s="6">
        <v>47.25</v>
      </c>
      <c r="F456" s="6">
        <v>0.7</v>
      </c>
      <c r="G456" s="6">
        <f t="shared" si="8"/>
        <v>67.5</v>
      </c>
      <c r="H456" s="10" t="s">
        <v>2274</v>
      </c>
    </row>
    <row r="457" spans="1:8" x14ac:dyDescent="0.3">
      <c r="A457" s="8" t="s">
        <v>2786</v>
      </c>
      <c r="B457" s="8" t="s">
        <v>2786</v>
      </c>
      <c r="C457" s="7" t="s">
        <v>2398</v>
      </c>
      <c r="D457" s="8" t="s">
        <v>2786</v>
      </c>
      <c r="E457" s="6">
        <v>57.05</v>
      </c>
      <c r="F457" s="6">
        <v>0.7</v>
      </c>
      <c r="G457" s="6">
        <f t="shared" si="8"/>
        <v>81.5</v>
      </c>
      <c r="H457" s="10" t="s">
        <v>2274</v>
      </c>
    </row>
    <row r="458" spans="1:8" x14ac:dyDescent="0.3">
      <c r="A458" s="8" t="s">
        <v>2787</v>
      </c>
      <c r="B458" s="8" t="s">
        <v>2787</v>
      </c>
      <c r="C458" s="7" t="s">
        <v>2398</v>
      </c>
      <c r="D458" s="8" t="s">
        <v>2787</v>
      </c>
      <c r="E458" s="6">
        <v>76.72</v>
      </c>
      <c r="F458" s="6">
        <v>0.7</v>
      </c>
      <c r="G458" s="6">
        <f t="shared" si="8"/>
        <v>109.60000000000001</v>
      </c>
      <c r="H458" s="10" t="s">
        <v>2274</v>
      </c>
    </row>
    <row r="459" spans="1:8" x14ac:dyDescent="0.3">
      <c r="A459" s="8" t="s">
        <v>2788</v>
      </c>
      <c r="B459" s="8" t="s">
        <v>2788</v>
      </c>
      <c r="C459" s="7" t="s">
        <v>2398</v>
      </c>
      <c r="D459" s="8" t="s">
        <v>2788</v>
      </c>
      <c r="E459" s="6">
        <v>58.1</v>
      </c>
      <c r="F459" s="6">
        <v>0.7</v>
      </c>
      <c r="G459" s="6">
        <f t="shared" si="8"/>
        <v>83.000000000000014</v>
      </c>
      <c r="H459" s="10" t="s">
        <v>2274</v>
      </c>
    </row>
    <row r="460" spans="1:8" x14ac:dyDescent="0.3">
      <c r="A460" s="8" t="s">
        <v>2789</v>
      </c>
      <c r="B460" s="8" t="s">
        <v>2789</v>
      </c>
      <c r="C460" s="7" t="s">
        <v>2398</v>
      </c>
      <c r="D460" s="8" t="s">
        <v>2789</v>
      </c>
      <c r="E460" s="6">
        <v>25.13</v>
      </c>
      <c r="F460" s="6">
        <v>0.7</v>
      </c>
      <c r="G460" s="6">
        <f t="shared" si="8"/>
        <v>35.9</v>
      </c>
      <c r="H460" s="10" t="s">
        <v>2274</v>
      </c>
    </row>
    <row r="461" spans="1:8" x14ac:dyDescent="0.3">
      <c r="A461" s="8" t="s">
        <v>2790</v>
      </c>
      <c r="B461" s="8" t="s">
        <v>2790</v>
      </c>
      <c r="C461" s="7" t="s">
        <v>2398</v>
      </c>
      <c r="D461" s="8" t="s">
        <v>2790</v>
      </c>
      <c r="E461" s="6">
        <v>3.5</v>
      </c>
      <c r="F461" s="6">
        <v>0.7</v>
      </c>
      <c r="G461" s="6">
        <f t="shared" si="8"/>
        <v>5</v>
      </c>
      <c r="H461" s="10" t="s">
        <v>2274</v>
      </c>
    </row>
    <row r="462" spans="1:8" x14ac:dyDescent="0.3">
      <c r="A462" s="8" t="s">
        <v>2791</v>
      </c>
      <c r="B462" s="8" t="s">
        <v>2791</v>
      </c>
      <c r="C462" s="7" t="s">
        <v>2398</v>
      </c>
      <c r="D462" s="8" t="s">
        <v>2791</v>
      </c>
      <c r="E462" s="6">
        <v>2.38</v>
      </c>
      <c r="F462" s="6">
        <v>0.7</v>
      </c>
      <c r="G462" s="6">
        <f t="shared" si="8"/>
        <v>3.4</v>
      </c>
      <c r="H462" s="10" t="s">
        <v>2274</v>
      </c>
    </row>
    <row r="463" spans="1:8" x14ac:dyDescent="0.3">
      <c r="A463" s="8" t="s">
        <v>2792</v>
      </c>
      <c r="B463" s="8" t="s">
        <v>2792</v>
      </c>
      <c r="C463" s="7" t="s">
        <v>2398</v>
      </c>
      <c r="D463" s="8" t="s">
        <v>2792</v>
      </c>
      <c r="E463" s="6">
        <v>57.33</v>
      </c>
      <c r="F463" s="6">
        <v>0.7</v>
      </c>
      <c r="G463" s="6">
        <f t="shared" si="8"/>
        <v>81.900000000000006</v>
      </c>
      <c r="H463" s="10" t="s">
        <v>2274</v>
      </c>
    </row>
    <row r="464" spans="1:8" x14ac:dyDescent="0.3">
      <c r="A464" s="8" t="s">
        <v>2793</v>
      </c>
      <c r="B464" s="8" t="s">
        <v>2793</v>
      </c>
      <c r="C464" s="7" t="s">
        <v>2398</v>
      </c>
      <c r="D464" s="8" t="s">
        <v>2793</v>
      </c>
      <c r="E464" s="6">
        <v>51.6</v>
      </c>
      <c r="F464" s="6">
        <v>0.7</v>
      </c>
      <c r="G464" s="6">
        <f t="shared" si="8"/>
        <v>73.714285714285722</v>
      </c>
      <c r="H464" s="10" t="s">
        <v>2274</v>
      </c>
    </row>
    <row r="465" spans="1:8" x14ac:dyDescent="0.3">
      <c r="A465" s="8" t="s">
        <v>2794</v>
      </c>
      <c r="B465" s="8" t="s">
        <v>2794</v>
      </c>
      <c r="C465" s="7" t="s">
        <v>2398</v>
      </c>
      <c r="D465" s="8" t="s">
        <v>2794</v>
      </c>
      <c r="E465" s="6">
        <v>93.99</v>
      </c>
      <c r="F465" s="6">
        <v>0.7</v>
      </c>
      <c r="G465" s="6">
        <f t="shared" si="8"/>
        <v>134.27142857142857</v>
      </c>
      <c r="H465" s="10" t="s">
        <v>2274</v>
      </c>
    </row>
    <row r="466" spans="1:8" x14ac:dyDescent="0.3">
      <c r="A466" s="8" t="s">
        <v>2795</v>
      </c>
      <c r="B466" s="8" t="s">
        <v>2795</v>
      </c>
      <c r="C466" s="7" t="s">
        <v>2398</v>
      </c>
      <c r="D466" s="8" t="s">
        <v>2795</v>
      </c>
      <c r="E466" s="6">
        <v>8.61</v>
      </c>
      <c r="F466" s="6">
        <v>0.7</v>
      </c>
      <c r="G466" s="6">
        <f t="shared" ref="G466:G511" si="9">E466/F466</f>
        <v>12.3</v>
      </c>
      <c r="H466" s="10" t="s">
        <v>2274</v>
      </c>
    </row>
    <row r="467" spans="1:8" ht="43.2" x14ac:dyDescent="0.3">
      <c r="A467" s="8" t="s">
        <v>2796</v>
      </c>
      <c r="B467" s="8" t="s">
        <v>2796</v>
      </c>
      <c r="C467" s="7" t="s">
        <v>2797</v>
      </c>
      <c r="D467" s="8" t="s">
        <v>2796</v>
      </c>
      <c r="E467" s="6">
        <v>60.62</v>
      </c>
      <c r="F467" s="6">
        <v>0.7</v>
      </c>
      <c r="G467" s="6">
        <f t="shared" si="9"/>
        <v>86.600000000000009</v>
      </c>
      <c r="H467" s="10" t="s">
        <v>2274</v>
      </c>
    </row>
    <row r="468" spans="1:8" x14ac:dyDescent="0.3">
      <c r="A468" s="8" t="s">
        <v>2798</v>
      </c>
      <c r="B468" s="8" t="s">
        <v>2798</v>
      </c>
      <c r="C468" s="7" t="s">
        <v>2398</v>
      </c>
      <c r="D468" s="8" t="s">
        <v>2798</v>
      </c>
      <c r="E468" s="6">
        <v>38.57</v>
      </c>
      <c r="F468" s="6">
        <v>0.7</v>
      </c>
      <c r="G468" s="6">
        <f t="shared" si="9"/>
        <v>55.1</v>
      </c>
      <c r="H468" s="10" t="s">
        <v>2274</v>
      </c>
    </row>
    <row r="469" spans="1:8" x14ac:dyDescent="0.3">
      <c r="A469" s="8" t="s">
        <v>2799</v>
      </c>
      <c r="B469" s="8" t="s">
        <v>2799</v>
      </c>
      <c r="C469" s="7" t="s">
        <v>2398</v>
      </c>
      <c r="D469" s="8" t="s">
        <v>2799</v>
      </c>
      <c r="E469" s="6">
        <v>39.06</v>
      </c>
      <c r="F469" s="6">
        <v>0.7</v>
      </c>
      <c r="G469" s="6">
        <f t="shared" si="9"/>
        <v>55.800000000000004</v>
      </c>
      <c r="H469" s="10" t="s">
        <v>2274</v>
      </c>
    </row>
    <row r="470" spans="1:8" x14ac:dyDescent="0.3">
      <c r="A470" s="8" t="s">
        <v>2800</v>
      </c>
      <c r="B470" s="8" t="s">
        <v>2800</v>
      </c>
      <c r="C470" s="7" t="s">
        <v>2398</v>
      </c>
      <c r="D470" s="8" t="s">
        <v>2800</v>
      </c>
      <c r="E470" s="6">
        <v>60.28</v>
      </c>
      <c r="F470" s="6">
        <v>0.7</v>
      </c>
      <c r="G470" s="6">
        <f t="shared" si="9"/>
        <v>86.114285714285728</v>
      </c>
      <c r="H470" s="10" t="s">
        <v>2274</v>
      </c>
    </row>
    <row r="471" spans="1:8" x14ac:dyDescent="0.3">
      <c r="A471" s="8" t="s">
        <v>2801</v>
      </c>
      <c r="B471" s="8" t="s">
        <v>2801</v>
      </c>
      <c r="C471" s="7" t="s">
        <v>2398</v>
      </c>
      <c r="D471" s="8" t="s">
        <v>2801</v>
      </c>
      <c r="E471" s="6">
        <v>88.55</v>
      </c>
      <c r="F471" s="6">
        <v>0.7</v>
      </c>
      <c r="G471" s="6">
        <f t="shared" si="9"/>
        <v>126.5</v>
      </c>
      <c r="H471" s="10" t="s">
        <v>2274</v>
      </c>
    </row>
    <row r="472" spans="1:8" x14ac:dyDescent="0.3">
      <c r="A472" s="8" t="s">
        <v>2802</v>
      </c>
      <c r="B472" s="8" t="s">
        <v>2802</v>
      </c>
      <c r="C472" s="7" t="s">
        <v>2398</v>
      </c>
      <c r="D472" s="8" t="s">
        <v>2802</v>
      </c>
      <c r="E472" s="6">
        <v>38.159999999999997</v>
      </c>
      <c r="F472" s="6">
        <v>0.7</v>
      </c>
      <c r="G472" s="6">
        <f t="shared" si="9"/>
        <v>54.514285714285712</v>
      </c>
      <c r="H472" s="10" t="s">
        <v>2274</v>
      </c>
    </row>
    <row r="473" spans="1:8" x14ac:dyDescent="0.3">
      <c r="A473" s="8" t="s">
        <v>2803</v>
      </c>
      <c r="B473" s="8" t="s">
        <v>2803</v>
      </c>
      <c r="C473" s="7" t="s">
        <v>2398</v>
      </c>
      <c r="D473" s="8" t="s">
        <v>2803</v>
      </c>
      <c r="E473" s="6">
        <v>47.6</v>
      </c>
      <c r="F473" s="6">
        <v>0.7</v>
      </c>
      <c r="G473" s="6">
        <f t="shared" si="9"/>
        <v>68</v>
      </c>
      <c r="H473" s="10" t="s">
        <v>2274</v>
      </c>
    </row>
    <row r="474" spans="1:8" x14ac:dyDescent="0.3">
      <c r="A474" s="8" t="s">
        <v>2804</v>
      </c>
      <c r="B474" s="8" t="s">
        <v>2804</v>
      </c>
      <c r="C474" s="7" t="s">
        <v>2398</v>
      </c>
      <c r="D474" s="8" t="s">
        <v>2804</v>
      </c>
      <c r="E474" s="6">
        <v>14.98</v>
      </c>
      <c r="F474" s="6">
        <v>0.7</v>
      </c>
      <c r="G474" s="6">
        <f t="shared" si="9"/>
        <v>21.400000000000002</v>
      </c>
      <c r="H474" s="10" t="s">
        <v>2274</v>
      </c>
    </row>
    <row r="475" spans="1:8" x14ac:dyDescent="0.3">
      <c r="A475" s="8" t="s">
        <v>2805</v>
      </c>
      <c r="B475" s="8" t="s">
        <v>2805</v>
      </c>
      <c r="C475" s="7" t="s">
        <v>2398</v>
      </c>
      <c r="D475" s="8" t="s">
        <v>2805</v>
      </c>
      <c r="E475" s="6">
        <v>15.82</v>
      </c>
      <c r="F475" s="6">
        <v>0.7</v>
      </c>
      <c r="G475" s="6">
        <f t="shared" si="9"/>
        <v>22.6</v>
      </c>
      <c r="H475" s="10" t="s">
        <v>2274</v>
      </c>
    </row>
    <row r="476" spans="1:8" x14ac:dyDescent="0.3">
      <c r="A476" s="8" t="s">
        <v>2806</v>
      </c>
      <c r="B476" s="8" t="s">
        <v>2806</v>
      </c>
      <c r="C476" s="7" t="s">
        <v>2398</v>
      </c>
      <c r="D476" s="8" t="s">
        <v>2806</v>
      </c>
      <c r="E476" s="6">
        <v>65.87</v>
      </c>
      <c r="F476" s="6">
        <v>0.7</v>
      </c>
      <c r="G476" s="6">
        <f t="shared" si="9"/>
        <v>94.100000000000009</v>
      </c>
      <c r="H476" s="10" t="s">
        <v>2274</v>
      </c>
    </row>
    <row r="477" spans="1:8" x14ac:dyDescent="0.3">
      <c r="A477" s="8" t="s">
        <v>2807</v>
      </c>
      <c r="B477" s="8" t="s">
        <v>2807</v>
      </c>
      <c r="C477" s="7" t="s">
        <v>2398</v>
      </c>
      <c r="D477" s="8" t="s">
        <v>2807</v>
      </c>
      <c r="E477" s="6">
        <v>38.85</v>
      </c>
      <c r="F477" s="6">
        <v>0.7</v>
      </c>
      <c r="G477" s="6">
        <f t="shared" si="9"/>
        <v>55.500000000000007</v>
      </c>
      <c r="H477" s="10" t="s">
        <v>2274</v>
      </c>
    </row>
    <row r="478" spans="1:8" x14ac:dyDescent="0.3">
      <c r="A478" s="8" t="s">
        <v>2808</v>
      </c>
      <c r="B478" s="8" t="s">
        <v>2808</v>
      </c>
      <c r="C478" s="7" t="s">
        <v>2398</v>
      </c>
      <c r="D478" s="8" t="s">
        <v>2808</v>
      </c>
      <c r="E478" s="6">
        <v>45.29</v>
      </c>
      <c r="F478" s="6">
        <v>0.7</v>
      </c>
      <c r="G478" s="6">
        <f t="shared" si="9"/>
        <v>64.7</v>
      </c>
      <c r="H478" s="10" t="s">
        <v>2274</v>
      </c>
    </row>
    <row r="479" spans="1:8" x14ac:dyDescent="0.3">
      <c r="A479" s="8" t="s">
        <v>2809</v>
      </c>
      <c r="B479" s="8" t="s">
        <v>2809</v>
      </c>
      <c r="C479" s="7" t="s">
        <v>2398</v>
      </c>
      <c r="D479" s="8" t="s">
        <v>2809</v>
      </c>
      <c r="E479" s="6">
        <v>118.37</v>
      </c>
      <c r="F479" s="6">
        <v>0.7</v>
      </c>
      <c r="G479" s="6">
        <f t="shared" si="9"/>
        <v>169.10000000000002</v>
      </c>
      <c r="H479" s="10" t="s">
        <v>2274</v>
      </c>
    </row>
    <row r="480" spans="1:8" ht="43.2" x14ac:dyDescent="0.3">
      <c r="A480" s="8" t="s">
        <v>2810</v>
      </c>
      <c r="B480" s="8" t="s">
        <v>2810</v>
      </c>
      <c r="C480" s="7" t="s">
        <v>2811</v>
      </c>
      <c r="D480" s="8" t="s">
        <v>2810</v>
      </c>
      <c r="E480" s="6">
        <v>42.84</v>
      </c>
      <c r="F480" s="6">
        <v>0.7</v>
      </c>
      <c r="G480" s="6">
        <f t="shared" si="9"/>
        <v>61.20000000000001</v>
      </c>
      <c r="H480" s="10" t="s">
        <v>2274</v>
      </c>
    </row>
    <row r="481" spans="1:8" x14ac:dyDescent="0.3">
      <c r="A481" s="8" t="s">
        <v>2812</v>
      </c>
      <c r="B481" s="8" t="s">
        <v>2812</v>
      </c>
      <c r="C481" s="7" t="s">
        <v>2398</v>
      </c>
      <c r="D481" s="8" t="s">
        <v>2812</v>
      </c>
      <c r="E481" s="6">
        <v>37.590000000000003</v>
      </c>
      <c r="F481" s="6">
        <v>0.7</v>
      </c>
      <c r="G481" s="6">
        <f t="shared" si="9"/>
        <v>53.70000000000001</v>
      </c>
      <c r="H481" s="10" t="s">
        <v>2274</v>
      </c>
    </row>
    <row r="482" spans="1:8" x14ac:dyDescent="0.3">
      <c r="A482" s="8" t="s">
        <v>2813</v>
      </c>
      <c r="B482" s="8" t="s">
        <v>2813</v>
      </c>
      <c r="C482" s="7" t="s">
        <v>2398</v>
      </c>
      <c r="D482" s="8" t="s">
        <v>2813</v>
      </c>
      <c r="E482" s="6">
        <v>7.49</v>
      </c>
      <c r="F482" s="6">
        <v>0.7</v>
      </c>
      <c r="G482" s="6">
        <f t="shared" si="9"/>
        <v>10.700000000000001</v>
      </c>
      <c r="H482" s="10" t="s">
        <v>2274</v>
      </c>
    </row>
    <row r="483" spans="1:8" x14ac:dyDescent="0.3">
      <c r="A483" s="8" t="s">
        <v>2814</v>
      </c>
      <c r="B483" s="8" t="s">
        <v>2814</v>
      </c>
      <c r="C483" s="7" t="s">
        <v>2398</v>
      </c>
      <c r="D483" s="8" t="s">
        <v>2814</v>
      </c>
      <c r="E483" s="6">
        <v>2.94</v>
      </c>
      <c r="F483" s="6">
        <v>0.7</v>
      </c>
      <c r="G483" s="6">
        <f t="shared" si="9"/>
        <v>4.2</v>
      </c>
      <c r="H483" s="10" t="s">
        <v>2274</v>
      </c>
    </row>
    <row r="484" spans="1:8" x14ac:dyDescent="0.3">
      <c r="A484" s="8" t="s">
        <v>2815</v>
      </c>
      <c r="B484" s="8" t="s">
        <v>2815</v>
      </c>
      <c r="C484" s="7" t="s">
        <v>2398</v>
      </c>
      <c r="D484" s="8" t="s">
        <v>2815</v>
      </c>
      <c r="E484" s="6">
        <v>43.75</v>
      </c>
      <c r="F484" s="6">
        <v>0.7</v>
      </c>
      <c r="G484" s="6">
        <f t="shared" si="9"/>
        <v>62.500000000000007</v>
      </c>
      <c r="H484" s="10" t="s">
        <v>2274</v>
      </c>
    </row>
    <row r="485" spans="1:8" x14ac:dyDescent="0.3">
      <c r="A485" s="8" t="s">
        <v>2816</v>
      </c>
      <c r="B485" s="8" t="s">
        <v>2816</v>
      </c>
      <c r="C485" s="7" t="s">
        <v>2398</v>
      </c>
      <c r="D485" s="8" t="s">
        <v>2816</v>
      </c>
      <c r="E485" s="6">
        <v>119</v>
      </c>
      <c r="F485" s="6">
        <v>0.7</v>
      </c>
      <c r="G485" s="6">
        <f t="shared" si="9"/>
        <v>170</v>
      </c>
      <c r="H485" s="10" t="s">
        <v>2274</v>
      </c>
    </row>
    <row r="486" spans="1:8" x14ac:dyDescent="0.3">
      <c r="A486" s="8" t="s">
        <v>2817</v>
      </c>
      <c r="B486" s="8" t="s">
        <v>2817</v>
      </c>
      <c r="C486" s="7" t="s">
        <v>2398</v>
      </c>
      <c r="D486" s="8" t="s">
        <v>2817</v>
      </c>
      <c r="E486" s="6">
        <v>14.77</v>
      </c>
      <c r="F486" s="6">
        <v>0.7</v>
      </c>
      <c r="G486" s="6">
        <f t="shared" si="9"/>
        <v>21.1</v>
      </c>
      <c r="H486" s="10" t="s">
        <v>2274</v>
      </c>
    </row>
    <row r="487" spans="1:8" x14ac:dyDescent="0.3">
      <c r="A487" s="8" t="s">
        <v>2818</v>
      </c>
      <c r="B487" s="8" t="s">
        <v>2818</v>
      </c>
      <c r="C487" s="7" t="s">
        <v>2398</v>
      </c>
      <c r="D487" s="8" t="s">
        <v>2818</v>
      </c>
      <c r="E487" s="6">
        <v>35.14</v>
      </c>
      <c r="F487" s="6">
        <v>0.7</v>
      </c>
      <c r="G487" s="6">
        <f t="shared" si="9"/>
        <v>50.2</v>
      </c>
      <c r="H487" s="10" t="s">
        <v>2274</v>
      </c>
    </row>
    <row r="488" spans="1:8" x14ac:dyDescent="0.3">
      <c r="A488" s="8" t="s">
        <v>2819</v>
      </c>
      <c r="B488" s="8" t="s">
        <v>2819</v>
      </c>
      <c r="C488" s="7" t="s">
        <v>2398</v>
      </c>
      <c r="D488" s="8" t="s">
        <v>2819</v>
      </c>
      <c r="E488" s="6">
        <v>35.14</v>
      </c>
      <c r="F488" s="6">
        <v>0.7</v>
      </c>
      <c r="G488" s="6">
        <f t="shared" si="9"/>
        <v>50.2</v>
      </c>
      <c r="H488" s="10" t="s">
        <v>2274</v>
      </c>
    </row>
    <row r="489" spans="1:8" x14ac:dyDescent="0.3">
      <c r="A489" s="8" t="s">
        <v>2820</v>
      </c>
      <c r="B489" s="8" t="s">
        <v>2820</v>
      </c>
      <c r="C489" s="7" t="s">
        <v>2398</v>
      </c>
      <c r="D489" s="8" t="s">
        <v>2820</v>
      </c>
      <c r="E489" s="6">
        <v>18.48</v>
      </c>
      <c r="F489" s="6">
        <v>0.7</v>
      </c>
      <c r="G489" s="6">
        <f t="shared" si="9"/>
        <v>26.400000000000002</v>
      </c>
      <c r="H489" s="10" t="s">
        <v>2274</v>
      </c>
    </row>
    <row r="490" spans="1:8" x14ac:dyDescent="0.3">
      <c r="A490" s="8" t="s">
        <v>2821</v>
      </c>
      <c r="B490" s="8" t="s">
        <v>2821</v>
      </c>
      <c r="C490" s="7" t="s">
        <v>2398</v>
      </c>
      <c r="D490" s="8" t="s">
        <v>2821</v>
      </c>
      <c r="E490" s="6">
        <v>36.119999999999997</v>
      </c>
      <c r="F490" s="6">
        <v>0.7</v>
      </c>
      <c r="G490" s="6">
        <f t="shared" si="9"/>
        <v>51.6</v>
      </c>
      <c r="H490" s="10" t="s">
        <v>2274</v>
      </c>
    </row>
    <row r="491" spans="1:8" x14ac:dyDescent="0.3">
      <c r="A491" s="8" t="s">
        <v>2822</v>
      </c>
      <c r="B491" s="8" t="s">
        <v>2822</v>
      </c>
      <c r="C491" s="7" t="s">
        <v>2398</v>
      </c>
      <c r="D491" s="8" t="s">
        <v>2822</v>
      </c>
      <c r="E491" s="6">
        <v>11.34</v>
      </c>
      <c r="F491" s="6">
        <v>0.7</v>
      </c>
      <c r="G491" s="6">
        <f t="shared" si="9"/>
        <v>16.2</v>
      </c>
      <c r="H491" s="10" t="s">
        <v>2274</v>
      </c>
    </row>
    <row r="492" spans="1:8" x14ac:dyDescent="0.3">
      <c r="A492" s="8" t="s">
        <v>2823</v>
      </c>
      <c r="B492" s="8" t="s">
        <v>2823</v>
      </c>
      <c r="C492" s="7" t="s">
        <v>2398</v>
      </c>
      <c r="D492" s="8" t="s">
        <v>2823</v>
      </c>
      <c r="E492" s="6">
        <v>5.88</v>
      </c>
      <c r="F492" s="6">
        <v>0.7</v>
      </c>
      <c r="G492" s="6">
        <f t="shared" si="9"/>
        <v>8.4</v>
      </c>
      <c r="H492" s="10" t="s">
        <v>2274</v>
      </c>
    </row>
    <row r="493" spans="1:8" x14ac:dyDescent="0.3">
      <c r="A493" s="8" t="s">
        <v>2824</v>
      </c>
      <c r="B493" s="8" t="s">
        <v>2824</v>
      </c>
      <c r="C493" s="7" t="s">
        <v>2398</v>
      </c>
      <c r="D493" s="8" t="s">
        <v>2824</v>
      </c>
      <c r="E493" s="6">
        <v>105.49</v>
      </c>
      <c r="F493" s="6">
        <v>0.7</v>
      </c>
      <c r="G493" s="6">
        <f t="shared" si="9"/>
        <v>150.69999999999999</v>
      </c>
      <c r="H493" s="10" t="s">
        <v>2274</v>
      </c>
    </row>
    <row r="494" spans="1:8" ht="28.8" x14ac:dyDescent="0.3">
      <c r="A494" s="8" t="s">
        <v>2825</v>
      </c>
      <c r="B494" s="8" t="s">
        <v>2825</v>
      </c>
      <c r="C494" s="7" t="s">
        <v>2826</v>
      </c>
      <c r="D494" s="8" t="s">
        <v>2825</v>
      </c>
      <c r="E494" s="6">
        <v>40.25</v>
      </c>
      <c r="F494" s="6">
        <v>0.7</v>
      </c>
      <c r="G494" s="6">
        <f t="shared" si="9"/>
        <v>57.500000000000007</v>
      </c>
      <c r="H494" s="10" t="s">
        <v>2274</v>
      </c>
    </row>
    <row r="495" spans="1:8" x14ac:dyDescent="0.3">
      <c r="A495" s="8" t="s">
        <v>2827</v>
      </c>
      <c r="B495" s="8" t="s">
        <v>2827</v>
      </c>
      <c r="C495" s="7" t="s">
        <v>2398</v>
      </c>
      <c r="D495" s="8" t="s">
        <v>2827</v>
      </c>
      <c r="E495" s="6">
        <v>105.49</v>
      </c>
      <c r="F495" s="6">
        <v>0.7</v>
      </c>
      <c r="G495" s="6">
        <f t="shared" si="9"/>
        <v>150.69999999999999</v>
      </c>
      <c r="H495" s="10" t="s">
        <v>2274</v>
      </c>
    </row>
    <row r="496" spans="1:8" x14ac:dyDescent="0.3">
      <c r="A496" s="8" t="s">
        <v>2828</v>
      </c>
      <c r="B496" s="8" t="s">
        <v>2828</v>
      </c>
      <c r="C496" s="7" t="s">
        <v>2398</v>
      </c>
      <c r="D496" s="8" t="s">
        <v>2828</v>
      </c>
      <c r="E496" s="6">
        <v>26.41</v>
      </c>
      <c r="F496" s="6">
        <v>0.7</v>
      </c>
      <c r="G496" s="6">
        <f t="shared" si="9"/>
        <v>37.728571428571428</v>
      </c>
      <c r="H496" s="10" t="s">
        <v>2274</v>
      </c>
    </row>
    <row r="497" spans="1:8" x14ac:dyDescent="0.3">
      <c r="A497" s="8" t="s">
        <v>2829</v>
      </c>
      <c r="B497" s="8" t="s">
        <v>2829</v>
      </c>
      <c r="C497" s="7" t="s">
        <v>2398</v>
      </c>
      <c r="D497" s="8" t="s">
        <v>2829</v>
      </c>
      <c r="E497" s="6">
        <v>40.11</v>
      </c>
      <c r="F497" s="6">
        <v>0.7</v>
      </c>
      <c r="G497" s="6">
        <f t="shared" si="9"/>
        <v>57.300000000000004</v>
      </c>
      <c r="H497" s="10" t="s">
        <v>2274</v>
      </c>
    </row>
    <row r="498" spans="1:8" x14ac:dyDescent="0.3">
      <c r="A498" s="8" t="s">
        <v>2830</v>
      </c>
      <c r="B498" s="8" t="s">
        <v>2830</v>
      </c>
      <c r="C498" s="7" t="s">
        <v>2398</v>
      </c>
      <c r="D498" s="8" t="s">
        <v>2830</v>
      </c>
      <c r="E498" s="6">
        <v>59.43</v>
      </c>
      <c r="F498" s="6">
        <v>0.7</v>
      </c>
      <c r="G498" s="6">
        <f t="shared" si="9"/>
        <v>84.9</v>
      </c>
      <c r="H498" s="10" t="s">
        <v>2274</v>
      </c>
    </row>
    <row r="499" spans="1:8" x14ac:dyDescent="0.3">
      <c r="A499" s="8" t="s">
        <v>2831</v>
      </c>
      <c r="B499" s="8" t="s">
        <v>2831</v>
      </c>
      <c r="C499" s="7" t="s">
        <v>2284</v>
      </c>
      <c r="D499" s="8" t="s">
        <v>2831</v>
      </c>
      <c r="E499" s="6">
        <v>24.51</v>
      </c>
      <c r="F499" s="6">
        <v>0.7</v>
      </c>
      <c r="G499" s="6">
        <f t="shared" si="9"/>
        <v>35.01428571428572</v>
      </c>
      <c r="H499" s="10" t="s">
        <v>2274</v>
      </c>
    </row>
    <row r="500" spans="1:8" x14ac:dyDescent="0.3">
      <c r="A500" s="8" t="s">
        <v>2832</v>
      </c>
      <c r="B500" s="8" t="s">
        <v>2832</v>
      </c>
      <c r="C500" s="7" t="s">
        <v>2278</v>
      </c>
      <c r="D500" s="8" t="s">
        <v>2832</v>
      </c>
      <c r="E500" s="6">
        <v>16.12</v>
      </c>
      <c r="F500" s="6">
        <v>0.7</v>
      </c>
      <c r="G500" s="6">
        <f t="shared" si="9"/>
        <v>23.028571428571432</v>
      </c>
      <c r="H500" s="10" t="s">
        <v>2274</v>
      </c>
    </row>
    <row r="501" spans="1:8" x14ac:dyDescent="0.3">
      <c r="A501" s="8" t="s">
        <v>2833</v>
      </c>
      <c r="B501" s="8" t="s">
        <v>2833</v>
      </c>
      <c r="C501" s="7" t="s">
        <v>2278</v>
      </c>
      <c r="D501" s="8" t="s">
        <v>2833</v>
      </c>
      <c r="E501" s="6">
        <v>28.27</v>
      </c>
      <c r="F501" s="6">
        <v>0.7</v>
      </c>
      <c r="G501" s="6">
        <f t="shared" si="9"/>
        <v>40.385714285714286</v>
      </c>
      <c r="H501" s="10" t="s">
        <v>2274</v>
      </c>
    </row>
    <row r="502" spans="1:8" x14ac:dyDescent="0.3">
      <c r="A502" s="8" t="s">
        <v>2834</v>
      </c>
      <c r="B502" s="8" t="s">
        <v>2834</v>
      </c>
      <c r="C502" s="7" t="s">
        <v>2278</v>
      </c>
      <c r="D502" s="8" t="s">
        <v>2834</v>
      </c>
      <c r="E502" s="6">
        <v>10.07</v>
      </c>
      <c r="F502" s="6">
        <v>0.7</v>
      </c>
      <c r="G502" s="6">
        <f t="shared" si="9"/>
        <v>14.385714285714288</v>
      </c>
      <c r="H502" s="10" t="s">
        <v>2274</v>
      </c>
    </row>
    <row r="503" spans="1:8" x14ac:dyDescent="0.3">
      <c r="A503" s="8" t="s">
        <v>2835</v>
      </c>
      <c r="B503" s="8" t="s">
        <v>2835</v>
      </c>
      <c r="C503" s="7" t="s">
        <v>2278</v>
      </c>
      <c r="D503" s="8" t="s">
        <v>2835</v>
      </c>
      <c r="E503" s="6">
        <v>16.12</v>
      </c>
      <c r="F503" s="6">
        <v>0.7</v>
      </c>
      <c r="G503" s="6">
        <f t="shared" si="9"/>
        <v>23.028571428571432</v>
      </c>
      <c r="H503" s="10" t="s">
        <v>2274</v>
      </c>
    </row>
    <row r="504" spans="1:8" x14ac:dyDescent="0.3">
      <c r="A504" s="8" t="s">
        <v>2836</v>
      </c>
      <c r="B504" s="8" t="s">
        <v>2836</v>
      </c>
      <c r="C504" s="7" t="s">
        <v>2278</v>
      </c>
      <c r="D504" s="8" t="s">
        <v>2836</v>
      </c>
      <c r="E504" s="6">
        <v>28.27</v>
      </c>
      <c r="F504" s="6">
        <v>0.7</v>
      </c>
      <c r="G504" s="6">
        <f t="shared" si="9"/>
        <v>40.385714285714286</v>
      </c>
      <c r="H504" s="10" t="s">
        <v>2274</v>
      </c>
    </row>
    <row r="505" spans="1:8" x14ac:dyDescent="0.3">
      <c r="A505" s="8" t="s">
        <v>2837</v>
      </c>
      <c r="B505" s="8" t="s">
        <v>2837</v>
      </c>
      <c r="C505" s="7" t="s">
        <v>2278</v>
      </c>
      <c r="D505" s="8" t="s">
        <v>2837</v>
      </c>
      <c r="E505" s="6">
        <v>10.07</v>
      </c>
      <c r="F505" s="6">
        <v>0.7</v>
      </c>
      <c r="G505" s="6">
        <f t="shared" si="9"/>
        <v>14.385714285714288</v>
      </c>
      <c r="H505" s="10" t="s">
        <v>2274</v>
      </c>
    </row>
    <row r="506" spans="1:8" x14ac:dyDescent="0.3">
      <c r="A506" s="8" t="s">
        <v>2838</v>
      </c>
      <c r="B506" s="8" t="s">
        <v>2838</v>
      </c>
      <c r="C506" s="7" t="s">
        <v>2380</v>
      </c>
      <c r="D506" s="8" t="s">
        <v>2838</v>
      </c>
      <c r="E506" s="6">
        <v>30.88</v>
      </c>
      <c r="F506" s="6">
        <v>0.7</v>
      </c>
      <c r="G506" s="6">
        <f t="shared" si="9"/>
        <v>44.114285714285714</v>
      </c>
      <c r="H506" s="10" t="s">
        <v>2274</v>
      </c>
    </row>
    <row r="507" spans="1:8" x14ac:dyDescent="0.3">
      <c r="A507" s="8" t="s">
        <v>2839</v>
      </c>
      <c r="B507" s="8" t="s">
        <v>2839</v>
      </c>
      <c r="C507" s="7" t="s">
        <v>2380</v>
      </c>
      <c r="D507" s="8" t="s">
        <v>2839</v>
      </c>
      <c r="E507" s="6">
        <v>31.98</v>
      </c>
      <c r="F507" s="6">
        <v>0.7</v>
      </c>
      <c r="G507" s="6">
        <f t="shared" si="9"/>
        <v>45.68571428571429</v>
      </c>
      <c r="H507" s="10" t="s">
        <v>2274</v>
      </c>
    </row>
    <row r="508" spans="1:8" x14ac:dyDescent="0.3">
      <c r="A508" s="8" t="s">
        <v>2840</v>
      </c>
      <c r="B508" s="8" t="s">
        <v>2840</v>
      </c>
      <c r="C508" s="7" t="s">
        <v>2398</v>
      </c>
      <c r="D508" s="8" t="s">
        <v>2840</v>
      </c>
      <c r="E508" s="6">
        <v>5.95</v>
      </c>
      <c r="F508" s="6">
        <v>0.7</v>
      </c>
      <c r="G508" s="6">
        <f t="shared" si="9"/>
        <v>8.5</v>
      </c>
      <c r="H508" s="10" t="s">
        <v>2274</v>
      </c>
    </row>
    <row r="509" spans="1:8" x14ac:dyDescent="0.3">
      <c r="A509" s="8" t="s">
        <v>2841</v>
      </c>
      <c r="B509" s="8" t="s">
        <v>2841</v>
      </c>
      <c r="C509" s="7" t="s">
        <v>2292</v>
      </c>
      <c r="D509" s="8" t="s">
        <v>2841</v>
      </c>
      <c r="E509" s="6">
        <v>5.87</v>
      </c>
      <c r="F509" s="6">
        <v>0.7</v>
      </c>
      <c r="G509" s="6">
        <f t="shared" si="9"/>
        <v>8.3857142857142861</v>
      </c>
      <c r="H509" s="10" t="s">
        <v>2274</v>
      </c>
    </row>
    <row r="510" spans="1:8" x14ac:dyDescent="0.3">
      <c r="A510" s="8" t="s">
        <v>2842</v>
      </c>
      <c r="B510" s="8" t="s">
        <v>2842</v>
      </c>
      <c r="C510" s="7" t="s">
        <v>2380</v>
      </c>
      <c r="D510" s="8" t="s">
        <v>2842</v>
      </c>
      <c r="E510" s="6">
        <v>18.79</v>
      </c>
      <c r="F510" s="6">
        <v>0.7</v>
      </c>
      <c r="G510" s="6">
        <f t="shared" si="9"/>
        <v>26.842857142857142</v>
      </c>
      <c r="H510" s="10" t="s">
        <v>2274</v>
      </c>
    </row>
    <row r="511" spans="1:8" x14ac:dyDescent="0.3">
      <c r="A511" s="8" t="s">
        <v>2843</v>
      </c>
      <c r="B511" s="8" t="s">
        <v>2843</v>
      </c>
      <c r="C511" s="7" t="s">
        <v>2292</v>
      </c>
      <c r="D511" s="8" t="s">
        <v>2843</v>
      </c>
      <c r="E511" s="6">
        <v>7.67</v>
      </c>
      <c r="F511" s="6">
        <v>0.7</v>
      </c>
      <c r="G511" s="6">
        <f t="shared" si="9"/>
        <v>10.957142857142857</v>
      </c>
      <c r="H511" s="10" t="s">
        <v>2274</v>
      </c>
    </row>
    <row r="512" spans="1:8" x14ac:dyDescent="0.3">
      <c r="A512" s="8" t="s">
        <v>2845</v>
      </c>
      <c r="B512" s="8" t="s">
        <v>2845</v>
      </c>
      <c r="C512" s="7" t="s">
        <v>2281</v>
      </c>
      <c r="D512" s="8" t="s">
        <v>2845</v>
      </c>
      <c r="E512" s="6">
        <v>14.19</v>
      </c>
      <c r="F512" s="6">
        <v>0.7</v>
      </c>
      <c r="G512" s="6">
        <f t="shared" ref="G512:G519" si="10">E512/F512</f>
        <v>20.271428571428572</v>
      </c>
      <c r="H512" s="10" t="s">
        <v>2274</v>
      </c>
    </row>
    <row r="513" spans="1:8" x14ac:dyDescent="0.3">
      <c r="A513" s="8" t="s">
        <v>2846</v>
      </c>
      <c r="B513" s="8" t="s">
        <v>2846</v>
      </c>
      <c r="C513" s="7" t="s">
        <v>2281</v>
      </c>
      <c r="D513" s="8" t="s">
        <v>2846</v>
      </c>
      <c r="E513" s="6">
        <v>13.07</v>
      </c>
      <c r="F513" s="6">
        <v>0.7</v>
      </c>
      <c r="G513" s="6">
        <f t="shared" si="10"/>
        <v>18.671428571428574</v>
      </c>
      <c r="H513" s="10" t="s">
        <v>2274</v>
      </c>
    </row>
    <row r="514" spans="1:8" x14ac:dyDescent="0.3">
      <c r="A514" s="8" t="s">
        <v>2847</v>
      </c>
      <c r="B514" s="8" t="s">
        <v>2847</v>
      </c>
      <c r="C514" s="7" t="s">
        <v>2281</v>
      </c>
      <c r="D514" s="8" t="s">
        <v>2847</v>
      </c>
      <c r="E514" s="6">
        <v>14.19</v>
      </c>
      <c r="F514" s="6">
        <v>0.7</v>
      </c>
      <c r="G514" s="6">
        <f t="shared" si="10"/>
        <v>20.271428571428572</v>
      </c>
      <c r="H514" s="10" t="s">
        <v>2274</v>
      </c>
    </row>
    <row r="515" spans="1:8" x14ac:dyDescent="0.3">
      <c r="A515" s="8" t="s">
        <v>2848</v>
      </c>
      <c r="B515" s="8" t="s">
        <v>2848</v>
      </c>
      <c r="C515" s="7" t="s">
        <v>2281</v>
      </c>
      <c r="D515" s="8" t="s">
        <v>2848</v>
      </c>
      <c r="E515" s="6">
        <v>14.19</v>
      </c>
      <c r="F515" s="6">
        <v>0.7</v>
      </c>
      <c r="G515" s="6">
        <f t="shared" si="10"/>
        <v>20.271428571428572</v>
      </c>
      <c r="H515" s="10" t="s">
        <v>2274</v>
      </c>
    </row>
    <row r="516" spans="1:8" x14ac:dyDescent="0.3">
      <c r="A516" s="8" t="s">
        <v>2849</v>
      </c>
      <c r="B516" s="8" t="s">
        <v>2849</v>
      </c>
      <c r="C516" s="7" t="s">
        <v>2281</v>
      </c>
      <c r="D516" s="8" t="s">
        <v>2849</v>
      </c>
      <c r="E516" s="6">
        <v>15.13</v>
      </c>
      <c r="F516" s="6">
        <v>0.7</v>
      </c>
      <c r="G516" s="6">
        <f t="shared" si="10"/>
        <v>21.614285714285717</v>
      </c>
      <c r="H516" s="10" t="s">
        <v>2274</v>
      </c>
    </row>
    <row r="517" spans="1:8" x14ac:dyDescent="0.3">
      <c r="A517" s="8" t="s">
        <v>2850</v>
      </c>
      <c r="B517" s="8" t="s">
        <v>2850</v>
      </c>
      <c r="C517" s="7" t="s">
        <v>2281</v>
      </c>
      <c r="D517" s="8" t="s">
        <v>2850</v>
      </c>
      <c r="E517" s="6">
        <v>15.13</v>
      </c>
      <c r="F517" s="6">
        <v>0.7</v>
      </c>
      <c r="G517" s="6">
        <f t="shared" si="10"/>
        <v>21.614285714285717</v>
      </c>
      <c r="H517" s="10" t="s">
        <v>2274</v>
      </c>
    </row>
    <row r="518" spans="1:8" x14ac:dyDescent="0.3">
      <c r="A518" s="8" t="s">
        <v>2851</v>
      </c>
      <c r="B518" s="8" t="s">
        <v>2851</v>
      </c>
      <c r="C518" s="7" t="s">
        <v>2281</v>
      </c>
      <c r="D518" s="8" t="s">
        <v>2851</v>
      </c>
      <c r="E518" s="6">
        <v>15.13</v>
      </c>
      <c r="F518" s="6">
        <v>0.7</v>
      </c>
      <c r="G518" s="6">
        <f t="shared" si="10"/>
        <v>21.614285714285717</v>
      </c>
      <c r="H518" s="10" t="s">
        <v>2274</v>
      </c>
    </row>
    <row r="519" spans="1:8" x14ac:dyDescent="0.3">
      <c r="A519" s="8" t="s">
        <v>2852</v>
      </c>
      <c r="B519" s="8" t="s">
        <v>2852</v>
      </c>
      <c r="C519" s="7" t="s">
        <v>2281</v>
      </c>
      <c r="D519" s="8" t="s">
        <v>2852</v>
      </c>
      <c r="E519" s="6">
        <v>15.13</v>
      </c>
      <c r="F519" s="6">
        <v>0.7</v>
      </c>
      <c r="G519" s="6">
        <f t="shared" si="10"/>
        <v>21.614285714285717</v>
      </c>
      <c r="H519" s="10" t="s">
        <v>2274</v>
      </c>
    </row>
    <row r="520" spans="1:8" x14ac:dyDescent="0.3">
      <c r="A520" s="8" t="s">
        <v>2853</v>
      </c>
      <c r="B520" s="8" t="s">
        <v>2853</v>
      </c>
      <c r="C520" s="7" t="s">
        <v>2281</v>
      </c>
      <c r="D520" s="8" t="s">
        <v>2853</v>
      </c>
      <c r="E520" s="6">
        <v>17.489999999999998</v>
      </c>
      <c r="F520" s="6">
        <v>0.7</v>
      </c>
      <c r="G520" s="6">
        <f t="shared" ref="G520:G526" si="11">E520/F520</f>
        <v>24.985714285714284</v>
      </c>
      <c r="H520" s="5" t="s">
        <v>2274</v>
      </c>
    </row>
    <row r="521" spans="1:8" x14ac:dyDescent="0.3">
      <c r="A521" s="8" t="s">
        <v>2854</v>
      </c>
      <c r="B521" s="8" t="s">
        <v>2854</v>
      </c>
      <c r="C521" s="7" t="s">
        <v>2281</v>
      </c>
      <c r="D521" s="8" t="s">
        <v>2854</v>
      </c>
      <c r="E521" s="6">
        <v>17.489999999999998</v>
      </c>
      <c r="F521" s="6">
        <v>0.7</v>
      </c>
      <c r="G521" s="6">
        <f t="shared" si="11"/>
        <v>24.985714285714284</v>
      </c>
      <c r="H521" s="5" t="s">
        <v>2274</v>
      </c>
    </row>
    <row r="522" spans="1:8" x14ac:dyDescent="0.3">
      <c r="A522" s="8" t="s">
        <v>2855</v>
      </c>
      <c r="B522" s="8" t="s">
        <v>2855</v>
      </c>
      <c r="C522" s="7" t="s">
        <v>2281</v>
      </c>
      <c r="D522" s="8" t="s">
        <v>2855</v>
      </c>
      <c r="E522" s="6">
        <v>17.489999999999998</v>
      </c>
      <c r="F522" s="6">
        <v>0.7</v>
      </c>
      <c r="G522" s="6">
        <f t="shared" si="11"/>
        <v>24.985714285714284</v>
      </c>
      <c r="H522" s="5" t="s">
        <v>2274</v>
      </c>
    </row>
    <row r="523" spans="1:8" x14ac:dyDescent="0.3">
      <c r="A523" s="8" t="s">
        <v>2856</v>
      </c>
      <c r="B523" s="8" t="s">
        <v>2856</v>
      </c>
      <c r="C523" s="7" t="s">
        <v>2281</v>
      </c>
      <c r="D523" s="8" t="s">
        <v>2856</v>
      </c>
      <c r="E523" s="6">
        <v>17.489999999999998</v>
      </c>
      <c r="F523" s="6">
        <v>0.7</v>
      </c>
      <c r="G523" s="6">
        <f t="shared" si="11"/>
        <v>24.985714285714284</v>
      </c>
      <c r="H523" s="5" t="s">
        <v>2274</v>
      </c>
    </row>
    <row r="524" spans="1:8" x14ac:dyDescent="0.3">
      <c r="A524" s="8" t="s">
        <v>2857</v>
      </c>
      <c r="B524" s="8" t="s">
        <v>2857</v>
      </c>
      <c r="C524" s="7" t="s">
        <v>2281</v>
      </c>
      <c r="D524" s="8" t="s">
        <v>2857</v>
      </c>
      <c r="E524" s="6">
        <v>18.37</v>
      </c>
      <c r="F524" s="6">
        <v>0.7</v>
      </c>
      <c r="G524" s="6">
        <f t="shared" si="11"/>
        <v>26.242857142857147</v>
      </c>
      <c r="H524" s="5" t="s">
        <v>2274</v>
      </c>
    </row>
    <row r="525" spans="1:8" x14ac:dyDescent="0.3">
      <c r="A525" s="8" t="s">
        <v>2858</v>
      </c>
      <c r="B525" s="8" t="s">
        <v>2858</v>
      </c>
      <c r="C525" s="7" t="s">
        <v>2281</v>
      </c>
      <c r="D525" s="8" t="s">
        <v>2858</v>
      </c>
      <c r="E525" s="6">
        <v>18.37</v>
      </c>
      <c r="F525" s="6">
        <v>0.7</v>
      </c>
      <c r="G525" s="6">
        <f t="shared" si="11"/>
        <v>26.242857142857147</v>
      </c>
      <c r="H525" s="5" t="s">
        <v>2274</v>
      </c>
    </row>
    <row r="526" spans="1:8" x14ac:dyDescent="0.3">
      <c r="A526" s="8" t="s">
        <v>2859</v>
      </c>
      <c r="B526" s="8" t="s">
        <v>2859</v>
      </c>
      <c r="C526" s="7" t="s">
        <v>2281</v>
      </c>
      <c r="D526" s="8" t="s">
        <v>2859</v>
      </c>
      <c r="E526" s="6">
        <v>18.37</v>
      </c>
      <c r="F526" s="6">
        <v>0.7</v>
      </c>
      <c r="G526" s="6">
        <f t="shared" si="11"/>
        <v>26.242857142857147</v>
      </c>
      <c r="H526" s="5" t="s">
        <v>2274</v>
      </c>
    </row>
    <row r="527" spans="1:8" ht="43.2" x14ac:dyDescent="0.3">
      <c r="A527" s="8" t="s">
        <v>2860</v>
      </c>
      <c r="B527" s="8" t="s">
        <v>2860</v>
      </c>
      <c r="C527" s="7" t="s">
        <v>2861</v>
      </c>
      <c r="D527" s="8" t="s">
        <v>2860</v>
      </c>
      <c r="E527" s="6">
        <v>11.83</v>
      </c>
      <c r="F527" s="6">
        <v>0.7</v>
      </c>
      <c r="G527" s="6">
        <f t="shared" ref="G527" si="12">E527/F527</f>
        <v>16.900000000000002</v>
      </c>
      <c r="H527" s="5" t="s">
        <v>2274</v>
      </c>
    </row>
    <row r="528" spans="1:8" ht="43.2" x14ac:dyDescent="0.3">
      <c r="A528" s="8" t="s">
        <v>2862</v>
      </c>
      <c r="B528" s="8" t="s">
        <v>2862</v>
      </c>
      <c r="C528" s="7" t="s">
        <v>2863</v>
      </c>
      <c r="D528" s="8" t="s">
        <v>2862</v>
      </c>
      <c r="E528" s="6">
        <v>24.94</v>
      </c>
      <c r="F528" s="6">
        <v>0.7</v>
      </c>
      <c r="G528" s="6">
        <f t="shared" ref="G528:G531" si="13">E528/F528</f>
        <v>35.628571428571433</v>
      </c>
      <c r="H528" s="5" t="s">
        <v>2274</v>
      </c>
    </row>
    <row r="529" spans="1:8" ht="43.2" x14ac:dyDescent="0.3">
      <c r="A529" s="8" t="s">
        <v>2864</v>
      </c>
      <c r="B529" s="8" t="s">
        <v>2864</v>
      </c>
      <c r="C529" s="7" t="s">
        <v>2865</v>
      </c>
      <c r="D529" s="8" t="s">
        <v>2864</v>
      </c>
      <c r="E529" s="6">
        <v>35.479999999999997</v>
      </c>
      <c r="F529" s="6">
        <v>0.7</v>
      </c>
      <c r="G529" s="6">
        <f t="shared" si="13"/>
        <v>50.685714285714283</v>
      </c>
      <c r="H529" s="5" t="s">
        <v>2274</v>
      </c>
    </row>
    <row r="530" spans="1:8" ht="43.2" x14ac:dyDescent="0.3">
      <c r="A530" s="8" t="s">
        <v>2866</v>
      </c>
      <c r="B530" s="8" t="s">
        <v>2866</v>
      </c>
      <c r="C530" s="7" t="s">
        <v>2867</v>
      </c>
      <c r="D530" s="8" t="s">
        <v>2866</v>
      </c>
      <c r="E530" s="6">
        <v>41.39</v>
      </c>
      <c r="F530" s="6">
        <v>0.7</v>
      </c>
      <c r="G530" s="6">
        <f t="shared" si="13"/>
        <v>59.128571428571433</v>
      </c>
      <c r="H530" s="5" t="s">
        <v>2274</v>
      </c>
    </row>
    <row r="531" spans="1:8" ht="43.2" x14ac:dyDescent="0.3">
      <c r="A531" s="8" t="s">
        <v>2868</v>
      </c>
      <c r="B531" s="8" t="s">
        <v>2868</v>
      </c>
      <c r="C531" s="7" t="s">
        <v>2869</v>
      </c>
      <c r="D531" s="8" t="s">
        <v>2868</v>
      </c>
      <c r="E531" s="6">
        <v>16.13</v>
      </c>
      <c r="F531" s="6">
        <v>0.7</v>
      </c>
      <c r="G531" s="6">
        <f t="shared" si="13"/>
        <v>23.042857142857144</v>
      </c>
      <c r="H531" s="5" t="s">
        <v>2274</v>
      </c>
    </row>
    <row r="532" spans="1:8" x14ac:dyDescent="0.3">
      <c r="A532" s="8" t="s">
        <v>2870</v>
      </c>
      <c r="B532" s="8" t="s">
        <v>2870</v>
      </c>
      <c r="C532" s="7" t="s">
        <v>2281</v>
      </c>
      <c r="D532" s="8" t="s">
        <v>2870</v>
      </c>
      <c r="E532" s="6">
        <v>21.01</v>
      </c>
      <c r="F532" s="6">
        <v>0.7</v>
      </c>
      <c r="G532" s="6">
        <f t="shared" ref="G532:G536" si="14">E532/F532</f>
        <v>30.01428571428572</v>
      </c>
      <c r="H532" s="10" t="s">
        <v>2274</v>
      </c>
    </row>
    <row r="533" spans="1:8" x14ac:dyDescent="0.3">
      <c r="A533" s="8" t="s">
        <v>2871</v>
      </c>
      <c r="B533" s="8" t="s">
        <v>2871</v>
      </c>
      <c r="C533" s="7" t="s">
        <v>2281</v>
      </c>
      <c r="D533" s="8" t="s">
        <v>2871</v>
      </c>
      <c r="E533" s="6">
        <v>21.01</v>
      </c>
      <c r="F533" s="6">
        <v>0.7</v>
      </c>
      <c r="G533" s="6">
        <f t="shared" si="14"/>
        <v>30.01428571428572</v>
      </c>
      <c r="H533" s="10" t="s">
        <v>2274</v>
      </c>
    </row>
    <row r="534" spans="1:8" x14ac:dyDescent="0.3">
      <c r="A534" s="8" t="s">
        <v>2872</v>
      </c>
      <c r="B534" s="8" t="s">
        <v>2872</v>
      </c>
      <c r="C534" s="7" t="s">
        <v>2281</v>
      </c>
      <c r="D534" s="8" t="s">
        <v>2872</v>
      </c>
      <c r="E534" s="6">
        <v>21.01</v>
      </c>
      <c r="F534" s="6">
        <v>0.7</v>
      </c>
      <c r="G534" s="6">
        <f t="shared" si="14"/>
        <v>30.01428571428572</v>
      </c>
      <c r="H534" s="10" t="s">
        <v>2274</v>
      </c>
    </row>
    <row r="535" spans="1:8" x14ac:dyDescent="0.3">
      <c r="A535" s="8" t="s">
        <v>2873</v>
      </c>
      <c r="B535" s="8" t="s">
        <v>2873</v>
      </c>
      <c r="C535" s="7" t="s">
        <v>2281</v>
      </c>
      <c r="D535" s="8" t="s">
        <v>2873</v>
      </c>
      <c r="E535" s="6">
        <v>22.06</v>
      </c>
      <c r="F535" s="6">
        <v>0.7</v>
      </c>
      <c r="G535" s="6">
        <f t="shared" si="14"/>
        <v>31.514285714285716</v>
      </c>
      <c r="H535" s="10" t="s">
        <v>2274</v>
      </c>
    </row>
    <row r="536" spans="1:8" x14ac:dyDescent="0.3">
      <c r="A536" s="8" t="s">
        <v>2874</v>
      </c>
      <c r="B536" s="8" t="s">
        <v>2874</v>
      </c>
      <c r="C536" s="7" t="s">
        <v>2281</v>
      </c>
      <c r="D536" s="8" t="s">
        <v>2874</v>
      </c>
      <c r="E536" s="6">
        <v>22.06</v>
      </c>
      <c r="F536" s="6">
        <v>0.7</v>
      </c>
      <c r="G536" s="6">
        <f t="shared" si="14"/>
        <v>31.514285714285716</v>
      </c>
      <c r="H536" s="10" t="s">
        <v>2274</v>
      </c>
    </row>
    <row r="537" spans="1:8" x14ac:dyDescent="0.3">
      <c r="A537" s="8" t="s">
        <v>2875</v>
      </c>
      <c r="B537" s="8" t="s">
        <v>2875</v>
      </c>
      <c r="C537" s="7" t="s">
        <v>2282</v>
      </c>
      <c r="D537" s="8" t="s">
        <v>2875</v>
      </c>
      <c r="E537" s="6">
        <v>60</v>
      </c>
      <c r="F537" s="6">
        <v>0.7</v>
      </c>
      <c r="G537" s="6">
        <f t="shared" ref="G537" si="15">E537/F537</f>
        <v>85.714285714285722</v>
      </c>
      <c r="H537" s="5" t="s">
        <v>2274</v>
      </c>
    </row>
    <row r="538" spans="1:8" ht="43.2" x14ac:dyDescent="0.3">
      <c r="A538" s="8" t="s">
        <v>2876</v>
      </c>
      <c r="B538" s="8" t="s">
        <v>2876</v>
      </c>
      <c r="C538" s="7" t="s">
        <v>2877</v>
      </c>
      <c r="D538" s="8" t="s">
        <v>2876</v>
      </c>
      <c r="E538" s="6">
        <v>73.47</v>
      </c>
      <c r="F538" s="6">
        <v>0.7</v>
      </c>
      <c r="G538" s="6">
        <f t="shared" ref="G538" si="16">E538/F538</f>
        <v>104.95714285714286</v>
      </c>
      <c r="H538" s="5" t="s">
        <v>2274</v>
      </c>
    </row>
    <row r="539" spans="1:8" ht="28.8" x14ac:dyDescent="0.3">
      <c r="A539" s="8" t="s">
        <v>2878</v>
      </c>
      <c r="B539" s="8" t="s">
        <v>2878</v>
      </c>
      <c r="C539" s="7" t="s">
        <v>2879</v>
      </c>
      <c r="D539" s="8" t="s">
        <v>2878</v>
      </c>
      <c r="E539" s="6"/>
      <c r="F539" s="6">
        <v>0.7</v>
      </c>
      <c r="G539" s="6">
        <f t="shared" ref="G539:G592" si="17">E539/F539</f>
        <v>0</v>
      </c>
      <c r="H539" s="5" t="s">
        <v>2274</v>
      </c>
    </row>
    <row r="540" spans="1:8" ht="43.2" x14ac:dyDescent="0.3">
      <c r="A540" s="8" t="s">
        <v>2880</v>
      </c>
      <c r="B540" s="8" t="s">
        <v>2880</v>
      </c>
      <c r="C540" s="7" t="s">
        <v>2881</v>
      </c>
      <c r="D540" s="8" t="s">
        <v>2880</v>
      </c>
      <c r="E540" s="6"/>
      <c r="F540" s="6">
        <v>0.7</v>
      </c>
      <c r="G540" s="6">
        <f t="shared" si="17"/>
        <v>0</v>
      </c>
      <c r="H540" s="5" t="s">
        <v>2274</v>
      </c>
    </row>
    <row r="541" spans="1:8" ht="43.2" x14ac:dyDescent="0.3">
      <c r="A541" s="8" t="s">
        <v>2882</v>
      </c>
      <c r="B541" s="8" t="s">
        <v>2882</v>
      </c>
      <c r="C541" s="7" t="s">
        <v>2881</v>
      </c>
      <c r="D541" s="8" t="s">
        <v>2882</v>
      </c>
      <c r="E541" s="6"/>
      <c r="F541" s="6">
        <v>0.7</v>
      </c>
      <c r="G541" s="6">
        <f t="shared" si="17"/>
        <v>0</v>
      </c>
      <c r="H541" s="5" t="s">
        <v>2274</v>
      </c>
    </row>
    <row r="542" spans="1:8" ht="57.6" x14ac:dyDescent="0.3">
      <c r="A542" s="8" t="s">
        <v>2883</v>
      </c>
      <c r="B542" s="8" t="s">
        <v>2883</v>
      </c>
      <c r="C542" s="7" t="s">
        <v>2884</v>
      </c>
      <c r="D542" s="8" t="s">
        <v>2883</v>
      </c>
      <c r="E542" s="6">
        <v>926.66</v>
      </c>
      <c r="F542" s="6">
        <v>0.7</v>
      </c>
      <c r="G542" s="6">
        <f t="shared" si="17"/>
        <v>1323.8</v>
      </c>
      <c r="H542" s="5" t="s">
        <v>2274</v>
      </c>
    </row>
    <row r="543" spans="1:8" ht="43.2" x14ac:dyDescent="0.3">
      <c r="A543" s="8" t="s">
        <v>2885</v>
      </c>
      <c r="B543" s="8" t="s">
        <v>2885</v>
      </c>
      <c r="C543" s="7" t="s">
        <v>2886</v>
      </c>
      <c r="D543" s="8" t="s">
        <v>2885</v>
      </c>
      <c r="E543" s="6"/>
      <c r="F543" s="6">
        <v>0.7</v>
      </c>
      <c r="G543" s="6">
        <f t="shared" si="17"/>
        <v>0</v>
      </c>
      <c r="H543" s="5" t="s">
        <v>2274</v>
      </c>
    </row>
    <row r="544" spans="1:8" ht="57.6" x14ac:dyDescent="0.3">
      <c r="A544" s="8" t="s">
        <v>2887</v>
      </c>
      <c r="B544" s="8" t="s">
        <v>2887</v>
      </c>
      <c r="C544" s="7" t="s">
        <v>2888</v>
      </c>
      <c r="D544" s="8" t="s">
        <v>2887</v>
      </c>
      <c r="E544" s="6">
        <v>1018.97</v>
      </c>
      <c r="F544" s="6">
        <v>0.7</v>
      </c>
      <c r="G544" s="6">
        <f t="shared" si="17"/>
        <v>1455.6714285714288</v>
      </c>
      <c r="H544" s="5" t="s">
        <v>2274</v>
      </c>
    </row>
    <row r="545" spans="1:8" x14ac:dyDescent="0.3">
      <c r="A545" s="8" t="s">
        <v>2889</v>
      </c>
      <c r="B545" s="8" t="s">
        <v>2889</v>
      </c>
      <c r="C545" s="7" t="s">
        <v>2890</v>
      </c>
      <c r="D545" s="8" t="s">
        <v>2889</v>
      </c>
      <c r="E545" s="6"/>
      <c r="F545" s="6">
        <v>0.7</v>
      </c>
      <c r="G545" s="6">
        <f t="shared" si="17"/>
        <v>0</v>
      </c>
      <c r="H545" s="5" t="s">
        <v>2274</v>
      </c>
    </row>
    <row r="546" spans="1:8" x14ac:dyDescent="0.3">
      <c r="A546" s="8" t="s">
        <v>2891</v>
      </c>
      <c r="B546" s="8" t="s">
        <v>2891</v>
      </c>
      <c r="C546" s="7" t="s">
        <v>2892</v>
      </c>
      <c r="D546" s="8" t="s">
        <v>2891</v>
      </c>
      <c r="E546" s="6"/>
      <c r="F546" s="6">
        <v>0.7</v>
      </c>
      <c r="G546" s="6">
        <f t="shared" si="17"/>
        <v>0</v>
      </c>
      <c r="H546" s="5" t="s">
        <v>2274</v>
      </c>
    </row>
    <row r="547" spans="1:8" x14ac:dyDescent="0.3">
      <c r="A547" s="8" t="s">
        <v>2893</v>
      </c>
      <c r="B547" s="8" t="s">
        <v>2893</v>
      </c>
      <c r="C547" s="7" t="s">
        <v>2892</v>
      </c>
      <c r="D547" s="8" t="s">
        <v>2893</v>
      </c>
      <c r="E547" s="6"/>
      <c r="F547" s="6">
        <v>0.7</v>
      </c>
      <c r="G547" s="6">
        <f t="shared" si="17"/>
        <v>0</v>
      </c>
      <c r="H547" s="5" t="s">
        <v>2274</v>
      </c>
    </row>
    <row r="548" spans="1:8" x14ac:dyDescent="0.3">
      <c r="A548" s="8" t="s">
        <v>2894</v>
      </c>
      <c r="B548" s="8" t="s">
        <v>2894</v>
      </c>
      <c r="C548" s="7" t="s">
        <v>2892</v>
      </c>
      <c r="D548" s="8" t="s">
        <v>2894</v>
      </c>
      <c r="E548" s="6"/>
      <c r="F548" s="6">
        <v>0.7</v>
      </c>
      <c r="G548" s="6">
        <f t="shared" si="17"/>
        <v>0</v>
      </c>
      <c r="H548" s="5" t="s">
        <v>2274</v>
      </c>
    </row>
    <row r="549" spans="1:8" ht="43.2" x14ac:dyDescent="0.3">
      <c r="A549" s="8" t="s">
        <v>2895</v>
      </c>
      <c r="B549" s="8" t="s">
        <v>2895</v>
      </c>
      <c r="C549" s="7" t="s">
        <v>2881</v>
      </c>
      <c r="D549" s="8" t="s">
        <v>2895</v>
      </c>
      <c r="E549" s="6"/>
      <c r="F549" s="6">
        <v>0.7</v>
      </c>
      <c r="G549" s="6">
        <f t="shared" si="17"/>
        <v>0</v>
      </c>
      <c r="H549" s="5" t="s">
        <v>2274</v>
      </c>
    </row>
    <row r="550" spans="1:8" ht="57.6" x14ac:dyDescent="0.3">
      <c r="A550" s="8" t="s">
        <v>2896</v>
      </c>
      <c r="B550" s="8" t="s">
        <v>2896</v>
      </c>
      <c r="C550" s="7" t="s">
        <v>2897</v>
      </c>
      <c r="D550" s="8" t="s">
        <v>2896</v>
      </c>
      <c r="E550" s="6">
        <v>906.27</v>
      </c>
      <c r="F550" s="6">
        <v>0.7</v>
      </c>
      <c r="G550" s="6">
        <f t="shared" si="17"/>
        <v>1294.6714285714286</v>
      </c>
      <c r="H550" s="5" t="s">
        <v>2274</v>
      </c>
    </row>
    <row r="551" spans="1:8" ht="43.2" x14ac:dyDescent="0.3">
      <c r="A551" s="8" t="s">
        <v>2898</v>
      </c>
      <c r="B551" s="8" t="s">
        <v>2898</v>
      </c>
      <c r="C551" s="7" t="s">
        <v>2881</v>
      </c>
      <c r="D551" s="8" t="s">
        <v>2898</v>
      </c>
      <c r="E551" s="6"/>
      <c r="F551" s="6">
        <v>0.7</v>
      </c>
      <c r="G551" s="6">
        <f t="shared" si="17"/>
        <v>0</v>
      </c>
      <c r="H551" s="5" t="s">
        <v>2274</v>
      </c>
    </row>
    <row r="552" spans="1:8" ht="43.2" x14ac:dyDescent="0.3">
      <c r="A552" s="8" t="s">
        <v>2620</v>
      </c>
      <c r="B552" s="8" t="s">
        <v>2620</v>
      </c>
      <c r="C552" s="7" t="s">
        <v>2899</v>
      </c>
      <c r="D552" s="8" t="s">
        <v>2620</v>
      </c>
      <c r="E552" s="6">
        <v>43.68</v>
      </c>
      <c r="F552" s="6">
        <v>0.7</v>
      </c>
      <c r="G552" s="6">
        <f t="shared" si="17"/>
        <v>62.400000000000006</v>
      </c>
      <c r="H552" s="5" t="s">
        <v>2274</v>
      </c>
    </row>
    <row r="553" spans="1:8" ht="57.6" x14ac:dyDescent="0.3">
      <c r="A553" s="8" t="s">
        <v>2900</v>
      </c>
      <c r="B553" s="8" t="s">
        <v>2900</v>
      </c>
      <c r="C553" s="7" t="s">
        <v>2901</v>
      </c>
      <c r="D553" s="8" t="s">
        <v>2900</v>
      </c>
      <c r="E553" s="6">
        <v>1082.4000000000001</v>
      </c>
      <c r="F553" s="6">
        <v>0.7</v>
      </c>
      <c r="G553" s="6">
        <f t="shared" si="17"/>
        <v>1546.2857142857144</v>
      </c>
      <c r="H553" s="5" t="s">
        <v>2274</v>
      </c>
    </row>
    <row r="554" spans="1:8" ht="57.6" x14ac:dyDescent="0.3">
      <c r="A554" s="8" t="s">
        <v>2902</v>
      </c>
      <c r="B554" s="8" t="s">
        <v>2902</v>
      </c>
      <c r="C554" s="7" t="s">
        <v>2903</v>
      </c>
      <c r="D554" s="8" t="s">
        <v>2902</v>
      </c>
      <c r="E554" s="6">
        <v>663.28</v>
      </c>
      <c r="F554" s="6">
        <v>0.7</v>
      </c>
      <c r="G554" s="6">
        <f t="shared" si="17"/>
        <v>947.5428571428572</v>
      </c>
      <c r="H554" s="5" t="s">
        <v>2274</v>
      </c>
    </row>
    <row r="555" spans="1:8" x14ac:dyDescent="0.3">
      <c r="A555" s="8" t="s">
        <v>2904</v>
      </c>
      <c r="B555" s="8" t="s">
        <v>2904</v>
      </c>
      <c r="C555" s="7" t="s">
        <v>2892</v>
      </c>
      <c r="D555" s="8" t="s">
        <v>2904</v>
      </c>
      <c r="E555" s="6"/>
      <c r="F555" s="6">
        <v>0.7</v>
      </c>
      <c r="G555" s="6">
        <f t="shared" si="17"/>
        <v>0</v>
      </c>
      <c r="H555" s="5" t="s">
        <v>2274</v>
      </c>
    </row>
    <row r="556" spans="1:8" ht="43.2" x14ac:dyDescent="0.3">
      <c r="A556" s="8" t="s">
        <v>2666</v>
      </c>
      <c r="B556" s="8" t="s">
        <v>2666</v>
      </c>
      <c r="C556" s="7" t="s">
        <v>2905</v>
      </c>
      <c r="D556" s="8" t="s">
        <v>2666</v>
      </c>
      <c r="E556" s="6">
        <v>83.14</v>
      </c>
      <c r="F556" s="6">
        <v>0.7</v>
      </c>
      <c r="G556" s="6">
        <f t="shared" si="17"/>
        <v>118.77142857142859</v>
      </c>
      <c r="H556" s="5" t="s">
        <v>2274</v>
      </c>
    </row>
    <row r="557" spans="1:8" ht="28.8" x14ac:dyDescent="0.3">
      <c r="A557" s="8" t="s">
        <v>2641</v>
      </c>
      <c r="B557" s="8" t="s">
        <v>2641</v>
      </c>
      <c r="C557" s="7" t="s">
        <v>2906</v>
      </c>
      <c r="D557" s="8" t="s">
        <v>2641</v>
      </c>
      <c r="E557" s="6">
        <v>46.02</v>
      </c>
      <c r="F557" s="6">
        <v>0.7</v>
      </c>
      <c r="G557" s="6">
        <f t="shared" si="17"/>
        <v>65.742857142857147</v>
      </c>
      <c r="H557" s="5" t="s">
        <v>2274</v>
      </c>
    </row>
    <row r="558" spans="1:8" ht="57.6" x14ac:dyDescent="0.3">
      <c r="A558" s="8" t="s">
        <v>2907</v>
      </c>
      <c r="B558" s="8" t="s">
        <v>2907</v>
      </c>
      <c r="C558" s="7" t="s">
        <v>2903</v>
      </c>
      <c r="D558" s="8" t="s">
        <v>2907</v>
      </c>
      <c r="E558" s="6">
        <v>573</v>
      </c>
      <c r="F558" s="6">
        <v>0.7</v>
      </c>
      <c r="G558" s="6">
        <f t="shared" si="17"/>
        <v>818.57142857142867</v>
      </c>
      <c r="H558" s="5" t="s">
        <v>2274</v>
      </c>
    </row>
    <row r="559" spans="1:8" x14ac:dyDescent="0.3">
      <c r="A559" s="8" t="s">
        <v>2908</v>
      </c>
      <c r="B559" s="8" t="s">
        <v>2908</v>
      </c>
      <c r="C559" s="7" t="s">
        <v>2909</v>
      </c>
      <c r="D559" s="8" t="s">
        <v>2908</v>
      </c>
      <c r="E559" s="6">
        <v>129.29</v>
      </c>
      <c r="F559" s="6">
        <v>0.7</v>
      </c>
      <c r="G559" s="6">
        <f t="shared" si="17"/>
        <v>184.7</v>
      </c>
      <c r="H559" s="5" t="s">
        <v>2274</v>
      </c>
    </row>
    <row r="560" spans="1:8" x14ac:dyDescent="0.3">
      <c r="A560" s="8" t="s">
        <v>2910</v>
      </c>
      <c r="B560" s="8" t="s">
        <v>2910</v>
      </c>
      <c r="C560" s="7" t="s">
        <v>2909</v>
      </c>
      <c r="D560" s="8" t="s">
        <v>2910</v>
      </c>
      <c r="E560" s="6">
        <v>134.19</v>
      </c>
      <c r="F560" s="6">
        <v>0.7</v>
      </c>
      <c r="G560" s="6">
        <f t="shared" si="17"/>
        <v>191.70000000000002</v>
      </c>
      <c r="H560" s="5" t="s">
        <v>2274</v>
      </c>
    </row>
    <row r="561" spans="1:8" x14ac:dyDescent="0.3">
      <c r="A561" s="8" t="s">
        <v>2911</v>
      </c>
      <c r="B561" s="8" t="s">
        <v>2911</v>
      </c>
      <c r="C561" s="7" t="s">
        <v>2909</v>
      </c>
      <c r="D561" s="8" t="s">
        <v>2911</v>
      </c>
      <c r="E561" s="6">
        <v>138.88</v>
      </c>
      <c r="F561" s="6">
        <v>0.7</v>
      </c>
      <c r="G561" s="6">
        <f t="shared" si="17"/>
        <v>198.4</v>
      </c>
      <c r="H561" s="5" t="s">
        <v>2274</v>
      </c>
    </row>
    <row r="562" spans="1:8" x14ac:dyDescent="0.3">
      <c r="A562" s="8" t="s">
        <v>2912</v>
      </c>
      <c r="B562" s="8" t="s">
        <v>2912</v>
      </c>
      <c r="C562" s="7" t="s">
        <v>2909</v>
      </c>
      <c r="D562" s="8" t="s">
        <v>2912</v>
      </c>
      <c r="E562" s="6">
        <v>148.75</v>
      </c>
      <c r="F562" s="6">
        <v>0.7</v>
      </c>
      <c r="G562" s="6">
        <f t="shared" si="17"/>
        <v>212.5</v>
      </c>
      <c r="H562" s="5" t="s">
        <v>2274</v>
      </c>
    </row>
    <row r="563" spans="1:8" x14ac:dyDescent="0.3">
      <c r="A563" s="8" t="s">
        <v>2913</v>
      </c>
      <c r="B563" s="8" t="s">
        <v>2913</v>
      </c>
      <c r="C563" s="7" t="s">
        <v>2909</v>
      </c>
      <c r="D563" s="8" t="s">
        <v>2913</v>
      </c>
      <c r="E563" s="6">
        <v>154.41999999999999</v>
      </c>
      <c r="F563" s="6">
        <v>0.7</v>
      </c>
      <c r="G563" s="6">
        <f t="shared" si="17"/>
        <v>220.6</v>
      </c>
      <c r="H563" s="5" t="s">
        <v>2274</v>
      </c>
    </row>
    <row r="564" spans="1:8" x14ac:dyDescent="0.3">
      <c r="A564" s="8" t="s">
        <v>2914</v>
      </c>
      <c r="B564" s="8" t="s">
        <v>2914</v>
      </c>
      <c r="C564" s="7" t="s">
        <v>2909</v>
      </c>
      <c r="D564" s="8" t="s">
        <v>2914</v>
      </c>
      <c r="E564" s="6">
        <v>159.81</v>
      </c>
      <c r="F564" s="6">
        <v>0.7</v>
      </c>
      <c r="G564" s="6">
        <f t="shared" si="17"/>
        <v>228.3</v>
      </c>
      <c r="H564" s="5" t="s">
        <v>2274</v>
      </c>
    </row>
    <row r="565" spans="1:8" x14ac:dyDescent="0.3">
      <c r="A565" s="8" t="s">
        <v>2915</v>
      </c>
      <c r="B565" s="8" t="s">
        <v>2915</v>
      </c>
      <c r="C565" s="7" t="s">
        <v>2909</v>
      </c>
      <c r="D565" s="8" t="s">
        <v>2915</v>
      </c>
      <c r="E565" s="6">
        <v>148.75</v>
      </c>
      <c r="F565" s="6">
        <v>0.7</v>
      </c>
      <c r="G565" s="6">
        <f t="shared" si="17"/>
        <v>212.5</v>
      </c>
      <c r="H565" s="5" t="s">
        <v>2274</v>
      </c>
    </row>
    <row r="566" spans="1:8" x14ac:dyDescent="0.3">
      <c r="A566" s="8" t="s">
        <v>2916</v>
      </c>
      <c r="B566" s="8" t="s">
        <v>2916</v>
      </c>
      <c r="C566" s="7" t="s">
        <v>2909</v>
      </c>
      <c r="D566" s="8" t="s">
        <v>2916</v>
      </c>
      <c r="E566" s="6">
        <v>154.41999999999999</v>
      </c>
      <c r="F566" s="6">
        <v>0.7</v>
      </c>
      <c r="G566" s="6">
        <f t="shared" si="17"/>
        <v>220.6</v>
      </c>
      <c r="H566" s="5" t="s">
        <v>2274</v>
      </c>
    </row>
    <row r="567" spans="1:8" x14ac:dyDescent="0.3">
      <c r="A567" s="8" t="s">
        <v>2917</v>
      </c>
      <c r="B567" s="8" t="s">
        <v>2917</v>
      </c>
      <c r="C567" s="7" t="s">
        <v>2909</v>
      </c>
      <c r="D567" s="8" t="s">
        <v>2917</v>
      </c>
      <c r="E567" s="6">
        <v>159.81</v>
      </c>
      <c r="F567" s="6">
        <v>0.7</v>
      </c>
      <c r="G567" s="6">
        <f t="shared" si="17"/>
        <v>228.3</v>
      </c>
      <c r="H567" s="5" t="s">
        <v>2274</v>
      </c>
    </row>
    <row r="568" spans="1:8" x14ac:dyDescent="0.3">
      <c r="A568" s="8" t="s">
        <v>2918</v>
      </c>
      <c r="B568" s="8" t="s">
        <v>2918</v>
      </c>
      <c r="C568" s="7" t="s">
        <v>2909</v>
      </c>
      <c r="D568" s="8" t="s">
        <v>2918</v>
      </c>
      <c r="E568" s="6">
        <v>97.44</v>
      </c>
      <c r="F568" s="6">
        <v>0.7</v>
      </c>
      <c r="G568" s="6">
        <f t="shared" si="17"/>
        <v>139.20000000000002</v>
      </c>
      <c r="H568" s="5" t="s">
        <v>2274</v>
      </c>
    </row>
    <row r="569" spans="1:8" x14ac:dyDescent="0.3">
      <c r="A569" s="8" t="s">
        <v>2919</v>
      </c>
      <c r="B569" s="8" t="s">
        <v>2919</v>
      </c>
      <c r="C569" s="7" t="s">
        <v>2909</v>
      </c>
      <c r="D569" s="8" t="s">
        <v>2919</v>
      </c>
      <c r="E569" s="6">
        <v>102.9</v>
      </c>
      <c r="F569" s="6">
        <v>0.7</v>
      </c>
      <c r="G569" s="6">
        <f t="shared" si="17"/>
        <v>147.00000000000003</v>
      </c>
      <c r="H569" s="5" t="s">
        <v>2274</v>
      </c>
    </row>
    <row r="570" spans="1:8" x14ac:dyDescent="0.3">
      <c r="A570" s="8" t="s">
        <v>2920</v>
      </c>
      <c r="B570" s="8" t="s">
        <v>2920</v>
      </c>
      <c r="C570" s="7" t="s">
        <v>2909</v>
      </c>
      <c r="D570" s="8" t="s">
        <v>2920</v>
      </c>
      <c r="E570" s="6">
        <v>108.29</v>
      </c>
      <c r="F570" s="6">
        <v>0.7</v>
      </c>
      <c r="G570" s="6">
        <f t="shared" si="17"/>
        <v>154.70000000000002</v>
      </c>
      <c r="H570" s="5" t="s">
        <v>2274</v>
      </c>
    </row>
    <row r="571" spans="1:8" x14ac:dyDescent="0.3">
      <c r="A571" s="8" t="s">
        <v>2921</v>
      </c>
      <c r="B571" s="8" t="s">
        <v>2921</v>
      </c>
      <c r="C571" s="7" t="s">
        <v>2909</v>
      </c>
      <c r="D571" s="8" t="s">
        <v>2921</v>
      </c>
      <c r="E571" s="6">
        <v>113.82</v>
      </c>
      <c r="F571" s="6">
        <v>0.7</v>
      </c>
      <c r="G571" s="6">
        <f t="shared" si="17"/>
        <v>162.6</v>
      </c>
      <c r="H571" s="5" t="s">
        <v>2274</v>
      </c>
    </row>
    <row r="572" spans="1:8" x14ac:dyDescent="0.3">
      <c r="A572" s="8" t="s">
        <v>2922</v>
      </c>
      <c r="B572" s="8" t="s">
        <v>2922</v>
      </c>
      <c r="C572" s="7" t="s">
        <v>2909</v>
      </c>
      <c r="D572" s="8" t="s">
        <v>2922</v>
      </c>
      <c r="E572" s="6">
        <v>113.26</v>
      </c>
      <c r="F572" s="6">
        <v>0.7</v>
      </c>
      <c r="G572" s="6">
        <f t="shared" si="17"/>
        <v>161.80000000000001</v>
      </c>
      <c r="H572" s="5" t="s">
        <v>2274</v>
      </c>
    </row>
    <row r="573" spans="1:8" x14ac:dyDescent="0.3">
      <c r="A573" s="8" t="s">
        <v>2923</v>
      </c>
      <c r="B573" s="8" t="s">
        <v>2923</v>
      </c>
      <c r="C573" s="7" t="s">
        <v>2909</v>
      </c>
      <c r="D573" s="8" t="s">
        <v>2923</v>
      </c>
      <c r="E573" s="6">
        <v>117.6</v>
      </c>
      <c r="F573" s="6">
        <v>0.7</v>
      </c>
      <c r="G573" s="6">
        <f t="shared" si="17"/>
        <v>168</v>
      </c>
      <c r="H573" s="5" t="s">
        <v>2274</v>
      </c>
    </row>
    <row r="574" spans="1:8" x14ac:dyDescent="0.3">
      <c r="A574" s="8" t="s">
        <v>2924</v>
      </c>
      <c r="B574" s="8" t="s">
        <v>2924</v>
      </c>
      <c r="C574" s="7" t="s">
        <v>2909</v>
      </c>
      <c r="D574" s="8" t="s">
        <v>2924</v>
      </c>
      <c r="E574" s="6">
        <v>122.85</v>
      </c>
      <c r="F574" s="6">
        <v>0.7</v>
      </c>
      <c r="G574" s="6">
        <f t="shared" si="17"/>
        <v>175.5</v>
      </c>
      <c r="H574" s="5" t="s">
        <v>2274</v>
      </c>
    </row>
    <row r="575" spans="1:8" x14ac:dyDescent="0.3">
      <c r="A575" s="8" t="s">
        <v>2925</v>
      </c>
      <c r="B575" s="8" t="s">
        <v>2925</v>
      </c>
      <c r="C575" s="7" t="s">
        <v>2909</v>
      </c>
      <c r="D575" s="8" t="s">
        <v>2925</v>
      </c>
      <c r="E575" s="6">
        <v>129.43</v>
      </c>
      <c r="F575" s="6">
        <v>0.7</v>
      </c>
      <c r="G575" s="6">
        <f t="shared" si="17"/>
        <v>184.90000000000003</v>
      </c>
      <c r="H575" s="5" t="s">
        <v>2274</v>
      </c>
    </row>
    <row r="576" spans="1:8" x14ac:dyDescent="0.3">
      <c r="A576" s="8" t="s">
        <v>2926</v>
      </c>
      <c r="B576" s="8" t="s">
        <v>2926</v>
      </c>
      <c r="C576" s="7" t="s">
        <v>2909</v>
      </c>
      <c r="D576" s="8" t="s">
        <v>2926</v>
      </c>
      <c r="E576" s="6">
        <v>257.11</v>
      </c>
      <c r="F576" s="6">
        <v>0.7</v>
      </c>
      <c r="G576" s="6">
        <f t="shared" si="17"/>
        <v>367.30000000000007</v>
      </c>
      <c r="H576" s="5" t="s">
        <v>2274</v>
      </c>
    </row>
    <row r="577" spans="1:8" x14ac:dyDescent="0.3">
      <c r="A577" s="8" t="s">
        <v>2927</v>
      </c>
      <c r="B577" s="8" t="s">
        <v>2927</v>
      </c>
      <c r="C577" s="7" t="s">
        <v>2909</v>
      </c>
      <c r="D577" s="8" t="s">
        <v>2927</v>
      </c>
      <c r="E577" s="6">
        <v>276.43</v>
      </c>
      <c r="F577" s="6">
        <v>0.7</v>
      </c>
      <c r="G577" s="6">
        <f t="shared" si="17"/>
        <v>394.90000000000003</v>
      </c>
      <c r="H577" s="5" t="s">
        <v>2274</v>
      </c>
    </row>
    <row r="578" spans="1:8" x14ac:dyDescent="0.3">
      <c r="A578" s="8" t="s">
        <v>2928</v>
      </c>
      <c r="B578" s="8" t="s">
        <v>2928</v>
      </c>
      <c r="C578" s="7" t="s">
        <v>2909</v>
      </c>
      <c r="D578" s="8" t="s">
        <v>2928</v>
      </c>
      <c r="E578" s="6">
        <v>299.45999999999998</v>
      </c>
      <c r="F578" s="6">
        <v>0.7</v>
      </c>
      <c r="G578" s="6">
        <f t="shared" si="17"/>
        <v>427.8</v>
      </c>
      <c r="H578" s="5" t="s">
        <v>2274</v>
      </c>
    </row>
    <row r="579" spans="1:8" x14ac:dyDescent="0.3">
      <c r="A579" s="8" t="s">
        <v>2929</v>
      </c>
      <c r="B579" s="8" t="s">
        <v>2929</v>
      </c>
      <c r="C579" s="7" t="s">
        <v>2909</v>
      </c>
      <c r="D579" s="8" t="s">
        <v>2929</v>
      </c>
      <c r="E579" s="6">
        <v>301.20999999999998</v>
      </c>
      <c r="F579" s="6">
        <v>0.7</v>
      </c>
      <c r="G579" s="6">
        <f t="shared" si="17"/>
        <v>430.3</v>
      </c>
      <c r="H579" s="5" t="s">
        <v>2274</v>
      </c>
    </row>
    <row r="580" spans="1:8" x14ac:dyDescent="0.3">
      <c r="A580" s="8" t="s">
        <v>2930</v>
      </c>
      <c r="B580" s="8" t="s">
        <v>2930</v>
      </c>
      <c r="C580" s="7" t="s">
        <v>2909</v>
      </c>
      <c r="D580" s="8" t="s">
        <v>2930</v>
      </c>
      <c r="E580" s="6">
        <v>325.5</v>
      </c>
      <c r="F580" s="6">
        <v>0.7</v>
      </c>
      <c r="G580" s="6">
        <f t="shared" si="17"/>
        <v>465.00000000000006</v>
      </c>
      <c r="H580" s="5" t="s">
        <v>2274</v>
      </c>
    </row>
    <row r="581" spans="1:8" x14ac:dyDescent="0.3">
      <c r="A581" s="8" t="s">
        <v>2931</v>
      </c>
      <c r="B581" s="8" t="s">
        <v>2931</v>
      </c>
      <c r="C581" s="7" t="s">
        <v>2909</v>
      </c>
      <c r="D581" s="8" t="s">
        <v>2931</v>
      </c>
      <c r="E581" s="6">
        <v>335.16</v>
      </c>
      <c r="F581" s="6">
        <v>0.7</v>
      </c>
      <c r="G581" s="6">
        <f t="shared" si="17"/>
        <v>478.80000000000007</v>
      </c>
      <c r="H581" s="5" t="s">
        <v>2274</v>
      </c>
    </row>
    <row r="582" spans="1:8" x14ac:dyDescent="0.3">
      <c r="A582" s="8" t="s">
        <v>2932</v>
      </c>
      <c r="B582" s="8" t="s">
        <v>2932</v>
      </c>
      <c r="C582" s="7" t="s">
        <v>2909</v>
      </c>
      <c r="D582" s="8" t="s">
        <v>2932</v>
      </c>
      <c r="E582" s="6">
        <v>265.70999999999998</v>
      </c>
      <c r="F582" s="6">
        <v>0.7</v>
      </c>
      <c r="G582" s="6">
        <f t="shared" si="17"/>
        <v>379.58571428571429</v>
      </c>
      <c r="H582" s="5" t="s">
        <v>2274</v>
      </c>
    </row>
    <row r="583" spans="1:8" x14ac:dyDescent="0.3">
      <c r="A583" s="8" t="s">
        <v>2933</v>
      </c>
      <c r="B583" s="8" t="s">
        <v>2933</v>
      </c>
      <c r="C583" s="7" t="s">
        <v>2909</v>
      </c>
      <c r="D583" s="8" t="s">
        <v>2933</v>
      </c>
      <c r="E583" s="6">
        <v>311.99</v>
      </c>
      <c r="F583" s="6">
        <v>0.7</v>
      </c>
      <c r="G583" s="6">
        <f t="shared" si="17"/>
        <v>445.70000000000005</v>
      </c>
      <c r="H583" s="5" t="s">
        <v>2274</v>
      </c>
    </row>
    <row r="584" spans="1:8" x14ac:dyDescent="0.3">
      <c r="A584" s="8" t="s">
        <v>2934</v>
      </c>
      <c r="B584" s="8" t="s">
        <v>2934</v>
      </c>
      <c r="C584" s="7" t="s">
        <v>2909</v>
      </c>
      <c r="D584" s="8" t="s">
        <v>2934</v>
      </c>
      <c r="E584" s="6">
        <v>332.78</v>
      </c>
      <c r="F584" s="6">
        <v>0.7</v>
      </c>
      <c r="G584" s="6">
        <f t="shared" si="17"/>
        <v>475.4</v>
      </c>
      <c r="H584" s="5" t="s">
        <v>2274</v>
      </c>
    </row>
    <row r="585" spans="1:8" x14ac:dyDescent="0.3">
      <c r="A585" s="8" t="s">
        <v>2935</v>
      </c>
      <c r="B585" s="8" t="s">
        <v>2935</v>
      </c>
      <c r="C585" s="7" t="s">
        <v>2909</v>
      </c>
      <c r="D585" s="8" t="s">
        <v>2935</v>
      </c>
      <c r="E585" s="6">
        <v>257.11</v>
      </c>
      <c r="F585" s="6">
        <v>0.7</v>
      </c>
      <c r="G585" s="6">
        <f t="shared" si="17"/>
        <v>367.30000000000007</v>
      </c>
      <c r="H585" s="5" t="s">
        <v>2274</v>
      </c>
    </row>
    <row r="586" spans="1:8" x14ac:dyDescent="0.3">
      <c r="A586" s="8" t="s">
        <v>2936</v>
      </c>
      <c r="B586" s="8" t="s">
        <v>2936</v>
      </c>
      <c r="C586" s="7" t="s">
        <v>2909</v>
      </c>
      <c r="D586" s="8" t="s">
        <v>2936</v>
      </c>
      <c r="E586" s="6">
        <v>276.43</v>
      </c>
      <c r="F586" s="6">
        <v>0.7</v>
      </c>
      <c r="G586" s="6">
        <f t="shared" si="17"/>
        <v>394.90000000000003</v>
      </c>
      <c r="H586" s="5" t="s">
        <v>2274</v>
      </c>
    </row>
    <row r="587" spans="1:8" x14ac:dyDescent="0.3">
      <c r="A587" s="8" t="s">
        <v>2937</v>
      </c>
      <c r="B587" s="8" t="s">
        <v>2937</v>
      </c>
      <c r="C587" s="7" t="s">
        <v>2909</v>
      </c>
      <c r="D587" s="8" t="s">
        <v>2937</v>
      </c>
      <c r="E587" s="6">
        <v>299.45999999999998</v>
      </c>
      <c r="F587" s="6">
        <v>0.7</v>
      </c>
      <c r="G587" s="6">
        <f t="shared" si="17"/>
        <v>427.8</v>
      </c>
      <c r="H587" s="5" t="s">
        <v>2274</v>
      </c>
    </row>
    <row r="588" spans="1:8" x14ac:dyDescent="0.3">
      <c r="A588" s="8" t="s">
        <v>2938</v>
      </c>
      <c r="B588" s="8" t="s">
        <v>2938</v>
      </c>
      <c r="C588" s="7" t="s">
        <v>2909</v>
      </c>
      <c r="D588" s="8" t="s">
        <v>2938</v>
      </c>
      <c r="E588" s="6">
        <v>285.95</v>
      </c>
      <c r="F588" s="6">
        <v>0.7</v>
      </c>
      <c r="G588" s="6">
        <f t="shared" si="17"/>
        <v>408.5</v>
      </c>
      <c r="H588" s="5" t="s">
        <v>2274</v>
      </c>
    </row>
    <row r="589" spans="1:8" x14ac:dyDescent="0.3">
      <c r="A589" s="8" t="s">
        <v>2939</v>
      </c>
      <c r="B589" s="8" t="s">
        <v>2939</v>
      </c>
      <c r="C589" s="7" t="s">
        <v>2909</v>
      </c>
      <c r="D589" s="8" t="s">
        <v>2939</v>
      </c>
      <c r="E589" s="6">
        <v>304.5</v>
      </c>
      <c r="F589" s="6">
        <v>0.7</v>
      </c>
      <c r="G589" s="6">
        <f t="shared" si="17"/>
        <v>435</v>
      </c>
      <c r="H589" s="5" t="s">
        <v>2274</v>
      </c>
    </row>
    <row r="590" spans="1:8" x14ac:dyDescent="0.3">
      <c r="A590" s="8" t="s">
        <v>2940</v>
      </c>
      <c r="B590" s="8" t="s">
        <v>2940</v>
      </c>
      <c r="C590" s="7" t="s">
        <v>2909</v>
      </c>
      <c r="D590" s="8" t="s">
        <v>2940</v>
      </c>
      <c r="E590" s="6">
        <v>326.69</v>
      </c>
      <c r="F590" s="6">
        <v>0.7</v>
      </c>
      <c r="G590" s="6">
        <f t="shared" si="17"/>
        <v>466.70000000000005</v>
      </c>
      <c r="H590" s="5" t="s">
        <v>2274</v>
      </c>
    </row>
    <row r="591" spans="1:8" x14ac:dyDescent="0.3">
      <c r="A591" s="8" t="s">
        <v>2941</v>
      </c>
      <c r="B591" s="8" t="s">
        <v>2941</v>
      </c>
      <c r="C591" s="7" t="s">
        <v>2909</v>
      </c>
      <c r="D591" s="8" t="s">
        <v>2941</v>
      </c>
      <c r="E591" s="6">
        <v>89.81</v>
      </c>
      <c r="F591" s="6">
        <v>0.7</v>
      </c>
      <c r="G591" s="6">
        <f t="shared" si="17"/>
        <v>128.30000000000001</v>
      </c>
      <c r="H591" s="5" t="s">
        <v>2274</v>
      </c>
    </row>
    <row r="592" spans="1:8" x14ac:dyDescent="0.3">
      <c r="A592" s="8" t="s">
        <v>2942</v>
      </c>
      <c r="B592" s="8" t="s">
        <v>2942</v>
      </c>
      <c r="C592" s="7" t="s">
        <v>2909</v>
      </c>
      <c r="D592" s="8" t="s">
        <v>2942</v>
      </c>
      <c r="E592" s="6">
        <v>104.86</v>
      </c>
      <c r="F592" s="6">
        <v>0.7</v>
      </c>
      <c r="G592" s="6">
        <f t="shared" si="17"/>
        <v>149.80000000000001</v>
      </c>
      <c r="H592" s="5" t="s">
        <v>2274</v>
      </c>
    </row>
    <row r="593" spans="1:8" x14ac:dyDescent="0.3">
      <c r="A593" s="8" t="s">
        <v>2943</v>
      </c>
      <c r="B593" s="8" t="s">
        <v>2943</v>
      </c>
      <c r="C593" s="7" t="s">
        <v>2909</v>
      </c>
      <c r="D593" s="8" t="s">
        <v>2943</v>
      </c>
      <c r="E593" s="6">
        <v>104.86</v>
      </c>
      <c r="F593" s="6">
        <v>0.7</v>
      </c>
      <c r="G593" s="6">
        <f t="shared" ref="G593:G636" si="18">E593/F593</f>
        <v>149.80000000000001</v>
      </c>
      <c r="H593" s="5" t="s">
        <v>2274</v>
      </c>
    </row>
    <row r="594" spans="1:8" x14ac:dyDescent="0.3">
      <c r="A594" s="8" t="s">
        <v>2944</v>
      </c>
      <c r="B594" s="8" t="s">
        <v>2944</v>
      </c>
      <c r="C594" s="7" t="s">
        <v>2909</v>
      </c>
      <c r="D594" s="8" t="s">
        <v>2944</v>
      </c>
      <c r="E594" s="6">
        <v>104.86</v>
      </c>
      <c r="F594" s="6">
        <v>0.7</v>
      </c>
      <c r="G594" s="6">
        <f t="shared" si="18"/>
        <v>149.80000000000001</v>
      </c>
      <c r="H594" s="5" t="s">
        <v>2274</v>
      </c>
    </row>
    <row r="595" spans="1:8" x14ac:dyDescent="0.3">
      <c r="A595" s="8" t="s">
        <v>2945</v>
      </c>
      <c r="B595" s="8" t="s">
        <v>2945</v>
      </c>
      <c r="C595" s="7" t="s">
        <v>2909</v>
      </c>
      <c r="D595" s="8" t="s">
        <v>2945</v>
      </c>
      <c r="E595" s="6">
        <v>104.86</v>
      </c>
      <c r="F595" s="6">
        <v>0.7</v>
      </c>
      <c r="G595" s="6">
        <f t="shared" si="18"/>
        <v>149.80000000000001</v>
      </c>
      <c r="H595" s="5" t="s">
        <v>2274</v>
      </c>
    </row>
    <row r="596" spans="1:8" x14ac:dyDescent="0.3">
      <c r="A596" s="8" t="s">
        <v>2946</v>
      </c>
      <c r="B596" s="8" t="s">
        <v>2946</v>
      </c>
      <c r="C596" s="7" t="s">
        <v>2909</v>
      </c>
      <c r="D596" s="8" t="s">
        <v>2946</v>
      </c>
      <c r="E596" s="6">
        <v>168.35</v>
      </c>
      <c r="F596" s="6">
        <v>0.7</v>
      </c>
      <c r="G596" s="6">
        <f t="shared" si="18"/>
        <v>240.5</v>
      </c>
      <c r="H596" s="5" t="s">
        <v>2274</v>
      </c>
    </row>
    <row r="597" spans="1:8" x14ac:dyDescent="0.3">
      <c r="A597" s="8" t="s">
        <v>2947</v>
      </c>
      <c r="B597" s="8" t="s">
        <v>2947</v>
      </c>
      <c r="C597" s="7" t="s">
        <v>2909</v>
      </c>
      <c r="D597" s="8" t="s">
        <v>2947</v>
      </c>
      <c r="E597" s="6">
        <v>89.81</v>
      </c>
      <c r="F597" s="6">
        <v>0.7</v>
      </c>
      <c r="G597" s="6">
        <f t="shared" si="18"/>
        <v>128.30000000000001</v>
      </c>
      <c r="H597" s="5" t="s">
        <v>2274</v>
      </c>
    </row>
    <row r="598" spans="1:8" x14ac:dyDescent="0.3">
      <c r="A598" s="8" t="s">
        <v>2948</v>
      </c>
      <c r="B598" s="8" t="s">
        <v>2948</v>
      </c>
      <c r="C598" s="7" t="s">
        <v>2909</v>
      </c>
      <c r="D598" s="8" t="s">
        <v>2948</v>
      </c>
      <c r="E598" s="6">
        <v>161.63999999999999</v>
      </c>
      <c r="F598" s="6">
        <v>0.7</v>
      </c>
      <c r="G598" s="6">
        <f t="shared" si="18"/>
        <v>230.91428571428571</v>
      </c>
      <c r="H598" s="5" t="s">
        <v>2274</v>
      </c>
    </row>
    <row r="599" spans="1:8" x14ac:dyDescent="0.3">
      <c r="A599" s="8" t="s">
        <v>2949</v>
      </c>
      <c r="B599" s="8" t="s">
        <v>2949</v>
      </c>
      <c r="C599" s="7" t="s">
        <v>2909</v>
      </c>
      <c r="D599" s="8" t="s">
        <v>2949</v>
      </c>
      <c r="E599" s="6">
        <v>203.28</v>
      </c>
      <c r="F599" s="6">
        <v>0.7</v>
      </c>
      <c r="G599" s="6">
        <f t="shared" si="18"/>
        <v>290.40000000000003</v>
      </c>
      <c r="H599" s="5" t="s">
        <v>2274</v>
      </c>
    </row>
    <row r="600" spans="1:8" x14ac:dyDescent="0.3">
      <c r="A600" s="8" t="s">
        <v>2950</v>
      </c>
      <c r="B600" s="8" t="s">
        <v>2950</v>
      </c>
      <c r="C600" s="7" t="s">
        <v>2909</v>
      </c>
      <c r="D600" s="8" t="s">
        <v>2950</v>
      </c>
      <c r="E600" s="6">
        <v>249.97</v>
      </c>
      <c r="F600" s="6">
        <v>0.7</v>
      </c>
      <c r="G600" s="6">
        <f t="shared" si="18"/>
        <v>357.1</v>
      </c>
      <c r="H600" s="5" t="s">
        <v>2274</v>
      </c>
    </row>
    <row r="601" spans="1:8" ht="43.2" x14ac:dyDescent="0.3">
      <c r="A601" s="1" t="s">
        <v>2951</v>
      </c>
      <c r="B601" s="1" t="s">
        <v>2951</v>
      </c>
      <c r="C601" s="7" t="s">
        <v>2952</v>
      </c>
      <c r="D601" s="1" t="s">
        <v>2951</v>
      </c>
      <c r="E601" s="9">
        <v>80.63</v>
      </c>
      <c r="F601" s="6">
        <v>0.7</v>
      </c>
      <c r="G601" s="6">
        <f t="shared" si="18"/>
        <v>115.18571428571428</v>
      </c>
      <c r="H601" s="5" t="s">
        <v>2274</v>
      </c>
    </row>
    <row r="602" spans="1:8" ht="43.2" x14ac:dyDescent="0.3">
      <c r="A602" s="1" t="s">
        <v>2953</v>
      </c>
      <c r="B602" s="1" t="s">
        <v>2953</v>
      </c>
      <c r="C602" s="7" t="s">
        <v>2954</v>
      </c>
      <c r="D602" s="1" t="s">
        <v>2953</v>
      </c>
      <c r="E602" s="9">
        <v>86</v>
      </c>
      <c r="F602" s="6">
        <v>0.7</v>
      </c>
      <c r="G602" s="6">
        <f t="shared" si="18"/>
        <v>122.85714285714286</v>
      </c>
      <c r="H602" s="5" t="s">
        <v>2274</v>
      </c>
    </row>
    <row r="603" spans="1:8" ht="43.2" x14ac:dyDescent="0.3">
      <c r="A603" s="1" t="s">
        <v>2955</v>
      </c>
      <c r="B603" s="1" t="s">
        <v>2955</v>
      </c>
      <c r="C603" s="7" t="s">
        <v>2956</v>
      </c>
      <c r="D603" s="1" t="s">
        <v>2955</v>
      </c>
      <c r="E603" s="9">
        <v>146.06</v>
      </c>
      <c r="F603" s="6">
        <v>0.7</v>
      </c>
      <c r="G603" s="6">
        <f t="shared" si="18"/>
        <v>208.65714285714287</v>
      </c>
      <c r="H603" s="5" t="s">
        <v>2274</v>
      </c>
    </row>
    <row r="604" spans="1:8" ht="43.2" x14ac:dyDescent="0.3">
      <c r="A604" s="1" t="s">
        <v>2957</v>
      </c>
      <c r="B604" s="1" t="s">
        <v>2957</v>
      </c>
      <c r="C604" s="7" t="s">
        <v>2958</v>
      </c>
      <c r="D604" s="1" t="s">
        <v>2957</v>
      </c>
      <c r="E604" s="9">
        <v>165.1</v>
      </c>
      <c r="F604" s="6">
        <v>0.7</v>
      </c>
      <c r="G604" s="6">
        <f t="shared" si="18"/>
        <v>235.85714285714286</v>
      </c>
      <c r="H604" s="5" t="s">
        <v>2274</v>
      </c>
    </row>
    <row r="605" spans="1:8" x14ac:dyDescent="0.3">
      <c r="A605" s="1" t="s">
        <v>2959</v>
      </c>
      <c r="B605" s="1" t="s">
        <v>2959</v>
      </c>
      <c r="C605" s="7" t="s">
        <v>2960</v>
      </c>
      <c r="D605" s="1" t="s">
        <v>2959</v>
      </c>
      <c r="E605" s="9">
        <v>102.13</v>
      </c>
      <c r="F605" s="6">
        <v>0.7</v>
      </c>
      <c r="G605" s="6">
        <f t="shared" si="18"/>
        <v>145.9</v>
      </c>
      <c r="H605" s="5" t="s">
        <v>2274</v>
      </c>
    </row>
    <row r="606" spans="1:8" x14ac:dyDescent="0.3">
      <c r="A606" s="1" t="s">
        <v>2961</v>
      </c>
      <c r="B606" s="1" t="s">
        <v>2961</v>
      </c>
      <c r="C606" s="7" t="s">
        <v>2962</v>
      </c>
      <c r="D606" s="1" t="s">
        <v>2961</v>
      </c>
      <c r="E606" s="9">
        <v>80.63</v>
      </c>
      <c r="F606" s="6">
        <v>0.7</v>
      </c>
      <c r="G606" s="6">
        <f t="shared" si="18"/>
        <v>115.18571428571428</v>
      </c>
      <c r="H606" s="5" t="s">
        <v>2274</v>
      </c>
    </row>
    <row r="607" spans="1:8" x14ac:dyDescent="0.3">
      <c r="A607" s="8" t="s">
        <v>2963</v>
      </c>
      <c r="B607" s="8" t="s">
        <v>2963</v>
      </c>
      <c r="C607" s="7" t="s">
        <v>2909</v>
      </c>
      <c r="D607" s="8" t="s">
        <v>2963</v>
      </c>
      <c r="E607" s="6">
        <v>123.62</v>
      </c>
      <c r="F607" s="6">
        <v>0.7</v>
      </c>
      <c r="G607" s="6">
        <f t="shared" si="18"/>
        <v>176.60000000000002</v>
      </c>
      <c r="H607" s="5" t="s">
        <v>2274</v>
      </c>
    </row>
    <row r="608" spans="1:8" x14ac:dyDescent="0.3">
      <c r="A608" s="8" t="s">
        <v>2964</v>
      </c>
      <c r="B608" s="8" t="s">
        <v>2964</v>
      </c>
      <c r="C608" s="7" t="s">
        <v>2909</v>
      </c>
      <c r="D608" s="8" t="s">
        <v>2964</v>
      </c>
      <c r="E608" s="6">
        <v>153.79</v>
      </c>
      <c r="F608" s="6">
        <v>0.7</v>
      </c>
      <c r="G608" s="6">
        <f t="shared" si="18"/>
        <v>219.7</v>
      </c>
      <c r="H608" s="5" t="s">
        <v>2274</v>
      </c>
    </row>
    <row r="609" spans="1:8" x14ac:dyDescent="0.3">
      <c r="A609" s="8" t="s">
        <v>2965</v>
      </c>
      <c r="B609" s="8" t="s">
        <v>2965</v>
      </c>
      <c r="C609" s="7" t="s">
        <v>2909</v>
      </c>
      <c r="D609" s="8" t="s">
        <v>2965</v>
      </c>
      <c r="E609" s="6">
        <v>178.71</v>
      </c>
      <c r="F609" s="6">
        <v>0.7</v>
      </c>
      <c r="G609" s="6">
        <f t="shared" si="18"/>
        <v>255.30000000000004</v>
      </c>
      <c r="H609" s="5" t="s">
        <v>2274</v>
      </c>
    </row>
    <row r="610" spans="1:8" x14ac:dyDescent="0.3">
      <c r="A610" s="8" t="s">
        <v>2966</v>
      </c>
      <c r="B610" s="8" t="s">
        <v>2966</v>
      </c>
      <c r="C610" s="7" t="s">
        <v>2909</v>
      </c>
      <c r="D610" s="8" t="s">
        <v>2966</v>
      </c>
      <c r="E610" s="6">
        <v>182</v>
      </c>
      <c r="F610" s="6">
        <v>0.7</v>
      </c>
      <c r="G610" s="6">
        <f t="shared" si="18"/>
        <v>260</v>
      </c>
      <c r="H610" s="5" t="s">
        <v>2274</v>
      </c>
    </row>
    <row r="611" spans="1:8" x14ac:dyDescent="0.3">
      <c r="A611" s="8" t="s">
        <v>2967</v>
      </c>
      <c r="B611" s="8" t="s">
        <v>2967</v>
      </c>
      <c r="C611" s="7" t="s">
        <v>2909</v>
      </c>
      <c r="D611" s="8" t="s">
        <v>2967</v>
      </c>
      <c r="E611" s="6">
        <v>150.99</v>
      </c>
      <c r="F611" s="6">
        <v>0.7</v>
      </c>
      <c r="G611" s="6">
        <f t="shared" si="18"/>
        <v>215.70000000000002</v>
      </c>
      <c r="H611" s="5" t="s">
        <v>2274</v>
      </c>
    </row>
    <row r="612" spans="1:8" x14ac:dyDescent="0.3">
      <c r="A612" s="8" t="s">
        <v>2968</v>
      </c>
      <c r="B612" s="8" t="s">
        <v>2968</v>
      </c>
      <c r="C612" s="7" t="s">
        <v>2909</v>
      </c>
      <c r="D612" s="8" t="s">
        <v>2968</v>
      </c>
      <c r="E612" s="6">
        <v>150.99</v>
      </c>
      <c r="F612" s="6">
        <v>0.7</v>
      </c>
      <c r="G612" s="6">
        <f t="shared" si="18"/>
        <v>215.70000000000002</v>
      </c>
      <c r="H612" s="5" t="s">
        <v>2274</v>
      </c>
    </row>
    <row r="613" spans="1:8" ht="43.2" x14ac:dyDescent="0.3">
      <c r="A613" s="8" t="s">
        <v>2969</v>
      </c>
      <c r="B613" s="8" t="s">
        <v>2969</v>
      </c>
      <c r="C613" s="7" t="s">
        <v>2970</v>
      </c>
      <c r="D613" s="8" t="s">
        <v>2969</v>
      </c>
      <c r="E613" s="6">
        <v>146.36000000000001</v>
      </c>
      <c r="F613" s="6">
        <v>0.7</v>
      </c>
      <c r="G613" s="6">
        <f t="shared" si="18"/>
        <v>209.08571428571432</v>
      </c>
      <c r="H613" s="5" t="s">
        <v>2274</v>
      </c>
    </row>
    <row r="614" spans="1:8" x14ac:dyDescent="0.3">
      <c r="A614" s="8" t="s">
        <v>2971</v>
      </c>
      <c r="B614" s="8" t="s">
        <v>2971</v>
      </c>
      <c r="C614" s="7" t="s">
        <v>2909</v>
      </c>
      <c r="D614" s="8" t="s">
        <v>2971</v>
      </c>
      <c r="E614" s="6">
        <v>153.93</v>
      </c>
      <c r="F614" s="6">
        <v>0.7</v>
      </c>
      <c r="G614" s="6">
        <f t="shared" si="18"/>
        <v>219.90000000000003</v>
      </c>
      <c r="H614" s="5" t="s">
        <v>2274</v>
      </c>
    </row>
    <row r="615" spans="1:8" x14ac:dyDescent="0.3">
      <c r="A615" s="8" t="s">
        <v>2972</v>
      </c>
      <c r="B615" s="8" t="s">
        <v>2972</v>
      </c>
      <c r="C615" s="7" t="s">
        <v>2909</v>
      </c>
      <c r="D615" s="8" t="s">
        <v>2972</v>
      </c>
      <c r="E615" s="6">
        <v>382.97</v>
      </c>
      <c r="F615" s="6">
        <v>0.7</v>
      </c>
      <c r="G615" s="6">
        <f t="shared" si="18"/>
        <v>547.1</v>
      </c>
      <c r="H615" s="5" t="s">
        <v>2274</v>
      </c>
    </row>
    <row r="616" spans="1:8" x14ac:dyDescent="0.3">
      <c r="A616" s="8" t="s">
        <v>2973</v>
      </c>
      <c r="B616" s="8" t="s">
        <v>2973</v>
      </c>
      <c r="C616" s="7" t="s">
        <v>2909</v>
      </c>
      <c r="D616" s="8" t="s">
        <v>2973</v>
      </c>
      <c r="E616" s="6">
        <v>392.63</v>
      </c>
      <c r="F616" s="6">
        <v>0.7</v>
      </c>
      <c r="G616" s="6">
        <f t="shared" si="18"/>
        <v>560.9</v>
      </c>
      <c r="H616" s="5" t="s">
        <v>2274</v>
      </c>
    </row>
    <row r="617" spans="1:8" x14ac:dyDescent="0.3">
      <c r="A617" s="8" t="s">
        <v>2974</v>
      </c>
      <c r="B617" s="8" t="s">
        <v>2974</v>
      </c>
      <c r="C617" s="7" t="s">
        <v>2909</v>
      </c>
      <c r="D617" s="8" t="s">
        <v>2974</v>
      </c>
      <c r="E617" s="6">
        <v>382.97</v>
      </c>
      <c r="F617" s="6">
        <v>0.7</v>
      </c>
      <c r="G617" s="6">
        <f t="shared" si="18"/>
        <v>547.1</v>
      </c>
      <c r="H617" s="5" t="s">
        <v>2274</v>
      </c>
    </row>
    <row r="618" spans="1:8" x14ac:dyDescent="0.3">
      <c r="A618" s="8" t="s">
        <v>2975</v>
      </c>
      <c r="B618" s="8" t="s">
        <v>2975</v>
      </c>
      <c r="C618" s="7" t="s">
        <v>2909</v>
      </c>
      <c r="D618" s="8" t="s">
        <v>2975</v>
      </c>
      <c r="E618" s="6">
        <v>268.75</v>
      </c>
      <c r="F618" s="6">
        <v>0.7</v>
      </c>
      <c r="G618" s="6">
        <f t="shared" si="18"/>
        <v>383.92857142857144</v>
      </c>
      <c r="H618" s="5" t="s">
        <v>2274</v>
      </c>
    </row>
    <row r="619" spans="1:8" x14ac:dyDescent="0.3">
      <c r="A619" s="8" t="s">
        <v>2976</v>
      </c>
      <c r="B619" s="8" t="s">
        <v>2976</v>
      </c>
      <c r="C619" s="7" t="s">
        <v>2909</v>
      </c>
      <c r="D619" s="8" t="s">
        <v>2976</v>
      </c>
      <c r="E619" s="6">
        <v>557.97</v>
      </c>
      <c r="F619" s="6">
        <v>0.7</v>
      </c>
      <c r="G619" s="6">
        <f t="shared" si="18"/>
        <v>797.10000000000014</v>
      </c>
      <c r="H619" s="5" t="s">
        <v>2274</v>
      </c>
    </row>
    <row r="620" spans="1:8" x14ac:dyDescent="0.3">
      <c r="A620" s="8" t="s">
        <v>2977</v>
      </c>
      <c r="B620" s="8" t="s">
        <v>2977</v>
      </c>
      <c r="C620" s="7" t="s">
        <v>2909</v>
      </c>
      <c r="D620" s="8" t="s">
        <v>2977</v>
      </c>
      <c r="E620" s="6">
        <v>263.68</v>
      </c>
      <c r="F620" s="6">
        <v>0.7</v>
      </c>
      <c r="G620" s="6">
        <f t="shared" si="18"/>
        <v>376.68571428571431</v>
      </c>
      <c r="H620" s="5" t="s">
        <v>2274</v>
      </c>
    </row>
    <row r="621" spans="1:8" x14ac:dyDescent="0.3">
      <c r="A621" s="8" t="s">
        <v>2978</v>
      </c>
      <c r="B621" s="8" t="s">
        <v>2978</v>
      </c>
      <c r="C621" s="7" t="s">
        <v>2909</v>
      </c>
      <c r="D621" s="8" t="s">
        <v>2978</v>
      </c>
      <c r="E621" s="6">
        <v>289.87</v>
      </c>
      <c r="F621" s="6">
        <v>0.7</v>
      </c>
      <c r="G621" s="6">
        <f t="shared" si="18"/>
        <v>414.1</v>
      </c>
      <c r="H621" s="5" t="s">
        <v>2274</v>
      </c>
    </row>
    <row r="622" spans="1:8" x14ac:dyDescent="0.3">
      <c r="A622" s="8" t="s">
        <v>2979</v>
      </c>
      <c r="B622" s="8" t="s">
        <v>2979</v>
      </c>
      <c r="C622" s="7" t="s">
        <v>2909</v>
      </c>
      <c r="D622" s="8" t="s">
        <v>2979</v>
      </c>
      <c r="E622" s="6">
        <v>244.93</v>
      </c>
      <c r="F622" s="6">
        <v>0.7</v>
      </c>
      <c r="G622" s="6">
        <f t="shared" si="18"/>
        <v>349.90000000000003</v>
      </c>
      <c r="H622" s="5" t="s">
        <v>2274</v>
      </c>
    </row>
    <row r="623" spans="1:8" x14ac:dyDescent="0.3">
      <c r="A623" s="8" t="s">
        <v>2980</v>
      </c>
      <c r="B623" s="8" t="s">
        <v>2980</v>
      </c>
      <c r="C623" s="7" t="s">
        <v>2909</v>
      </c>
      <c r="D623" s="8" t="s">
        <v>2980</v>
      </c>
      <c r="E623" s="6">
        <v>289.87</v>
      </c>
      <c r="F623" s="6">
        <v>0.7</v>
      </c>
      <c r="G623" s="6">
        <f t="shared" si="18"/>
        <v>414.1</v>
      </c>
      <c r="H623" s="5" t="s">
        <v>2274</v>
      </c>
    </row>
    <row r="624" spans="1:8" x14ac:dyDescent="0.3">
      <c r="A624" s="8" t="s">
        <v>2981</v>
      </c>
      <c r="B624" s="8" t="s">
        <v>2981</v>
      </c>
      <c r="C624" s="7" t="s">
        <v>2909</v>
      </c>
      <c r="D624" s="8" t="s">
        <v>2981</v>
      </c>
      <c r="E624" s="6">
        <v>244.93</v>
      </c>
      <c r="F624" s="6">
        <v>0.7</v>
      </c>
      <c r="G624" s="6">
        <f t="shared" si="18"/>
        <v>349.90000000000003</v>
      </c>
      <c r="H624" s="5" t="s">
        <v>2274</v>
      </c>
    </row>
    <row r="625" spans="1:8" x14ac:dyDescent="0.3">
      <c r="A625" s="8" t="s">
        <v>2982</v>
      </c>
      <c r="B625" s="8" t="s">
        <v>2982</v>
      </c>
      <c r="C625" s="7" t="s">
        <v>2909</v>
      </c>
      <c r="D625" s="8" t="s">
        <v>2982</v>
      </c>
      <c r="E625" s="6">
        <v>244.86</v>
      </c>
      <c r="F625" s="6">
        <v>0.7</v>
      </c>
      <c r="G625" s="6">
        <f t="shared" si="18"/>
        <v>349.80000000000007</v>
      </c>
      <c r="H625" s="5" t="s">
        <v>2274</v>
      </c>
    </row>
    <row r="626" spans="1:8" x14ac:dyDescent="0.3">
      <c r="A626" s="8" t="s">
        <v>2983</v>
      </c>
      <c r="B626" s="8" t="s">
        <v>2983</v>
      </c>
      <c r="C626" s="7" t="s">
        <v>2909</v>
      </c>
      <c r="D626" s="8" t="s">
        <v>2983</v>
      </c>
      <c r="E626" s="6">
        <v>244.86</v>
      </c>
      <c r="F626" s="6">
        <v>0.7</v>
      </c>
      <c r="G626" s="6">
        <f t="shared" si="18"/>
        <v>349.80000000000007</v>
      </c>
      <c r="H626" s="5" t="s">
        <v>2274</v>
      </c>
    </row>
    <row r="627" spans="1:8" x14ac:dyDescent="0.3">
      <c r="A627" s="8" t="s">
        <v>2984</v>
      </c>
      <c r="B627" s="8" t="s">
        <v>2984</v>
      </c>
      <c r="C627" s="7" t="s">
        <v>2909</v>
      </c>
      <c r="D627" s="8" t="s">
        <v>2984</v>
      </c>
      <c r="E627" s="6">
        <v>208.6</v>
      </c>
      <c r="F627" s="6">
        <v>0.7</v>
      </c>
      <c r="G627" s="6">
        <f t="shared" si="18"/>
        <v>298</v>
      </c>
      <c r="H627" s="5" t="s">
        <v>2274</v>
      </c>
    </row>
    <row r="628" spans="1:8" x14ac:dyDescent="0.3">
      <c r="A628" s="8" t="s">
        <v>2985</v>
      </c>
      <c r="B628" s="8" t="s">
        <v>2985</v>
      </c>
      <c r="C628" s="7" t="s">
        <v>2909</v>
      </c>
      <c r="D628" s="8" t="s">
        <v>2985</v>
      </c>
      <c r="E628" s="6">
        <v>244.86</v>
      </c>
      <c r="F628" s="6">
        <v>0.7</v>
      </c>
      <c r="G628" s="6">
        <f t="shared" si="18"/>
        <v>349.80000000000007</v>
      </c>
      <c r="H628" s="5" t="s">
        <v>2274</v>
      </c>
    </row>
    <row r="629" spans="1:8" x14ac:dyDescent="0.3">
      <c r="A629" s="8" t="s">
        <v>2986</v>
      </c>
      <c r="B629" s="8" t="s">
        <v>2986</v>
      </c>
      <c r="C629" s="7" t="s">
        <v>2909</v>
      </c>
      <c r="D629" s="8" t="s">
        <v>2986</v>
      </c>
      <c r="E629" s="6">
        <v>208.6</v>
      </c>
      <c r="F629" s="6">
        <v>0.7</v>
      </c>
      <c r="G629" s="6">
        <f t="shared" si="18"/>
        <v>298</v>
      </c>
      <c r="H629" s="5" t="s">
        <v>2274</v>
      </c>
    </row>
    <row r="630" spans="1:8" x14ac:dyDescent="0.3">
      <c r="A630" s="8" t="s">
        <v>2987</v>
      </c>
      <c r="B630" s="8" t="s">
        <v>2987</v>
      </c>
      <c r="C630" s="7" t="s">
        <v>2909</v>
      </c>
      <c r="D630" s="8" t="s">
        <v>2987</v>
      </c>
      <c r="E630" s="6">
        <v>284.06</v>
      </c>
      <c r="F630" s="6">
        <v>0.7</v>
      </c>
      <c r="G630" s="6">
        <f t="shared" si="18"/>
        <v>405.8</v>
      </c>
      <c r="H630" s="5" t="s">
        <v>2274</v>
      </c>
    </row>
    <row r="631" spans="1:8" x14ac:dyDescent="0.3">
      <c r="A631" s="8" t="s">
        <v>2988</v>
      </c>
      <c r="B631" s="8" t="s">
        <v>2988</v>
      </c>
      <c r="C631" s="7" t="s">
        <v>2909</v>
      </c>
      <c r="D631" s="8" t="s">
        <v>2988</v>
      </c>
      <c r="E631" s="6">
        <v>284.06</v>
      </c>
      <c r="F631" s="6">
        <v>0.7</v>
      </c>
      <c r="G631" s="6">
        <f t="shared" si="18"/>
        <v>405.8</v>
      </c>
      <c r="H631" s="5" t="s">
        <v>2274</v>
      </c>
    </row>
    <row r="632" spans="1:8" x14ac:dyDescent="0.3">
      <c r="A632" s="8" t="s">
        <v>2989</v>
      </c>
      <c r="B632" s="8" t="s">
        <v>2989</v>
      </c>
      <c r="C632" s="7" t="s">
        <v>2909</v>
      </c>
      <c r="D632" s="8" t="s">
        <v>2989</v>
      </c>
      <c r="E632" s="6">
        <v>334.25</v>
      </c>
      <c r="F632" s="6">
        <v>0.7</v>
      </c>
      <c r="G632" s="6">
        <f t="shared" si="18"/>
        <v>477.50000000000006</v>
      </c>
      <c r="H632" s="5" t="s">
        <v>2274</v>
      </c>
    </row>
    <row r="633" spans="1:8" x14ac:dyDescent="0.3">
      <c r="A633" s="8" t="s">
        <v>2990</v>
      </c>
      <c r="B633" s="8" t="s">
        <v>2990</v>
      </c>
      <c r="C633" s="7" t="s">
        <v>2909</v>
      </c>
      <c r="D633" s="8" t="s">
        <v>2990</v>
      </c>
      <c r="E633" s="6">
        <v>239.12</v>
      </c>
      <c r="F633" s="6">
        <v>0.7</v>
      </c>
      <c r="G633" s="6">
        <f t="shared" si="18"/>
        <v>341.6</v>
      </c>
      <c r="H633" s="5" t="s">
        <v>2274</v>
      </c>
    </row>
    <row r="634" spans="1:8" x14ac:dyDescent="0.3">
      <c r="A634" s="8" t="s">
        <v>2991</v>
      </c>
      <c r="B634" s="8" t="s">
        <v>2991</v>
      </c>
      <c r="C634" s="7" t="s">
        <v>2909</v>
      </c>
      <c r="D634" s="8" t="s">
        <v>2991</v>
      </c>
      <c r="E634" s="6">
        <v>284.06</v>
      </c>
      <c r="F634" s="6">
        <v>0.7</v>
      </c>
      <c r="G634" s="6">
        <f t="shared" si="18"/>
        <v>405.8</v>
      </c>
      <c r="H634" s="5" t="s">
        <v>2274</v>
      </c>
    </row>
    <row r="635" spans="1:8" x14ac:dyDescent="0.3">
      <c r="A635" s="8" t="s">
        <v>2992</v>
      </c>
      <c r="B635" s="8" t="s">
        <v>2992</v>
      </c>
      <c r="C635" s="7" t="s">
        <v>2909</v>
      </c>
      <c r="D635" s="8" t="s">
        <v>2992</v>
      </c>
      <c r="E635" s="6">
        <v>250.25</v>
      </c>
      <c r="F635" s="6">
        <v>0.7</v>
      </c>
      <c r="G635" s="6">
        <f t="shared" si="18"/>
        <v>357.5</v>
      </c>
      <c r="H635" s="5" t="s">
        <v>2274</v>
      </c>
    </row>
    <row r="636" spans="1:8" x14ac:dyDescent="0.3">
      <c r="A636" s="8" t="s">
        <v>2993</v>
      </c>
      <c r="B636" s="8" t="s">
        <v>2993</v>
      </c>
      <c r="C636" s="7" t="s">
        <v>2909</v>
      </c>
      <c r="D636" s="8" t="s">
        <v>2993</v>
      </c>
      <c r="E636" s="6">
        <v>246.75</v>
      </c>
      <c r="F636" s="6">
        <v>0.7</v>
      </c>
      <c r="G636" s="6">
        <f t="shared" si="18"/>
        <v>352.5</v>
      </c>
      <c r="H636" s="5" t="s">
        <v>2274</v>
      </c>
    </row>
    <row r="637" spans="1:8" x14ac:dyDescent="0.3">
      <c r="A637" s="8" t="s">
        <v>2994</v>
      </c>
      <c r="B637" s="8" t="s">
        <v>2994</v>
      </c>
      <c r="C637" s="7" t="s">
        <v>2909</v>
      </c>
      <c r="D637" s="8" t="s">
        <v>2994</v>
      </c>
      <c r="E637" s="6">
        <v>306.52999999999997</v>
      </c>
      <c r="F637" s="6">
        <v>0.7</v>
      </c>
      <c r="G637" s="6">
        <f t="shared" ref="G637:G648" si="19">E637/F637</f>
        <v>437.9</v>
      </c>
      <c r="H637" s="5" t="s">
        <v>2274</v>
      </c>
    </row>
    <row r="638" spans="1:8" x14ac:dyDescent="0.3">
      <c r="A638" s="8" t="s">
        <v>2995</v>
      </c>
      <c r="B638" s="8" t="s">
        <v>2995</v>
      </c>
      <c r="C638" s="7" t="s">
        <v>2909</v>
      </c>
      <c r="D638" s="8" t="s">
        <v>2995</v>
      </c>
      <c r="E638" s="6">
        <v>324.66000000000003</v>
      </c>
      <c r="F638" s="6">
        <v>0.7</v>
      </c>
      <c r="G638" s="6">
        <f t="shared" si="19"/>
        <v>463.80000000000007</v>
      </c>
      <c r="H638" s="5" t="s">
        <v>2274</v>
      </c>
    </row>
    <row r="639" spans="1:8" x14ac:dyDescent="0.3">
      <c r="A639" s="8" t="s">
        <v>2996</v>
      </c>
      <c r="B639" s="8" t="s">
        <v>2996</v>
      </c>
      <c r="C639" s="7" t="s">
        <v>2909</v>
      </c>
      <c r="D639" s="8" t="s">
        <v>2996</v>
      </c>
      <c r="E639" s="6">
        <v>339.5</v>
      </c>
      <c r="F639" s="6">
        <v>0.7</v>
      </c>
      <c r="G639" s="6">
        <f t="shared" si="19"/>
        <v>485.00000000000006</v>
      </c>
      <c r="H639" s="5" t="s">
        <v>2274</v>
      </c>
    </row>
    <row r="640" spans="1:8" x14ac:dyDescent="0.3">
      <c r="A640" s="8" t="s">
        <v>2997</v>
      </c>
      <c r="B640" s="8" t="s">
        <v>2997</v>
      </c>
      <c r="C640" s="7" t="s">
        <v>2909</v>
      </c>
      <c r="D640" s="8" t="s">
        <v>2997</v>
      </c>
      <c r="E640" s="6">
        <v>306.52999999999997</v>
      </c>
      <c r="F640" s="6">
        <v>0.7</v>
      </c>
      <c r="G640" s="6">
        <f t="shared" si="19"/>
        <v>437.9</v>
      </c>
      <c r="H640" s="5" t="s">
        <v>2274</v>
      </c>
    </row>
    <row r="641" spans="1:8" x14ac:dyDescent="0.3">
      <c r="A641" s="8" t="s">
        <v>2998</v>
      </c>
      <c r="B641" s="8" t="s">
        <v>2998</v>
      </c>
      <c r="C641" s="7" t="s">
        <v>2909</v>
      </c>
      <c r="D641" s="8" t="s">
        <v>2998</v>
      </c>
      <c r="E641" s="6">
        <v>324.66000000000003</v>
      </c>
      <c r="F641" s="6">
        <v>0.7</v>
      </c>
      <c r="G641" s="6">
        <f t="shared" si="19"/>
        <v>463.80000000000007</v>
      </c>
      <c r="H641" s="5" t="s">
        <v>2274</v>
      </c>
    </row>
    <row r="642" spans="1:8" x14ac:dyDescent="0.3">
      <c r="A642" s="8" t="s">
        <v>2999</v>
      </c>
      <c r="B642" s="8" t="s">
        <v>2999</v>
      </c>
      <c r="C642" s="7" t="s">
        <v>2909</v>
      </c>
      <c r="D642" s="8" t="s">
        <v>2999</v>
      </c>
      <c r="E642" s="6">
        <v>339.5</v>
      </c>
      <c r="F642" s="6">
        <v>0.7</v>
      </c>
      <c r="G642" s="6">
        <f t="shared" si="19"/>
        <v>485.00000000000006</v>
      </c>
      <c r="H642" s="5" t="s">
        <v>2274</v>
      </c>
    </row>
    <row r="643" spans="1:8" x14ac:dyDescent="0.3">
      <c r="A643" s="8" t="s">
        <v>3000</v>
      </c>
      <c r="B643" s="8" t="s">
        <v>3000</v>
      </c>
      <c r="C643" s="7" t="s">
        <v>2909</v>
      </c>
      <c r="D643" s="8" t="s">
        <v>3000</v>
      </c>
      <c r="E643" s="6">
        <v>309.75</v>
      </c>
      <c r="F643" s="6">
        <v>0.7</v>
      </c>
      <c r="G643" s="6">
        <f t="shared" si="19"/>
        <v>442.5</v>
      </c>
      <c r="H643" s="5" t="s">
        <v>2274</v>
      </c>
    </row>
    <row r="644" spans="1:8" x14ac:dyDescent="0.3">
      <c r="A644" s="8" t="s">
        <v>3001</v>
      </c>
      <c r="B644" s="8" t="s">
        <v>3001</v>
      </c>
      <c r="C644" s="7" t="s">
        <v>2909</v>
      </c>
      <c r="D644" s="8" t="s">
        <v>3001</v>
      </c>
      <c r="E644" s="6">
        <v>327.04000000000002</v>
      </c>
      <c r="F644" s="6">
        <v>0.7</v>
      </c>
      <c r="G644" s="6">
        <f t="shared" si="19"/>
        <v>467.20000000000005</v>
      </c>
      <c r="H644" s="5" t="s">
        <v>2274</v>
      </c>
    </row>
    <row r="645" spans="1:8" x14ac:dyDescent="0.3">
      <c r="A645" s="8" t="s">
        <v>3002</v>
      </c>
      <c r="B645" s="8" t="s">
        <v>3002</v>
      </c>
      <c r="C645" s="7" t="s">
        <v>2909</v>
      </c>
      <c r="D645" s="8" t="s">
        <v>3002</v>
      </c>
      <c r="E645" s="6">
        <v>344.4</v>
      </c>
      <c r="F645" s="6">
        <v>0.7</v>
      </c>
      <c r="G645" s="6">
        <f t="shared" si="19"/>
        <v>492</v>
      </c>
      <c r="H645" s="5" t="s">
        <v>2274</v>
      </c>
    </row>
    <row r="646" spans="1:8" x14ac:dyDescent="0.3">
      <c r="A646" s="8" t="s">
        <v>3003</v>
      </c>
      <c r="B646" s="8" t="s">
        <v>3003</v>
      </c>
      <c r="C646" s="7" t="s">
        <v>2909</v>
      </c>
      <c r="D646" s="8" t="s">
        <v>3003</v>
      </c>
      <c r="E646" s="6">
        <v>309.75</v>
      </c>
      <c r="F646" s="6">
        <v>0.7</v>
      </c>
      <c r="G646" s="6">
        <f t="shared" si="19"/>
        <v>442.5</v>
      </c>
      <c r="H646" s="5" t="s">
        <v>2274</v>
      </c>
    </row>
    <row r="647" spans="1:8" x14ac:dyDescent="0.3">
      <c r="A647" s="8" t="s">
        <v>3004</v>
      </c>
      <c r="B647" s="8" t="s">
        <v>3004</v>
      </c>
      <c r="C647" s="7" t="s">
        <v>2909</v>
      </c>
      <c r="D647" s="8" t="s">
        <v>3004</v>
      </c>
      <c r="E647" s="6">
        <v>327.04000000000002</v>
      </c>
      <c r="F647" s="6">
        <v>0.7</v>
      </c>
      <c r="G647" s="6">
        <f t="shared" si="19"/>
        <v>467.20000000000005</v>
      </c>
      <c r="H647" s="5" t="s">
        <v>2274</v>
      </c>
    </row>
    <row r="648" spans="1:8" x14ac:dyDescent="0.3">
      <c r="A648" s="8" t="s">
        <v>3005</v>
      </c>
      <c r="B648" s="8" t="s">
        <v>3005</v>
      </c>
      <c r="C648" s="7" t="s">
        <v>2909</v>
      </c>
      <c r="D648" s="8" t="s">
        <v>3005</v>
      </c>
      <c r="E648" s="6">
        <v>344.4</v>
      </c>
      <c r="F648" s="6">
        <v>0.7</v>
      </c>
      <c r="G648" s="6">
        <f t="shared" si="19"/>
        <v>492</v>
      </c>
      <c r="H648" s="5" t="s">
        <v>2274</v>
      </c>
    </row>
    <row r="649" spans="1:8" x14ac:dyDescent="0.3">
      <c r="A649" s="8" t="s">
        <v>3006</v>
      </c>
      <c r="B649" s="8" t="s">
        <v>3006</v>
      </c>
      <c r="C649" s="7" t="s">
        <v>2909</v>
      </c>
      <c r="D649" s="8" t="s">
        <v>3006</v>
      </c>
      <c r="E649" s="6">
        <v>873.6</v>
      </c>
      <c r="F649" s="6">
        <v>0.7</v>
      </c>
      <c r="G649" s="6">
        <f t="shared" ref="G649:G712" si="20">E649/F649</f>
        <v>1248</v>
      </c>
      <c r="H649" s="10" t="s">
        <v>2274</v>
      </c>
    </row>
    <row r="650" spans="1:8" ht="43.2" x14ac:dyDescent="0.3">
      <c r="A650" s="8" t="s">
        <v>3007</v>
      </c>
      <c r="B650" s="8" t="s">
        <v>3007</v>
      </c>
      <c r="C650" s="7" t="s">
        <v>3008</v>
      </c>
      <c r="D650" s="8" t="s">
        <v>3007</v>
      </c>
      <c r="E650" s="6">
        <v>800</v>
      </c>
      <c r="F650" s="6">
        <v>0.7</v>
      </c>
      <c r="G650" s="6">
        <f t="shared" si="20"/>
        <v>1142.8571428571429</v>
      </c>
      <c r="H650" s="10" t="s">
        <v>2274</v>
      </c>
    </row>
    <row r="651" spans="1:8" x14ac:dyDescent="0.3">
      <c r="A651" s="8" t="s">
        <v>3009</v>
      </c>
      <c r="B651" s="8" t="s">
        <v>3009</v>
      </c>
      <c r="C651" s="7" t="s">
        <v>2909</v>
      </c>
      <c r="D651" s="8" t="s">
        <v>3009</v>
      </c>
      <c r="E651" s="6">
        <v>195.86</v>
      </c>
      <c r="F651" s="6">
        <v>0.7</v>
      </c>
      <c r="G651" s="6">
        <f t="shared" si="20"/>
        <v>279.8</v>
      </c>
      <c r="H651" s="10" t="s">
        <v>2274</v>
      </c>
    </row>
    <row r="652" spans="1:8" x14ac:dyDescent="0.3">
      <c r="A652" s="8" t="s">
        <v>3010</v>
      </c>
      <c r="B652" s="8" t="s">
        <v>3010</v>
      </c>
      <c r="C652" s="7" t="s">
        <v>2909</v>
      </c>
      <c r="D652" s="8" t="s">
        <v>3010</v>
      </c>
      <c r="E652" s="6">
        <v>146.44</v>
      </c>
      <c r="F652" s="6">
        <v>0.7</v>
      </c>
      <c r="G652" s="6">
        <f t="shared" si="20"/>
        <v>209.20000000000002</v>
      </c>
      <c r="H652" s="10" t="s">
        <v>2274</v>
      </c>
    </row>
    <row r="653" spans="1:8" x14ac:dyDescent="0.3">
      <c r="A653" s="8" t="s">
        <v>3011</v>
      </c>
      <c r="B653" s="8" t="s">
        <v>3011</v>
      </c>
      <c r="C653" s="7" t="s">
        <v>2282</v>
      </c>
      <c r="D653" s="8" t="s">
        <v>3011</v>
      </c>
      <c r="E653" s="6">
        <v>134.53</v>
      </c>
      <c r="F653" s="6">
        <v>0.7</v>
      </c>
      <c r="G653" s="6">
        <f t="shared" si="20"/>
        <v>192.18571428571431</v>
      </c>
      <c r="H653" s="10" t="s">
        <v>2274</v>
      </c>
    </row>
    <row r="654" spans="1:8" x14ac:dyDescent="0.3">
      <c r="A654" s="8" t="s">
        <v>3012</v>
      </c>
      <c r="B654" s="8" t="s">
        <v>3012</v>
      </c>
      <c r="C654" s="7" t="s">
        <v>2282</v>
      </c>
      <c r="D654" s="8" t="s">
        <v>3012</v>
      </c>
      <c r="E654" s="6">
        <v>178.15</v>
      </c>
      <c r="F654" s="6">
        <v>0.7</v>
      </c>
      <c r="G654" s="6">
        <f t="shared" si="20"/>
        <v>254.50000000000003</v>
      </c>
      <c r="H654" s="10" t="s">
        <v>2274</v>
      </c>
    </row>
    <row r="655" spans="1:8" x14ac:dyDescent="0.3">
      <c r="A655" s="8" t="s">
        <v>3013</v>
      </c>
      <c r="B655" s="8" t="s">
        <v>3013</v>
      </c>
      <c r="C655" s="7" t="s">
        <v>2282</v>
      </c>
      <c r="D655" s="8" t="s">
        <v>3013</v>
      </c>
      <c r="E655" s="6">
        <v>48.07</v>
      </c>
      <c r="F655" s="6">
        <v>0.7</v>
      </c>
      <c r="G655" s="6">
        <f t="shared" si="20"/>
        <v>68.671428571428578</v>
      </c>
      <c r="H655" s="10" t="s">
        <v>2274</v>
      </c>
    </row>
    <row r="656" spans="1:8" x14ac:dyDescent="0.3">
      <c r="A656" s="8" t="s">
        <v>3014</v>
      </c>
      <c r="B656" s="8" t="s">
        <v>3014</v>
      </c>
      <c r="C656" s="7" t="s">
        <v>2282</v>
      </c>
      <c r="D656" s="8" t="s">
        <v>3014</v>
      </c>
      <c r="E656" s="6">
        <v>56.87</v>
      </c>
      <c r="F656" s="6">
        <v>0.7</v>
      </c>
      <c r="G656" s="6">
        <f t="shared" si="20"/>
        <v>81.242857142857147</v>
      </c>
      <c r="H656" s="10" t="s">
        <v>2274</v>
      </c>
    </row>
    <row r="657" spans="1:8" x14ac:dyDescent="0.3">
      <c r="A657" s="8" t="s">
        <v>3015</v>
      </c>
      <c r="B657" s="8" t="s">
        <v>3015</v>
      </c>
      <c r="C657" s="7" t="s">
        <v>2282</v>
      </c>
      <c r="D657" s="8" t="s">
        <v>3015</v>
      </c>
      <c r="E657" s="6">
        <v>56.87</v>
      </c>
      <c r="F657" s="6">
        <v>0.7</v>
      </c>
      <c r="G657" s="6">
        <f t="shared" si="20"/>
        <v>81.242857142857147</v>
      </c>
      <c r="H657" s="10" t="s">
        <v>2274</v>
      </c>
    </row>
    <row r="658" spans="1:8" x14ac:dyDescent="0.3">
      <c r="A658" s="8" t="s">
        <v>3016</v>
      </c>
      <c r="B658" s="8" t="s">
        <v>3016</v>
      </c>
      <c r="C658" s="7" t="s">
        <v>2282</v>
      </c>
      <c r="D658" s="8" t="s">
        <v>3016</v>
      </c>
      <c r="E658" s="6">
        <v>56.87</v>
      </c>
      <c r="F658" s="6">
        <v>0.7</v>
      </c>
      <c r="G658" s="6">
        <f t="shared" si="20"/>
        <v>81.242857142857147</v>
      </c>
      <c r="H658" s="10" t="s">
        <v>2274</v>
      </c>
    </row>
    <row r="659" spans="1:8" x14ac:dyDescent="0.3">
      <c r="A659" s="8" t="s">
        <v>3017</v>
      </c>
      <c r="B659" s="8" t="s">
        <v>3017</v>
      </c>
      <c r="C659" s="7" t="s">
        <v>2282</v>
      </c>
      <c r="D659" s="8" t="s">
        <v>3017</v>
      </c>
      <c r="E659" s="6">
        <v>56.87</v>
      </c>
      <c r="F659" s="6">
        <v>0.7</v>
      </c>
      <c r="G659" s="6">
        <f t="shared" si="20"/>
        <v>81.242857142857147</v>
      </c>
      <c r="H659" s="10" t="s">
        <v>2274</v>
      </c>
    </row>
    <row r="660" spans="1:8" x14ac:dyDescent="0.3">
      <c r="A660" s="8" t="s">
        <v>3018</v>
      </c>
      <c r="B660" s="8" t="s">
        <v>3018</v>
      </c>
      <c r="C660" s="7" t="s">
        <v>2282</v>
      </c>
      <c r="D660" s="8" t="s">
        <v>3018</v>
      </c>
      <c r="E660" s="6">
        <v>56.87</v>
      </c>
      <c r="F660" s="6">
        <v>0.7</v>
      </c>
      <c r="G660" s="6">
        <f t="shared" si="20"/>
        <v>81.242857142857147</v>
      </c>
      <c r="H660" s="10" t="s">
        <v>2274</v>
      </c>
    </row>
    <row r="661" spans="1:8" x14ac:dyDescent="0.3">
      <c r="A661" s="8" t="s">
        <v>3019</v>
      </c>
      <c r="B661" s="8" t="s">
        <v>3019</v>
      </c>
      <c r="C661" s="7" t="s">
        <v>2282</v>
      </c>
      <c r="D661" s="8" t="s">
        <v>3019</v>
      </c>
      <c r="E661" s="6">
        <v>56.87</v>
      </c>
      <c r="F661" s="6">
        <v>0.7</v>
      </c>
      <c r="G661" s="6">
        <f t="shared" si="20"/>
        <v>81.242857142857147</v>
      </c>
      <c r="H661" s="10" t="s">
        <v>2274</v>
      </c>
    </row>
    <row r="662" spans="1:8" x14ac:dyDescent="0.3">
      <c r="A662" s="8" t="s">
        <v>3020</v>
      </c>
      <c r="B662" s="8" t="s">
        <v>3020</v>
      </c>
      <c r="C662" s="7" t="s">
        <v>2282</v>
      </c>
      <c r="D662" s="8" t="s">
        <v>3020</v>
      </c>
      <c r="E662" s="6">
        <v>94.33</v>
      </c>
      <c r="F662" s="6">
        <v>0.7</v>
      </c>
      <c r="G662" s="6">
        <f t="shared" si="20"/>
        <v>134.75714285714287</v>
      </c>
      <c r="H662" s="10" t="s">
        <v>2274</v>
      </c>
    </row>
    <row r="663" spans="1:8" x14ac:dyDescent="0.3">
      <c r="A663" s="8" t="s">
        <v>3021</v>
      </c>
      <c r="B663" s="8" t="s">
        <v>3021</v>
      </c>
      <c r="C663" s="7" t="s">
        <v>2282</v>
      </c>
      <c r="D663" s="8" t="s">
        <v>3021</v>
      </c>
      <c r="E663" s="6">
        <v>94.33</v>
      </c>
      <c r="F663" s="6">
        <v>0.7</v>
      </c>
      <c r="G663" s="6">
        <f t="shared" si="20"/>
        <v>134.75714285714287</v>
      </c>
      <c r="H663" s="10" t="s">
        <v>2274</v>
      </c>
    </row>
    <row r="664" spans="1:8" x14ac:dyDescent="0.3">
      <c r="A664" s="8" t="s">
        <v>3022</v>
      </c>
      <c r="B664" s="8" t="s">
        <v>3022</v>
      </c>
      <c r="C664" s="7" t="s">
        <v>2282</v>
      </c>
      <c r="D664" s="8" t="s">
        <v>3022</v>
      </c>
      <c r="E664" s="6">
        <v>94.33</v>
      </c>
      <c r="F664" s="6">
        <v>0.7</v>
      </c>
      <c r="G664" s="6">
        <f t="shared" si="20"/>
        <v>134.75714285714287</v>
      </c>
      <c r="H664" s="10" t="s">
        <v>2274</v>
      </c>
    </row>
    <row r="665" spans="1:8" x14ac:dyDescent="0.3">
      <c r="A665" s="8" t="s">
        <v>3023</v>
      </c>
      <c r="B665" s="8" t="s">
        <v>3023</v>
      </c>
      <c r="C665" s="7" t="s">
        <v>2282</v>
      </c>
      <c r="D665" s="8" t="s">
        <v>3023</v>
      </c>
      <c r="E665" s="6">
        <v>94.33</v>
      </c>
      <c r="F665" s="6">
        <v>0.7</v>
      </c>
      <c r="G665" s="6">
        <f t="shared" si="20"/>
        <v>134.75714285714287</v>
      </c>
      <c r="H665" s="10" t="s">
        <v>2274</v>
      </c>
    </row>
    <row r="666" spans="1:8" x14ac:dyDescent="0.3">
      <c r="A666" s="8" t="s">
        <v>3024</v>
      </c>
      <c r="B666" s="8" t="s">
        <v>3024</v>
      </c>
      <c r="C666" s="7" t="s">
        <v>2282</v>
      </c>
      <c r="D666" s="8" t="s">
        <v>3024</v>
      </c>
      <c r="E666" s="6">
        <v>35.479999999999997</v>
      </c>
      <c r="F666" s="6">
        <v>0.7</v>
      </c>
      <c r="G666" s="6">
        <f t="shared" si="20"/>
        <v>50.685714285714283</v>
      </c>
      <c r="H666" s="10" t="s">
        <v>2274</v>
      </c>
    </row>
    <row r="667" spans="1:8" x14ac:dyDescent="0.3">
      <c r="A667" s="8" t="s">
        <v>3025</v>
      </c>
      <c r="B667" s="8" t="s">
        <v>3025</v>
      </c>
      <c r="C667" s="7" t="s">
        <v>2282</v>
      </c>
      <c r="D667" s="8" t="s">
        <v>3025</v>
      </c>
      <c r="E667" s="6">
        <v>37.619999999999997</v>
      </c>
      <c r="F667" s="6">
        <v>0.7</v>
      </c>
      <c r="G667" s="6">
        <f t="shared" si="20"/>
        <v>53.74285714285714</v>
      </c>
      <c r="H667" s="10" t="s">
        <v>2274</v>
      </c>
    </row>
    <row r="668" spans="1:8" x14ac:dyDescent="0.3">
      <c r="A668" s="8" t="s">
        <v>3026</v>
      </c>
      <c r="B668" s="8" t="s">
        <v>3026</v>
      </c>
      <c r="C668" s="7" t="s">
        <v>2282</v>
      </c>
      <c r="D668" s="8" t="s">
        <v>3026</v>
      </c>
      <c r="E668" s="6">
        <v>37.619999999999997</v>
      </c>
      <c r="F668" s="6">
        <v>0.7</v>
      </c>
      <c r="G668" s="6">
        <f t="shared" si="20"/>
        <v>53.74285714285714</v>
      </c>
      <c r="H668" s="10" t="s">
        <v>2274</v>
      </c>
    </row>
    <row r="669" spans="1:8" x14ac:dyDescent="0.3">
      <c r="A669" s="8" t="s">
        <v>3027</v>
      </c>
      <c r="B669" s="8" t="s">
        <v>3027</v>
      </c>
      <c r="C669" s="7" t="s">
        <v>2282</v>
      </c>
      <c r="D669" s="8" t="s">
        <v>3027</v>
      </c>
      <c r="E669" s="6">
        <v>37.9</v>
      </c>
      <c r="F669" s="6">
        <v>0.7</v>
      </c>
      <c r="G669" s="6">
        <f t="shared" si="20"/>
        <v>54.142857142857146</v>
      </c>
      <c r="H669" s="10" t="s">
        <v>2274</v>
      </c>
    </row>
    <row r="670" spans="1:8" x14ac:dyDescent="0.3">
      <c r="A670" s="8" t="s">
        <v>3028</v>
      </c>
      <c r="B670" s="8" t="s">
        <v>3028</v>
      </c>
      <c r="C670" s="7" t="s">
        <v>2282</v>
      </c>
      <c r="D670" s="8" t="s">
        <v>3028</v>
      </c>
      <c r="E670" s="6">
        <v>61.11</v>
      </c>
      <c r="F670" s="6">
        <v>0.7</v>
      </c>
      <c r="G670" s="6">
        <f t="shared" si="20"/>
        <v>87.300000000000011</v>
      </c>
      <c r="H670" s="10" t="s">
        <v>2274</v>
      </c>
    </row>
    <row r="671" spans="1:8" x14ac:dyDescent="0.3">
      <c r="A671" s="8" t="s">
        <v>3029</v>
      </c>
      <c r="B671" s="8" t="s">
        <v>3029</v>
      </c>
      <c r="C671" s="7" t="s">
        <v>2282</v>
      </c>
      <c r="D671" s="8" t="s">
        <v>3029</v>
      </c>
      <c r="E671" s="6">
        <v>61.11</v>
      </c>
      <c r="F671" s="6">
        <v>0.7</v>
      </c>
      <c r="G671" s="6">
        <f t="shared" si="20"/>
        <v>87.300000000000011</v>
      </c>
      <c r="H671" s="10" t="s">
        <v>2274</v>
      </c>
    </row>
    <row r="672" spans="1:8" x14ac:dyDescent="0.3">
      <c r="A672" s="8" t="s">
        <v>3030</v>
      </c>
      <c r="B672" s="8" t="s">
        <v>3030</v>
      </c>
      <c r="C672" s="7" t="s">
        <v>2282</v>
      </c>
      <c r="D672" s="8" t="s">
        <v>3030</v>
      </c>
      <c r="E672" s="6">
        <v>61.11</v>
      </c>
      <c r="F672" s="6">
        <v>0.7</v>
      </c>
      <c r="G672" s="6">
        <f t="shared" si="20"/>
        <v>87.300000000000011</v>
      </c>
      <c r="H672" s="10" t="s">
        <v>2274</v>
      </c>
    </row>
    <row r="673" spans="1:8" x14ac:dyDescent="0.3">
      <c r="A673" s="8" t="s">
        <v>3031</v>
      </c>
      <c r="B673" s="8" t="s">
        <v>3031</v>
      </c>
      <c r="C673" s="7" t="s">
        <v>2282</v>
      </c>
      <c r="D673" s="8" t="s">
        <v>3031</v>
      </c>
      <c r="E673" s="6">
        <v>61.11</v>
      </c>
      <c r="F673" s="6">
        <v>0.7</v>
      </c>
      <c r="G673" s="6">
        <f t="shared" si="20"/>
        <v>87.300000000000011</v>
      </c>
      <c r="H673" s="10" t="s">
        <v>2274</v>
      </c>
    </row>
    <row r="674" spans="1:8" x14ac:dyDescent="0.3">
      <c r="A674" s="8" t="s">
        <v>3032</v>
      </c>
      <c r="B674" s="8" t="s">
        <v>3032</v>
      </c>
      <c r="C674" s="7" t="s">
        <v>2282</v>
      </c>
      <c r="D674" s="8" t="s">
        <v>3032</v>
      </c>
      <c r="E674" s="6">
        <v>61.11</v>
      </c>
      <c r="F674" s="6">
        <v>0.7</v>
      </c>
      <c r="G674" s="6">
        <f t="shared" si="20"/>
        <v>87.300000000000011</v>
      </c>
      <c r="H674" s="10" t="s">
        <v>2274</v>
      </c>
    </row>
    <row r="675" spans="1:8" x14ac:dyDescent="0.3">
      <c r="A675" s="8" t="s">
        <v>3033</v>
      </c>
      <c r="B675" s="8" t="s">
        <v>3033</v>
      </c>
      <c r="C675" s="7" t="s">
        <v>2282</v>
      </c>
      <c r="D675" s="8" t="s">
        <v>3033</v>
      </c>
      <c r="E675" s="6">
        <v>61.11</v>
      </c>
      <c r="F675" s="6">
        <v>0.7</v>
      </c>
      <c r="G675" s="6">
        <f t="shared" si="20"/>
        <v>87.300000000000011</v>
      </c>
      <c r="H675" s="10" t="s">
        <v>2274</v>
      </c>
    </row>
    <row r="676" spans="1:8" x14ac:dyDescent="0.3">
      <c r="A676" s="8" t="s">
        <v>3034</v>
      </c>
      <c r="B676" s="8" t="s">
        <v>3034</v>
      </c>
      <c r="C676" s="7" t="s">
        <v>2282</v>
      </c>
      <c r="D676" s="8" t="s">
        <v>3034</v>
      </c>
      <c r="E676" s="6">
        <v>60.01</v>
      </c>
      <c r="F676" s="6">
        <v>0.7</v>
      </c>
      <c r="G676" s="6">
        <f t="shared" si="20"/>
        <v>85.728571428571428</v>
      </c>
      <c r="H676" s="10" t="s">
        <v>2274</v>
      </c>
    </row>
    <row r="677" spans="1:8" x14ac:dyDescent="0.3">
      <c r="A677" s="8" t="s">
        <v>3035</v>
      </c>
      <c r="B677" s="8" t="s">
        <v>3035</v>
      </c>
      <c r="C677" s="7" t="s">
        <v>2282</v>
      </c>
      <c r="D677" s="8" t="s">
        <v>3035</v>
      </c>
      <c r="E677" s="6">
        <v>61.11</v>
      </c>
      <c r="F677" s="6">
        <v>0.7</v>
      </c>
      <c r="G677" s="6">
        <f t="shared" si="20"/>
        <v>87.300000000000011</v>
      </c>
      <c r="H677" s="10" t="s">
        <v>2274</v>
      </c>
    </row>
    <row r="678" spans="1:8" x14ac:dyDescent="0.3">
      <c r="A678" s="8" t="s">
        <v>3036</v>
      </c>
      <c r="B678" s="8" t="s">
        <v>3036</v>
      </c>
      <c r="C678" s="7" t="s">
        <v>2282</v>
      </c>
      <c r="D678" s="8" t="s">
        <v>3036</v>
      </c>
      <c r="E678" s="6">
        <v>60.56</v>
      </c>
      <c r="F678" s="6">
        <v>0.7</v>
      </c>
      <c r="G678" s="6">
        <f t="shared" si="20"/>
        <v>86.51428571428572</v>
      </c>
      <c r="H678" s="10" t="s">
        <v>2274</v>
      </c>
    </row>
    <row r="679" spans="1:8" x14ac:dyDescent="0.3">
      <c r="A679" s="8" t="s">
        <v>3037</v>
      </c>
      <c r="B679" s="8" t="s">
        <v>3037</v>
      </c>
      <c r="C679" s="7" t="s">
        <v>2282</v>
      </c>
      <c r="D679" s="8" t="s">
        <v>3037</v>
      </c>
      <c r="E679" s="6">
        <v>61.11</v>
      </c>
      <c r="F679" s="6">
        <v>0.7</v>
      </c>
      <c r="G679" s="6">
        <f t="shared" si="20"/>
        <v>87.300000000000011</v>
      </c>
      <c r="H679" s="10" t="s">
        <v>2274</v>
      </c>
    </row>
    <row r="680" spans="1:8" x14ac:dyDescent="0.3">
      <c r="A680" s="8" t="s">
        <v>3038</v>
      </c>
      <c r="B680" s="8" t="s">
        <v>3038</v>
      </c>
      <c r="C680" s="7" t="s">
        <v>3039</v>
      </c>
      <c r="D680" s="8" t="s">
        <v>3038</v>
      </c>
      <c r="E680" s="6">
        <v>62.1</v>
      </c>
      <c r="F680" s="6">
        <v>0.7</v>
      </c>
      <c r="G680" s="6">
        <f t="shared" si="20"/>
        <v>88.714285714285722</v>
      </c>
      <c r="H680" s="10" t="s">
        <v>2274</v>
      </c>
    </row>
    <row r="681" spans="1:8" x14ac:dyDescent="0.3">
      <c r="A681" s="8" t="s">
        <v>3040</v>
      </c>
      <c r="B681" s="8" t="s">
        <v>3040</v>
      </c>
      <c r="C681" s="7" t="s">
        <v>3039</v>
      </c>
      <c r="D681" s="8" t="s">
        <v>3040</v>
      </c>
      <c r="E681" s="6">
        <v>65.510000000000005</v>
      </c>
      <c r="F681" s="6">
        <v>0.7</v>
      </c>
      <c r="G681" s="6">
        <f t="shared" si="20"/>
        <v>93.585714285714303</v>
      </c>
      <c r="H681" s="10" t="s">
        <v>2274</v>
      </c>
    </row>
    <row r="682" spans="1:8" x14ac:dyDescent="0.3">
      <c r="A682" s="8" t="s">
        <v>3041</v>
      </c>
      <c r="B682" s="8" t="s">
        <v>3041</v>
      </c>
      <c r="C682" s="7" t="s">
        <v>2282</v>
      </c>
      <c r="D682" s="8" t="s">
        <v>3041</v>
      </c>
      <c r="E682" s="6">
        <v>59.62</v>
      </c>
      <c r="F682" s="6">
        <v>0.7</v>
      </c>
      <c r="G682" s="6">
        <f t="shared" si="20"/>
        <v>85.171428571428578</v>
      </c>
      <c r="H682" s="10" t="s">
        <v>2274</v>
      </c>
    </row>
    <row r="683" spans="1:8" x14ac:dyDescent="0.3">
      <c r="A683" s="8" t="s">
        <v>3042</v>
      </c>
      <c r="B683" s="8" t="s">
        <v>3042</v>
      </c>
      <c r="C683" s="7" t="s">
        <v>2282</v>
      </c>
      <c r="D683" s="8" t="s">
        <v>3042</v>
      </c>
      <c r="E683" s="6">
        <v>34.21</v>
      </c>
      <c r="F683" s="6">
        <v>0.7</v>
      </c>
      <c r="G683" s="6">
        <f t="shared" si="20"/>
        <v>48.871428571428574</v>
      </c>
      <c r="H683" s="10" t="s">
        <v>2274</v>
      </c>
    </row>
    <row r="684" spans="1:8" x14ac:dyDescent="0.3">
      <c r="A684" s="8" t="s">
        <v>3043</v>
      </c>
      <c r="B684" s="8" t="s">
        <v>3043</v>
      </c>
      <c r="C684" s="7" t="s">
        <v>2282</v>
      </c>
      <c r="D684" s="8" t="s">
        <v>3043</v>
      </c>
      <c r="E684" s="6">
        <v>37.619999999999997</v>
      </c>
      <c r="F684" s="6">
        <v>0.7</v>
      </c>
      <c r="G684" s="6">
        <f t="shared" si="20"/>
        <v>53.74285714285714</v>
      </c>
      <c r="H684" s="10" t="s">
        <v>2274</v>
      </c>
    </row>
    <row r="685" spans="1:8" x14ac:dyDescent="0.3">
      <c r="A685" s="8" t="s">
        <v>3044</v>
      </c>
      <c r="B685" s="8" t="s">
        <v>3044</v>
      </c>
      <c r="C685" s="7" t="s">
        <v>2282</v>
      </c>
      <c r="D685" s="8" t="s">
        <v>3044</v>
      </c>
      <c r="E685" s="6">
        <v>34.6</v>
      </c>
      <c r="F685" s="6">
        <v>0.7</v>
      </c>
      <c r="G685" s="6">
        <f t="shared" si="20"/>
        <v>49.428571428571431</v>
      </c>
      <c r="H685" s="10" t="s">
        <v>2274</v>
      </c>
    </row>
    <row r="686" spans="1:8" x14ac:dyDescent="0.3">
      <c r="A686" s="8" t="s">
        <v>3045</v>
      </c>
      <c r="B686" s="8" t="s">
        <v>3045</v>
      </c>
      <c r="C686" s="7" t="s">
        <v>2282</v>
      </c>
      <c r="D686" s="8" t="s">
        <v>3045</v>
      </c>
      <c r="E686" s="6">
        <v>34.6</v>
      </c>
      <c r="F686" s="6">
        <v>0.7</v>
      </c>
      <c r="G686" s="6">
        <f t="shared" si="20"/>
        <v>49.428571428571431</v>
      </c>
      <c r="H686" s="10" t="s">
        <v>2274</v>
      </c>
    </row>
    <row r="687" spans="1:8" x14ac:dyDescent="0.3">
      <c r="A687" s="8" t="s">
        <v>3046</v>
      </c>
      <c r="B687" s="8" t="s">
        <v>3046</v>
      </c>
      <c r="C687" s="7" t="s">
        <v>2282</v>
      </c>
      <c r="D687" s="8" t="s">
        <v>3046</v>
      </c>
      <c r="E687" s="6">
        <v>31.57</v>
      </c>
      <c r="F687" s="6">
        <v>0.7</v>
      </c>
      <c r="G687" s="6">
        <f t="shared" si="20"/>
        <v>45.1</v>
      </c>
      <c r="H687" s="10" t="s">
        <v>2274</v>
      </c>
    </row>
    <row r="688" spans="1:8" x14ac:dyDescent="0.3">
      <c r="A688" s="8" t="s">
        <v>3047</v>
      </c>
      <c r="B688" s="8" t="s">
        <v>3047</v>
      </c>
      <c r="C688" s="7" t="s">
        <v>2282</v>
      </c>
      <c r="D688" s="8" t="s">
        <v>3047</v>
      </c>
      <c r="E688" s="6">
        <v>31.57</v>
      </c>
      <c r="F688" s="6">
        <v>0.7</v>
      </c>
      <c r="G688" s="6">
        <f t="shared" si="20"/>
        <v>45.1</v>
      </c>
      <c r="H688" s="10" t="s">
        <v>2274</v>
      </c>
    </row>
    <row r="689" spans="1:8" x14ac:dyDescent="0.3">
      <c r="A689" s="8" t="s">
        <v>3048</v>
      </c>
      <c r="B689" s="8" t="s">
        <v>3048</v>
      </c>
      <c r="C689" s="7" t="s">
        <v>2282</v>
      </c>
      <c r="D689" s="8" t="s">
        <v>3048</v>
      </c>
      <c r="E689" s="6">
        <v>14.84</v>
      </c>
      <c r="F689" s="6">
        <v>0.7</v>
      </c>
      <c r="G689" s="6">
        <f t="shared" si="20"/>
        <v>21.200000000000003</v>
      </c>
      <c r="H689" s="10" t="s">
        <v>2274</v>
      </c>
    </row>
    <row r="690" spans="1:8" x14ac:dyDescent="0.3">
      <c r="A690" s="8" t="s">
        <v>3049</v>
      </c>
      <c r="B690" s="8" t="s">
        <v>3049</v>
      </c>
      <c r="C690" s="7" t="s">
        <v>2282</v>
      </c>
      <c r="D690" s="8" t="s">
        <v>3049</v>
      </c>
      <c r="E690" s="6">
        <v>35.97</v>
      </c>
      <c r="F690" s="6">
        <v>0.7</v>
      </c>
      <c r="G690" s="6">
        <f t="shared" si="20"/>
        <v>51.385714285714286</v>
      </c>
      <c r="H690" s="10" t="s">
        <v>2274</v>
      </c>
    </row>
    <row r="691" spans="1:8" x14ac:dyDescent="0.3">
      <c r="A691" s="8" t="s">
        <v>3050</v>
      </c>
      <c r="B691" s="8" t="s">
        <v>3050</v>
      </c>
      <c r="C691" s="7" t="s">
        <v>2282</v>
      </c>
      <c r="D691" s="8" t="s">
        <v>3050</v>
      </c>
      <c r="E691" s="6">
        <v>33.549999999999997</v>
      </c>
      <c r="F691" s="6">
        <v>0.7</v>
      </c>
      <c r="G691" s="6">
        <f t="shared" si="20"/>
        <v>47.928571428571431</v>
      </c>
      <c r="H691" s="10" t="s">
        <v>2274</v>
      </c>
    </row>
    <row r="692" spans="1:8" x14ac:dyDescent="0.3">
      <c r="A692" s="8" t="s">
        <v>3051</v>
      </c>
      <c r="B692" s="8" t="s">
        <v>3051</v>
      </c>
      <c r="C692" s="7" t="s">
        <v>2282</v>
      </c>
      <c r="D692" s="8" t="s">
        <v>3051</v>
      </c>
      <c r="E692" s="6">
        <v>33.549999999999997</v>
      </c>
      <c r="F692" s="6">
        <v>0.7</v>
      </c>
      <c r="G692" s="6">
        <f t="shared" si="20"/>
        <v>47.928571428571431</v>
      </c>
      <c r="H692" s="10" t="s">
        <v>2274</v>
      </c>
    </row>
    <row r="693" spans="1:8" x14ac:dyDescent="0.3">
      <c r="A693" s="8" t="s">
        <v>3052</v>
      </c>
      <c r="B693" s="8" t="s">
        <v>3052</v>
      </c>
      <c r="C693" s="7" t="s">
        <v>2282</v>
      </c>
      <c r="D693" s="8" t="s">
        <v>3052</v>
      </c>
      <c r="E693" s="6">
        <v>31.22</v>
      </c>
      <c r="F693" s="6">
        <v>0.7</v>
      </c>
      <c r="G693" s="6">
        <f t="shared" si="20"/>
        <v>44.6</v>
      </c>
      <c r="H693" s="10" t="s">
        <v>2274</v>
      </c>
    </row>
    <row r="694" spans="1:8" x14ac:dyDescent="0.3">
      <c r="A694" s="8" t="s">
        <v>3053</v>
      </c>
      <c r="B694" s="8" t="s">
        <v>3053</v>
      </c>
      <c r="C694" s="7" t="s">
        <v>2282</v>
      </c>
      <c r="D694" s="8" t="s">
        <v>3053</v>
      </c>
      <c r="E694" s="6">
        <v>31.57</v>
      </c>
      <c r="F694" s="6">
        <v>0.7</v>
      </c>
      <c r="G694" s="6">
        <f t="shared" si="20"/>
        <v>45.1</v>
      </c>
      <c r="H694" s="10" t="s">
        <v>2274</v>
      </c>
    </row>
    <row r="695" spans="1:8" x14ac:dyDescent="0.3">
      <c r="A695" s="8" t="s">
        <v>3054</v>
      </c>
      <c r="B695" s="8" t="s">
        <v>3054</v>
      </c>
      <c r="C695" s="7" t="s">
        <v>2282</v>
      </c>
      <c r="D695" s="8" t="s">
        <v>3054</v>
      </c>
      <c r="E695" s="6">
        <v>34.6</v>
      </c>
      <c r="F695" s="6">
        <v>0.7</v>
      </c>
      <c r="G695" s="6">
        <f t="shared" si="20"/>
        <v>49.428571428571431</v>
      </c>
      <c r="H695" s="10" t="s">
        <v>2274</v>
      </c>
    </row>
    <row r="696" spans="1:8" x14ac:dyDescent="0.3">
      <c r="A696" s="8" t="s">
        <v>3055</v>
      </c>
      <c r="B696" s="8" t="s">
        <v>3055</v>
      </c>
      <c r="C696" s="7" t="s">
        <v>2282</v>
      </c>
      <c r="D696" s="8" t="s">
        <v>3055</v>
      </c>
      <c r="E696" s="6">
        <v>34.6</v>
      </c>
      <c r="F696" s="6">
        <v>0.7</v>
      </c>
      <c r="G696" s="6">
        <f t="shared" si="20"/>
        <v>49.428571428571431</v>
      </c>
      <c r="H696" s="10" t="s">
        <v>2274</v>
      </c>
    </row>
    <row r="697" spans="1:8" x14ac:dyDescent="0.3">
      <c r="A697" s="8" t="s">
        <v>3056</v>
      </c>
      <c r="B697" s="8" t="s">
        <v>3056</v>
      </c>
      <c r="C697" s="7" t="s">
        <v>2282</v>
      </c>
      <c r="D697" s="8" t="s">
        <v>3056</v>
      </c>
      <c r="E697" s="6">
        <v>117.21</v>
      </c>
      <c r="F697" s="6">
        <v>0.7</v>
      </c>
      <c r="G697" s="6">
        <f t="shared" si="20"/>
        <v>167.44285714285715</v>
      </c>
      <c r="H697" s="10" t="s">
        <v>2274</v>
      </c>
    </row>
    <row r="698" spans="1:8" x14ac:dyDescent="0.3">
      <c r="A698" s="8" t="s">
        <v>3057</v>
      </c>
      <c r="B698" s="8" t="s">
        <v>3057</v>
      </c>
      <c r="C698" s="7" t="s">
        <v>2282</v>
      </c>
      <c r="D698" s="8" t="s">
        <v>3057</v>
      </c>
      <c r="E698" s="6">
        <v>45.83</v>
      </c>
      <c r="F698" s="6">
        <v>0.7</v>
      </c>
      <c r="G698" s="6">
        <f t="shared" si="20"/>
        <v>65.471428571428575</v>
      </c>
      <c r="H698" s="10" t="s">
        <v>2274</v>
      </c>
    </row>
    <row r="699" spans="1:8" x14ac:dyDescent="0.3">
      <c r="A699" s="8" t="s">
        <v>3058</v>
      </c>
      <c r="B699" s="8" t="s">
        <v>3058</v>
      </c>
      <c r="C699" s="7" t="s">
        <v>2282</v>
      </c>
      <c r="D699" s="8" t="s">
        <v>3058</v>
      </c>
      <c r="E699" s="6">
        <v>38.549999999999997</v>
      </c>
      <c r="F699" s="6">
        <v>0.7</v>
      </c>
      <c r="G699" s="6">
        <f t="shared" si="20"/>
        <v>55.071428571428569</v>
      </c>
      <c r="H699" s="10" t="s">
        <v>2274</v>
      </c>
    </row>
    <row r="700" spans="1:8" x14ac:dyDescent="0.3">
      <c r="A700" s="8" t="s">
        <v>3059</v>
      </c>
      <c r="B700" s="8" t="s">
        <v>3059</v>
      </c>
      <c r="C700" s="7" t="s">
        <v>3039</v>
      </c>
      <c r="D700" s="8" t="s">
        <v>3059</v>
      </c>
      <c r="E700" s="6">
        <v>21.45</v>
      </c>
      <c r="F700" s="6">
        <v>0.7</v>
      </c>
      <c r="G700" s="6">
        <f t="shared" si="20"/>
        <v>30.642857142857142</v>
      </c>
      <c r="H700" s="10" t="s">
        <v>2274</v>
      </c>
    </row>
    <row r="701" spans="1:8" x14ac:dyDescent="0.3">
      <c r="A701" s="8" t="s">
        <v>3060</v>
      </c>
      <c r="B701" s="8" t="s">
        <v>3060</v>
      </c>
      <c r="C701" s="7" t="s">
        <v>3039</v>
      </c>
      <c r="D701" s="8" t="s">
        <v>3060</v>
      </c>
      <c r="E701" s="6">
        <v>26.72</v>
      </c>
      <c r="F701" s="6">
        <v>0.7</v>
      </c>
      <c r="G701" s="6">
        <f t="shared" si="20"/>
        <v>38.171428571428571</v>
      </c>
      <c r="H701" s="10" t="s">
        <v>2274</v>
      </c>
    </row>
    <row r="702" spans="1:8" x14ac:dyDescent="0.3">
      <c r="A702" s="8" t="s">
        <v>3061</v>
      </c>
      <c r="B702" s="8" t="s">
        <v>3061</v>
      </c>
      <c r="C702" s="7" t="s">
        <v>3039</v>
      </c>
      <c r="D702" s="8" t="s">
        <v>3061</v>
      </c>
      <c r="E702" s="6">
        <v>26.02</v>
      </c>
      <c r="F702" s="6">
        <v>0.7</v>
      </c>
      <c r="G702" s="6">
        <f t="shared" si="20"/>
        <v>37.171428571428571</v>
      </c>
      <c r="H702" s="10" t="s">
        <v>2274</v>
      </c>
    </row>
    <row r="703" spans="1:8" x14ac:dyDescent="0.3">
      <c r="A703" s="8" t="s">
        <v>3062</v>
      </c>
      <c r="B703" s="8" t="s">
        <v>3062</v>
      </c>
      <c r="C703" s="7" t="s">
        <v>3039</v>
      </c>
      <c r="D703" s="8" t="s">
        <v>3062</v>
      </c>
      <c r="E703" s="6">
        <v>27.72</v>
      </c>
      <c r="F703" s="6">
        <v>0.7</v>
      </c>
      <c r="G703" s="6">
        <f t="shared" si="20"/>
        <v>39.6</v>
      </c>
      <c r="H703" s="10" t="s">
        <v>2274</v>
      </c>
    </row>
    <row r="704" spans="1:8" x14ac:dyDescent="0.3">
      <c r="A704" s="8" t="s">
        <v>3063</v>
      </c>
      <c r="B704" s="8" t="s">
        <v>3063</v>
      </c>
      <c r="C704" s="7" t="s">
        <v>3039</v>
      </c>
      <c r="D704" s="8" t="s">
        <v>3063</v>
      </c>
      <c r="E704" s="6">
        <v>22.39</v>
      </c>
      <c r="F704" s="6">
        <v>0.7</v>
      </c>
      <c r="G704" s="6">
        <f t="shared" si="20"/>
        <v>31.985714285714288</v>
      </c>
      <c r="H704" s="10" t="s">
        <v>2274</v>
      </c>
    </row>
    <row r="705" spans="1:8" x14ac:dyDescent="0.3">
      <c r="A705" s="8" t="s">
        <v>3064</v>
      </c>
      <c r="B705" s="8" t="s">
        <v>3064</v>
      </c>
      <c r="C705" s="7" t="s">
        <v>3039</v>
      </c>
      <c r="D705" s="8" t="s">
        <v>3064</v>
      </c>
      <c r="E705" s="6">
        <v>23.98</v>
      </c>
      <c r="F705" s="6">
        <v>0.7</v>
      </c>
      <c r="G705" s="6">
        <f t="shared" si="20"/>
        <v>34.25714285714286</v>
      </c>
      <c r="H705" s="10" t="s">
        <v>2274</v>
      </c>
    </row>
    <row r="706" spans="1:8" x14ac:dyDescent="0.3">
      <c r="A706" s="8" t="s">
        <v>3065</v>
      </c>
      <c r="B706" s="8" t="s">
        <v>3065</v>
      </c>
      <c r="C706" s="7" t="s">
        <v>3039</v>
      </c>
      <c r="D706" s="8" t="s">
        <v>3065</v>
      </c>
      <c r="E706" s="6">
        <v>22.94</v>
      </c>
      <c r="F706" s="6">
        <v>0.7</v>
      </c>
      <c r="G706" s="6">
        <f t="shared" si="20"/>
        <v>32.771428571428572</v>
      </c>
      <c r="H706" s="10" t="s">
        <v>2274</v>
      </c>
    </row>
    <row r="707" spans="1:8" x14ac:dyDescent="0.3">
      <c r="A707" s="8" t="s">
        <v>3066</v>
      </c>
      <c r="B707" s="8" t="s">
        <v>3066</v>
      </c>
      <c r="C707" s="7" t="s">
        <v>3039</v>
      </c>
      <c r="D707" s="8" t="s">
        <v>3066</v>
      </c>
      <c r="E707" s="6">
        <v>24.37</v>
      </c>
      <c r="F707" s="6">
        <v>0.7</v>
      </c>
      <c r="G707" s="6">
        <f t="shared" si="20"/>
        <v>34.814285714285717</v>
      </c>
      <c r="H707" s="10" t="s">
        <v>2274</v>
      </c>
    </row>
    <row r="708" spans="1:8" x14ac:dyDescent="0.3">
      <c r="A708" s="8" t="s">
        <v>3067</v>
      </c>
      <c r="B708" s="8" t="s">
        <v>3067</v>
      </c>
      <c r="C708" s="7" t="s">
        <v>3039</v>
      </c>
      <c r="D708" s="8" t="s">
        <v>3067</v>
      </c>
      <c r="E708" s="6">
        <v>26.68</v>
      </c>
      <c r="F708" s="6">
        <v>0.7</v>
      </c>
      <c r="G708" s="6">
        <f t="shared" si="20"/>
        <v>38.114285714285714</v>
      </c>
      <c r="H708" s="10" t="s">
        <v>2274</v>
      </c>
    </row>
    <row r="709" spans="1:8" x14ac:dyDescent="0.3">
      <c r="A709" s="8" t="s">
        <v>3068</v>
      </c>
      <c r="B709" s="8" t="s">
        <v>3068</v>
      </c>
      <c r="C709" s="7" t="s">
        <v>3039</v>
      </c>
      <c r="D709" s="8" t="s">
        <v>3068</v>
      </c>
      <c r="E709" s="6">
        <v>27.56</v>
      </c>
      <c r="F709" s="6">
        <v>0.7</v>
      </c>
      <c r="G709" s="6">
        <f t="shared" si="20"/>
        <v>39.371428571428574</v>
      </c>
      <c r="H709" s="10" t="s">
        <v>2274</v>
      </c>
    </row>
    <row r="710" spans="1:8" x14ac:dyDescent="0.3">
      <c r="A710" s="8" t="s">
        <v>3069</v>
      </c>
      <c r="B710" s="8" t="s">
        <v>3069</v>
      </c>
      <c r="C710" s="7" t="s">
        <v>3039</v>
      </c>
      <c r="D710" s="8" t="s">
        <v>3069</v>
      </c>
      <c r="E710" s="6">
        <v>10.75</v>
      </c>
      <c r="F710" s="6">
        <v>0.7</v>
      </c>
      <c r="G710" s="6">
        <f t="shared" si="20"/>
        <v>15.357142857142858</v>
      </c>
      <c r="H710" s="10" t="s">
        <v>2274</v>
      </c>
    </row>
    <row r="711" spans="1:8" x14ac:dyDescent="0.3">
      <c r="A711" s="8" t="s">
        <v>3070</v>
      </c>
      <c r="B711" s="8" t="s">
        <v>3070</v>
      </c>
      <c r="C711" s="7" t="s">
        <v>3039</v>
      </c>
      <c r="D711" s="8" t="s">
        <v>3070</v>
      </c>
      <c r="E711" s="6">
        <v>23.65</v>
      </c>
      <c r="F711" s="6">
        <v>0.7</v>
      </c>
      <c r="G711" s="6">
        <f t="shared" si="20"/>
        <v>33.785714285714285</v>
      </c>
      <c r="H711" s="10" t="s">
        <v>2274</v>
      </c>
    </row>
    <row r="712" spans="1:8" x14ac:dyDescent="0.3">
      <c r="A712" s="8" t="s">
        <v>3071</v>
      </c>
      <c r="B712" s="8" t="s">
        <v>3071</v>
      </c>
      <c r="C712" s="7" t="s">
        <v>3039</v>
      </c>
      <c r="D712" s="8" t="s">
        <v>3071</v>
      </c>
      <c r="E712" s="6">
        <v>24.42</v>
      </c>
      <c r="F712" s="6">
        <v>0.7</v>
      </c>
      <c r="G712" s="6">
        <f t="shared" si="20"/>
        <v>34.885714285714293</v>
      </c>
      <c r="H712" s="10" t="s">
        <v>2274</v>
      </c>
    </row>
    <row r="713" spans="1:8" x14ac:dyDescent="0.3">
      <c r="A713" s="8" t="s">
        <v>3072</v>
      </c>
      <c r="B713" s="8" t="s">
        <v>3072</v>
      </c>
      <c r="C713" s="7" t="s">
        <v>3039</v>
      </c>
      <c r="D713" s="8" t="s">
        <v>3072</v>
      </c>
      <c r="E713" s="6">
        <v>25.8</v>
      </c>
      <c r="F713" s="6">
        <v>0.7</v>
      </c>
      <c r="G713" s="6">
        <f t="shared" ref="G713:G776" si="21">E713/F713</f>
        <v>36.857142857142861</v>
      </c>
      <c r="H713" s="10" t="s">
        <v>2274</v>
      </c>
    </row>
    <row r="714" spans="1:8" x14ac:dyDescent="0.3">
      <c r="A714" s="8" t="s">
        <v>3073</v>
      </c>
      <c r="B714" s="8" t="s">
        <v>3073</v>
      </c>
      <c r="C714" s="7" t="s">
        <v>3039</v>
      </c>
      <c r="D714" s="8" t="s">
        <v>3073</v>
      </c>
      <c r="E714" s="6">
        <v>24.2</v>
      </c>
      <c r="F714" s="6">
        <v>0.7</v>
      </c>
      <c r="G714" s="6">
        <f t="shared" si="21"/>
        <v>34.571428571428569</v>
      </c>
      <c r="H714" s="10" t="s">
        <v>2274</v>
      </c>
    </row>
    <row r="715" spans="1:8" x14ac:dyDescent="0.3">
      <c r="A715" s="8" t="s">
        <v>3074</v>
      </c>
      <c r="B715" s="8" t="s">
        <v>3074</v>
      </c>
      <c r="C715" s="7" t="s">
        <v>3039</v>
      </c>
      <c r="D715" s="8" t="s">
        <v>3074</v>
      </c>
      <c r="E715" s="6">
        <v>13.06</v>
      </c>
      <c r="F715" s="6">
        <v>0.7</v>
      </c>
      <c r="G715" s="6">
        <f t="shared" si="21"/>
        <v>18.657142857142858</v>
      </c>
      <c r="H715" s="10" t="s">
        <v>2274</v>
      </c>
    </row>
    <row r="716" spans="1:8" x14ac:dyDescent="0.3">
      <c r="A716" s="8" t="s">
        <v>3075</v>
      </c>
      <c r="B716" s="8" t="s">
        <v>3075</v>
      </c>
      <c r="C716" s="7" t="s">
        <v>3039</v>
      </c>
      <c r="D716" s="8" t="s">
        <v>3075</v>
      </c>
      <c r="E716" s="6">
        <v>23.98</v>
      </c>
      <c r="F716" s="6">
        <v>0.7</v>
      </c>
      <c r="G716" s="6">
        <f t="shared" si="21"/>
        <v>34.25714285714286</v>
      </c>
      <c r="H716" s="10" t="s">
        <v>2274</v>
      </c>
    </row>
    <row r="717" spans="1:8" x14ac:dyDescent="0.3">
      <c r="A717" s="8" t="s">
        <v>3076</v>
      </c>
      <c r="B717" s="8" t="s">
        <v>3076</v>
      </c>
      <c r="C717" s="7" t="s">
        <v>3039</v>
      </c>
      <c r="D717" s="8" t="s">
        <v>3076</v>
      </c>
      <c r="E717" s="6">
        <v>25.47</v>
      </c>
      <c r="F717" s="6">
        <v>0.7</v>
      </c>
      <c r="G717" s="6">
        <f t="shared" si="21"/>
        <v>36.385714285714286</v>
      </c>
      <c r="H717" s="10" t="s">
        <v>2274</v>
      </c>
    </row>
    <row r="718" spans="1:8" x14ac:dyDescent="0.3">
      <c r="A718" s="8" t="s">
        <v>3077</v>
      </c>
      <c r="B718" s="8" t="s">
        <v>3077</v>
      </c>
      <c r="C718" s="7" t="s">
        <v>3039</v>
      </c>
      <c r="D718" s="8" t="s">
        <v>3077</v>
      </c>
      <c r="E718" s="6">
        <v>22.39</v>
      </c>
      <c r="F718" s="6">
        <v>0.7</v>
      </c>
      <c r="G718" s="6">
        <f t="shared" si="21"/>
        <v>31.985714285714288</v>
      </c>
      <c r="H718" s="10" t="s">
        <v>2274</v>
      </c>
    </row>
    <row r="719" spans="1:8" x14ac:dyDescent="0.3">
      <c r="A719" s="8" t="s">
        <v>3078</v>
      </c>
      <c r="B719" s="8" t="s">
        <v>3078</v>
      </c>
      <c r="C719" s="7" t="s">
        <v>3039</v>
      </c>
      <c r="D719" s="8" t="s">
        <v>3078</v>
      </c>
      <c r="E719" s="6">
        <v>22.66</v>
      </c>
      <c r="F719" s="6">
        <v>0.7</v>
      </c>
      <c r="G719" s="6">
        <f t="shared" si="21"/>
        <v>32.371428571428574</v>
      </c>
      <c r="H719" s="10" t="s">
        <v>2274</v>
      </c>
    </row>
    <row r="720" spans="1:8" x14ac:dyDescent="0.3">
      <c r="A720" s="8" t="s">
        <v>3079</v>
      </c>
      <c r="B720" s="8" t="s">
        <v>3079</v>
      </c>
      <c r="C720" s="7" t="s">
        <v>3039</v>
      </c>
      <c r="D720" s="8" t="s">
        <v>3079</v>
      </c>
      <c r="E720" s="6">
        <v>25.84</v>
      </c>
      <c r="F720" s="6">
        <v>0.7</v>
      </c>
      <c r="G720" s="6">
        <f t="shared" si="21"/>
        <v>36.914285714285718</v>
      </c>
      <c r="H720" s="10" t="s">
        <v>2274</v>
      </c>
    </row>
    <row r="721" spans="1:8" x14ac:dyDescent="0.3">
      <c r="A721" s="8" t="s">
        <v>3080</v>
      </c>
      <c r="B721" s="8" t="s">
        <v>3080</v>
      </c>
      <c r="C721" s="7" t="s">
        <v>3039</v>
      </c>
      <c r="D721" s="8" t="s">
        <v>3080</v>
      </c>
      <c r="E721" s="6">
        <v>25.47</v>
      </c>
      <c r="F721" s="6">
        <v>0.7</v>
      </c>
      <c r="G721" s="6">
        <f t="shared" si="21"/>
        <v>36.385714285714286</v>
      </c>
      <c r="H721" s="10" t="s">
        <v>2274</v>
      </c>
    </row>
    <row r="722" spans="1:8" x14ac:dyDescent="0.3">
      <c r="A722" s="8" t="s">
        <v>3081</v>
      </c>
      <c r="B722" s="8" t="s">
        <v>3081</v>
      </c>
      <c r="C722" s="7" t="s">
        <v>3039</v>
      </c>
      <c r="D722" s="8" t="s">
        <v>3081</v>
      </c>
      <c r="E722" s="6">
        <v>23.32</v>
      </c>
      <c r="F722" s="6">
        <v>0.7</v>
      </c>
      <c r="G722" s="6">
        <f t="shared" si="21"/>
        <v>33.314285714285717</v>
      </c>
      <c r="H722" s="10" t="s">
        <v>2274</v>
      </c>
    </row>
    <row r="723" spans="1:8" x14ac:dyDescent="0.3">
      <c r="A723" s="8" t="s">
        <v>3082</v>
      </c>
      <c r="B723" s="8" t="s">
        <v>3082</v>
      </c>
      <c r="C723" s="7" t="s">
        <v>3039</v>
      </c>
      <c r="D723" s="8" t="s">
        <v>3082</v>
      </c>
      <c r="E723" s="6">
        <v>22.18</v>
      </c>
      <c r="F723" s="6">
        <v>0.7</v>
      </c>
      <c r="G723" s="6">
        <f t="shared" si="21"/>
        <v>31.685714285714287</v>
      </c>
      <c r="H723" s="10" t="s">
        <v>2274</v>
      </c>
    </row>
    <row r="724" spans="1:8" x14ac:dyDescent="0.3">
      <c r="A724" s="8" t="s">
        <v>3083</v>
      </c>
      <c r="B724" s="8" t="s">
        <v>3083</v>
      </c>
      <c r="C724" s="7" t="s">
        <v>3039</v>
      </c>
      <c r="D724" s="8" t="s">
        <v>3083</v>
      </c>
      <c r="E724" s="6">
        <v>25.58</v>
      </c>
      <c r="F724" s="6">
        <v>0.7</v>
      </c>
      <c r="G724" s="6">
        <f t="shared" si="21"/>
        <v>36.542857142857144</v>
      </c>
      <c r="H724" s="10" t="s">
        <v>2274</v>
      </c>
    </row>
    <row r="725" spans="1:8" x14ac:dyDescent="0.3">
      <c r="A725" s="8" t="s">
        <v>3084</v>
      </c>
      <c r="B725" s="8" t="s">
        <v>3084</v>
      </c>
      <c r="C725" s="7" t="s">
        <v>3039</v>
      </c>
      <c r="D725" s="8" t="s">
        <v>3084</v>
      </c>
      <c r="E725" s="6">
        <v>25.58</v>
      </c>
      <c r="F725" s="6">
        <v>0.7</v>
      </c>
      <c r="G725" s="6">
        <f t="shared" si="21"/>
        <v>36.542857142857144</v>
      </c>
      <c r="H725" s="10" t="s">
        <v>2274</v>
      </c>
    </row>
    <row r="726" spans="1:8" x14ac:dyDescent="0.3">
      <c r="A726" s="8" t="s">
        <v>3085</v>
      </c>
      <c r="B726" s="8" t="s">
        <v>3085</v>
      </c>
      <c r="C726" s="7" t="s">
        <v>3039</v>
      </c>
      <c r="D726" s="8" t="s">
        <v>3085</v>
      </c>
      <c r="E726" s="6">
        <v>27.72</v>
      </c>
      <c r="F726" s="6">
        <v>0.7</v>
      </c>
      <c r="G726" s="6">
        <f t="shared" si="21"/>
        <v>39.6</v>
      </c>
      <c r="H726" s="10" t="s">
        <v>2274</v>
      </c>
    </row>
    <row r="727" spans="1:8" x14ac:dyDescent="0.3">
      <c r="A727" s="8" t="s">
        <v>3086</v>
      </c>
      <c r="B727" s="8" t="s">
        <v>3086</v>
      </c>
      <c r="C727" s="7" t="s">
        <v>3039</v>
      </c>
      <c r="D727" s="8" t="s">
        <v>3086</v>
      </c>
      <c r="E727" s="6">
        <v>27.72</v>
      </c>
      <c r="F727" s="6">
        <v>0.7</v>
      </c>
      <c r="G727" s="6">
        <f t="shared" si="21"/>
        <v>39.6</v>
      </c>
      <c r="H727" s="10" t="s">
        <v>2274</v>
      </c>
    </row>
    <row r="728" spans="1:8" x14ac:dyDescent="0.3">
      <c r="A728" s="8" t="s">
        <v>3087</v>
      </c>
      <c r="B728" s="8" t="s">
        <v>3087</v>
      </c>
      <c r="C728" s="7" t="s">
        <v>3039</v>
      </c>
      <c r="D728" s="8" t="s">
        <v>3087</v>
      </c>
      <c r="E728" s="6">
        <v>24.75</v>
      </c>
      <c r="F728" s="6">
        <v>0.7</v>
      </c>
      <c r="G728" s="6">
        <f t="shared" si="21"/>
        <v>35.357142857142861</v>
      </c>
      <c r="H728" s="10" t="s">
        <v>2274</v>
      </c>
    </row>
    <row r="729" spans="1:8" x14ac:dyDescent="0.3">
      <c r="A729" s="8" t="s">
        <v>3088</v>
      </c>
      <c r="B729" s="8" t="s">
        <v>3088</v>
      </c>
      <c r="C729" s="7" t="s">
        <v>3039</v>
      </c>
      <c r="D729" s="8" t="s">
        <v>3088</v>
      </c>
      <c r="E729" s="6">
        <v>25.72</v>
      </c>
      <c r="F729" s="6">
        <v>0.7</v>
      </c>
      <c r="G729" s="6">
        <f t="shared" si="21"/>
        <v>36.74285714285714</v>
      </c>
      <c r="H729" s="10" t="s">
        <v>2274</v>
      </c>
    </row>
    <row r="730" spans="1:8" x14ac:dyDescent="0.3">
      <c r="A730" s="8" t="s">
        <v>3089</v>
      </c>
      <c r="B730" s="8" t="s">
        <v>3089</v>
      </c>
      <c r="C730" s="7" t="s">
        <v>3039</v>
      </c>
      <c r="D730" s="8" t="s">
        <v>3089</v>
      </c>
      <c r="E730" s="6">
        <v>23.98</v>
      </c>
      <c r="F730" s="6">
        <v>0.7</v>
      </c>
      <c r="G730" s="6">
        <f t="shared" si="21"/>
        <v>34.25714285714286</v>
      </c>
      <c r="H730" s="10" t="s">
        <v>2274</v>
      </c>
    </row>
    <row r="731" spans="1:8" x14ac:dyDescent="0.3">
      <c r="A731" s="8" t="s">
        <v>3090</v>
      </c>
      <c r="B731" s="8" t="s">
        <v>3090</v>
      </c>
      <c r="C731" s="7" t="s">
        <v>3039</v>
      </c>
      <c r="D731" s="8" t="s">
        <v>3090</v>
      </c>
      <c r="E731" s="6">
        <v>26.35</v>
      </c>
      <c r="F731" s="6">
        <v>0.7</v>
      </c>
      <c r="G731" s="6">
        <f t="shared" si="21"/>
        <v>37.642857142857146</v>
      </c>
      <c r="H731" s="10" t="s">
        <v>2274</v>
      </c>
    </row>
    <row r="732" spans="1:8" x14ac:dyDescent="0.3">
      <c r="A732" s="8" t="s">
        <v>3091</v>
      </c>
      <c r="B732" s="8" t="s">
        <v>3091</v>
      </c>
      <c r="C732" s="7" t="s">
        <v>3039</v>
      </c>
      <c r="D732" s="8" t="s">
        <v>3091</v>
      </c>
      <c r="E732" s="6">
        <v>26.35</v>
      </c>
      <c r="F732" s="6">
        <v>0.7</v>
      </c>
      <c r="G732" s="6">
        <f t="shared" si="21"/>
        <v>37.642857142857146</v>
      </c>
      <c r="H732" s="10" t="s">
        <v>2274</v>
      </c>
    </row>
    <row r="733" spans="1:8" x14ac:dyDescent="0.3">
      <c r="A733" s="8" t="s">
        <v>3092</v>
      </c>
      <c r="B733" s="8" t="s">
        <v>3092</v>
      </c>
      <c r="C733" s="7" t="s">
        <v>3039</v>
      </c>
      <c r="D733" s="8" t="s">
        <v>3092</v>
      </c>
      <c r="E733" s="6">
        <v>24.71</v>
      </c>
      <c r="F733" s="6">
        <v>0.7</v>
      </c>
      <c r="G733" s="6">
        <f t="shared" si="21"/>
        <v>35.300000000000004</v>
      </c>
      <c r="H733" s="10" t="s">
        <v>2274</v>
      </c>
    </row>
    <row r="734" spans="1:8" x14ac:dyDescent="0.3">
      <c r="A734" s="8" t="s">
        <v>3093</v>
      </c>
      <c r="B734" s="8" t="s">
        <v>3093</v>
      </c>
      <c r="C734" s="7" t="s">
        <v>3039</v>
      </c>
      <c r="D734" s="8" t="s">
        <v>3093</v>
      </c>
      <c r="E734" s="6">
        <v>23.98</v>
      </c>
      <c r="F734" s="6">
        <v>0.7</v>
      </c>
      <c r="G734" s="6">
        <f t="shared" si="21"/>
        <v>34.25714285714286</v>
      </c>
      <c r="H734" s="10" t="s">
        <v>2274</v>
      </c>
    </row>
    <row r="735" spans="1:8" x14ac:dyDescent="0.3">
      <c r="A735" s="8" t="s">
        <v>3094</v>
      </c>
      <c r="B735" s="8" t="s">
        <v>3094</v>
      </c>
      <c r="C735" s="7" t="s">
        <v>3039</v>
      </c>
      <c r="D735" s="8" t="s">
        <v>3094</v>
      </c>
      <c r="E735" s="6">
        <v>22.18</v>
      </c>
      <c r="F735" s="6">
        <v>0.7</v>
      </c>
      <c r="G735" s="6">
        <f t="shared" si="21"/>
        <v>31.685714285714287</v>
      </c>
      <c r="H735" s="10" t="s">
        <v>2274</v>
      </c>
    </row>
    <row r="736" spans="1:8" x14ac:dyDescent="0.3">
      <c r="A736" s="8" t="s">
        <v>3095</v>
      </c>
      <c r="B736" s="8" t="s">
        <v>3095</v>
      </c>
      <c r="C736" s="7" t="s">
        <v>3039</v>
      </c>
      <c r="D736" s="8" t="s">
        <v>3095</v>
      </c>
      <c r="E736" s="6">
        <v>25.47</v>
      </c>
      <c r="F736" s="6">
        <v>0.7</v>
      </c>
      <c r="G736" s="6">
        <f t="shared" si="21"/>
        <v>36.385714285714286</v>
      </c>
      <c r="H736" s="10" t="s">
        <v>2274</v>
      </c>
    </row>
    <row r="737" spans="1:8" x14ac:dyDescent="0.3">
      <c r="A737" s="8" t="s">
        <v>3096</v>
      </c>
      <c r="B737" s="8" t="s">
        <v>3096</v>
      </c>
      <c r="C737" s="7" t="s">
        <v>3039</v>
      </c>
      <c r="D737" s="8" t="s">
        <v>3096</v>
      </c>
      <c r="E737" s="6">
        <v>22.39</v>
      </c>
      <c r="F737" s="6">
        <v>0.7</v>
      </c>
      <c r="G737" s="6">
        <f t="shared" si="21"/>
        <v>31.985714285714288</v>
      </c>
      <c r="H737" s="10" t="s">
        <v>2274</v>
      </c>
    </row>
    <row r="738" spans="1:8" x14ac:dyDescent="0.3">
      <c r="A738" s="8" t="s">
        <v>3097</v>
      </c>
      <c r="B738" s="8" t="s">
        <v>3097</v>
      </c>
      <c r="C738" s="7" t="s">
        <v>3039</v>
      </c>
      <c r="D738" s="8" t="s">
        <v>3097</v>
      </c>
      <c r="E738" s="6">
        <v>26.24</v>
      </c>
      <c r="F738" s="6">
        <v>0.7</v>
      </c>
      <c r="G738" s="6">
        <f t="shared" si="21"/>
        <v>37.485714285714288</v>
      </c>
      <c r="H738" s="10" t="s">
        <v>2274</v>
      </c>
    </row>
    <row r="739" spans="1:8" x14ac:dyDescent="0.3">
      <c r="A739" s="8" t="s">
        <v>3098</v>
      </c>
      <c r="B739" s="8" t="s">
        <v>3098</v>
      </c>
      <c r="C739" s="7" t="s">
        <v>3039</v>
      </c>
      <c r="D739" s="8" t="s">
        <v>3098</v>
      </c>
      <c r="E739" s="6">
        <v>22.99</v>
      </c>
      <c r="F739" s="6">
        <v>0.7</v>
      </c>
      <c r="G739" s="6">
        <f t="shared" si="21"/>
        <v>32.842857142857142</v>
      </c>
      <c r="H739" s="10" t="s">
        <v>2274</v>
      </c>
    </row>
    <row r="740" spans="1:8" x14ac:dyDescent="0.3">
      <c r="A740" s="8" t="s">
        <v>3099</v>
      </c>
      <c r="B740" s="8" t="s">
        <v>3099</v>
      </c>
      <c r="C740" s="7" t="s">
        <v>3039</v>
      </c>
      <c r="D740" s="8" t="s">
        <v>3099</v>
      </c>
      <c r="E740" s="6">
        <v>22.18</v>
      </c>
      <c r="F740" s="6">
        <v>0.7</v>
      </c>
      <c r="G740" s="6">
        <f t="shared" si="21"/>
        <v>31.685714285714287</v>
      </c>
      <c r="H740" s="10" t="s">
        <v>2274</v>
      </c>
    </row>
    <row r="741" spans="1:8" x14ac:dyDescent="0.3">
      <c r="A741" s="8" t="s">
        <v>3100</v>
      </c>
      <c r="B741" s="8" t="s">
        <v>3100</v>
      </c>
      <c r="C741" s="7" t="s">
        <v>3039</v>
      </c>
      <c r="D741" s="8" t="s">
        <v>3100</v>
      </c>
      <c r="E741" s="6">
        <v>22.39</v>
      </c>
      <c r="F741" s="6">
        <v>0.7</v>
      </c>
      <c r="G741" s="6">
        <f t="shared" si="21"/>
        <v>31.985714285714288</v>
      </c>
      <c r="H741" s="10" t="s">
        <v>2274</v>
      </c>
    </row>
    <row r="742" spans="1:8" x14ac:dyDescent="0.3">
      <c r="A742" s="8" t="s">
        <v>3101</v>
      </c>
      <c r="B742" s="8" t="s">
        <v>3101</v>
      </c>
      <c r="C742" s="7" t="s">
        <v>3039</v>
      </c>
      <c r="D742" s="8" t="s">
        <v>3101</v>
      </c>
      <c r="E742" s="6">
        <v>25.07</v>
      </c>
      <c r="F742" s="6">
        <v>0.7</v>
      </c>
      <c r="G742" s="6">
        <f t="shared" si="21"/>
        <v>35.814285714285717</v>
      </c>
      <c r="H742" s="10" t="s">
        <v>2274</v>
      </c>
    </row>
    <row r="743" spans="1:8" x14ac:dyDescent="0.3">
      <c r="A743" s="8" t="s">
        <v>3102</v>
      </c>
      <c r="B743" s="8" t="s">
        <v>3102</v>
      </c>
      <c r="C743" s="7" t="s">
        <v>3039</v>
      </c>
      <c r="D743" s="8" t="s">
        <v>3102</v>
      </c>
      <c r="E743" s="6">
        <v>24.2</v>
      </c>
      <c r="F743" s="6">
        <v>0.7</v>
      </c>
      <c r="G743" s="6">
        <f t="shared" si="21"/>
        <v>34.571428571428569</v>
      </c>
      <c r="H743" s="10" t="s">
        <v>2274</v>
      </c>
    </row>
    <row r="744" spans="1:8" x14ac:dyDescent="0.3">
      <c r="A744" s="8" t="s">
        <v>3103</v>
      </c>
      <c r="B744" s="8" t="s">
        <v>3103</v>
      </c>
      <c r="C744" s="7" t="s">
        <v>3039</v>
      </c>
      <c r="D744" s="8" t="s">
        <v>3103</v>
      </c>
      <c r="E744" s="6">
        <v>24.81</v>
      </c>
      <c r="F744" s="6">
        <v>0.7</v>
      </c>
      <c r="G744" s="6">
        <f t="shared" si="21"/>
        <v>35.442857142857143</v>
      </c>
      <c r="H744" s="10" t="s">
        <v>2274</v>
      </c>
    </row>
    <row r="745" spans="1:8" x14ac:dyDescent="0.3">
      <c r="A745" s="8" t="s">
        <v>3104</v>
      </c>
      <c r="B745" s="8" t="s">
        <v>3104</v>
      </c>
      <c r="C745" s="7" t="s">
        <v>3039</v>
      </c>
      <c r="D745" s="8" t="s">
        <v>3104</v>
      </c>
      <c r="E745" s="6">
        <v>28.05</v>
      </c>
      <c r="F745" s="6">
        <v>0.7</v>
      </c>
      <c r="G745" s="6">
        <f t="shared" si="21"/>
        <v>40.071428571428577</v>
      </c>
      <c r="H745" s="10" t="s">
        <v>2274</v>
      </c>
    </row>
    <row r="746" spans="1:8" x14ac:dyDescent="0.3">
      <c r="A746" s="8" t="s">
        <v>3105</v>
      </c>
      <c r="B746" s="8" t="s">
        <v>3105</v>
      </c>
      <c r="C746" s="7" t="s">
        <v>3039</v>
      </c>
      <c r="D746" s="8" t="s">
        <v>3105</v>
      </c>
      <c r="E746" s="6">
        <v>24.48</v>
      </c>
      <c r="F746" s="6">
        <v>0.7</v>
      </c>
      <c r="G746" s="6">
        <f t="shared" si="21"/>
        <v>34.971428571428575</v>
      </c>
      <c r="H746" s="10" t="s">
        <v>2274</v>
      </c>
    </row>
    <row r="747" spans="1:8" x14ac:dyDescent="0.3">
      <c r="A747" s="8" t="s">
        <v>3106</v>
      </c>
      <c r="B747" s="8" t="s">
        <v>3106</v>
      </c>
      <c r="C747" s="7" t="s">
        <v>3039</v>
      </c>
      <c r="D747" s="8" t="s">
        <v>3106</v>
      </c>
      <c r="E747" s="6">
        <v>24.7</v>
      </c>
      <c r="F747" s="6">
        <v>0.7</v>
      </c>
      <c r="G747" s="6">
        <f t="shared" si="21"/>
        <v>35.285714285714285</v>
      </c>
      <c r="H747" s="10" t="s">
        <v>2274</v>
      </c>
    </row>
    <row r="748" spans="1:8" x14ac:dyDescent="0.3">
      <c r="A748" s="8" t="s">
        <v>3107</v>
      </c>
      <c r="B748" s="8" t="s">
        <v>3107</v>
      </c>
      <c r="C748" s="7" t="s">
        <v>3039</v>
      </c>
      <c r="D748" s="8" t="s">
        <v>3107</v>
      </c>
      <c r="E748" s="6">
        <v>25.07</v>
      </c>
      <c r="F748" s="6">
        <v>0.7</v>
      </c>
      <c r="G748" s="6">
        <f t="shared" si="21"/>
        <v>35.814285714285717</v>
      </c>
      <c r="H748" s="10" t="s">
        <v>2274</v>
      </c>
    </row>
    <row r="749" spans="1:8" x14ac:dyDescent="0.3">
      <c r="A749" s="8" t="s">
        <v>3108</v>
      </c>
      <c r="B749" s="8" t="s">
        <v>3108</v>
      </c>
      <c r="C749" s="7" t="s">
        <v>3039</v>
      </c>
      <c r="D749" s="8" t="s">
        <v>3108</v>
      </c>
      <c r="E749" s="6">
        <v>27.06</v>
      </c>
      <c r="F749" s="6">
        <v>0.7</v>
      </c>
      <c r="G749" s="6">
        <f t="shared" si="21"/>
        <v>38.657142857142858</v>
      </c>
      <c r="H749" s="10" t="s">
        <v>2274</v>
      </c>
    </row>
    <row r="750" spans="1:8" x14ac:dyDescent="0.3">
      <c r="A750" s="8" t="s">
        <v>3109</v>
      </c>
      <c r="B750" s="8" t="s">
        <v>3109</v>
      </c>
      <c r="C750" s="7" t="s">
        <v>3039</v>
      </c>
      <c r="D750" s="8" t="s">
        <v>3109</v>
      </c>
      <c r="E750" s="6">
        <v>25.58</v>
      </c>
      <c r="F750" s="6">
        <v>0.7</v>
      </c>
      <c r="G750" s="6">
        <f t="shared" si="21"/>
        <v>36.542857142857144</v>
      </c>
      <c r="H750" s="10" t="s">
        <v>2274</v>
      </c>
    </row>
    <row r="751" spans="1:8" x14ac:dyDescent="0.3">
      <c r="A751" s="8" t="s">
        <v>3110</v>
      </c>
      <c r="B751" s="8" t="s">
        <v>3110</v>
      </c>
      <c r="C751" s="7" t="s">
        <v>3039</v>
      </c>
      <c r="D751" s="8" t="s">
        <v>3110</v>
      </c>
      <c r="E751" s="6">
        <v>27.12</v>
      </c>
      <c r="F751" s="6">
        <v>0.7</v>
      </c>
      <c r="G751" s="6">
        <f t="shared" si="21"/>
        <v>38.742857142857147</v>
      </c>
      <c r="H751" s="10" t="s">
        <v>2274</v>
      </c>
    </row>
    <row r="752" spans="1:8" x14ac:dyDescent="0.3">
      <c r="A752" s="8" t="s">
        <v>3111</v>
      </c>
      <c r="B752" s="8" t="s">
        <v>3111</v>
      </c>
      <c r="C752" s="7" t="s">
        <v>3039</v>
      </c>
      <c r="D752" s="8" t="s">
        <v>3111</v>
      </c>
      <c r="E752" s="6">
        <v>49.56</v>
      </c>
      <c r="F752" s="6">
        <v>0.7</v>
      </c>
      <c r="G752" s="6">
        <f t="shared" si="21"/>
        <v>70.800000000000011</v>
      </c>
      <c r="H752" s="10" t="s">
        <v>2274</v>
      </c>
    </row>
    <row r="753" spans="1:8" x14ac:dyDescent="0.3">
      <c r="A753" s="8" t="s">
        <v>3112</v>
      </c>
      <c r="B753" s="8" t="s">
        <v>3112</v>
      </c>
      <c r="C753" s="7" t="s">
        <v>3039</v>
      </c>
      <c r="D753" s="8" t="s">
        <v>3112</v>
      </c>
      <c r="E753" s="6">
        <v>50.93</v>
      </c>
      <c r="F753" s="6">
        <v>0.7</v>
      </c>
      <c r="G753" s="6">
        <f t="shared" si="21"/>
        <v>72.757142857142867</v>
      </c>
      <c r="H753" s="10" t="s">
        <v>2274</v>
      </c>
    </row>
    <row r="754" spans="1:8" x14ac:dyDescent="0.3">
      <c r="A754" s="8" t="s">
        <v>3113</v>
      </c>
      <c r="B754" s="8" t="s">
        <v>3113</v>
      </c>
      <c r="C754" s="7" t="s">
        <v>3039</v>
      </c>
      <c r="D754" s="8" t="s">
        <v>3113</v>
      </c>
      <c r="E754" s="6">
        <v>32.229999999999997</v>
      </c>
      <c r="F754" s="6">
        <v>0.7</v>
      </c>
      <c r="G754" s="6">
        <f t="shared" si="21"/>
        <v>46.042857142857144</v>
      </c>
      <c r="H754" s="10" t="s">
        <v>2274</v>
      </c>
    </row>
    <row r="755" spans="1:8" x14ac:dyDescent="0.3">
      <c r="A755" s="8" t="s">
        <v>3114</v>
      </c>
      <c r="B755" s="8" t="s">
        <v>3114</v>
      </c>
      <c r="C755" s="7" t="s">
        <v>3039</v>
      </c>
      <c r="D755" s="8" t="s">
        <v>3114</v>
      </c>
      <c r="E755" s="6">
        <v>31.46</v>
      </c>
      <c r="F755" s="6">
        <v>0.7</v>
      </c>
      <c r="G755" s="6">
        <f t="shared" si="21"/>
        <v>44.94285714285715</v>
      </c>
      <c r="H755" s="10" t="s">
        <v>2274</v>
      </c>
    </row>
    <row r="756" spans="1:8" x14ac:dyDescent="0.3">
      <c r="A756" s="8" t="s">
        <v>3115</v>
      </c>
      <c r="B756" s="8" t="s">
        <v>3115</v>
      </c>
      <c r="C756" s="7" t="s">
        <v>3039</v>
      </c>
      <c r="D756" s="8" t="s">
        <v>3115</v>
      </c>
      <c r="E756" s="6">
        <v>22.39</v>
      </c>
      <c r="F756" s="6">
        <v>0.7</v>
      </c>
      <c r="G756" s="6">
        <f t="shared" si="21"/>
        <v>31.985714285714288</v>
      </c>
      <c r="H756" s="10" t="s">
        <v>2274</v>
      </c>
    </row>
    <row r="757" spans="1:8" x14ac:dyDescent="0.3">
      <c r="A757" s="8" t="s">
        <v>3116</v>
      </c>
      <c r="B757" s="8" t="s">
        <v>3116</v>
      </c>
      <c r="C757" s="7" t="s">
        <v>3039</v>
      </c>
      <c r="D757" s="8" t="s">
        <v>3116</v>
      </c>
      <c r="E757" s="6">
        <v>62.65</v>
      </c>
      <c r="F757" s="6">
        <v>0.7</v>
      </c>
      <c r="G757" s="6">
        <f t="shared" si="21"/>
        <v>89.5</v>
      </c>
      <c r="H757" s="10" t="s">
        <v>2274</v>
      </c>
    </row>
    <row r="758" spans="1:8" x14ac:dyDescent="0.3">
      <c r="A758" s="8" t="s">
        <v>3117</v>
      </c>
      <c r="B758" s="8" t="s">
        <v>3117</v>
      </c>
      <c r="C758" s="7" t="s">
        <v>3039</v>
      </c>
      <c r="D758" s="8" t="s">
        <v>3117</v>
      </c>
      <c r="E758" s="6">
        <v>54.07</v>
      </c>
      <c r="F758" s="6">
        <v>0.7</v>
      </c>
      <c r="G758" s="6">
        <f t="shared" si="21"/>
        <v>77.242857142857147</v>
      </c>
      <c r="H758" s="10" t="s">
        <v>2274</v>
      </c>
    </row>
    <row r="759" spans="1:8" x14ac:dyDescent="0.3">
      <c r="A759" s="8" t="s">
        <v>3118</v>
      </c>
      <c r="B759" s="8" t="s">
        <v>3118</v>
      </c>
      <c r="C759" s="7" t="s">
        <v>3039</v>
      </c>
      <c r="D759" s="8" t="s">
        <v>3118</v>
      </c>
      <c r="E759" s="6">
        <v>26.57</v>
      </c>
      <c r="F759" s="6">
        <v>0.7</v>
      </c>
      <c r="G759" s="6">
        <f t="shared" si="21"/>
        <v>37.957142857142863</v>
      </c>
      <c r="H759" s="10" t="s">
        <v>2274</v>
      </c>
    </row>
    <row r="760" spans="1:8" x14ac:dyDescent="0.3">
      <c r="A760" s="8" t="s">
        <v>3119</v>
      </c>
      <c r="B760" s="8" t="s">
        <v>3119</v>
      </c>
      <c r="C760" s="7" t="s">
        <v>3039</v>
      </c>
      <c r="D760" s="8" t="s">
        <v>3119</v>
      </c>
      <c r="E760" s="6">
        <v>27.83</v>
      </c>
      <c r="F760" s="6">
        <v>0.7</v>
      </c>
      <c r="G760" s="6">
        <f t="shared" si="21"/>
        <v>39.75714285714286</v>
      </c>
      <c r="H760" s="10" t="s">
        <v>2274</v>
      </c>
    </row>
    <row r="761" spans="1:8" x14ac:dyDescent="0.3">
      <c r="A761" s="8" t="s">
        <v>3120</v>
      </c>
      <c r="B761" s="8" t="s">
        <v>3120</v>
      </c>
      <c r="C761" s="7" t="s">
        <v>3039</v>
      </c>
      <c r="D761" s="8" t="s">
        <v>3120</v>
      </c>
      <c r="E761" s="6">
        <v>28.71</v>
      </c>
      <c r="F761" s="6">
        <v>0.7</v>
      </c>
      <c r="G761" s="6">
        <f t="shared" si="21"/>
        <v>41.01428571428572</v>
      </c>
      <c r="H761" s="10" t="s">
        <v>2274</v>
      </c>
    </row>
    <row r="762" spans="1:8" x14ac:dyDescent="0.3">
      <c r="A762" s="8" t="s">
        <v>3121</v>
      </c>
      <c r="B762" s="8" t="s">
        <v>3121</v>
      </c>
      <c r="C762" s="7" t="s">
        <v>3039</v>
      </c>
      <c r="D762" s="8" t="s">
        <v>3121</v>
      </c>
      <c r="E762" s="6">
        <v>30.09</v>
      </c>
      <c r="F762" s="6">
        <v>0.7</v>
      </c>
      <c r="G762" s="6">
        <f t="shared" si="21"/>
        <v>42.985714285714288</v>
      </c>
      <c r="H762" s="10" t="s">
        <v>2274</v>
      </c>
    </row>
    <row r="763" spans="1:8" x14ac:dyDescent="0.3">
      <c r="A763" s="8" t="s">
        <v>3122</v>
      </c>
      <c r="B763" s="8" t="s">
        <v>3122</v>
      </c>
      <c r="C763" s="7" t="s">
        <v>3039</v>
      </c>
      <c r="D763" s="8" t="s">
        <v>3122</v>
      </c>
      <c r="E763" s="6">
        <v>30.47</v>
      </c>
      <c r="F763" s="6">
        <v>0.7</v>
      </c>
      <c r="G763" s="6">
        <f t="shared" si="21"/>
        <v>43.528571428571432</v>
      </c>
      <c r="H763" s="10" t="s">
        <v>2274</v>
      </c>
    </row>
    <row r="764" spans="1:8" x14ac:dyDescent="0.3">
      <c r="A764" s="8" t="s">
        <v>3123</v>
      </c>
      <c r="B764" s="8" t="s">
        <v>3123</v>
      </c>
      <c r="C764" s="7" t="s">
        <v>3039</v>
      </c>
      <c r="D764" s="8" t="s">
        <v>3123</v>
      </c>
      <c r="E764" s="6">
        <v>26.57</v>
      </c>
      <c r="F764" s="6">
        <v>0.7</v>
      </c>
      <c r="G764" s="6">
        <f t="shared" si="21"/>
        <v>37.957142857142863</v>
      </c>
      <c r="H764" s="10" t="s">
        <v>2274</v>
      </c>
    </row>
    <row r="765" spans="1:8" x14ac:dyDescent="0.3">
      <c r="A765" s="8" t="s">
        <v>3124</v>
      </c>
      <c r="B765" s="8" t="s">
        <v>3124</v>
      </c>
      <c r="C765" s="7" t="s">
        <v>3039</v>
      </c>
      <c r="D765" s="8" t="s">
        <v>3124</v>
      </c>
      <c r="E765" s="6">
        <v>27.83</v>
      </c>
      <c r="F765" s="6">
        <v>0.7</v>
      </c>
      <c r="G765" s="6">
        <f t="shared" si="21"/>
        <v>39.75714285714286</v>
      </c>
      <c r="H765" s="10" t="s">
        <v>2274</v>
      </c>
    </row>
    <row r="766" spans="1:8" x14ac:dyDescent="0.3">
      <c r="A766" s="8" t="s">
        <v>3125</v>
      </c>
      <c r="B766" s="8" t="s">
        <v>3125</v>
      </c>
      <c r="C766" s="7" t="s">
        <v>3039</v>
      </c>
      <c r="D766" s="8" t="s">
        <v>3125</v>
      </c>
      <c r="E766" s="6">
        <v>27.83</v>
      </c>
      <c r="F766" s="6">
        <v>0.7</v>
      </c>
      <c r="G766" s="6">
        <f t="shared" si="21"/>
        <v>39.75714285714286</v>
      </c>
      <c r="H766" s="10" t="s">
        <v>2274</v>
      </c>
    </row>
    <row r="767" spans="1:8" x14ac:dyDescent="0.3">
      <c r="A767" s="8" t="s">
        <v>3126</v>
      </c>
      <c r="B767" s="8" t="s">
        <v>3126</v>
      </c>
      <c r="C767" s="7" t="s">
        <v>3039</v>
      </c>
      <c r="D767" s="8" t="s">
        <v>3126</v>
      </c>
      <c r="E767" s="6">
        <v>26.57</v>
      </c>
      <c r="F767" s="6">
        <v>0.7</v>
      </c>
      <c r="G767" s="6">
        <f t="shared" si="21"/>
        <v>37.957142857142863</v>
      </c>
      <c r="H767" s="10" t="s">
        <v>2274</v>
      </c>
    </row>
    <row r="768" spans="1:8" x14ac:dyDescent="0.3">
      <c r="A768" s="8" t="s">
        <v>3127</v>
      </c>
      <c r="B768" s="8" t="s">
        <v>3127</v>
      </c>
      <c r="C768" s="7" t="s">
        <v>3039</v>
      </c>
      <c r="D768" s="8" t="s">
        <v>3127</v>
      </c>
      <c r="E768" s="6">
        <v>27.83</v>
      </c>
      <c r="F768" s="6">
        <v>0.7</v>
      </c>
      <c r="G768" s="6">
        <f t="shared" si="21"/>
        <v>39.75714285714286</v>
      </c>
      <c r="H768" s="10" t="s">
        <v>2274</v>
      </c>
    </row>
    <row r="769" spans="1:8" x14ac:dyDescent="0.3">
      <c r="A769" s="8" t="s">
        <v>3128</v>
      </c>
      <c r="B769" s="8" t="s">
        <v>3128</v>
      </c>
      <c r="C769" s="7" t="s">
        <v>3039</v>
      </c>
      <c r="D769" s="8" t="s">
        <v>3128</v>
      </c>
      <c r="E769" s="6">
        <v>28.71</v>
      </c>
      <c r="F769" s="6">
        <v>0.7</v>
      </c>
      <c r="G769" s="6">
        <f t="shared" si="21"/>
        <v>41.01428571428572</v>
      </c>
      <c r="H769" s="10" t="s">
        <v>2274</v>
      </c>
    </row>
    <row r="770" spans="1:8" x14ac:dyDescent="0.3">
      <c r="A770" s="8" t="s">
        <v>3129</v>
      </c>
      <c r="B770" s="8" t="s">
        <v>3129</v>
      </c>
      <c r="C770" s="7" t="s">
        <v>3039</v>
      </c>
      <c r="D770" s="8" t="s">
        <v>3129</v>
      </c>
      <c r="E770" s="6">
        <v>24.6</v>
      </c>
      <c r="F770" s="6">
        <v>0.7</v>
      </c>
      <c r="G770" s="6">
        <f t="shared" si="21"/>
        <v>35.142857142857146</v>
      </c>
      <c r="H770" s="10" t="s">
        <v>2274</v>
      </c>
    </row>
    <row r="771" spans="1:8" x14ac:dyDescent="0.3">
      <c r="A771" s="8" t="s">
        <v>3130</v>
      </c>
      <c r="B771" s="8" t="s">
        <v>3130</v>
      </c>
      <c r="C771" s="7" t="s">
        <v>3039</v>
      </c>
      <c r="D771" s="8" t="s">
        <v>3130</v>
      </c>
      <c r="E771" s="6">
        <v>30.09</v>
      </c>
      <c r="F771" s="6">
        <v>0.7</v>
      </c>
      <c r="G771" s="6">
        <f t="shared" si="21"/>
        <v>42.985714285714288</v>
      </c>
      <c r="H771" s="10" t="s">
        <v>2274</v>
      </c>
    </row>
    <row r="772" spans="1:8" x14ac:dyDescent="0.3">
      <c r="A772" s="8" t="s">
        <v>3131</v>
      </c>
      <c r="B772" s="8" t="s">
        <v>3131</v>
      </c>
      <c r="C772" s="7" t="s">
        <v>3039</v>
      </c>
      <c r="D772" s="8" t="s">
        <v>3131</v>
      </c>
      <c r="E772" s="6">
        <v>30.47</v>
      </c>
      <c r="F772" s="6">
        <v>0.7</v>
      </c>
      <c r="G772" s="6">
        <f t="shared" si="21"/>
        <v>43.528571428571432</v>
      </c>
      <c r="H772" s="10" t="s">
        <v>2274</v>
      </c>
    </row>
    <row r="773" spans="1:8" x14ac:dyDescent="0.3">
      <c r="A773" s="8" t="s">
        <v>3132</v>
      </c>
      <c r="B773" s="8" t="s">
        <v>3132</v>
      </c>
      <c r="C773" s="7" t="s">
        <v>3039</v>
      </c>
      <c r="D773" s="8" t="s">
        <v>3132</v>
      </c>
      <c r="E773" s="6">
        <v>30.58</v>
      </c>
      <c r="F773" s="6">
        <v>0.7</v>
      </c>
      <c r="G773" s="6">
        <f t="shared" si="21"/>
        <v>43.685714285714283</v>
      </c>
      <c r="H773" s="10" t="s">
        <v>2274</v>
      </c>
    </row>
    <row r="774" spans="1:8" x14ac:dyDescent="0.3">
      <c r="A774" s="8" t="s">
        <v>3133</v>
      </c>
      <c r="B774" s="8" t="s">
        <v>3133</v>
      </c>
      <c r="C774" s="7" t="s">
        <v>3039</v>
      </c>
      <c r="D774" s="8" t="s">
        <v>3133</v>
      </c>
      <c r="E774" s="6">
        <v>28.71</v>
      </c>
      <c r="F774" s="6">
        <v>0.7</v>
      </c>
      <c r="G774" s="6">
        <f t="shared" si="21"/>
        <v>41.01428571428572</v>
      </c>
      <c r="H774" s="10" t="s">
        <v>2274</v>
      </c>
    </row>
    <row r="775" spans="1:8" x14ac:dyDescent="0.3">
      <c r="A775" s="8" t="s">
        <v>3134</v>
      </c>
      <c r="B775" s="8" t="s">
        <v>3134</v>
      </c>
      <c r="C775" s="7" t="s">
        <v>3039</v>
      </c>
      <c r="D775" s="8" t="s">
        <v>3134</v>
      </c>
      <c r="E775" s="6">
        <v>30.36</v>
      </c>
      <c r="F775" s="6">
        <v>0.7</v>
      </c>
      <c r="G775" s="6">
        <f t="shared" si="21"/>
        <v>43.371428571428574</v>
      </c>
      <c r="H775" s="10" t="s">
        <v>2274</v>
      </c>
    </row>
    <row r="776" spans="1:8" x14ac:dyDescent="0.3">
      <c r="A776" s="8" t="s">
        <v>3135</v>
      </c>
      <c r="B776" s="8" t="s">
        <v>3135</v>
      </c>
      <c r="C776" s="7" t="s">
        <v>3039</v>
      </c>
      <c r="D776" s="8" t="s">
        <v>3135</v>
      </c>
      <c r="E776" s="6">
        <v>26.35</v>
      </c>
      <c r="F776" s="6">
        <v>0.7</v>
      </c>
      <c r="G776" s="6">
        <f t="shared" si="21"/>
        <v>37.642857142857146</v>
      </c>
      <c r="H776" s="10" t="s">
        <v>2274</v>
      </c>
    </row>
    <row r="777" spans="1:8" x14ac:dyDescent="0.3">
      <c r="A777" s="8" t="s">
        <v>3136</v>
      </c>
      <c r="B777" s="8" t="s">
        <v>3136</v>
      </c>
      <c r="C777" s="7" t="s">
        <v>3039</v>
      </c>
      <c r="D777" s="8" t="s">
        <v>3136</v>
      </c>
      <c r="E777" s="6">
        <v>27.83</v>
      </c>
      <c r="F777" s="6">
        <v>0.7</v>
      </c>
      <c r="G777" s="6">
        <f t="shared" ref="G777:G837" si="22">E777/F777</f>
        <v>39.75714285714286</v>
      </c>
      <c r="H777" s="10" t="s">
        <v>2274</v>
      </c>
    </row>
    <row r="778" spans="1:8" x14ac:dyDescent="0.3">
      <c r="A778" s="8" t="s">
        <v>3137</v>
      </c>
      <c r="B778" s="8" t="s">
        <v>3137</v>
      </c>
      <c r="C778" s="7" t="s">
        <v>3039</v>
      </c>
      <c r="D778" s="8" t="s">
        <v>3137</v>
      </c>
      <c r="E778" s="6">
        <v>28.71</v>
      </c>
      <c r="F778" s="6">
        <v>0.7</v>
      </c>
      <c r="G778" s="6">
        <f t="shared" si="22"/>
        <v>41.01428571428572</v>
      </c>
      <c r="H778" s="10" t="s">
        <v>2274</v>
      </c>
    </row>
    <row r="779" spans="1:8" x14ac:dyDescent="0.3">
      <c r="A779" s="8" t="s">
        <v>3138</v>
      </c>
      <c r="B779" s="8" t="s">
        <v>3138</v>
      </c>
      <c r="C779" s="7" t="s">
        <v>3039</v>
      </c>
      <c r="D779" s="8" t="s">
        <v>3138</v>
      </c>
      <c r="E779" s="6">
        <v>26.57</v>
      </c>
      <c r="F779" s="6">
        <v>0.7</v>
      </c>
      <c r="G779" s="6">
        <f t="shared" si="22"/>
        <v>37.957142857142863</v>
      </c>
      <c r="H779" s="10" t="s">
        <v>2274</v>
      </c>
    </row>
    <row r="780" spans="1:8" x14ac:dyDescent="0.3">
      <c r="A780" s="8" t="s">
        <v>3139</v>
      </c>
      <c r="B780" s="8" t="s">
        <v>3139</v>
      </c>
      <c r="C780" s="7" t="s">
        <v>3039</v>
      </c>
      <c r="D780" s="8" t="s">
        <v>3139</v>
      </c>
      <c r="E780" s="6">
        <v>27.83</v>
      </c>
      <c r="F780" s="6">
        <v>0.7</v>
      </c>
      <c r="G780" s="6">
        <f t="shared" si="22"/>
        <v>39.75714285714286</v>
      </c>
      <c r="H780" s="10" t="s">
        <v>2274</v>
      </c>
    </row>
    <row r="781" spans="1:8" x14ac:dyDescent="0.3">
      <c r="A781" s="8" t="s">
        <v>3140</v>
      </c>
      <c r="B781" s="8" t="s">
        <v>3140</v>
      </c>
      <c r="C781" s="7" t="s">
        <v>3039</v>
      </c>
      <c r="D781" s="8" t="s">
        <v>3140</v>
      </c>
      <c r="E781" s="6">
        <v>28.71</v>
      </c>
      <c r="F781" s="6">
        <v>0.7</v>
      </c>
      <c r="G781" s="6">
        <f t="shared" si="22"/>
        <v>41.01428571428572</v>
      </c>
      <c r="H781" s="10" t="s">
        <v>2274</v>
      </c>
    </row>
    <row r="782" spans="1:8" x14ac:dyDescent="0.3">
      <c r="A782" s="8" t="s">
        <v>3141</v>
      </c>
      <c r="B782" s="8" t="s">
        <v>3141</v>
      </c>
      <c r="C782" s="7" t="s">
        <v>3039</v>
      </c>
      <c r="D782" s="8" t="s">
        <v>3141</v>
      </c>
      <c r="E782" s="6">
        <v>30.09</v>
      </c>
      <c r="F782" s="6">
        <v>0.7</v>
      </c>
      <c r="G782" s="6">
        <f t="shared" si="22"/>
        <v>42.985714285714288</v>
      </c>
      <c r="H782" s="10" t="s">
        <v>2274</v>
      </c>
    </row>
    <row r="783" spans="1:8" x14ac:dyDescent="0.3">
      <c r="A783" s="8" t="s">
        <v>3142</v>
      </c>
      <c r="B783" s="8" t="s">
        <v>3142</v>
      </c>
      <c r="C783" s="7" t="s">
        <v>3039</v>
      </c>
      <c r="D783" s="8" t="s">
        <v>3142</v>
      </c>
      <c r="E783" s="6">
        <v>31.19</v>
      </c>
      <c r="F783" s="6">
        <v>0.7</v>
      </c>
      <c r="G783" s="6">
        <f t="shared" si="22"/>
        <v>44.557142857142864</v>
      </c>
      <c r="H783" s="10" t="s">
        <v>2274</v>
      </c>
    </row>
    <row r="784" spans="1:8" x14ac:dyDescent="0.3">
      <c r="A784" s="8" t="s">
        <v>3143</v>
      </c>
      <c r="B784" s="8" t="s">
        <v>3143</v>
      </c>
      <c r="C784" s="7" t="s">
        <v>3039</v>
      </c>
      <c r="D784" s="8" t="s">
        <v>3143</v>
      </c>
      <c r="E784" s="6">
        <v>32.29</v>
      </c>
      <c r="F784" s="6">
        <v>0.7</v>
      </c>
      <c r="G784" s="6">
        <f t="shared" si="22"/>
        <v>46.128571428571433</v>
      </c>
      <c r="H784" s="10" t="s">
        <v>2274</v>
      </c>
    </row>
    <row r="785" spans="1:8" x14ac:dyDescent="0.3">
      <c r="A785" s="8" t="s">
        <v>3144</v>
      </c>
      <c r="B785" s="8" t="s">
        <v>3144</v>
      </c>
      <c r="C785" s="7" t="s">
        <v>3039</v>
      </c>
      <c r="D785" s="8" t="s">
        <v>3144</v>
      </c>
      <c r="E785" s="6">
        <v>27.83</v>
      </c>
      <c r="F785" s="6">
        <v>0.7</v>
      </c>
      <c r="G785" s="6">
        <f t="shared" si="22"/>
        <v>39.75714285714286</v>
      </c>
      <c r="H785" s="10" t="s">
        <v>2274</v>
      </c>
    </row>
    <row r="786" spans="1:8" x14ac:dyDescent="0.3">
      <c r="A786" s="8" t="s">
        <v>3145</v>
      </c>
      <c r="B786" s="8" t="s">
        <v>3145</v>
      </c>
      <c r="C786" s="7" t="s">
        <v>3039</v>
      </c>
      <c r="D786" s="8" t="s">
        <v>3145</v>
      </c>
      <c r="E786" s="6">
        <v>55.94</v>
      </c>
      <c r="F786" s="6">
        <v>0.7</v>
      </c>
      <c r="G786" s="6">
        <f t="shared" si="22"/>
        <v>79.914285714285711</v>
      </c>
      <c r="H786" s="10" t="s">
        <v>2274</v>
      </c>
    </row>
    <row r="787" spans="1:8" x14ac:dyDescent="0.3">
      <c r="A787" s="8" t="s">
        <v>3146</v>
      </c>
      <c r="B787" s="8" t="s">
        <v>3146</v>
      </c>
      <c r="C787" s="7" t="s">
        <v>3039</v>
      </c>
      <c r="D787" s="8" t="s">
        <v>3146</v>
      </c>
      <c r="E787" s="6">
        <v>57.31</v>
      </c>
      <c r="F787" s="6">
        <v>0.7</v>
      </c>
      <c r="G787" s="6">
        <f t="shared" si="22"/>
        <v>81.871428571428581</v>
      </c>
      <c r="H787" s="10" t="s">
        <v>2274</v>
      </c>
    </row>
    <row r="788" spans="1:8" x14ac:dyDescent="0.3">
      <c r="A788" s="8" t="s">
        <v>3147</v>
      </c>
      <c r="B788" s="8" t="s">
        <v>3147</v>
      </c>
      <c r="C788" s="7" t="s">
        <v>3039</v>
      </c>
      <c r="D788" s="8" t="s">
        <v>3147</v>
      </c>
      <c r="E788" s="6">
        <v>29.59</v>
      </c>
      <c r="F788" s="6">
        <v>0.7</v>
      </c>
      <c r="G788" s="6">
        <f t="shared" si="22"/>
        <v>42.271428571428572</v>
      </c>
      <c r="H788" s="10" t="s">
        <v>2274</v>
      </c>
    </row>
    <row r="789" spans="1:8" x14ac:dyDescent="0.3">
      <c r="A789" s="8" t="s">
        <v>3148</v>
      </c>
      <c r="B789" s="8" t="s">
        <v>3148</v>
      </c>
      <c r="C789" s="7" t="s">
        <v>3039</v>
      </c>
      <c r="D789" s="8" t="s">
        <v>3148</v>
      </c>
      <c r="E789" s="6">
        <v>29.59</v>
      </c>
      <c r="F789" s="6">
        <v>0.7</v>
      </c>
      <c r="G789" s="6">
        <f t="shared" si="22"/>
        <v>42.271428571428572</v>
      </c>
      <c r="H789" s="10" t="s">
        <v>2274</v>
      </c>
    </row>
    <row r="790" spans="1:8" x14ac:dyDescent="0.3">
      <c r="A790" s="8" t="s">
        <v>3149</v>
      </c>
      <c r="B790" s="8" t="s">
        <v>3149</v>
      </c>
      <c r="C790" s="7" t="s">
        <v>3039</v>
      </c>
      <c r="D790" s="8" t="s">
        <v>3149</v>
      </c>
      <c r="E790" s="6">
        <v>31.46</v>
      </c>
      <c r="F790" s="6">
        <v>0.7</v>
      </c>
      <c r="G790" s="6">
        <f t="shared" si="22"/>
        <v>44.94285714285715</v>
      </c>
      <c r="H790" s="10" t="s">
        <v>2274</v>
      </c>
    </row>
    <row r="791" spans="1:8" x14ac:dyDescent="0.3">
      <c r="A791" s="8" t="s">
        <v>3150</v>
      </c>
      <c r="B791" s="8" t="s">
        <v>3150</v>
      </c>
      <c r="C791" s="7" t="s">
        <v>3039</v>
      </c>
      <c r="D791" s="8" t="s">
        <v>3150</v>
      </c>
      <c r="E791" s="6">
        <v>30.97</v>
      </c>
      <c r="F791" s="6">
        <v>0.7</v>
      </c>
      <c r="G791" s="6">
        <f t="shared" si="22"/>
        <v>44.242857142857147</v>
      </c>
      <c r="H791" s="10" t="s">
        <v>2274</v>
      </c>
    </row>
    <row r="792" spans="1:8" x14ac:dyDescent="0.3">
      <c r="A792" s="8" t="s">
        <v>3151</v>
      </c>
      <c r="B792" s="8" t="s">
        <v>3151</v>
      </c>
      <c r="C792" s="7" t="s">
        <v>3039</v>
      </c>
      <c r="D792" s="8" t="s">
        <v>3151</v>
      </c>
      <c r="E792" s="6">
        <v>31.19</v>
      </c>
      <c r="F792" s="6">
        <v>0.7</v>
      </c>
      <c r="G792" s="6">
        <f t="shared" si="22"/>
        <v>44.557142857142864</v>
      </c>
      <c r="H792" s="10" t="s">
        <v>2274</v>
      </c>
    </row>
    <row r="793" spans="1:8" x14ac:dyDescent="0.3">
      <c r="A793" s="8" t="s">
        <v>3152</v>
      </c>
      <c r="B793" s="8" t="s">
        <v>3152</v>
      </c>
      <c r="C793" s="7" t="s">
        <v>3039</v>
      </c>
      <c r="D793" s="8" t="s">
        <v>3152</v>
      </c>
      <c r="E793" s="6">
        <v>26.79</v>
      </c>
      <c r="F793" s="6">
        <v>0.7</v>
      </c>
      <c r="G793" s="6">
        <f t="shared" si="22"/>
        <v>38.271428571428572</v>
      </c>
      <c r="H793" s="10" t="s">
        <v>2274</v>
      </c>
    </row>
    <row r="794" spans="1:8" x14ac:dyDescent="0.3">
      <c r="A794" s="8" t="s">
        <v>3153</v>
      </c>
      <c r="B794" s="8" t="s">
        <v>3153</v>
      </c>
      <c r="C794" s="7" t="s">
        <v>3039</v>
      </c>
      <c r="D794" s="8" t="s">
        <v>3153</v>
      </c>
      <c r="E794" s="6">
        <v>28.82</v>
      </c>
      <c r="F794" s="6">
        <v>0.7</v>
      </c>
      <c r="G794" s="6">
        <f t="shared" si="22"/>
        <v>41.171428571428578</v>
      </c>
      <c r="H794" s="10" t="s">
        <v>2274</v>
      </c>
    </row>
    <row r="795" spans="1:8" x14ac:dyDescent="0.3">
      <c r="A795" s="8" t="s">
        <v>3154</v>
      </c>
      <c r="B795" s="8" t="s">
        <v>3154</v>
      </c>
      <c r="C795" s="7" t="s">
        <v>3039</v>
      </c>
      <c r="D795" s="8" t="s">
        <v>3154</v>
      </c>
      <c r="E795" s="6">
        <v>25.47</v>
      </c>
      <c r="F795" s="6">
        <v>0.7</v>
      </c>
      <c r="G795" s="6">
        <f t="shared" si="22"/>
        <v>36.385714285714286</v>
      </c>
      <c r="H795" s="10" t="s">
        <v>2274</v>
      </c>
    </row>
    <row r="796" spans="1:8" x14ac:dyDescent="0.3">
      <c r="A796" s="8" t="s">
        <v>3155</v>
      </c>
      <c r="B796" s="8" t="s">
        <v>3155</v>
      </c>
      <c r="C796" s="7" t="s">
        <v>3039</v>
      </c>
      <c r="D796" s="8" t="s">
        <v>3155</v>
      </c>
      <c r="E796" s="6">
        <v>30.25</v>
      </c>
      <c r="F796" s="6">
        <v>0.7</v>
      </c>
      <c r="G796" s="6">
        <f t="shared" si="22"/>
        <v>43.214285714285715</v>
      </c>
      <c r="H796" s="5" t="s">
        <v>2274</v>
      </c>
    </row>
    <row r="797" spans="1:8" x14ac:dyDescent="0.3">
      <c r="A797" s="8" t="s">
        <v>3156</v>
      </c>
      <c r="B797" s="8" t="s">
        <v>3156</v>
      </c>
      <c r="C797" s="7" t="s">
        <v>3039</v>
      </c>
      <c r="D797" s="8" t="s">
        <v>3156</v>
      </c>
      <c r="E797" s="6">
        <v>30.31</v>
      </c>
      <c r="F797" s="6">
        <v>0.7</v>
      </c>
      <c r="G797" s="6">
        <f t="shared" si="22"/>
        <v>43.300000000000004</v>
      </c>
      <c r="H797" s="5" t="s">
        <v>2274</v>
      </c>
    </row>
    <row r="798" spans="1:8" x14ac:dyDescent="0.3">
      <c r="A798" s="8" t="s">
        <v>3157</v>
      </c>
      <c r="B798" s="8" t="s">
        <v>3157</v>
      </c>
      <c r="C798" s="7" t="s">
        <v>3039</v>
      </c>
      <c r="D798" s="8" t="s">
        <v>3157</v>
      </c>
      <c r="E798" s="6">
        <v>31.68</v>
      </c>
      <c r="F798" s="6">
        <v>0.7</v>
      </c>
      <c r="G798" s="6">
        <f t="shared" si="22"/>
        <v>45.25714285714286</v>
      </c>
      <c r="H798" s="5" t="s">
        <v>2274</v>
      </c>
    </row>
    <row r="799" spans="1:8" x14ac:dyDescent="0.3">
      <c r="A799" s="8" t="s">
        <v>3158</v>
      </c>
      <c r="B799" s="8" t="s">
        <v>3158</v>
      </c>
      <c r="C799" s="7" t="s">
        <v>3039</v>
      </c>
      <c r="D799" s="8" t="s">
        <v>3158</v>
      </c>
      <c r="E799" s="6">
        <v>28.33</v>
      </c>
      <c r="F799" s="6">
        <v>0.7</v>
      </c>
      <c r="G799" s="6">
        <f t="shared" si="22"/>
        <v>40.471428571428575</v>
      </c>
      <c r="H799" s="5" t="s">
        <v>2274</v>
      </c>
    </row>
    <row r="800" spans="1:8" x14ac:dyDescent="0.3">
      <c r="A800" s="8" t="s">
        <v>3159</v>
      </c>
      <c r="B800" s="8" t="s">
        <v>3159</v>
      </c>
      <c r="C800" s="7" t="s">
        <v>3039</v>
      </c>
      <c r="D800" s="8" t="s">
        <v>3159</v>
      </c>
      <c r="E800" s="6">
        <v>26.29</v>
      </c>
      <c r="F800" s="6">
        <v>0.7</v>
      </c>
      <c r="G800" s="6">
        <f t="shared" si="22"/>
        <v>37.557142857142857</v>
      </c>
      <c r="H800" s="5" t="s">
        <v>2274</v>
      </c>
    </row>
    <row r="801" spans="1:8" x14ac:dyDescent="0.3">
      <c r="A801" s="8" t="s">
        <v>3160</v>
      </c>
      <c r="B801" s="8" t="s">
        <v>3160</v>
      </c>
      <c r="C801" s="7" t="s">
        <v>3039</v>
      </c>
      <c r="D801" s="8" t="s">
        <v>3160</v>
      </c>
      <c r="E801" s="6">
        <v>26.02</v>
      </c>
      <c r="F801" s="6">
        <v>0.7</v>
      </c>
      <c r="G801" s="6">
        <f t="shared" si="22"/>
        <v>37.171428571428571</v>
      </c>
      <c r="H801" s="5" t="s">
        <v>2274</v>
      </c>
    </row>
    <row r="802" spans="1:8" x14ac:dyDescent="0.3">
      <c r="A802" s="8" t="s">
        <v>3161</v>
      </c>
      <c r="B802" s="8" t="s">
        <v>3161</v>
      </c>
      <c r="C802" s="7" t="s">
        <v>3039</v>
      </c>
      <c r="D802" s="8" t="s">
        <v>3161</v>
      </c>
      <c r="E802" s="6">
        <v>49.72</v>
      </c>
      <c r="F802" s="6">
        <v>0.7</v>
      </c>
      <c r="G802" s="6">
        <f t="shared" si="22"/>
        <v>71.028571428571425</v>
      </c>
      <c r="H802" s="5" t="s">
        <v>2274</v>
      </c>
    </row>
    <row r="803" spans="1:8" x14ac:dyDescent="0.3">
      <c r="A803" s="8" t="s">
        <v>3162</v>
      </c>
      <c r="B803" s="8" t="s">
        <v>3162</v>
      </c>
      <c r="C803" s="7" t="s">
        <v>3039</v>
      </c>
      <c r="D803" s="8" t="s">
        <v>3162</v>
      </c>
      <c r="E803" s="6">
        <v>50.77</v>
      </c>
      <c r="F803" s="6">
        <v>0.7</v>
      </c>
      <c r="G803" s="6">
        <f t="shared" si="22"/>
        <v>72.528571428571439</v>
      </c>
      <c r="H803" s="5" t="s">
        <v>2274</v>
      </c>
    </row>
    <row r="804" spans="1:8" x14ac:dyDescent="0.3">
      <c r="A804" s="8" t="s">
        <v>3163</v>
      </c>
      <c r="B804" s="8" t="s">
        <v>3163</v>
      </c>
      <c r="C804" s="7" t="s">
        <v>3039</v>
      </c>
      <c r="D804" s="8" t="s">
        <v>3163</v>
      </c>
      <c r="E804" s="6">
        <v>51.54</v>
      </c>
      <c r="F804" s="6">
        <v>0.7</v>
      </c>
      <c r="G804" s="6">
        <f t="shared" si="22"/>
        <v>73.628571428571433</v>
      </c>
      <c r="H804" s="5" t="s">
        <v>2274</v>
      </c>
    </row>
    <row r="805" spans="1:8" x14ac:dyDescent="0.3">
      <c r="A805" s="8" t="s">
        <v>3164</v>
      </c>
      <c r="B805" s="8" t="s">
        <v>3164</v>
      </c>
      <c r="C805" s="7" t="s">
        <v>3039</v>
      </c>
      <c r="D805" s="8" t="s">
        <v>3164</v>
      </c>
      <c r="E805" s="6">
        <v>51.54</v>
      </c>
      <c r="F805" s="6">
        <v>0.7</v>
      </c>
      <c r="G805" s="6">
        <f t="shared" si="22"/>
        <v>73.628571428571433</v>
      </c>
      <c r="H805" s="5" t="s">
        <v>2274</v>
      </c>
    </row>
    <row r="806" spans="1:8" x14ac:dyDescent="0.3">
      <c r="A806" s="8" t="s">
        <v>3165</v>
      </c>
      <c r="B806" s="8" t="s">
        <v>3165</v>
      </c>
      <c r="C806" s="7" t="s">
        <v>3039</v>
      </c>
      <c r="D806" s="8" t="s">
        <v>3165</v>
      </c>
      <c r="E806" s="6">
        <v>52.36</v>
      </c>
      <c r="F806" s="6">
        <v>0.7</v>
      </c>
      <c r="G806" s="6">
        <f t="shared" si="22"/>
        <v>74.8</v>
      </c>
      <c r="H806" s="5" t="s">
        <v>2274</v>
      </c>
    </row>
    <row r="807" spans="1:8" x14ac:dyDescent="0.3">
      <c r="A807" s="8" t="s">
        <v>3166</v>
      </c>
      <c r="B807" s="8" t="s">
        <v>3166</v>
      </c>
      <c r="C807" s="7" t="s">
        <v>3039</v>
      </c>
      <c r="D807" s="8" t="s">
        <v>3166</v>
      </c>
      <c r="E807" s="6">
        <v>52.64</v>
      </c>
      <c r="F807" s="6">
        <v>0.7</v>
      </c>
      <c r="G807" s="6">
        <f t="shared" si="22"/>
        <v>75.2</v>
      </c>
      <c r="H807" s="5" t="s">
        <v>2274</v>
      </c>
    </row>
    <row r="808" spans="1:8" x14ac:dyDescent="0.3">
      <c r="A808" s="8" t="s">
        <v>3167</v>
      </c>
      <c r="B808" s="8" t="s">
        <v>3167</v>
      </c>
      <c r="C808" s="7" t="s">
        <v>2279</v>
      </c>
      <c r="D808" s="8" t="s">
        <v>3167</v>
      </c>
      <c r="E808" s="6">
        <v>28.44</v>
      </c>
      <c r="F808" s="6">
        <v>0.7</v>
      </c>
      <c r="G808" s="6">
        <f t="shared" si="22"/>
        <v>40.628571428571433</v>
      </c>
      <c r="H808" s="5" t="s">
        <v>2274</v>
      </c>
    </row>
    <row r="809" spans="1:8" x14ac:dyDescent="0.3">
      <c r="A809" s="8" t="s">
        <v>3168</v>
      </c>
      <c r="B809" s="8" t="s">
        <v>3168</v>
      </c>
      <c r="C809" s="7" t="s">
        <v>2279</v>
      </c>
      <c r="D809" s="8" t="s">
        <v>3168</v>
      </c>
      <c r="E809" s="6">
        <v>28.44</v>
      </c>
      <c r="F809" s="6">
        <v>0.7</v>
      </c>
      <c r="G809" s="6">
        <f t="shared" si="22"/>
        <v>40.628571428571433</v>
      </c>
      <c r="H809" s="5" t="s">
        <v>2274</v>
      </c>
    </row>
    <row r="810" spans="1:8" x14ac:dyDescent="0.3">
      <c r="A810" s="8" t="s">
        <v>3169</v>
      </c>
      <c r="B810" s="8" t="s">
        <v>3169</v>
      </c>
      <c r="C810" s="7" t="s">
        <v>2279</v>
      </c>
      <c r="D810" s="8" t="s">
        <v>3169</v>
      </c>
      <c r="E810" s="6">
        <v>23.65</v>
      </c>
      <c r="F810" s="6">
        <v>0.7</v>
      </c>
      <c r="G810" s="6">
        <f t="shared" si="22"/>
        <v>33.785714285714285</v>
      </c>
      <c r="H810" s="5" t="s">
        <v>2274</v>
      </c>
    </row>
    <row r="811" spans="1:8" x14ac:dyDescent="0.3">
      <c r="A811" s="8" t="s">
        <v>3170</v>
      </c>
      <c r="B811" s="8" t="s">
        <v>3170</v>
      </c>
      <c r="C811" s="7" t="s">
        <v>2279</v>
      </c>
      <c r="D811" s="8" t="s">
        <v>3170</v>
      </c>
      <c r="E811" s="6">
        <v>28.44</v>
      </c>
      <c r="F811" s="6">
        <v>0.7</v>
      </c>
      <c r="G811" s="6">
        <f t="shared" si="22"/>
        <v>40.628571428571433</v>
      </c>
      <c r="H811" s="5" t="s">
        <v>2274</v>
      </c>
    </row>
    <row r="812" spans="1:8" x14ac:dyDescent="0.3">
      <c r="A812" s="8" t="s">
        <v>3171</v>
      </c>
      <c r="B812" s="8" t="s">
        <v>3171</v>
      </c>
      <c r="C812" s="7" t="s">
        <v>2279</v>
      </c>
      <c r="D812" s="8" t="s">
        <v>3171</v>
      </c>
      <c r="E812" s="6">
        <v>30.86</v>
      </c>
      <c r="F812" s="6">
        <v>0.7</v>
      </c>
      <c r="G812" s="6">
        <f t="shared" si="22"/>
        <v>44.085714285714289</v>
      </c>
      <c r="H812" s="5" t="s">
        <v>2274</v>
      </c>
    </row>
    <row r="813" spans="1:8" x14ac:dyDescent="0.3">
      <c r="A813" s="8" t="s">
        <v>3172</v>
      </c>
      <c r="B813" s="8" t="s">
        <v>3172</v>
      </c>
      <c r="C813" s="7" t="s">
        <v>2279</v>
      </c>
      <c r="D813" s="8" t="s">
        <v>3172</v>
      </c>
      <c r="E813" s="6">
        <v>31.13</v>
      </c>
      <c r="F813" s="6">
        <v>0.7</v>
      </c>
      <c r="G813" s="6">
        <f t="shared" si="22"/>
        <v>44.471428571428575</v>
      </c>
      <c r="H813" s="5" t="s">
        <v>2274</v>
      </c>
    </row>
    <row r="814" spans="1:8" x14ac:dyDescent="0.3">
      <c r="A814" s="8" t="s">
        <v>3173</v>
      </c>
      <c r="B814" s="8" t="s">
        <v>3173</v>
      </c>
      <c r="C814" s="7" t="s">
        <v>2279</v>
      </c>
      <c r="D814" s="8" t="s">
        <v>3173</v>
      </c>
      <c r="E814" s="6">
        <v>28.44</v>
      </c>
      <c r="F814" s="6">
        <v>0.7</v>
      </c>
      <c r="G814" s="6">
        <f t="shared" si="22"/>
        <v>40.628571428571433</v>
      </c>
      <c r="H814" s="5" t="s">
        <v>2274</v>
      </c>
    </row>
    <row r="815" spans="1:8" x14ac:dyDescent="0.3">
      <c r="A815" s="8" t="s">
        <v>3174</v>
      </c>
      <c r="B815" s="8" t="s">
        <v>3174</v>
      </c>
      <c r="C815" s="7" t="s">
        <v>2279</v>
      </c>
      <c r="D815" s="8" t="s">
        <v>3174</v>
      </c>
      <c r="E815" s="6">
        <v>28.44</v>
      </c>
      <c r="F815" s="6">
        <v>0.7</v>
      </c>
      <c r="G815" s="6">
        <f t="shared" si="22"/>
        <v>40.628571428571433</v>
      </c>
      <c r="H815" s="5" t="s">
        <v>2274</v>
      </c>
    </row>
    <row r="816" spans="1:8" x14ac:dyDescent="0.3">
      <c r="A816" s="8" t="s">
        <v>3175</v>
      </c>
      <c r="B816" s="8" t="s">
        <v>3175</v>
      </c>
      <c r="C816" s="7" t="s">
        <v>2279</v>
      </c>
      <c r="D816" s="8" t="s">
        <v>3175</v>
      </c>
      <c r="E816" s="6">
        <v>29.15</v>
      </c>
      <c r="F816" s="6">
        <v>0.7</v>
      </c>
      <c r="G816" s="6">
        <f t="shared" si="22"/>
        <v>41.642857142857146</v>
      </c>
      <c r="H816" s="5" t="s">
        <v>2274</v>
      </c>
    </row>
    <row r="817" spans="1:8" x14ac:dyDescent="0.3">
      <c r="A817" s="8" t="s">
        <v>3176</v>
      </c>
      <c r="B817" s="8" t="s">
        <v>3176</v>
      </c>
      <c r="C817" s="7" t="s">
        <v>2279</v>
      </c>
      <c r="D817" s="8" t="s">
        <v>3176</v>
      </c>
      <c r="E817" s="6">
        <v>29.15</v>
      </c>
      <c r="F817" s="6">
        <v>0.7</v>
      </c>
      <c r="G817" s="6">
        <f t="shared" si="22"/>
        <v>41.642857142857146</v>
      </c>
      <c r="H817" s="5" t="s">
        <v>2274</v>
      </c>
    </row>
    <row r="818" spans="1:8" x14ac:dyDescent="0.3">
      <c r="A818" s="8" t="s">
        <v>3177</v>
      </c>
      <c r="B818" s="8" t="s">
        <v>3177</v>
      </c>
      <c r="C818" s="7" t="s">
        <v>2279</v>
      </c>
      <c r="D818" s="8" t="s">
        <v>3177</v>
      </c>
      <c r="E818" s="6">
        <v>26.02</v>
      </c>
      <c r="F818" s="6">
        <v>0.7</v>
      </c>
      <c r="G818" s="6">
        <f t="shared" si="22"/>
        <v>37.171428571428571</v>
      </c>
      <c r="H818" s="5" t="s">
        <v>2274</v>
      </c>
    </row>
    <row r="819" spans="1:8" x14ac:dyDescent="0.3">
      <c r="A819" s="8" t="s">
        <v>3178</v>
      </c>
      <c r="B819" s="8" t="s">
        <v>3178</v>
      </c>
      <c r="C819" s="7" t="s">
        <v>2279</v>
      </c>
      <c r="D819" s="8" t="s">
        <v>3178</v>
      </c>
      <c r="E819" s="6">
        <v>24.2</v>
      </c>
      <c r="F819" s="6">
        <v>0.7</v>
      </c>
      <c r="G819" s="6">
        <f t="shared" si="22"/>
        <v>34.571428571428569</v>
      </c>
      <c r="H819" s="5" t="s">
        <v>2274</v>
      </c>
    </row>
    <row r="820" spans="1:8" x14ac:dyDescent="0.3">
      <c r="A820" s="8" t="s">
        <v>3179</v>
      </c>
      <c r="B820" s="8" t="s">
        <v>3179</v>
      </c>
      <c r="C820" s="7" t="s">
        <v>2279</v>
      </c>
      <c r="D820" s="8" t="s">
        <v>3179</v>
      </c>
      <c r="E820" s="6">
        <v>31.57</v>
      </c>
      <c r="F820" s="6">
        <v>0.7</v>
      </c>
      <c r="G820" s="6">
        <f t="shared" si="22"/>
        <v>45.1</v>
      </c>
      <c r="H820" s="5" t="s">
        <v>2274</v>
      </c>
    </row>
    <row r="821" spans="1:8" x14ac:dyDescent="0.3">
      <c r="A821" s="8" t="s">
        <v>3180</v>
      </c>
      <c r="B821" s="8" t="s">
        <v>3180</v>
      </c>
      <c r="C821" s="7" t="s">
        <v>2279</v>
      </c>
      <c r="D821" s="8" t="s">
        <v>3180</v>
      </c>
      <c r="E821" s="6">
        <v>31.85</v>
      </c>
      <c r="F821" s="6">
        <v>0.7</v>
      </c>
      <c r="G821" s="6">
        <f t="shared" si="22"/>
        <v>45.500000000000007</v>
      </c>
      <c r="H821" s="5" t="s">
        <v>2274</v>
      </c>
    </row>
    <row r="822" spans="1:8" x14ac:dyDescent="0.3">
      <c r="A822" s="8" t="s">
        <v>3181</v>
      </c>
      <c r="B822" s="8" t="s">
        <v>3181</v>
      </c>
      <c r="C822" s="7" t="s">
        <v>2279</v>
      </c>
      <c r="D822" s="8" t="s">
        <v>3181</v>
      </c>
      <c r="E822" s="6">
        <v>30.64</v>
      </c>
      <c r="F822" s="6">
        <v>0.7</v>
      </c>
      <c r="G822" s="6">
        <f t="shared" si="22"/>
        <v>43.771428571428572</v>
      </c>
      <c r="H822" s="5" t="s">
        <v>2274</v>
      </c>
    </row>
    <row r="823" spans="1:8" x14ac:dyDescent="0.3">
      <c r="A823" s="8" t="s">
        <v>3182</v>
      </c>
      <c r="B823" s="8" t="s">
        <v>3182</v>
      </c>
      <c r="C823" s="7" t="s">
        <v>2282</v>
      </c>
      <c r="D823" s="8" t="s">
        <v>3182</v>
      </c>
      <c r="E823" s="6">
        <v>46.64</v>
      </c>
      <c r="F823" s="6">
        <v>0.7</v>
      </c>
      <c r="G823" s="6">
        <f t="shared" si="22"/>
        <v>66.628571428571433</v>
      </c>
      <c r="H823" s="5" t="s">
        <v>2274</v>
      </c>
    </row>
    <row r="824" spans="1:8" x14ac:dyDescent="0.3">
      <c r="A824" s="8" t="s">
        <v>3183</v>
      </c>
      <c r="B824" s="8" t="s">
        <v>3183</v>
      </c>
      <c r="C824" s="7" t="s">
        <v>3184</v>
      </c>
      <c r="D824" s="8" t="s">
        <v>3183</v>
      </c>
      <c r="E824" s="6">
        <v>51.59</v>
      </c>
      <c r="F824" s="6">
        <v>0.7</v>
      </c>
      <c r="G824" s="6">
        <f t="shared" si="22"/>
        <v>73.7</v>
      </c>
      <c r="H824" s="5" t="s">
        <v>2274</v>
      </c>
    </row>
    <row r="825" spans="1:8" x14ac:dyDescent="0.3">
      <c r="A825" s="8" t="s">
        <v>3185</v>
      </c>
      <c r="B825" s="8" t="s">
        <v>3185</v>
      </c>
      <c r="C825" s="7" t="s">
        <v>2280</v>
      </c>
      <c r="D825" s="8" t="s">
        <v>3185</v>
      </c>
      <c r="E825" s="6">
        <v>57.29</v>
      </c>
      <c r="F825" s="6">
        <v>0.7</v>
      </c>
      <c r="G825" s="6">
        <f t="shared" si="22"/>
        <v>81.842857142857142</v>
      </c>
      <c r="H825" s="5" t="s">
        <v>2274</v>
      </c>
    </row>
    <row r="826" spans="1:8" x14ac:dyDescent="0.3">
      <c r="A826" s="8" t="s">
        <v>3186</v>
      </c>
      <c r="B826" s="8" t="s">
        <v>3186</v>
      </c>
      <c r="C826" s="7" t="s">
        <v>2280</v>
      </c>
      <c r="D826" s="8" t="s">
        <v>3186</v>
      </c>
      <c r="E826" s="6">
        <v>65.400000000000006</v>
      </c>
      <c r="F826" s="6">
        <v>0.7</v>
      </c>
      <c r="G826" s="6">
        <f t="shared" si="22"/>
        <v>93.428571428571445</v>
      </c>
      <c r="H826" s="10" t="s">
        <v>2274</v>
      </c>
    </row>
    <row r="827" spans="1:8" x14ac:dyDescent="0.3">
      <c r="A827" s="8" t="s">
        <v>3187</v>
      </c>
      <c r="B827" s="8" t="s">
        <v>3187</v>
      </c>
      <c r="C827" s="7" t="s">
        <v>2280</v>
      </c>
      <c r="D827" s="8" t="s">
        <v>3187</v>
      </c>
      <c r="E827" s="6">
        <v>62.15</v>
      </c>
      <c r="F827" s="6">
        <v>0.7</v>
      </c>
      <c r="G827" s="6">
        <f t="shared" si="22"/>
        <v>88.785714285714292</v>
      </c>
      <c r="H827" s="10" t="s">
        <v>2274</v>
      </c>
    </row>
    <row r="828" spans="1:8" x14ac:dyDescent="0.3">
      <c r="A828" s="8" t="s">
        <v>3188</v>
      </c>
      <c r="B828" s="8" t="s">
        <v>3188</v>
      </c>
      <c r="C828" s="7" t="s">
        <v>2280</v>
      </c>
      <c r="D828" s="8" t="s">
        <v>3188</v>
      </c>
      <c r="E828" s="6">
        <v>65.400000000000006</v>
      </c>
      <c r="F828" s="6">
        <v>0.7</v>
      </c>
      <c r="G828" s="6">
        <f t="shared" si="22"/>
        <v>93.428571428571445</v>
      </c>
      <c r="H828" s="10" t="s">
        <v>2274</v>
      </c>
    </row>
    <row r="829" spans="1:8" x14ac:dyDescent="0.3">
      <c r="A829" s="8" t="s">
        <v>3189</v>
      </c>
      <c r="B829" s="8" t="s">
        <v>3189</v>
      </c>
      <c r="C829" s="7" t="s">
        <v>2280</v>
      </c>
      <c r="D829" s="8" t="s">
        <v>3189</v>
      </c>
      <c r="E829" s="6">
        <v>65.400000000000006</v>
      </c>
      <c r="F829" s="6">
        <v>0.7</v>
      </c>
      <c r="G829" s="6">
        <f t="shared" si="22"/>
        <v>93.428571428571445</v>
      </c>
      <c r="H829" s="10" t="s">
        <v>2274</v>
      </c>
    </row>
    <row r="830" spans="1:8" x14ac:dyDescent="0.3">
      <c r="A830" s="8" t="s">
        <v>3190</v>
      </c>
      <c r="B830" s="8" t="s">
        <v>3190</v>
      </c>
      <c r="C830" s="7" t="s">
        <v>2279</v>
      </c>
      <c r="D830" s="8" t="s">
        <v>3190</v>
      </c>
      <c r="E830" s="6">
        <v>62.15</v>
      </c>
      <c r="F830" s="6">
        <v>0.7</v>
      </c>
      <c r="G830" s="6">
        <f t="shared" si="22"/>
        <v>88.785714285714292</v>
      </c>
      <c r="H830" s="10" t="s">
        <v>2274</v>
      </c>
    </row>
    <row r="831" spans="1:8" x14ac:dyDescent="0.3">
      <c r="A831" s="8" t="s">
        <v>3191</v>
      </c>
      <c r="B831" s="8" t="s">
        <v>3191</v>
      </c>
      <c r="C831" s="7" t="s">
        <v>2279</v>
      </c>
      <c r="D831" s="8" t="s">
        <v>3191</v>
      </c>
      <c r="E831" s="6">
        <v>65.400000000000006</v>
      </c>
      <c r="F831" s="6">
        <v>0.7</v>
      </c>
      <c r="G831" s="6">
        <f t="shared" si="22"/>
        <v>93.428571428571445</v>
      </c>
      <c r="H831" s="10" t="s">
        <v>2274</v>
      </c>
    </row>
    <row r="832" spans="1:8" x14ac:dyDescent="0.3">
      <c r="A832" s="8" t="s">
        <v>3192</v>
      </c>
      <c r="B832" s="8" t="s">
        <v>3192</v>
      </c>
      <c r="C832" s="7" t="s">
        <v>2279</v>
      </c>
      <c r="D832" s="8" t="s">
        <v>3192</v>
      </c>
      <c r="E832" s="6">
        <v>65.400000000000006</v>
      </c>
      <c r="F832" s="6">
        <v>0.7</v>
      </c>
      <c r="G832" s="6">
        <f t="shared" si="22"/>
        <v>93.428571428571445</v>
      </c>
      <c r="H832" s="10" t="s">
        <v>2274</v>
      </c>
    </row>
    <row r="833" spans="1:8" x14ac:dyDescent="0.3">
      <c r="A833" s="8" t="s">
        <v>3193</v>
      </c>
      <c r="B833" s="8" t="s">
        <v>3193</v>
      </c>
      <c r="C833" s="7" t="s">
        <v>2282</v>
      </c>
      <c r="D833" s="8" t="s">
        <v>3193</v>
      </c>
      <c r="E833" s="6">
        <v>46.31</v>
      </c>
      <c r="F833" s="6">
        <v>0.7</v>
      </c>
      <c r="G833" s="6">
        <f t="shared" si="22"/>
        <v>66.157142857142858</v>
      </c>
      <c r="H833" s="10" t="s">
        <v>2274</v>
      </c>
    </row>
    <row r="834" spans="1:8" x14ac:dyDescent="0.3">
      <c r="A834" s="8" t="s">
        <v>3194</v>
      </c>
      <c r="B834" s="8" t="s">
        <v>3194</v>
      </c>
      <c r="C834" s="7" t="s">
        <v>2282</v>
      </c>
      <c r="D834" s="8" t="s">
        <v>3194</v>
      </c>
      <c r="E834" s="6">
        <v>46.31</v>
      </c>
      <c r="F834" s="6">
        <v>0.7</v>
      </c>
      <c r="G834" s="6">
        <f t="shared" si="22"/>
        <v>66.157142857142858</v>
      </c>
      <c r="H834" s="10" t="s">
        <v>2274</v>
      </c>
    </row>
    <row r="835" spans="1:8" x14ac:dyDescent="0.3">
      <c r="A835" s="8" t="s">
        <v>3195</v>
      </c>
      <c r="B835" s="8" t="s">
        <v>3195</v>
      </c>
      <c r="C835" s="7" t="s">
        <v>2282</v>
      </c>
      <c r="D835" s="8" t="s">
        <v>3195</v>
      </c>
      <c r="E835" s="6">
        <v>49.61</v>
      </c>
      <c r="F835" s="6">
        <v>0.7</v>
      </c>
      <c r="G835" s="6">
        <f t="shared" si="22"/>
        <v>70.871428571428581</v>
      </c>
      <c r="H835" s="10" t="s">
        <v>2274</v>
      </c>
    </row>
    <row r="836" spans="1:8" x14ac:dyDescent="0.3">
      <c r="A836" s="8" t="s">
        <v>3196</v>
      </c>
      <c r="B836" s="8" t="s">
        <v>3196</v>
      </c>
      <c r="C836" s="7" t="s">
        <v>2282</v>
      </c>
      <c r="D836" s="8" t="s">
        <v>3196</v>
      </c>
      <c r="E836" s="6">
        <v>49.61</v>
      </c>
      <c r="F836" s="6">
        <v>0.7</v>
      </c>
      <c r="G836" s="6">
        <f t="shared" si="22"/>
        <v>70.871428571428581</v>
      </c>
      <c r="H836" s="10" t="s">
        <v>2274</v>
      </c>
    </row>
    <row r="837" spans="1:8" x14ac:dyDescent="0.3">
      <c r="A837" s="8" t="s">
        <v>3197</v>
      </c>
      <c r="B837" s="8" t="s">
        <v>3197</v>
      </c>
      <c r="C837" s="7" t="s">
        <v>2282</v>
      </c>
      <c r="D837" s="8" t="s">
        <v>3197</v>
      </c>
      <c r="E837" s="6">
        <v>46.31</v>
      </c>
      <c r="F837" s="6">
        <v>0.7</v>
      </c>
      <c r="G837" s="6">
        <f t="shared" si="22"/>
        <v>66.157142857142858</v>
      </c>
      <c r="H837" s="10" t="s">
        <v>2274</v>
      </c>
    </row>
    <row r="838" spans="1:8" x14ac:dyDescent="0.3">
      <c r="A838" s="8" t="s">
        <v>3198</v>
      </c>
      <c r="B838" s="8" t="s">
        <v>3198</v>
      </c>
      <c r="C838" s="7" t="s">
        <v>2282</v>
      </c>
      <c r="D838" s="8" t="s">
        <v>3198</v>
      </c>
      <c r="E838" s="6">
        <v>35.479999999999997</v>
      </c>
      <c r="F838" s="6">
        <v>0.7</v>
      </c>
      <c r="G838" s="6">
        <f t="shared" ref="G838:G839" si="23">E838/F838</f>
        <v>50.685714285714283</v>
      </c>
      <c r="H838" s="10" t="s">
        <v>2274</v>
      </c>
    </row>
    <row r="839" spans="1:8" x14ac:dyDescent="0.3">
      <c r="A839" s="8" t="s">
        <v>3199</v>
      </c>
      <c r="B839" s="8" t="s">
        <v>3199</v>
      </c>
      <c r="C839" s="7" t="s">
        <v>2282</v>
      </c>
      <c r="D839" s="8" t="s">
        <v>3199</v>
      </c>
      <c r="E839" s="6">
        <v>37.619999999999997</v>
      </c>
      <c r="F839" s="6">
        <v>0.7</v>
      </c>
      <c r="G839" s="6">
        <f t="shared" si="23"/>
        <v>53.74285714285714</v>
      </c>
      <c r="H839" s="10" t="s">
        <v>2274</v>
      </c>
    </row>
    <row r="840" spans="1:8" ht="43.2" x14ac:dyDescent="0.3">
      <c r="A840" s="8" t="s">
        <v>3200</v>
      </c>
      <c r="B840" s="8" t="s">
        <v>3200</v>
      </c>
      <c r="C840" s="7" t="s">
        <v>3201</v>
      </c>
      <c r="D840" s="8" t="s">
        <v>3200</v>
      </c>
      <c r="E840" s="6">
        <v>122.54</v>
      </c>
      <c r="F840" s="6">
        <v>0.7</v>
      </c>
      <c r="G840" s="6">
        <f t="shared" ref="G840:G849" si="24">E840/F840</f>
        <v>175.05714285714288</v>
      </c>
      <c r="H840" s="10" t="s">
        <v>2274</v>
      </c>
    </row>
    <row r="841" spans="1:8" x14ac:dyDescent="0.3">
      <c r="A841" s="8" t="s">
        <v>3202</v>
      </c>
      <c r="B841" s="8" t="s">
        <v>3202</v>
      </c>
      <c r="C841" s="7" t="s">
        <v>3203</v>
      </c>
      <c r="D841" s="8" t="s">
        <v>3202</v>
      </c>
      <c r="E841" s="6">
        <v>65.84</v>
      </c>
      <c r="F841" s="6">
        <v>0.7</v>
      </c>
      <c r="G841" s="6">
        <f t="shared" si="24"/>
        <v>94.057142857142864</v>
      </c>
      <c r="H841" s="10" t="s">
        <v>2274</v>
      </c>
    </row>
    <row r="842" spans="1:8" x14ac:dyDescent="0.3">
      <c r="A842" s="8" t="s">
        <v>3204</v>
      </c>
      <c r="B842" s="8" t="s">
        <v>3204</v>
      </c>
      <c r="C842" s="7" t="s">
        <v>3203</v>
      </c>
      <c r="D842" s="8" t="s">
        <v>3204</v>
      </c>
      <c r="E842" s="6">
        <v>65.84</v>
      </c>
      <c r="F842" s="6">
        <v>0.7</v>
      </c>
      <c r="G842" s="6">
        <f t="shared" si="24"/>
        <v>94.057142857142864</v>
      </c>
      <c r="H842" s="10" t="s">
        <v>2274</v>
      </c>
    </row>
    <row r="843" spans="1:8" x14ac:dyDescent="0.3">
      <c r="A843" s="8" t="s">
        <v>3205</v>
      </c>
      <c r="B843" s="8" t="s">
        <v>3205</v>
      </c>
      <c r="C843" s="7" t="s">
        <v>3203</v>
      </c>
      <c r="D843" s="8" t="s">
        <v>3205</v>
      </c>
      <c r="E843" s="6">
        <v>86.74</v>
      </c>
      <c r="F843" s="6">
        <v>0.7</v>
      </c>
      <c r="G843" s="6">
        <f t="shared" si="24"/>
        <v>123.91428571428571</v>
      </c>
      <c r="H843" s="10" t="s">
        <v>2274</v>
      </c>
    </row>
    <row r="844" spans="1:8" x14ac:dyDescent="0.3">
      <c r="A844" s="8" t="s">
        <v>3206</v>
      </c>
      <c r="B844" s="8" t="s">
        <v>3206</v>
      </c>
      <c r="C844" s="7" t="s">
        <v>3203</v>
      </c>
      <c r="D844" s="8" t="s">
        <v>3206</v>
      </c>
      <c r="E844" s="6">
        <v>86.74</v>
      </c>
      <c r="F844" s="6">
        <v>0.7</v>
      </c>
      <c r="G844" s="6">
        <f t="shared" si="24"/>
        <v>123.91428571428571</v>
      </c>
      <c r="H844" s="10" t="s">
        <v>2274</v>
      </c>
    </row>
    <row r="845" spans="1:8" x14ac:dyDescent="0.3">
      <c r="A845" s="8" t="s">
        <v>3207</v>
      </c>
      <c r="B845" s="8" t="s">
        <v>3207</v>
      </c>
      <c r="C845" s="7" t="s">
        <v>3203</v>
      </c>
      <c r="D845" s="8" t="s">
        <v>3207</v>
      </c>
      <c r="E845" s="6">
        <v>63.42</v>
      </c>
      <c r="F845" s="6">
        <v>0.7</v>
      </c>
      <c r="G845" s="6">
        <f t="shared" si="24"/>
        <v>90.600000000000009</v>
      </c>
      <c r="H845" s="10" t="s">
        <v>2274</v>
      </c>
    </row>
    <row r="846" spans="1:8" x14ac:dyDescent="0.3">
      <c r="A846" s="8" t="s">
        <v>3208</v>
      </c>
      <c r="B846" s="8" t="s">
        <v>3208</v>
      </c>
      <c r="C846" s="7" t="s">
        <v>3203</v>
      </c>
      <c r="D846" s="8" t="s">
        <v>3208</v>
      </c>
      <c r="E846" s="6">
        <v>86.98</v>
      </c>
      <c r="F846" s="6">
        <v>0.7</v>
      </c>
      <c r="G846" s="6">
        <f t="shared" si="24"/>
        <v>124.25714285714287</v>
      </c>
      <c r="H846" s="10" t="s">
        <v>2274</v>
      </c>
    </row>
    <row r="847" spans="1:8" x14ac:dyDescent="0.3">
      <c r="A847" s="8" t="s">
        <v>3209</v>
      </c>
      <c r="B847" s="8" t="s">
        <v>3209</v>
      </c>
      <c r="C847" s="7" t="s">
        <v>3203</v>
      </c>
      <c r="D847" s="8" t="s">
        <v>3209</v>
      </c>
      <c r="E847" s="6">
        <v>89.1</v>
      </c>
      <c r="F847" s="6">
        <v>0.7</v>
      </c>
      <c r="G847" s="6">
        <f t="shared" si="24"/>
        <v>127.28571428571429</v>
      </c>
      <c r="H847" s="5" t="s">
        <v>2274</v>
      </c>
    </row>
    <row r="848" spans="1:8" x14ac:dyDescent="0.3">
      <c r="A848" s="8" t="s">
        <v>3210</v>
      </c>
      <c r="B848" s="8" t="s">
        <v>3210</v>
      </c>
      <c r="C848" s="7" t="s">
        <v>3203</v>
      </c>
      <c r="D848" s="8" t="s">
        <v>3210</v>
      </c>
      <c r="E848" s="6">
        <v>106.48</v>
      </c>
      <c r="F848" s="6">
        <v>0.7</v>
      </c>
      <c r="G848" s="6">
        <f t="shared" si="24"/>
        <v>152.11428571428573</v>
      </c>
      <c r="H848" s="5" t="s">
        <v>2274</v>
      </c>
    </row>
    <row r="849" spans="1:8" x14ac:dyDescent="0.3">
      <c r="A849" s="8" t="s">
        <v>3211</v>
      </c>
      <c r="B849" s="8" t="s">
        <v>3211</v>
      </c>
      <c r="C849" s="7" t="s">
        <v>3203</v>
      </c>
      <c r="D849" s="8" t="s">
        <v>3211</v>
      </c>
      <c r="E849" s="6">
        <v>102.52</v>
      </c>
      <c r="F849" s="6">
        <v>0.7</v>
      </c>
      <c r="G849" s="6">
        <f t="shared" si="24"/>
        <v>146.45714285714286</v>
      </c>
      <c r="H849" s="5" t="s">
        <v>2274</v>
      </c>
    </row>
    <row r="850" spans="1:8" x14ac:dyDescent="0.3">
      <c r="A850" s="8" t="s">
        <v>3212</v>
      </c>
      <c r="B850" s="8" t="s">
        <v>3212</v>
      </c>
      <c r="C850" s="7" t="s">
        <v>2276</v>
      </c>
      <c r="D850" s="8" t="s">
        <v>3212</v>
      </c>
      <c r="E850" s="6">
        <v>274</v>
      </c>
      <c r="F850" s="6">
        <v>0.7</v>
      </c>
      <c r="G850" s="6">
        <f t="shared" ref="G850:G851" si="25">E850/F850</f>
        <v>391.42857142857144</v>
      </c>
      <c r="H850" s="5" t="s">
        <v>2274</v>
      </c>
    </row>
    <row r="851" spans="1:8" x14ac:dyDescent="0.3">
      <c r="A851" s="8" t="s">
        <v>3213</v>
      </c>
      <c r="B851" s="8" t="s">
        <v>3213</v>
      </c>
      <c r="C851" s="7" t="s">
        <v>2276</v>
      </c>
      <c r="D851" s="8" t="s">
        <v>3213</v>
      </c>
      <c r="E851" s="6">
        <v>299</v>
      </c>
      <c r="F851" s="6">
        <v>0.7</v>
      </c>
      <c r="G851" s="6">
        <f t="shared" si="25"/>
        <v>427.14285714285717</v>
      </c>
      <c r="H851" s="5" t="s">
        <v>2274</v>
      </c>
    </row>
    <row r="852" spans="1:8" x14ac:dyDescent="0.3">
      <c r="A852" s="8" t="s">
        <v>3214</v>
      </c>
      <c r="B852" s="8" t="s">
        <v>3214</v>
      </c>
      <c r="C852" s="7" t="s">
        <v>2276</v>
      </c>
      <c r="D852" s="8" t="s">
        <v>3214</v>
      </c>
      <c r="E852" s="6">
        <v>878</v>
      </c>
      <c r="F852" s="6">
        <v>0.7</v>
      </c>
      <c r="G852" s="6">
        <f t="shared" ref="G852:G893" si="26">E852/F852</f>
        <v>1254.2857142857144</v>
      </c>
      <c r="H852" s="10" t="s">
        <v>2274</v>
      </c>
    </row>
    <row r="853" spans="1:8" x14ac:dyDescent="0.3">
      <c r="A853" s="8" t="s">
        <v>3215</v>
      </c>
      <c r="B853" s="8" t="s">
        <v>3215</v>
      </c>
      <c r="C853" s="7" t="s">
        <v>2276</v>
      </c>
      <c r="D853" s="8" t="s">
        <v>3215</v>
      </c>
      <c r="E853" s="6">
        <v>10700.6</v>
      </c>
      <c r="F853" s="6">
        <v>0.7</v>
      </c>
      <c r="G853" s="6">
        <f t="shared" si="26"/>
        <v>15286.571428571429</v>
      </c>
      <c r="H853" s="10" t="s">
        <v>2274</v>
      </c>
    </row>
    <row r="854" spans="1:8" x14ac:dyDescent="0.3">
      <c r="A854" s="8" t="s">
        <v>3216</v>
      </c>
      <c r="B854" s="8" t="s">
        <v>3216</v>
      </c>
      <c r="C854" s="7" t="s">
        <v>2844</v>
      </c>
      <c r="D854" s="8" t="s">
        <v>3216</v>
      </c>
      <c r="E854" s="6">
        <v>875.16</v>
      </c>
      <c r="F854" s="6">
        <v>0.7</v>
      </c>
      <c r="G854" s="6">
        <f t="shared" si="26"/>
        <v>1250.2285714285715</v>
      </c>
      <c r="H854" s="10" t="s">
        <v>2274</v>
      </c>
    </row>
    <row r="855" spans="1:8" x14ac:dyDescent="0.3">
      <c r="A855" s="8" t="s">
        <v>3217</v>
      </c>
      <c r="B855" s="8" t="s">
        <v>3217</v>
      </c>
      <c r="C855" s="7" t="s">
        <v>2844</v>
      </c>
      <c r="D855" s="8" t="s">
        <v>3217</v>
      </c>
      <c r="E855" s="6">
        <v>1092.72</v>
      </c>
      <c r="F855" s="6">
        <v>0.7</v>
      </c>
      <c r="G855" s="6">
        <f t="shared" si="26"/>
        <v>1561.0285714285715</v>
      </c>
      <c r="H855" s="10" t="s">
        <v>2274</v>
      </c>
    </row>
    <row r="856" spans="1:8" x14ac:dyDescent="0.3">
      <c r="A856" s="8" t="s">
        <v>3218</v>
      </c>
      <c r="B856" s="8" t="s">
        <v>3218</v>
      </c>
      <c r="C856" s="7" t="s">
        <v>2844</v>
      </c>
      <c r="D856" s="8" t="s">
        <v>3218</v>
      </c>
      <c r="E856" s="6">
        <v>1309.6199999999999</v>
      </c>
      <c r="F856" s="6">
        <v>0.7</v>
      </c>
      <c r="G856" s="6">
        <f t="shared" si="26"/>
        <v>1870.8857142857144</v>
      </c>
      <c r="H856" s="10" t="s">
        <v>2274</v>
      </c>
    </row>
    <row r="857" spans="1:8" x14ac:dyDescent="0.3">
      <c r="A857" s="8" t="s">
        <v>3219</v>
      </c>
      <c r="B857" s="8" t="s">
        <v>3219</v>
      </c>
      <c r="C857" s="7" t="s">
        <v>2844</v>
      </c>
      <c r="D857" s="8" t="s">
        <v>3219</v>
      </c>
      <c r="E857" s="6">
        <v>1530.18</v>
      </c>
      <c r="F857" s="6">
        <v>0.7</v>
      </c>
      <c r="G857" s="6">
        <f t="shared" si="26"/>
        <v>2185.971428571429</v>
      </c>
      <c r="H857" s="10" t="s">
        <v>2274</v>
      </c>
    </row>
    <row r="858" spans="1:8" x14ac:dyDescent="0.3">
      <c r="A858" s="8" t="s">
        <v>3220</v>
      </c>
      <c r="B858" s="8" t="s">
        <v>3220</v>
      </c>
      <c r="C858" s="7" t="s">
        <v>2844</v>
      </c>
      <c r="D858" s="8" t="s">
        <v>3220</v>
      </c>
      <c r="E858" s="6">
        <v>1750.14</v>
      </c>
      <c r="F858" s="6">
        <v>0.7</v>
      </c>
      <c r="G858" s="6">
        <f t="shared" si="26"/>
        <v>2500.2000000000003</v>
      </c>
      <c r="H858" s="10" t="s">
        <v>2274</v>
      </c>
    </row>
    <row r="859" spans="1:8" x14ac:dyDescent="0.3">
      <c r="A859" s="8" t="s">
        <v>3221</v>
      </c>
      <c r="B859" s="8" t="s">
        <v>3221</v>
      </c>
      <c r="C859" s="7" t="s">
        <v>2844</v>
      </c>
      <c r="D859" s="8" t="s">
        <v>3221</v>
      </c>
      <c r="E859" s="6">
        <v>1970.82</v>
      </c>
      <c r="F859" s="6">
        <v>0.7</v>
      </c>
      <c r="G859" s="6">
        <f t="shared" si="26"/>
        <v>2815.457142857143</v>
      </c>
      <c r="H859" s="10" t="s">
        <v>2274</v>
      </c>
    </row>
    <row r="860" spans="1:8" x14ac:dyDescent="0.3">
      <c r="A860" s="8" t="s">
        <v>3222</v>
      </c>
      <c r="B860" s="8" t="s">
        <v>3222</v>
      </c>
      <c r="C860" s="7" t="s">
        <v>2844</v>
      </c>
      <c r="D860" s="8" t="s">
        <v>3222</v>
      </c>
      <c r="E860" s="6">
        <v>2194.44</v>
      </c>
      <c r="F860" s="6">
        <v>0.7</v>
      </c>
      <c r="G860" s="6">
        <f t="shared" si="26"/>
        <v>3134.9142857142861</v>
      </c>
      <c r="H860" s="10" t="s">
        <v>2274</v>
      </c>
    </row>
    <row r="861" spans="1:8" x14ac:dyDescent="0.3">
      <c r="A861" s="8" t="s">
        <v>3223</v>
      </c>
      <c r="B861" s="8" t="s">
        <v>3223</v>
      </c>
      <c r="C861" s="7" t="s">
        <v>2844</v>
      </c>
      <c r="D861" s="8" t="s">
        <v>3223</v>
      </c>
      <c r="E861" s="6">
        <v>2421.54</v>
      </c>
      <c r="F861" s="6">
        <v>0.7</v>
      </c>
      <c r="G861" s="6">
        <f t="shared" si="26"/>
        <v>3459.3428571428572</v>
      </c>
      <c r="H861" s="10" t="s">
        <v>2274</v>
      </c>
    </row>
    <row r="862" spans="1:8" x14ac:dyDescent="0.3">
      <c r="A862" s="8" t="s">
        <v>3224</v>
      </c>
      <c r="B862" s="8" t="s">
        <v>3224</v>
      </c>
      <c r="C862" s="7" t="s">
        <v>2844</v>
      </c>
      <c r="D862" s="8" t="s">
        <v>3224</v>
      </c>
      <c r="E862" s="6">
        <v>2638.62</v>
      </c>
      <c r="F862" s="6">
        <v>0.7</v>
      </c>
      <c r="G862" s="6">
        <f t="shared" si="26"/>
        <v>3769.457142857143</v>
      </c>
      <c r="H862" s="10" t="s">
        <v>2274</v>
      </c>
    </row>
    <row r="863" spans="1:8" x14ac:dyDescent="0.3">
      <c r="A863" s="8" t="s">
        <v>3225</v>
      </c>
      <c r="B863" s="8" t="s">
        <v>3225</v>
      </c>
      <c r="C863" s="7" t="s">
        <v>2844</v>
      </c>
      <c r="D863" s="8" t="s">
        <v>3225</v>
      </c>
      <c r="E863" s="6">
        <v>3020.88</v>
      </c>
      <c r="F863" s="6">
        <v>0.7</v>
      </c>
      <c r="G863" s="6">
        <f t="shared" si="26"/>
        <v>4315.5428571428574</v>
      </c>
      <c r="H863" s="10" t="s">
        <v>2274</v>
      </c>
    </row>
    <row r="864" spans="1:8" x14ac:dyDescent="0.3">
      <c r="A864" s="8" t="s">
        <v>3226</v>
      </c>
      <c r="B864" s="8" t="s">
        <v>3226</v>
      </c>
      <c r="C864" s="7" t="s">
        <v>2844</v>
      </c>
      <c r="D864" s="8" t="s">
        <v>3226</v>
      </c>
      <c r="E864" s="6">
        <v>3277.98</v>
      </c>
      <c r="F864" s="6">
        <v>0.7</v>
      </c>
      <c r="G864" s="6">
        <f t="shared" si="26"/>
        <v>4682.8285714285721</v>
      </c>
      <c r="H864" s="10" t="s">
        <v>2274</v>
      </c>
    </row>
    <row r="865" spans="1:8" x14ac:dyDescent="0.3">
      <c r="A865" s="8" t="s">
        <v>3227</v>
      </c>
      <c r="B865" s="8" t="s">
        <v>3227</v>
      </c>
      <c r="C865" s="7" t="s">
        <v>2844</v>
      </c>
      <c r="D865" s="8" t="s">
        <v>3227</v>
      </c>
      <c r="E865" s="6">
        <v>459.6</v>
      </c>
      <c r="F865" s="6">
        <v>0.7</v>
      </c>
      <c r="G865" s="6">
        <f t="shared" si="26"/>
        <v>656.57142857142867</v>
      </c>
      <c r="H865" s="10" t="s">
        <v>2274</v>
      </c>
    </row>
    <row r="866" spans="1:8" x14ac:dyDescent="0.3">
      <c r="A866" s="8" t="s">
        <v>3228</v>
      </c>
      <c r="B866" s="8" t="s">
        <v>3228</v>
      </c>
      <c r="C866" s="7" t="s">
        <v>2844</v>
      </c>
      <c r="D866" s="8" t="s">
        <v>3228</v>
      </c>
      <c r="E866" s="6">
        <v>562.02</v>
      </c>
      <c r="F866" s="6">
        <v>0.7</v>
      </c>
      <c r="G866" s="6">
        <f t="shared" si="26"/>
        <v>802.88571428571436</v>
      </c>
      <c r="H866" s="10" t="s">
        <v>2274</v>
      </c>
    </row>
    <row r="867" spans="1:8" x14ac:dyDescent="0.3">
      <c r="A867" s="8" t="s">
        <v>3229</v>
      </c>
      <c r="B867" s="8" t="s">
        <v>3229</v>
      </c>
      <c r="C867" s="7" t="s">
        <v>2844</v>
      </c>
      <c r="D867" s="8" t="s">
        <v>3229</v>
      </c>
      <c r="E867" s="6">
        <v>657.54</v>
      </c>
      <c r="F867" s="6">
        <v>0.7</v>
      </c>
      <c r="G867" s="6">
        <f t="shared" si="26"/>
        <v>939.34285714285716</v>
      </c>
      <c r="H867" s="10" t="s">
        <v>2274</v>
      </c>
    </row>
    <row r="868" spans="1:8" x14ac:dyDescent="0.3">
      <c r="A868" s="8" t="s">
        <v>3230</v>
      </c>
      <c r="B868" s="8" t="s">
        <v>3230</v>
      </c>
      <c r="C868" s="7" t="s">
        <v>2844</v>
      </c>
      <c r="D868" s="8" t="s">
        <v>3230</v>
      </c>
      <c r="E868" s="6">
        <v>756.6</v>
      </c>
      <c r="F868" s="6">
        <v>0.7</v>
      </c>
      <c r="G868" s="6">
        <f t="shared" si="26"/>
        <v>1080.8571428571429</v>
      </c>
      <c r="H868" s="10" t="s">
        <v>2274</v>
      </c>
    </row>
    <row r="869" spans="1:8" x14ac:dyDescent="0.3">
      <c r="A869" s="8" t="s">
        <v>3231</v>
      </c>
      <c r="B869" s="8" t="s">
        <v>3231</v>
      </c>
      <c r="C869" s="7" t="s">
        <v>2844</v>
      </c>
      <c r="D869" s="8" t="s">
        <v>3231</v>
      </c>
      <c r="E869" s="6">
        <v>848.52</v>
      </c>
      <c r="F869" s="6">
        <v>0.7</v>
      </c>
      <c r="G869" s="6">
        <f t="shared" si="26"/>
        <v>1212.1714285714286</v>
      </c>
      <c r="H869" s="10" t="s">
        <v>2274</v>
      </c>
    </row>
    <row r="870" spans="1:8" x14ac:dyDescent="0.3">
      <c r="A870" s="8" t="s">
        <v>3232</v>
      </c>
      <c r="B870" s="8" t="s">
        <v>3232</v>
      </c>
      <c r="C870" s="7" t="s">
        <v>2844</v>
      </c>
      <c r="D870" s="8" t="s">
        <v>3232</v>
      </c>
      <c r="E870" s="6">
        <v>947.46</v>
      </c>
      <c r="F870" s="6">
        <v>0.7</v>
      </c>
      <c r="G870" s="6">
        <f t="shared" si="26"/>
        <v>1353.514285714286</v>
      </c>
      <c r="H870" s="10" t="s">
        <v>2274</v>
      </c>
    </row>
    <row r="871" spans="1:8" x14ac:dyDescent="0.3">
      <c r="A871" s="8" t="s">
        <v>3233</v>
      </c>
      <c r="B871" s="8" t="s">
        <v>3233</v>
      </c>
      <c r="C871" s="7" t="s">
        <v>2844</v>
      </c>
      <c r="D871" s="8" t="s">
        <v>3233</v>
      </c>
      <c r="E871" s="6">
        <v>1039.5</v>
      </c>
      <c r="F871" s="6">
        <v>0.7</v>
      </c>
      <c r="G871" s="6">
        <f t="shared" si="26"/>
        <v>1485</v>
      </c>
      <c r="H871" s="10" t="s">
        <v>2274</v>
      </c>
    </row>
    <row r="872" spans="1:8" x14ac:dyDescent="0.3">
      <c r="A872" s="8" t="s">
        <v>3234</v>
      </c>
      <c r="B872" s="8" t="s">
        <v>3234</v>
      </c>
      <c r="C872" s="7" t="s">
        <v>2844</v>
      </c>
      <c r="D872" s="8" t="s">
        <v>3234</v>
      </c>
      <c r="E872" s="6">
        <v>1152.6600000000001</v>
      </c>
      <c r="F872" s="6">
        <v>0.7</v>
      </c>
      <c r="G872" s="6">
        <f t="shared" si="26"/>
        <v>1646.6571428571431</v>
      </c>
      <c r="H872" s="10" t="s">
        <v>2274</v>
      </c>
    </row>
    <row r="873" spans="1:8" x14ac:dyDescent="0.3">
      <c r="A873" s="8" t="s">
        <v>3235</v>
      </c>
      <c r="B873" s="8" t="s">
        <v>3235</v>
      </c>
      <c r="C873" s="7" t="s">
        <v>2844</v>
      </c>
      <c r="D873" s="8" t="s">
        <v>3235</v>
      </c>
      <c r="E873" s="6">
        <v>1279.8599999999999</v>
      </c>
      <c r="F873" s="6">
        <v>0.7</v>
      </c>
      <c r="G873" s="6">
        <f t="shared" si="26"/>
        <v>1828.3714285714286</v>
      </c>
      <c r="H873" s="10" t="s">
        <v>2274</v>
      </c>
    </row>
    <row r="874" spans="1:8" x14ac:dyDescent="0.3">
      <c r="A874" s="8" t="s">
        <v>3236</v>
      </c>
      <c r="B874" s="8" t="s">
        <v>3236</v>
      </c>
      <c r="C874" s="7" t="s">
        <v>2844</v>
      </c>
      <c r="D874" s="8" t="s">
        <v>3236</v>
      </c>
      <c r="E874" s="6">
        <v>1407.12</v>
      </c>
      <c r="F874" s="6">
        <v>0.7</v>
      </c>
      <c r="G874" s="6">
        <f t="shared" si="26"/>
        <v>2010.1714285714286</v>
      </c>
      <c r="H874" s="10" t="s">
        <v>2274</v>
      </c>
    </row>
    <row r="875" spans="1:8" x14ac:dyDescent="0.3">
      <c r="A875" s="8" t="s">
        <v>3237</v>
      </c>
      <c r="B875" s="8" t="s">
        <v>3237</v>
      </c>
      <c r="C875" s="7" t="s">
        <v>2844</v>
      </c>
      <c r="D875" s="8" t="s">
        <v>3237</v>
      </c>
      <c r="E875" s="6">
        <v>723</v>
      </c>
      <c r="F875" s="6">
        <v>0.7</v>
      </c>
      <c r="G875" s="6">
        <f t="shared" si="26"/>
        <v>1032.8571428571429</v>
      </c>
      <c r="H875" s="10" t="s">
        <v>2274</v>
      </c>
    </row>
    <row r="876" spans="1:8" x14ac:dyDescent="0.3">
      <c r="A876" s="8" t="s">
        <v>3238</v>
      </c>
      <c r="B876" s="8" t="s">
        <v>3238</v>
      </c>
      <c r="C876" s="7" t="s">
        <v>2844</v>
      </c>
      <c r="D876" s="8" t="s">
        <v>3238</v>
      </c>
      <c r="E876" s="6">
        <v>870.24</v>
      </c>
      <c r="F876" s="6">
        <v>0.7</v>
      </c>
      <c r="G876" s="6">
        <f t="shared" si="26"/>
        <v>1243.2</v>
      </c>
      <c r="H876" s="10" t="s">
        <v>2274</v>
      </c>
    </row>
    <row r="877" spans="1:8" x14ac:dyDescent="0.3">
      <c r="A877" s="8" t="s">
        <v>3239</v>
      </c>
      <c r="B877" s="8" t="s">
        <v>3239</v>
      </c>
      <c r="C877" s="7" t="s">
        <v>2844</v>
      </c>
      <c r="D877" s="8" t="s">
        <v>3239</v>
      </c>
      <c r="E877" s="6">
        <v>994.74</v>
      </c>
      <c r="F877" s="6">
        <v>0.7</v>
      </c>
      <c r="G877" s="6">
        <f t="shared" si="26"/>
        <v>1421.0571428571429</v>
      </c>
      <c r="H877" s="10" t="s">
        <v>2274</v>
      </c>
    </row>
    <row r="878" spans="1:8" x14ac:dyDescent="0.3">
      <c r="A878" s="8" t="s">
        <v>3240</v>
      </c>
      <c r="B878" s="8" t="s">
        <v>3240</v>
      </c>
      <c r="C878" s="7" t="s">
        <v>2844</v>
      </c>
      <c r="D878" s="8" t="s">
        <v>3240</v>
      </c>
      <c r="E878" s="6">
        <v>1139.04</v>
      </c>
      <c r="F878" s="6">
        <v>0.7</v>
      </c>
      <c r="G878" s="6">
        <f t="shared" si="26"/>
        <v>1627.2</v>
      </c>
      <c r="H878" s="10" t="s">
        <v>2274</v>
      </c>
    </row>
    <row r="879" spans="1:8" x14ac:dyDescent="0.3">
      <c r="A879" s="8" t="s">
        <v>3241</v>
      </c>
      <c r="B879" s="8" t="s">
        <v>3241</v>
      </c>
      <c r="C879" s="7" t="s">
        <v>2844</v>
      </c>
      <c r="D879" s="8" t="s">
        <v>3241</v>
      </c>
      <c r="E879" s="6">
        <v>1276.6199999999999</v>
      </c>
      <c r="F879" s="6">
        <v>0.7</v>
      </c>
      <c r="G879" s="6">
        <f t="shared" si="26"/>
        <v>1823.742857142857</v>
      </c>
      <c r="H879" s="10" t="s">
        <v>2274</v>
      </c>
    </row>
    <row r="880" spans="1:8" x14ac:dyDescent="0.3">
      <c r="A880" s="8" t="s">
        <v>3242</v>
      </c>
      <c r="B880" s="8" t="s">
        <v>3242</v>
      </c>
      <c r="C880" s="7" t="s">
        <v>2844</v>
      </c>
      <c r="D880" s="8" t="s">
        <v>3242</v>
      </c>
      <c r="E880" s="6">
        <v>1414.92</v>
      </c>
      <c r="F880" s="6">
        <v>0.7</v>
      </c>
      <c r="G880" s="6">
        <f t="shared" si="26"/>
        <v>2021.3142857142859</v>
      </c>
      <c r="H880" s="10" t="s">
        <v>2274</v>
      </c>
    </row>
    <row r="881" spans="1:8" x14ac:dyDescent="0.3">
      <c r="A881" s="8" t="s">
        <v>3243</v>
      </c>
      <c r="B881" s="8" t="s">
        <v>3243</v>
      </c>
      <c r="C881" s="7" t="s">
        <v>2844</v>
      </c>
      <c r="D881" s="8" t="s">
        <v>3243</v>
      </c>
      <c r="E881" s="6">
        <v>1556.7</v>
      </c>
      <c r="F881" s="6">
        <v>0.7</v>
      </c>
      <c r="G881" s="6">
        <f t="shared" si="26"/>
        <v>2223.8571428571431</v>
      </c>
      <c r="H881" s="10" t="s">
        <v>2274</v>
      </c>
    </row>
    <row r="882" spans="1:8" x14ac:dyDescent="0.3">
      <c r="A882" s="8" t="s">
        <v>3244</v>
      </c>
      <c r="B882" s="8" t="s">
        <v>3244</v>
      </c>
      <c r="C882" s="7" t="s">
        <v>2844</v>
      </c>
      <c r="D882" s="8" t="s">
        <v>3244</v>
      </c>
      <c r="E882" s="6">
        <v>1694.94</v>
      </c>
      <c r="F882" s="6">
        <v>0.7</v>
      </c>
      <c r="G882" s="6">
        <f t="shared" si="26"/>
        <v>2421.3428571428572</v>
      </c>
      <c r="H882" s="10" t="s">
        <v>2274</v>
      </c>
    </row>
    <row r="883" spans="1:8" x14ac:dyDescent="0.3">
      <c r="A883" s="8" t="s">
        <v>3245</v>
      </c>
      <c r="B883" s="8" t="s">
        <v>3245</v>
      </c>
      <c r="C883" s="7" t="s">
        <v>2844</v>
      </c>
      <c r="D883" s="8" t="s">
        <v>3245</v>
      </c>
      <c r="E883" s="6">
        <v>1829.7</v>
      </c>
      <c r="F883" s="6">
        <v>0.7</v>
      </c>
      <c r="G883" s="6">
        <f t="shared" si="26"/>
        <v>2613.8571428571431</v>
      </c>
      <c r="H883" s="10" t="s">
        <v>2274</v>
      </c>
    </row>
    <row r="884" spans="1:8" x14ac:dyDescent="0.3">
      <c r="A884" s="8" t="s">
        <v>3246</v>
      </c>
      <c r="B884" s="8" t="s">
        <v>3246</v>
      </c>
      <c r="C884" s="7" t="s">
        <v>2844</v>
      </c>
      <c r="D884" s="8" t="s">
        <v>3246</v>
      </c>
      <c r="E884" s="6">
        <v>2088</v>
      </c>
      <c r="F884" s="6">
        <v>0.7</v>
      </c>
      <c r="G884" s="6">
        <f t="shared" si="26"/>
        <v>2982.8571428571431</v>
      </c>
      <c r="H884" s="10" t="s">
        <v>2274</v>
      </c>
    </row>
    <row r="885" spans="1:8" x14ac:dyDescent="0.3">
      <c r="A885" s="8" t="s">
        <v>3247</v>
      </c>
      <c r="B885" s="8" t="s">
        <v>3247</v>
      </c>
      <c r="C885" s="7" t="s">
        <v>2844</v>
      </c>
      <c r="D885" s="8" t="s">
        <v>3247</v>
      </c>
      <c r="E885" s="6">
        <v>445.56</v>
      </c>
      <c r="F885" s="6">
        <v>0.7</v>
      </c>
      <c r="G885" s="6">
        <f t="shared" si="26"/>
        <v>636.51428571428573</v>
      </c>
      <c r="H885" s="10" t="s">
        <v>2274</v>
      </c>
    </row>
    <row r="886" spans="1:8" x14ac:dyDescent="0.3">
      <c r="A886" s="8" t="s">
        <v>3248</v>
      </c>
      <c r="B886" s="8" t="s">
        <v>3248</v>
      </c>
      <c r="C886" s="7" t="s">
        <v>2844</v>
      </c>
      <c r="D886" s="8" t="s">
        <v>3248</v>
      </c>
      <c r="E886" s="6">
        <v>537.36</v>
      </c>
      <c r="F886" s="6">
        <v>0.7</v>
      </c>
      <c r="G886" s="6">
        <f t="shared" si="26"/>
        <v>767.65714285714296</v>
      </c>
      <c r="H886" s="10" t="s">
        <v>2274</v>
      </c>
    </row>
    <row r="887" spans="1:8" x14ac:dyDescent="0.3">
      <c r="A887" s="8" t="s">
        <v>3249</v>
      </c>
      <c r="B887" s="8" t="s">
        <v>3249</v>
      </c>
      <c r="C887" s="7" t="s">
        <v>2844</v>
      </c>
      <c r="D887" s="8" t="s">
        <v>3249</v>
      </c>
      <c r="E887" s="6">
        <v>622.32000000000005</v>
      </c>
      <c r="F887" s="6">
        <v>0.7</v>
      </c>
      <c r="G887" s="6">
        <f t="shared" si="26"/>
        <v>889.02857142857158</v>
      </c>
      <c r="H887" s="10" t="s">
        <v>2274</v>
      </c>
    </row>
    <row r="888" spans="1:8" x14ac:dyDescent="0.3">
      <c r="A888" s="8" t="s">
        <v>3250</v>
      </c>
      <c r="B888" s="8" t="s">
        <v>3250</v>
      </c>
      <c r="C888" s="7" t="s">
        <v>2844</v>
      </c>
      <c r="D888" s="8" t="s">
        <v>3250</v>
      </c>
      <c r="E888" s="6">
        <v>700.02</v>
      </c>
      <c r="F888" s="6">
        <v>0.7</v>
      </c>
      <c r="G888" s="6">
        <f t="shared" si="26"/>
        <v>1000.0285714285715</v>
      </c>
      <c r="H888" s="10" t="s">
        <v>2274</v>
      </c>
    </row>
    <row r="889" spans="1:8" x14ac:dyDescent="0.3">
      <c r="A889" s="8" t="s">
        <v>3251</v>
      </c>
      <c r="B889" s="8" t="s">
        <v>3251</v>
      </c>
      <c r="C889" s="7" t="s">
        <v>2844</v>
      </c>
      <c r="D889" s="8" t="s">
        <v>3251</v>
      </c>
      <c r="E889" s="6">
        <v>777.78</v>
      </c>
      <c r="F889" s="6">
        <v>0.7</v>
      </c>
      <c r="G889" s="6">
        <f t="shared" si="26"/>
        <v>1111.1142857142856</v>
      </c>
      <c r="H889" s="10" t="s">
        <v>2274</v>
      </c>
    </row>
    <row r="890" spans="1:8" x14ac:dyDescent="0.3">
      <c r="A890" s="8" t="s">
        <v>3252</v>
      </c>
      <c r="B890" s="8" t="s">
        <v>3252</v>
      </c>
      <c r="C890" s="7" t="s">
        <v>2844</v>
      </c>
      <c r="D890" s="8" t="s">
        <v>3252</v>
      </c>
      <c r="E890" s="6">
        <v>855.6</v>
      </c>
      <c r="F890" s="6">
        <v>0.7</v>
      </c>
      <c r="G890" s="6">
        <f t="shared" si="26"/>
        <v>1222.2857142857144</v>
      </c>
      <c r="H890" s="10" t="s">
        <v>2274</v>
      </c>
    </row>
    <row r="891" spans="1:8" x14ac:dyDescent="0.3">
      <c r="A891" s="8" t="s">
        <v>3253</v>
      </c>
      <c r="B891" s="8" t="s">
        <v>3253</v>
      </c>
      <c r="C891" s="7" t="s">
        <v>2844</v>
      </c>
      <c r="D891" s="8" t="s">
        <v>3253</v>
      </c>
      <c r="E891" s="6">
        <v>926.28</v>
      </c>
      <c r="F891" s="6">
        <v>0.7</v>
      </c>
      <c r="G891" s="6">
        <f t="shared" si="26"/>
        <v>1323.257142857143</v>
      </c>
      <c r="H891" s="10" t="s">
        <v>2274</v>
      </c>
    </row>
    <row r="892" spans="1:8" x14ac:dyDescent="0.3">
      <c r="A892" s="8" t="s">
        <v>3254</v>
      </c>
      <c r="B892" s="8" t="s">
        <v>3254</v>
      </c>
      <c r="C892" s="7" t="s">
        <v>2844</v>
      </c>
      <c r="D892" s="8" t="s">
        <v>3254</v>
      </c>
      <c r="E892" s="6">
        <v>1032.48</v>
      </c>
      <c r="F892" s="6">
        <v>0.7</v>
      </c>
      <c r="G892" s="6">
        <f t="shared" si="26"/>
        <v>1474.9714285714288</v>
      </c>
      <c r="H892" s="10" t="s">
        <v>2274</v>
      </c>
    </row>
    <row r="893" spans="1:8" x14ac:dyDescent="0.3">
      <c r="A893" s="8" t="s">
        <v>3255</v>
      </c>
      <c r="B893" s="8" t="s">
        <v>3255</v>
      </c>
      <c r="C893" s="7" t="s">
        <v>2844</v>
      </c>
      <c r="D893" s="8" t="s">
        <v>3255</v>
      </c>
      <c r="E893" s="6">
        <v>1138.32</v>
      </c>
      <c r="F893" s="6">
        <v>0.7</v>
      </c>
      <c r="G893" s="6">
        <f t="shared" si="26"/>
        <v>1626.1714285714286</v>
      </c>
      <c r="H893" s="10" t="s">
        <v>2274</v>
      </c>
    </row>
    <row r="894" spans="1:8" x14ac:dyDescent="0.3">
      <c r="A894" s="8" t="s">
        <v>3256</v>
      </c>
      <c r="B894" s="8" t="s">
        <v>3256</v>
      </c>
      <c r="C894" s="7" t="s">
        <v>2844</v>
      </c>
      <c r="D894" s="8" t="s">
        <v>3256</v>
      </c>
      <c r="E894" s="6">
        <v>1251.5999999999999</v>
      </c>
      <c r="F894" s="6">
        <v>0.7</v>
      </c>
      <c r="G894" s="6">
        <f t="shared" ref="G894:G957" si="27">E894/F894</f>
        <v>1788</v>
      </c>
      <c r="H894" s="10" t="s">
        <v>2274</v>
      </c>
    </row>
    <row r="895" spans="1:8" x14ac:dyDescent="0.3">
      <c r="A895" s="8" t="s">
        <v>3257</v>
      </c>
      <c r="B895" s="8" t="s">
        <v>3257</v>
      </c>
      <c r="C895" s="7" t="s">
        <v>2844</v>
      </c>
      <c r="D895" s="8" t="s">
        <v>3257</v>
      </c>
      <c r="E895" s="6">
        <v>678.54</v>
      </c>
      <c r="F895" s="6">
        <v>0.7</v>
      </c>
      <c r="G895" s="6">
        <f t="shared" si="27"/>
        <v>969.34285714285716</v>
      </c>
      <c r="H895" s="10" t="s">
        <v>2274</v>
      </c>
    </row>
    <row r="896" spans="1:8" x14ac:dyDescent="0.3">
      <c r="A896" s="8" t="s">
        <v>3258</v>
      </c>
      <c r="B896" s="8" t="s">
        <v>3258</v>
      </c>
      <c r="C896" s="7" t="s">
        <v>2844</v>
      </c>
      <c r="D896" s="8" t="s">
        <v>3258</v>
      </c>
      <c r="E896" s="6">
        <v>813.84</v>
      </c>
      <c r="F896" s="6">
        <v>0.7</v>
      </c>
      <c r="G896" s="6">
        <f t="shared" si="27"/>
        <v>1162.6285714285716</v>
      </c>
      <c r="H896" s="10" t="s">
        <v>2274</v>
      </c>
    </row>
    <row r="897" spans="1:8" x14ac:dyDescent="0.3">
      <c r="A897" s="8" t="s">
        <v>3259</v>
      </c>
      <c r="B897" s="8" t="s">
        <v>3259</v>
      </c>
      <c r="C897" s="7" t="s">
        <v>2844</v>
      </c>
      <c r="D897" s="8" t="s">
        <v>3259</v>
      </c>
      <c r="E897" s="6">
        <v>926.82</v>
      </c>
      <c r="F897" s="6">
        <v>0.7</v>
      </c>
      <c r="G897" s="6">
        <f t="shared" si="27"/>
        <v>1324.0285714285717</v>
      </c>
      <c r="H897" s="10" t="s">
        <v>2274</v>
      </c>
    </row>
    <row r="898" spans="1:8" x14ac:dyDescent="0.3">
      <c r="A898" s="8" t="s">
        <v>3260</v>
      </c>
      <c r="B898" s="8" t="s">
        <v>3260</v>
      </c>
      <c r="C898" s="7" t="s">
        <v>2844</v>
      </c>
      <c r="D898" s="8" t="s">
        <v>3260</v>
      </c>
      <c r="E898" s="6">
        <v>1045.2</v>
      </c>
      <c r="F898" s="6">
        <v>0.7</v>
      </c>
      <c r="G898" s="6">
        <f t="shared" si="27"/>
        <v>1493.1428571428573</v>
      </c>
      <c r="H898" s="10" t="s">
        <v>2274</v>
      </c>
    </row>
    <row r="899" spans="1:8" x14ac:dyDescent="0.3">
      <c r="A899" s="8" t="s">
        <v>3261</v>
      </c>
      <c r="B899" s="8" t="s">
        <v>3261</v>
      </c>
      <c r="C899" s="7" t="s">
        <v>2844</v>
      </c>
      <c r="D899" s="8" t="s">
        <v>3261</v>
      </c>
      <c r="E899" s="6">
        <v>1159.44</v>
      </c>
      <c r="F899" s="6">
        <v>0.7</v>
      </c>
      <c r="G899" s="6">
        <f t="shared" si="27"/>
        <v>1656.3428571428574</v>
      </c>
      <c r="H899" s="10" t="s">
        <v>2274</v>
      </c>
    </row>
    <row r="900" spans="1:8" x14ac:dyDescent="0.3">
      <c r="A900" s="8" t="s">
        <v>3262</v>
      </c>
      <c r="B900" s="8" t="s">
        <v>3262</v>
      </c>
      <c r="C900" s="7" t="s">
        <v>2844</v>
      </c>
      <c r="D900" s="8" t="s">
        <v>3262</v>
      </c>
      <c r="E900" s="6">
        <v>1269.3599999999999</v>
      </c>
      <c r="F900" s="6">
        <v>0.7</v>
      </c>
      <c r="G900" s="6">
        <f t="shared" si="27"/>
        <v>1813.3714285714286</v>
      </c>
      <c r="H900" s="10" t="s">
        <v>2274</v>
      </c>
    </row>
    <row r="901" spans="1:8" x14ac:dyDescent="0.3">
      <c r="A901" s="8" t="s">
        <v>3263</v>
      </c>
      <c r="B901" s="8" t="s">
        <v>3263</v>
      </c>
      <c r="C901" s="7" t="s">
        <v>2844</v>
      </c>
      <c r="D901" s="8" t="s">
        <v>3263</v>
      </c>
      <c r="E901" s="6">
        <v>1385.4</v>
      </c>
      <c r="F901" s="6">
        <v>0.7</v>
      </c>
      <c r="G901" s="6">
        <f t="shared" si="27"/>
        <v>1979.1428571428573</v>
      </c>
      <c r="H901" s="10" t="s">
        <v>2274</v>
      </c>
    </row>
    <row r="902" spans="1:8" x14ac:dyDescent="0.3">
      <c r="A902" s="8" t="s">
        <v>3264</v>
      </c>
      <c r="B902" s="8" t="s">
        <v>3264</v>
      </c>
      <c r="C902" s="7" t="s">
        <v>2844</v>
      </c>
      <c r="D902" s="8" t="s">
        <v>3264</v>
      </c>
      <c r="E902" s="6">
        <v>1503.24</v>
      </c>
      <c r="F902" s="6">
        <v>0.7</v>
      </c>
      <c r="G902" s="6">
        <f t="shared" si="27"/>
        <v>2147.4857142857145</v>
      </c>
      <c r="H902" s="10" t="s">
        <v>2274</v>
      </c>
    </row>
    <row r="903" spans="1:8" x14ac:dyDescent="0.3">
      <c r="A903" s="8" t="s">
        <v>3265</v>
      </c>
      <c r="B903" s="8" t="s">
        <v>3265</v>
      </c>
      <c r="C903" s="7" t="s">
        <v>2844</v>
      </c>
      <c r="D903" s="8" t="s">
        <v>3265</v>
      </c>
      <c r="E903" s="6">
        <v>1616.28</v>
      </c>
      <c r="F903" s="6">
        <v>0.7</v>
      </c>
      <c r="G903" s="6">
        <f t="shared" si="27"/>
        <v>2308.9714285714285</v>
      </c>
      <c r="H903" s="10" t="s">
        <v>2274</v>
      </c>
    </row>
    <row r="904" spans="1:8" x14ac:dyDescent="0.3">
      <c r="A904" s="8" t="s">
        <v>3266</v>
      </c>
      <c r="B904" s="8" t="s">
        <v>3266</v>
      </c>
      <c r="C904" s="7" t="s">
        <v>2844</v>
      </c>
      <c r="D904" s="8" t="s">
        <v>3266</v>
      </c>
      <c r="E904" s="6">
        <v>1862.04</v>
      </c>
      <c r="F904" s="6">
        <v>0.7</v>
      </c>
      <c r="G904" s="6">
        <f t="shared" si="27"/>
        <v>2660.0571428571429</v>
      </c>
      <c r="H904" s="10" t="s">
        <v>2274</v>
      </c>
    </row>
    <row r="905" spans="1:8" x14ac:dyDescent="0.3">
      <c r="A905" s="8" t="s">
        <v>3267</v>
      </c>
      <c r="B905" s="8" t="s">
        <v>3267</v>
      </c>
      <c r="C905" s="7" t="s">
        <v>2844</v>
      </c>
      <c r="D905" s="8" t="s">
        <v>3267</v>
      </c>
      <c r="E905" s="6">
        <v>520.44000000000005</v>
      </c>
      <c r="F905" s="6">
        <v>0.7</v>
      </c>
      <c r="G905" s="6">
        <f t="shared" si="27"/>
        <v>743.48571428571438</v>
      </c>
      <c r="H905" s="10" t="s">
        <v>2274</v>
      </c>
    </row>
    <row r="906" spans="1:8" x14ac:dyDescent="0.3">
      <c r="A906" s="8" t="s">
        <v>3268</v>
      </c>
      <c r="B906" s="8" t="s">
        <v>3268</v>
      </c>
      <c r="C906" s="7" t="s">
        <v>2844</v>
      </c>
      <c r="D906" s="8" t="s">
        <v>3268</v>
      </c>
      <c r="E906" s="6">
        <v>601.67999999999995</v>
      </c>
      <c r="F906" s="6">
        <v>0.7</v>
      </c>
      <c r="G906" s="6">
        <f t="shared" si="27"/>
        <v>859.54285714285709</v>
      </c>
      <c r="H906" s="10" t="s">
        <v>2274</v>
      </c>
    </row>
    <row r="907" spans="1:8" x14ac:dyDescent="0.3">
      <c r="A907" s="8" t="s">
        <v>3269</v>
      </c>
      <c r="B907" s="8" t="s">
        <v>3269</v>
      </c>
      <c r="C907" s="7" t="s">
        <v>2844</v>
      </c>
      <c r="D907" s="8" t="s">
        <v>3269</v>
      </c>
      <c r="E907" s="6">
        <v>676.68</v>
      </c>
      <c r="F907" s="6">
        <v>0.7</v>
      </c>
      <c r="G907" s="6">
        <f t="shared" si="27"/>
        <v>966.68571428571431</v>
      </c>
      <c r="H907" s="10" t="s">
        <v>2274</v>
      </c>
    </row>
    <row r="908" spans="1:8" x14ac:dyDescent="0.3">
      <c r="A908" s="8" t="s">
        <v>3270</v>
      </c>
      <c r="B908" s="8" t="s">
        <v>3270</v>
      </c>
      <c r="C908" s="7" t="s">
        <v>2844</v>
      </c>
      <c r="D908" s="8" t="s">
        <v>3270</v>
      </c>
      <c r="E908" s="6">
        <v>755.28</v>
      </c>
      <c r="F908" s="6">
        <v>0.7</v>
      </c>
      <c r="G908" s="6">
        <f t="shared" si="27"/>
        <v>1078.9714285714285</v>
      </c>
      <c r="H908" s="10" t="s">
        <v>2274</v>
      </c>
    </row>
    <row r="909" spans="1:8" x14ac:dyDescent="0.3">
      <c r="A909" s="8" t="s">
        <v>3271</v>
      </c>
      <c r="B909" s="8" t="s">
        <v>3271</v>
      </c>
      <c r="C909" s="7" t="s">
        <v>2844</v>
      </c>
      <c r="D909" s="8" t="s">
        <v>3271</v>
      </c>
      <c r="E909" s="6">
        <v>833.7</v>
      </c>
      <c r="F909" s="6">
        <v>0.7</v>
      </c>
      <c r="G909" s="6">
        <f t="shared" si="27"/>
        <v>1191.0000000000002</v>
      </c>
      <c r="H909" s="10" t="s">
        <v>2274</v>
      </c>
    </row>
    <row r="910" spans="1:8" x14ac:dyDescent="0.3">
      <c r="A910" s="8" t="s">
        <v>3272</v>
      </c>
      <c r="B910" s="8" t="s">
        <v>3272</v>
      </c>
      <c r="C910" s="7" t="s">
        <v>2844</v>
      </c>
      <c r="D910" s="8" t="s">
        <v>3272</v>
      </c>
      <c r="E910" s="6">
        <v>905.04</v>
      </c>
      <c r="F910" s="6">
        <v>0.7</v>
      </c>
      <c r="G910" s="6">
        <f t="shared" si="27"/>
        <v>1292.9142857142858</v>
      </c>
      <c r="H910" s="10" t="s">
        <v>2274</v>
      </c>
    </row>
    <row r="911" spans="1:8" x14ac:dyDescent="0.3">
      <c r="A911" s="8" t="s">
        <v>3273</v>
      </c>
      <c r="B911" s="8" t="s">
        <v>3273</v>
      </c>
      <c r="C911" s="7" t="s">
        <v>2844</v>
      </c>
      <c r="D911" s="8" t="s">
        <v>3273</v>
      </c>
      <c r="E911" s="6">
        <v>1011.18</v>
      </c>
      <c r="F911" s="6">
        <v>0.7</v>
      </c>
      <c r="G911" s="6">
        <f t="shared" si="27"/>
        <v>1444.5428571428572</v>
      </c>
      <c r="H911" s="10" t="s">
        <v>2274</v>
      </c>
    </row>
    <row r="912" spans="1:8" x14ac:dyDescent="0.3">
      <c r="A912" s="8" t="s">
        <v>3274</v>
      </c>
      <c r="B912" s="8" t="s">
        <v>3274</v>
      </c>
      <c r="C912" s="7" t="s">
        <v>2844</v>
      </c>
      <c r="D912" s="8" t="s">
        <v>3274</v>
      </c>
      <c r="E912" s="6">
        <v>1117.08</v>
      </c>
      <c r="F912" s="6">
        <v>0.7</v>
      </c>
      <c r="G912" s="6">
        <f t="shared" si="27"/>
        <v>1595.8285714285714</v>
      </c>
      <c r="H912" s="10" t="s">
        <v>2274</v>
      </c>
    </row>
    <row r="913" spans="1:8" x14ac:dyDescent="0.3">
      <c r="A913" s="8" t="s">
        <v>3275</v>
      </c>
      <c r="B913" s="8" t="s">
        <v>3275</v>
      </c>
      <c r="C913" s="7" t="s">
        <v>2844</v>
      </c>
      <c r="D913" s="8" t="s">
        <v>3275</v>
      </c>
      <c r="E913" s="6">
        <v>1229.6400000000001</v>
      </c>
      <c r="F913" s="6">
        <v>0.7</v>
      </c>
      <c r="G913" s="6">
        <f t="shared" si="27"/>
        <v>1756.6285714285716</v>
      </c>
      <c r="H913" s="10" t="s">
        <v>2274</v>
      </c>
    </row>
    <row r="914" spans="1:8" x14ac:dyDescent="0.3">
      <c r="A914" s="8" t="s">
        <v>3276</v>
      </c>
      <c r="B914" s="8" t="s">
        <v>3276</v>
      </c>
      <c r="C914" s="7" t="s">
        <v>2844</v>
      </c>
      <c r="D914" s="8" t="s">
        <v>3276</v>
      </c>
      <c r="E914" s="6">
        <v>772.92</v>
      </c>
      <c r="F914" s="6">
        <v>0.7</v>
      </c>
      <c r="G914" s="6">
        <f t="shared" si="27"/>
        <v>1104.1714285714286</v>
      </c>
      <c r="H914" s="10" t="s">
        <v>2274</v>
      </c>
    </row>
    <row r="915" spans="1:8" x14ac:dyDescent="0.3">
      <c r="A915" s="8" t="s">
        <v>3277</v>
      </c>
      <c r="B915" s="8" t="s">
        <v>3277</v>
      </c>
      <c r="C915" s="7" t="s">
        <v>2844</v>
      </c>
      <c r="D915" s="8" t="s">
        <v>3277</v>
      </c>
      <c r="E915" s="6">
        <v>879.36</v>
      </c>
      <c r="F915" s="6">
        <v>0.7</v>
      </c>
      <c r="G915" s="6">
        <f t="shared" si="27"/>
        <v>1256.2285714285715</v>
      </c>
      <c r="H915" s="10" t="s">
        <v>2274</v>
      </c>
    </row>
    <row r="916" spans="1:8" x14ac:dyDescent="0.3">
      <c r="A916" s="8" t="s">
        <v>3278</v>
      </c>
      <c r="B916" s="8" t="s">
        <v>3278</v>
      </c>
      <c r="C916" s="7" t="s">
        <v>2844</v>
      </c>
      <c r="D916" s="8" t="s">
        <v>3278</v>
      </c>
      <c r="E916" s="6">
        <v>984.48</v>
      </c>
      <c r="F916" s="6">
        <v>0.7</v>
      </c>
      <c r="G916" s="6">
        <f t="shared" si="27"/>
        <v>1406.4</v>
      </c>
      <c r="H916" s="10" t="s">
        <v>2274</v>
      </c>
    </row>
    <row r="917" spans="1:8" x14ac:dyDescent="0.3">
      <c r="A917" s="8" t="s">
        <v>3279</v>
      </c>
      <c r="B917" s="8" t="s">
        <v>3279</v>
      </c>
      <c r="C917" s="7" t="s">
        <v>2844</v>
      </c>
      <c r="D917" s="8" t="s">
        <v>3279</v>
      </c>
      <c r="E917" s="6">
        <v>1089.78</v>
      </c>
      <c r="F917" s="6">
        <v>0.7</v>
      </c>
      <c r="G917" s="6">
        <f t="shared" si="27"/>
        <v>1556.8285714285714</v>
      </c>
      <c r="H917" s="10" t="s">
        <v>2274</v>
      </c>
    </row>
    <row r="918" spans="1:8" x14ac:dyDescent="0.3">
      <c r="A918" s="8" t="s">
        <v>3280</v>
      </c>
      <c r="B918" s="8" t="s">
        <v>3280</v>
      </c>
      <c r="C918" s="7" t="s">
        <v>2844</v>
      </c>
      <c r="D918" s="8" t="s">
        <v>3280</v>
      </c>
      <c r="E918" s="6">
        <v>1188.3599999999999</v>
      </c>
      <c r="F918" s="6">
        <v>0.7</v>
      </c>
      <c r="G918" s="6">
        <f t="shared" si="27"/>
        <v>1697.6571428571428</v>
      </c>
      <c r="H918" s="10" t="s">
        <v>2274</v>
      </c>
    </row>
    <row r="919" spans="1:8" x14ac:dyDescent="0.3">
      <c r="A919" s="8" t="s">
        <v>3281</v>
      </c>
      <c r="B919" s="8" t="s">
        <v>3281</v>
      </c>
      <c r="C919" s="7" t="s">
        <v>2844</v>
      </c>
      <c r="D919" s="8" t="s">
        <v>3281</v>
      </c>
      <c r="E919" s="6">
        <v>1299.42</v>
      </c>
      <c r="F919" s="6">
        <v>0.7</v>
      </c>
      <c r="G919" s="6">
        <f t="shared" si="27"/>
        <v>1856.3142857142859</v>
      </c>
      <c r="H919" s="10" t="s">
        <v>2274</v>
      </c>
    </row>
    <row r="920" spans="1:8" x14ac:dyDescent="0.3">
      <c r="A920" s="8" t="s">
        <v>3282</v>
      </c>
      <c r="B920" s="8" t="s">
        <v>3282</v>
      </c>
      <c r="C920" s="7" t="s">
        <v>2844</v>
      </c>
      <c r="D920" s="8" t="s">
        <v>3282</v>
      </c>
      <c r="E920" s="6">
        <v>1403.52</v>
      </c>
      <c r="F920" s="6">
        <v>0.7</v>
      </c>
      <c r="G920" s="6">
        <f t="shared" si="27"/>
        <v>2005.0285714285715</v>
      </c>
      <c r="H920" s="10" t="s">
        <v>2274</v>
      </c>
    </row>
    <row r="921" spans="1:8" x14ac:dyDescent="0.3">
      <c r="A921" s="8" t="s">
        <v>3283</v>
      </c>
      <c r="B921" s="8" t="s">
        <v>3283</v>
      </c>
      <c r="C921" s="7" t="s">
        <v>2844</v>
      </c>
      <c r="D921" s="8" t="s">
        <v>3283</v>
      </c>
      <c r="E921" s="6">
        <v>1500.18</v>
      </c>
      <c r="F921" s="6">
        <v>0.7</v>
      </c>
      <c r="G921" s="6">
        <f t="shared" si="27"/>
        <v>2143.1142857142859</v>
      </c>
      <c r="H921" s="10" t="s">
        <v>2274</v>
      </c>
    </row>
    <row r="922" spans="1:8" x14ac:dyDescent="0.3">
      <c r="A922" s="8" t="s">
        <v>3284</v>
      </c>
      <c r="B922" s="8" t="s">
        <v>3284</v>
      </c>
      <c r="C922" s="7" t="s">
        <v>2844</v>
      </c>
      <c r="D922" s="8" t="s">
        <v>3284</v>
      </c>
      <c r="E922" s="6">
        <v>1746.6</v>
      </c>
      <c r="F922" s="6">
        <v>0.7</v>
      </c>
      <c r="G922" s="6">
        <f t="shared" si="27"/>
        <v>2495.1428571428573</v>
      </c>
      <c r="H922" s="10" t="s">
        <v>2274</v>
      </c>
    </row>
    <row r="923" spans="1:8" x14ac:dyDescent="0.3">
      <c r="A923" s="8" t="s">
        <v>3285</v>
      </c>
      <c r="B923" s="8" t="s">
        <v>3285</v>
      </c>
      <c r="C923" s="7" t="s">
        <v>2844</v>
      </c>
      <c r="D923" s="8" t="s">
        <v>3285</v>
      </c>
      <c r="E923" s="6">
        <v>655.44</v>
      </c>
      <c r="F923" s="6">
        <v>0.7</v>
      </c>
      <c r="G923" s="6">
        <f t="shared" si="27"/>
        <v>936.34285714285727</v>
      </c>
      <c r="H923" s="10" t="s">
        <v>2274</v>
      </c>
    </row>
    <row r="924" spans="1:8" x14ac:dyDescent="0.3">
      <c r="A924" s="8" t="s">
        <v>3286</v>
      </c>
      <c r="B924" s="8" t="s">
        <v>3286</v>
      </c>
      <c r="C924" s="7" t="s">
        <v>2844</v>
      </c>
      <c r="D924" s="8" t="s">
        <v>3286</v>
      </c>
      <c r="E924" s="6">
        <v>732.6</v>
      </c>
      <c r="F924" s="6">
        <v>0.7</v>
      </c>
      <c r="G924" s="6">
        <f t="shared" si="27"/>
        <v>1046.5714285714287</v>
      </c>
      <c r="H924" s="10" t="s">
        <v>2274</v>
      </c>
    </row>
    <row r="925" spans="1:8" x14ac:dyDescent="0.3">
      <c r="A925" s="8" t="s">
        <v>3287</v>
      </c>
      <c r="B925" s="8" t="s">
        <v>3287</v>
      </c>
      <c r="C925" s="7" t="s">
        <v>2844</v>
      </c>
      <c r="D925" s="8" t="s">
        <v>3287</v>
      </c>
      <c r="E925" s="6">
        <v>809.64</v>
      </c>
      <c r="F925" s="6">
        <v>0.7</v>
      </c>
      <c r="G925" s="6">
        <f t="shared" si="27"/>
        <v>1156.6285714285714</v>
      </c>
      <c r="H925" s="10" t="s">
        <v>2274</v>
      </c>
    </row>
    <row r="926" spans="1:8" x14ac:dyDescent="0.3">
      <c r="A926" s="8" t="s">
        <v>3288</v>
      </c>
      <c r="B926" s="8" t="s">
        <v>3288</v>
      </c>
      <c r="C926" s="7" t="s">
        <v>2844</v>
      </c>
      <c r="D926" s="8" t="s">
        <v>3288</v>
      </c>
      <c r="E926" s="6">
        <v>881.1</v>
      </c>
      <c r="F926" s="6">
        <v>0.7</v>
      </c>
      <c r="G926" s="6">
        <f t="shared" si="27"/>
        <v>1258.7142857142858</v>
      </c>
      <c r="H926" s="10" t="s">
        <v>2274</v>
      </c>
    </row>
    <row r="927" spans="1:8" x14ac:dyDescent="0.3">
      <c r="A927" s="8" t="s">
        <v>3289</v>
      </c>
      <c r="B927" s="8" t="s">
        <v>3289</v>
      </c>
      <c r="C927" s="7" t="s">
        <v>2844</v>
      </c>
      <c r="D927" s="8" t="s">
        <v>3289</v>
      </c>
      <c r="E927" s="6">
        <v>989.94</v>
      </c>
      <c r="F927" s="6">
        <v>0.7</v>
      </c>
      <c r="G927" s="6">
        <f t="shared" si="27"/>
        <v>1414.2000000000003</v>
      </c>
      <c r="H927" s="10" t="s">
        <v>2274</v>
      </c>
    </row>
    <row r="928" spans="1:8" x14ac:dyDescent="0.3">
      <c r="A928" s="8" t="s">
        <v>3290</v>
      </c>
      <c r="B928" s="8" t="s">
        <v>3290</v>
      </c>
      <c r="C928" s="7" t="s">
        <v>2844</v>
      </c>
      <c r="D928" s="8" t="s">
        <v>3290</v>
      </c>
      <c r="E928" s="6">
        <v>1091.7</v>
      </c>
      <c r="F928" s="6">
        <v>0.7</v>
      </c>
      <c r="G928" s="6">
        <f t="shared" si="27"/>
        <v>1559.5714285714287</v>
      </c>
      <c r="H928" s="10" t="s">
        <v>2274</v>
      </c>
    </row>
    <row r="929" spans="1:8" x14ac:dyDescent="0.3">
      <c r="A929" s="8" t="s">
        <v>3291</v>
      </c>
      <c r="B929" s="8" t="s">
        <v>3291</v>
      </c>
      <c r="C929" s="7" t="s">
        <v>2844</v>
      </c>
      <c r="D929" s="8" t="s">
        <v>3291</v>
      </c>
      <c r="E929" s="6">
        <v>1204.98</v>
      </c>
      <c r="F929" s="6">
        <v>0.7</v>
      </c>
      <c r="G929" s="6">
        <f t="shared" si="27"/>
        <v>1721.4</v>
      </c>
      <c r="H929" s="10" t="s">
        <v>2274</v>
      </c>
    </row>
    <row r="930" spans="1:8" x14ac:dyDescent="0.3">
      <c r="A930" s="8" t="s">
        <v>3292</v>
      </c>
      <c r="B930" s="8" t="s">
        <v>3292</v>
      </c>
      <c r="C930" s="7" t="s">
        <v>2844</v>
      </c>
      <c r="D930" s="8" t="s">
        <v>3292</v>
      </c>
      <c r="E930" s="6">
        <v>894.36</v>
      </c>
      <c r="F930" s="6">
        <v>0.7</v>
      </c>
      <c r="G930" s="6">
        <f t="shared" si="27"/>
        <v>1277.6571428571428</v>
      </c>
      <c r="H930" s="10" t="s">
        <v>2274</v>
      </c>
    </row>
    <row r="931" spans="1:8" x14ac:dyDescent="0.3">
      <c r="A931" s="8" t="s">
        <v>3293</v>
      </c>
      <c r="B931" s="8" t="s">
        <v>3293</v>
      </c>
      <c r="C931" s="7" t="s">
        <v>2844</v>
      </c>
      <c r="D931" s="8" t="s">
        <v>3293</v>
      </c>
      <c r="E931" s="6">
        <v>978</v>
      </c>
      <c r="F931" s="6">
        <v>0.7</v>
      </c>
      <c r="G931" s="6">
        <f t="shared" si="27"/>
        <v>1397.1428571428573</v>
      </c>
      <c r="H931" s="10" t="s">
        <v>2274</v>
      </c>
    </row>
    <row r="932" spans="1:8" x14ac:dyDescent="0.3">
      <c r="A932" s="8" t="s">
        <v>3294</v>
      </c>
      <c r="B932" s="8" t="s">
        <v>3294</v>
      </c>
      <c r="C932" s="7" t="s">
        <v>2844</v>
      </c>
      <c r="D932" s="8" t="s">
        <v>3294</v>
      </c>
      <c r="E932" s="6">
        <v>1057.2</v>
      </c>
      <c r="F932" s="6">
        <v>0.7</v>
      </c>
      <c r="G932" s="6">
        <f t="shared" si="27"/>
        <v>1510.2857142857144</v>
      </c>
      <c r="H932" s="10" t="s">
        <v>2274</v>
      </c>
    </row>
    <row r="933" spans="1:8" x14ac:dyDescent="0.3">
      <c r="A933" s="8" t="s">
        <v>3295</v>
      </c>
      <c r="B933" s="8" t="s">
        <v>3295</v>
      </c>
      <c r="C933" s="7" t="s">
        <v>2844</v>
      </c>
      <c r="D933" s="8" t="s">
        <v>3295</v>
      </c>
      <c r="E933" s="6">
        <v>1142.52</v>
      </c>
      <c r="F933" s="6">
        <v>0.7</v>
      </c>
      <c r="G933" s="6">
        <f t="shared" si="27"/>
        <v>1632.1714285714286</v>
      </c>
      <c r="H933" s="10" t="s">
        <v>2274</v>
      </c>
    </row>
    <row r="934" spans="1:8" x14ac:dyDescent="0.3">
      <c r="A934" s="8" t="s">
        <v>3296</v>
      </c>
      <c r="B934" s="8" t="s">
        <v>3296</v>
      </c>
      <c r="C934" s="7" t="s">
        <v>2844</v>
      </c>
      <c r="D934" s="8" t="s">
        <v>3296</v>
      </c>
      <c r="E934" s="6">
        <v>1235.1600000000001</v>
      </c>
      <c r="F934" s="6">
        <v>0.7</v>
      </c>
      <c r="G934" s="6">
        <f t="shared" si="27"/>
        <v>1764.514285714286</v>
      </c>
      <c r="H934" s="10" t="s">
        <v>2274</v>
      </c>
    </row>
    <row r="935" spans="1:8" x14ac:dyDescent="0.3">
      <c r="A935" s="8" t="s">
        <v>3297</v>
      </c>
      <c r="B935" s="8" t="s">
        <v>3297</v>
      </c>
      <c r="C935" s="7" t="s">
        <v>2844</v>
      </c>
      <c r="D935" s="8" t="s">
        <v>3297</v>
      </c>
      <c r="E935" s="6">
        <v>1316.34</v>
      </c>
      <c r="F935" s="6">
        <v>0.7</v>
      </c>
      <c r="G935" s="6">
        <f t="shared" si="27"/>
        <v>1880.4857142857143</v>
      </c>
      <c r="H935" s="10" t="s">
        <v>2274</v>
      </c>
    </row>
    <row r="936" spans="1:8" x14ac:dyDescent="0.3">
      <c r="A936" s="8" t="s">
        <v>3298</v>
      </c>
      <c r="B936" s="8" t="s">
        <v>3298</v>
      </c>
      <c r="C936" s="7" t="s">
        <v>2844</v>
      </c>
      <c r="D936" s="8" t="s">
        <v>3298</v>
      </c>
      <c r="E936" s="6">
        <v>1538.04</v>
      </c>
      <c r="F936" s="6">
        <v>0.7</v>
      </c>
      <c r="G936" s="6">
        <f t="shared" si="27"/>
        <v>2197.2000000000003</v>
      </c>
      <c r="H936" s="10" t="s">
        <v>2274</v>
      </c>
    </row>
    <row r="937" spans="1:8" x14ac:dyDescent="0.3">
      <c r="A937" s="8" t="s">
        <v>3299</v>
      </c>
      <c r="B937" s="8" t="s">
        <v>3299</v>
      </c>
      <c r="C937" s="7" t="s">
        <v>2844</v>
      </c>
      <c r="D937" s="8" t="s">
        <v>3299</v>
      </c>
      <c r="E937" s="6">
        <v>516.17999999999995</v>
      </c>
      <c r="F937" s="6">
        <v>0.7</v>
      </c>
      <c r="G937" s="6">
        <f t="shared" si="27"/>
        <v>737.4</v>
      </c>
      <c r="H937" s="10" t="s">
        <v>2274</v>
      </c>
    </row>
    <row r="938" spans="1:8" x14ac:dyDescent="0.3">
      <c r="A938" s="8" t="s">
        <v>3300</v>
      </c>
      <c r="B938" s="8" t="s">
        <v>3300</v>
      </c>
      <c r="C938" s="7" t="s">
        <v>2844</v>
      </c>
      <c r="D938" s="8" t="s">
        <v>3300</v>
      </c>
      <c r="E938" s="6">
        <v>579.84</v>
      </c>
      <c r="F938" s="6">
        <v>0.7</v>
      </c>
      <c r="G938" s="6">
        <f t="shared" si="27"/>
        <v>828.34285714285727</v>
      </c>
      <c r="H938" s="10" t="s">
        <v>2274</v>
      </c>
    </row>
    <row r="939" spans="1:8" x14ac:dyDescent="0.3">
      <c r="A939" s="8" t="s">
        <v>3301</v>
      </c>
      <c r="B939" s="8" t="s">
        <v>3301</v>
      </c>
      <c r="C939" s="7" t="s">
        <v>2844</v>
      </c>
      <c r="D939" s="8" t="s">
        <v>3301</v>
      </c>
      <c r="E939" s="6">
        <v>643.55999999999995</v>
      </c>
      <c r="F939" s="6">
        <v>0.7</v>
      </c>
      <c r="G939" s="6">
        <f t="shared" si="27"/>
        <v>919.37142857142851</v>
      </c>
      <c r="H939" s="10" t="s">
        <v>2274</v>
      </c>
    </row>
    <row r="940" spans="1:8" x14ac:dyDescent="0.3">
      <c r="A940" s="8" t="s">
        <v>3302</v>
      </c>
      <c r="B940" s="8" t="s">
        <v>3302</v>
      </c>
      <c r="C940" s="7" t="s">
        <v>2844</v>
      </c>
      <c r="D940" s="8" t="s">
        <v>3302</v>
      </c>
      <c r="E940" s="6">
        <v>657.48</v>
      </c>
      <c r="F940" s="6">
        <v>0.7</v>
      </c>
      <c r="G940" s="6">
        <f t="shared" si="27"/>
        <v>939.25714285714298</v>
      </c>
      <c r="H940" s="10" t="s">
        <v>2274</v>
      </c>
    </row>
    <row r="941" spans="1:8" x14ac:dyDescent="0.3">
      <c r="A941" s="8" t="s">
        <v>3303</v>
      </c>
      <c r="B941" s="8" t="s">
        <v>3303</v>
      </c>
      <c r="C941" s="7" t="s">
        <v>2844</v>
      </c>
      <c r="D941" s="8" t="s">
        <v>3303</v>
      </c>
      <c r="E941" s="6">
        <v>761.52</v>
      </c>
      <c r="F941" s="6">
        <v>0.7</v>
      </c>
      <c r="G941" s="6">
        <f t="shared" si="27"/>
        <v>1087.8857142857144</v>
      </c>
      <c r="H941" s="10" t="s">
        <v>2274</v>
      </c>
    </row>
    <row r="942" spans="1:8" x14ac:dyDescent="0.3">
      <c r="A942" s="8" t="s">
        <v>3304</v>
      </c>
      <c r="B942" s="8" t="s">
        <v>3304</v>
      </c>
      <c r="C942" s="7" t="s">
        <v>2844</v>
      </c>
      <c r="D942" s="8" t="s">
        <v>3304</v>
      </c>
      <c r="E942" s="6">
        <v>888.36</v>
      </c>
      <c r="F942" s="6">
        <v>0.7</v>
      </c>
      <c r="G942" s="6">
        <f t="shared" si="27"/>
        <v>1269.0857142857144</v>
      </c>
      <c r="H942" s="10" t="s">
        <v>2274</v>
      </c>
    </row>
    <row r="943" spans="1:8" x14ac:dyDescent="0.3">
      <c r="A943" s="8" t="s">
        <v>3305</v>
      </c>
      <c r="B943" s="8" t="s">
        <v>3305</v>
      </c>
      <c r="C943" s="7" t="s">
        <v>2844</v>
      </c>
      <c r="D943" s="8" t="s">
        <v>3305</v>
      </c>
      <c r="E943" s="6">
        <v>696.66</v>
      </c>
      <c r="F943" s="6">
        <v>0.7</v>
      </c>
      <c r="G943" s="6">
        <f t="shared" si="27"/>
        <v>995.2285714285714</v>
      </c>
      <c r="H943" s="10" t="s">
        <v>2274</v>
      </c>
    </row>
    <row r="944" spans="1:8" x14ac:dyDescent="0.3">
      <c r="A944" s="8" t="s">
        <v>3306</v>
      </c>
      <c r="B944" s="8" t="s">
        <v>3306</v>
      </c>
      <c r="C944" s="7" t="s">
        <v>2844</v>
      </c>
      <c r="D944" s="8" t="s">
        <v>3306</v>
      </c>
      <c r="E944" s="6">
        <v>804.72</v>
      </c>
      <c r="F944" s="6">
        <v>0.7</v>
      </c>
      <c r="G944" s="6">
        <f t="shared" si="27"/>
        <v>1149.6000000000001</v>
      </c>
      <c r="H944" s="10" t="s">
        <v>2274</v>
      </c>
    </row>
    <row r="945" spans="1:8" x14ac:dyDescent="0.3">
      <c r="A945" s="8" t="s">
        <v>3307</v>
      </c>
      <c r="B945" s="8" t="s">
        <v>3307</v>
      </c>
      <c r="C945" s="7" t="s">
        <v>2844</v>
      </c>
      <c r="D945" s="8" t="s">
        <v>3307</v>
      </c>
      <c r="E945" s="6">
        <v>934.56</v>
      </c>
      <c r="F945" s="6">
        <v>0.7</v>
      </c>
      <c r="G945" s="6">
        <f t="shared" si="27"/>
        <v>1335.0857142857144</v>
      </c>
      <c r="H945" s="10" t="s">
        <v>2274</v>
      </c>
    </row>
    <row r="946" spans="1:8" x14ac:dyDescent="0.3">
      <c r="A946" s="8" t="s">
        <v>3308</v>
      </c>
      <c r="B946" s="8" t="s">
        <v>3308</v>
      </c>
      <c r="C946" s="7" t="s">
        <v>2844</v>
      </c>
      <c r="D946" s="8" t="s">
        <v>3308</v>
      </c>
      <c r="E946" s="6">
        <v>944.22</v>
      </c>
      <c r="F946" s="6">
        <v>0.7</v>
      </c>
      <c r="G946" s="6">
        <f t="shared" si="27"/>
        <v>1348.8857142857144</v>
      </c>
      <c r="H946" s="10" t="s">
        <v>2274</v>
      </c>
    </row>
    <row r="947" spans="1:8" x14ac:dyDescent="0.3">
      <c r="A947" s="8" t="s">
        <v>3309</v>
      </c>
      <c r="B947" s="8" t="s">
        <v>3309</v>
      </c>
      <c r="C947" s="7" t="s">
        <v>2844</v>
      </c>
      <c r="D947" s="8" t="s">
        <v>3309</v>
      </c>
      <c r="E947" s="6">
        <v>1030.26</v>
      </c>
      <c r="F947" s="6">
        <v>0.7</v>
      </c>
      <c r="G947" s="6">
        <f t="shared" si="27"/>
        <v>1471.8000000000002</v>
      </c>
      <c r="H947" s="10" t="s">
        <v>2274</v>
      </c>
    </row>
    <row r="948" spans="1:8" x14ac:dyDescent="0.3">
      <c r="A948" s="8" t="s">
        <v>3310</v>
      </c>
      <c r="B948" s="8" t="s">
        <v>3310</v>
      </c>
      <c r="C948" s="7" t="s">
        <v>2844</v>
      </c>
      <c r="D948" s="8" t="s">
        <v>3310</v>
      </c>
      <c r="E948" s="6">
        <v>1118.52</v>
      </c>
      <c r="F948" s="6">
        <v>0.7</v>
      </c>
      <c r="G948" s="6">
        <f t="shared" si="27"/>
        <v>1597.8857142857144</v>
      </c>
      <c r="H948" s="10" t="s">
        <v>2274</v>
      </c>
    </row>
    <row r="949" spans="1:8" x14ac:dyDescent="0.3">
      <c r="A949" s="8" t="s">
        <v>3311</v>
      </c>
      <c r="B949" s="8" t="s">
        <v>3311</v>
      </c>
      <c r="C949" s="7" t="s">
        <v>2844</v>
      </c>
      <c r="D949" s="8" t="s">
        <v>3311</v>
      </c>
      <c r="E949" s="6">
        <v>1207.3800000000001</v>
      </c>
      <c r="F949" s="6">
        <v>0.7</v>
      </c>
      <c r="G949" s="6">
        <f t="shared" si="27"/>
        <v>1724.8285714285716</v>
      </c>
      <c r="H949" s="10" t="s">
        <v>2274</v>
      </c>
    </row>
    <row r="950" spans="1:8" x14ac:dyDescent="0.3">
      <c r="A950" s="8" t="s">
        <v>3312</v>
      </c>
      <c r="B950" s="8" t="s">
        <v>3312</v>
      </c>
      <c r="C950" s="7" t="s">
        <v>2844</v>
      </c>
      <c r="D950" s="8" t="s">
        <v>3312</v>
      </c>
      <c r="E950" s="6">
        <v>1306.02</v>
      </c>
      <c r="F950" s="6">
        <v>0.7</v>
      </c>
      <c r="G950" s="6">
        <f t="shared" si="27"/>
        <v>1865.7428571428572</v>
      </c>
      <c r="H950" s="10" t="s">
        <v>2274</v>
      </c>
    </row>
    <row r="951" spans="1:8" x14ac:dyDescent="0.3">
      <c r="A951" s="8" t="s">
        <v>3313</v>
      </c>
      <c r="B951" s="8" t="s">
        <v>3313</v>
      </c>
      <c r="C951" s="7" t="s">
        <v>2844</v>
      </c>
      <c r="D951" s="8" t="s">
        <v>3313</v>
      </c>
      <c r="E951" s="6">
        <v>1392</v>
      </c>
      <c r="F951" s="6">
        <v>0.7</v>
      </c>
      <c r="G951" s="6">
        <f t="shared" si="27"/>
        <v>1988.5714285714287</v>
      </c>
      <c r="H951" s="10" t="s">
        <v>2274</v>
      </c>
    </row>
    <row r="952" spans="1:8" x14ac:dyDescent="0.3">
      <c r="A952" s="8" t="s">
        <v>3314</v>
      </c>
      <c r="B952" s="8" t="s">
        <v>3314</v>
      </c>
      <c r="C952" s="7" t="s">
        <v>2844</v>
      </c>
      <c r="D952" s="8" t="s">
        <v>3314</v>
      </c>
      <c r="E952" s="6">
        <v>1625.28</v>
      </c>
      <c r="F952" s="6">
        <v>0.7</v>
      </c>
      <c r="G952" s="6">
        <f t="shared" si="27"/>
        <v>2321.8285714285716</v>
      </c>
      <c r="H952" s="10" t="s">
        <v>2274</v>
      </c>
    </row>
    <row r="953" spans="1:8" x14ac:dyDescent="0.3">
      <c r="A953" s="8" t="s">
        <v>3315</v>
      </c>
      <c r="B953" s="8" t="s">
        <v>3315</v>
      </c>
      <c r="C953" s="7" t="s">
        <v>2844</v>
      </c>
      <c r="D953" s="8" t="s">
        <v>3315</v>
      </c>
      <c r="E953" s="6">
        <v>799.5</v>
      </c>
      <c r="F953" s="6">
        <v>0.7</v>
      </c>
      <c r="G953" s="6">
        <f t="shared" si="27"/>
        <v>1142.1428571428571</v>
      </c>
      <c r="H953" s="10" t="s">
        <v>2274</v>
      </c>
    </row>
    <row r="954" spans="1:8" x14ac:dyDescent="0.3">
      <c r="A954" s="8" t="s">
        <v>3316</v>
      </c>
      <c r="B954" s="8" t="s">
        <v>3316</v>
      </c>
      <c r="C954" s="7" t="s">
        <v>2844</v>
      </c>
      <c r="D954" s="8" t="s">
        <v>3316</v>
      </c>
      <c r="E954" s="6">
        <v>997.14</v>
      </c>
      <c r="F954" s="6">
        <v>0.7</v>
      </c>
      <c r="G954" s="6">
        <f t="shared" si="27"/>
        <v>1424.4857142857143</v>
      </c>
      <c r="H954" s="10" t="s">
        <v>2274</v>
      </c>
    </row>
    <row r="955" spans="1:8" x14ac:dyDescent="0.3">
      <c r="A955" s="8" t="s">
        <v>3317</v>
      </c>
      <c r="B955" s="8" t="s">
        <v>3317</v>
      </c>
      <c r="C955" s="7" t="s">
        <v>2844</v>
      </c>
      <c r="D955" s="8" t="s">
        <v>3317</v>
      </c>
      <c r="E955" s="6">
        <v>1191.3</v>
      </c>
      <c r="F955" s="6">
        <v>0.7</v>
      </c>
      <c r="G955" s="6">
        <f t="shared" si="27"/>
        <v>1701.8571428571429</v>
      </c>
      <c r="H955" s="10" t="s">
        <v>2274</v>
      </c>
    </row>
    <row r="956" spans="1:8" x14ac:dyDescent="0.3">
      <c r="A956" s="8" t="s">
        <v>3318</v>
      </c>
      <c r="B956" s="8" t="s">
        <v>3318</v>
      </c>
      <c r="C956" s="7" t="s">
        <v>2844</v>
      </c>
      <c r="D956" s="8" t="s">
        <v>3318</v>
      </c>
      <c r="E956" s="6">
        <v>1385.4</v>
      </c>
      <c r="F956" s="6">
        <v>0.7</v>
      </c>
      <c r="G956" s="6">
        <f t="shared" si="27"/>
        <v>1979.1428571428573</v>
      </c>
      <c r="H956" s="10" t="s">
        <v>2274</v>
      </c>
    </row>
    <row r="957" spans="1:8" x14ac:dyDescent="0.3">
      <c r="A957" s="8" t="s">
        <v>3319</v>
      </c>
      <c r="B957" s="8" t="s">
        <v>3319</v>
      </c>
      <c r="C957" s="7" t="s">
        <v>2844</v>
      </c>
      <c r="D957" s="8" t="s">
        <v>3319</v>
      </c>
      <c r="E957" s="6">
        <v>1582.5</v>
      </c>
      <c r="F957" s="6">
        <v>0.7</v>
      </c>
      <c r="G957" s="6">
        <f t="shared" si="27"/>
        <v>2260.7142857142858</v>
      </c>
      <c r="H957" s="10" t="s">
        <v>2274</v>
      </c>
    </row>
    <row r="958" spans="1:8" x14ac:dyDescent="0.3">
      <c r="A958" s="8" t="s">
        <v>3320</v>
      </c>
      <c r="B958" s="8" t="s">
        <v>3320</v>
      </c>
      <c r="C958" s="7" t="s">
        <v>2844</v>
      </c>
      <c r="D958" s="8" t="s">
        <v>3320</v>
      </c>
      <c r="E958" s="6">
        <v>1780.32</v>
      </c>
      <c r="F958" s="6">
        <v>0.7</v>
      </c>
      <c r="G958" s="6">
        <f t="shared" ref="G958:G1021" si="28">E958/F958</f>
        <v>2543.3142857142857</v>
      </c>
      <c r="H958" s="10" t="s">
        <v>2274</v>
      </c>
    </row>
    <row r="959" spans="1:8" x14ac:dyDescent="0.3">
      <c r="A959" s="8" t="s">
        <v>3321</v>
      </c>
      <c r="B959" s="8" t="s">
        <v>3321</v>
      </c>
      <c r="C959" s="7" t="s">
        <v>2844</v>
      </c>
      <c r="D959" s="8" t="s">
        <v>3321</v>
      </c>
      <c r="E959" s="6">
        <v>1981.08</v>
      </c>
      <c r="F959" s="6">
        <v>0.7</v>
      </c>
      <c r="G959" s="6">
        <f t="shared" si="28"/>
        <v>2830.1142857142859</v>
      </c>
      <c r="H959" s="10" t="s">
        <v>2274</v>
      </c>
    </row>
    <row r="960" spans="1:8" x14ac:dyDescent="0.3">
      <c r="A960" s="8" t="s">
        <v>3322</v>
      </c>
      <c r="B960" s="8" t="s">
        <v>3322</v>
      </c>
      <c r="C960" s="7" t="s">
        <v>2844</v>
      </c>
      <c r="D960" s="8" t="s">
        <v>3322</v>
      </c>
      <c r="E960" s="6">
        <v>2181.9</v>
      </c>
      <c r="F960" s="6">
        <v>0.7</v>
      </c>
      <c r="G960" s="6">
        <f t="shared" si="28"/>
        <v>3117.0000000000005</v>
      </c>
      <c r="H960" s="10" t="s">
        <v>2274</v>
      </c>
    </row>
    <row r="961" spans="1:8" x14ac:dyDescent="0.3">
      <c r="A961" s="8" t="s">
        <v>3323</v>
      </c>
      <c r="B961" s="8" t="s">
        <v>3323</v>
      </c>
      <c r="C961" s="7" t="s">
        <v>2844</v>
      </c>
      <c r="D961" s="8" t="s">
        <v>3323</v>
      </c>
      <c r="E961" s="6">
        <v>2376</v>
      </c>
      <c r="F961" s="6">
        <v>0.7</v>
      </c>
      <c r="G961" s="6">
        <f t="shared" si="28"/>
        <v>3394.2857142857147</v>
      </c>
      <c r="H961" s="10" t="s">
        <v>2274</v>
      </c>
    </row>
    <row r="962" spans="1:8" x14ac:dyDescent="0.3">
      <c r="A962" s="8" t="s">
        <v>3324</v>
      </c>
      <c r="B962" s="8" t="s">
        <v>3324</v>
      </c>
      <c r="C962" s="7" t="s">
        <v>2844</v>
      </c>
      <c r="D962" s="8" t="s">
        <v>3324</v>
      </c>
      <c r="E962" s="6">
        <v>2721.06</v>
      </c>
      <c r="F962" s="6">
        <v>0.7</v>
      </c>
      <c r="G962" s="6">
        <f t="shared" si="28"/>
        <v>3887.2285714285717</v>
      </c>
      <c r="H962" s="10" t="s">
        <v>2274</v>
      </c>
    </row>
    <row r="963" spans="1:8" x14ac:dyDescent="0.3">
      <c r="A963" s="8" t="s">
        <v>3325</v>
      </c>
      <c r="B963" s="8" t="s">
        <v>3325</v>
      </c>
      <c r="C963" s="7" t="s">
        <v>2844</v>
      </c>
      <c r="D963" s="8" t="s">
        <v>3325</v>
      </c>
      <c r="E963" s="6">
        <v>772.92</v>
      </c>
      <c r="F963" s="6">
        <v>0.7</v>
      </c>
      <c r="G963" s="6">
        <f t="shared" si="28"/>
        <v>1104.1714285714286</v>
      </c>
      <c r="H963" s="10" t="s">
        <v>2274</v>
      </c>
    </row>
    <row r="964" spans="1:8" x14ac:dyDescent="0.3">
      <c r="A964" s="8" t="s">
        <v>3326</v>
      </c>
      <c r="B964" s="8" t="s">
        <v>3326</v>
      </c>
      <c r="C964" s="7" t="s">
        <v>2844</v>
      </c>
      <c r="D964" s="8" t="s">
        <v>3326</v>
      </c>
      <c r="E964" s="6">
        <v>917.94</v>
      </c>
      <c r="F964" s="6">
        <v>0.7</v>
      </c>
      <c r="G964" s="6">
        <f t="shared" si="28"/>
        <v>1311.3428571428574</v>
      </c>
      <c r="H964" s="10" t="s">
        <v>2274</v>
      </c>
    </row>
    <row r="965" spans="1:8" x14ac:dyDescent="0.3">
      <c r="A965" s="8" t="s">
        <v>3327</v>
      </c>
      <c r="B965" s="8" t="s">
        <v>3327</v>
      </c>
      <c r="C965" s="7" t="s">
        <v>2844</v>
      </c>
      <c r="D965" s="8" t="s">
        <v>3327</v>
      </c>
      <c r="E965" s="6">
        <v>1059.6600000000001</v>
      </c>
      <c r="F965" s="6">
        <v>0.7</v>
      </c>
      <c r="G965" s="6">
        <f t="shared" si="28"/>
        <v>1513.8000000000002</v>
      </c>
      <c r="H965" s="10" t="s">
        <v>2274</v>
      </c>
    </row>
    <row r="966" spans="1:8" x14ac:dyDescent="0.3">
      <c r="A966" s="8" t="s">
        <v>3328</v>
      </c>
      <c r="B966" s="8" t="s">
        <v>3328</v>
      </c>
      <c r="C966" s="7" t="s">
        <v>2844</v>
      </c>
      <c r="D966" s="8" t="s">
        <v>3328</v>
      </c>
      <c r="E966" s="6">
        <v>1204.5</v>
      </c>
      <c r="F966" s="6">
        <v>0.7</v>
      </c>
      <c r="G966" s="6">
        <f t="shared" si="28"/>
        <v>1720.7142857142858</v>
      </c>
      <c r="H966" s="10" t="s">
        <v>2274</v>
      </c>
    </row>
    <row r="967" spans="1:8" x14ac:dyDescent="0.3">
      <c r="A967" s="8" t="s">
        <v>3329</v>
      </c>
      <c r="B967" s="8" t="s">
        <v>3329</v>
      </c>
      <c r="C967" s="7" t="s">
        <v>2844</v>
      </c>
      <c r="D967" s="8" t="s">
        <v>3329</v>
      </c>
      <c r="E967" s="6">
        <v>1349.34</v>
      </c>
      <c r="F967" s="6">
        <v>0.7</v>
      </c>
      <c r="G967" s="6">
        <f t="shared" si="28"/>
        <v>1927.6285714285714</v>
      </c>
      <c r="H967" s="10" t="s">
        <v>2274</v>
      </c>
    </row>
    <row r="968" spans="1:8" x14ac:dyDescent="0.3">
      <c r="A968" s="8" t="s">
        <v>3330</v>
      </c>
      <c r="B968" s="8" t="s">
        <v>3330</v>
      </c>
      <c r="C968" s="7" t="s">
        <v>2844</v>
      </c>
      <c r="D968" s="8" t="s">
        <v>3330</v>
      </c>
      <c r="E968" s="6">
        <v>1493.52</v>
      </c>
      <c r="F968" s="6">
        <v>0.7</v>
      </c>
      <c r="G968" s="6">
        <f t="shared" si="28"/>
        <v>2133.6</v>
      </c>
      <c r="H968" s="10" t="s">
        <v>2274</v>
      </c>
    </row>
    <row r="969" spans="1:8" x14ac:dyDescent="0.3">
      <c r="A969" s="8" t="s">
        <v>3331</v>
      </c>
      <c r="B969" s="8" t="s">
        <v>3331</v>
      </c>
      <c r="C969" s="7" t="s">
        <v>2844</v>
      </c>
      <c r="D969" s="8" t="s">
        <v>3331</v>
      </c>
      <c r="E969" s="6">
        <v>1642.14</v>
      </c>
      <c r="F969" s="6">
        <v>0.7</v>
      </c>
      <c r="G969" s="6">
        <f t="shared" si="28"/>
        <v>2345.9142857142861</v>
      </c>
      <c r="H969" s="10" t="s">
        <v>2274</v>
      </c>
    </row>
    <row r="970" spans="1:8" x14ac:dyDescent="0.3">
      <c r="A970" s="8" t="s">
        <v>3332</v>
      </c>
      <c r="B970" s="8" t="s">
        <v>3332</v>
      </c>
      <c r="C970" s="7" t="s">
        <v>2844</v>
      </c>
      <c r="D970" s="8" t="s">
        <v>3332</v>
      </c>
      <c r="E970" s="6">
        <v>1793.52</v>
      </c>
      <c r="F970" s="6">
        <v>0.7</v>
      </c>
      <c r="G970" s="6">
        <f t="shared" si="28"/>
        <v>2562.1714285714288</v>
      </c>
      <c r="H970" s="10" t="s">
        <v>2274</v>
      </c>
    </row>
    <row r="971" spans="1:8" x14ac:dyDescent="0.3">
      <c r="A971" s="8" t="s">
        <v>3333</v>
      </c>
      <c r="B971" s="8" t="s">
        <v>3333</v>
      </c>
      <c r="C971" s="7" t="s">
        <v>2844</v>
      </c>
      <c r="D971" s="8" t="s">
        <v>3333</v>
      </c>
      <c r="E971" s="6">
        <v>1934.88</v>
      </c>
      <c r="F971" s="6">
        <v>0.7</v>
      </c>
      <c r="G971" s="6">
        <f t="shared" si="28"/>
        <v>2764.1142857142859</v>
      </c>
      <c r="H971" s="10" t="s">
        <v>2274</v>
      </c>
    </row>
    <row r="972" spans="1:8" x14ac:dyDescent="0.3">
      <c r="A972" s="8" t="s">
        <v>3334</v>
      </c>
      <c r="B972" s="8" t="s">
        <v>3334</v>
      </c>
      <c r="C972" s="7" t="s">
        <v>2844</v>
      </c>
      <c r="D972" s="8" t="s">
        <v>3334</v>
      </c>
      <c r="E972" s="6">
        <v>2233.98</v>
      </c>
      <c r="F972" s="6">
        <v>0.7</v>
      </c>
      <c r="G972" s="6">
        <f t="shared" si="28"/>
        <v>3191.4</v>
      </c>
      <c r="H972" s="10" t="s">
        <v>2274</v>
      </c>
    </row>
    <row r="973" spans="1:8" x14ac:dyDescent="0.3">
      <c r="A973" s="8" t="s">
        <v>3335</v>
      </c>
      <c r="B973" s="8" t="s">
        <v>3335</v>
      </c>
      <c r="C973" s="7" t="s">
        <v>2844</v>
      </c>
      <c r="D973" s="8" t="s">
        <v>3335</v>
      </c>
      <c r="E973" s="6">
        <v>724.92</v>
      </c>
      <c r="F973" s="6">
        <v>0.7</v>
      </c>
      <c r="G973" s="6">
        <f t="shared" si="28"/>
        <v>1035.5999999999999</v>
      </c>
      <c r="H973" s="10" t="s">
        <v>2274</v>
      </c>
    </row>
    <row r="974" spans="1:8" x14ac:dyDescent="0.3">
      <c r="A974" s="8" t="s">
        <v>3336</v>
      </c>
      <c r="B974" s="8" t="s">
        <v>3336</v>
      </c>
      <c r="C974" s="7" t="s">
        <v>2844</v>
      </c>
      <c r="D974" s="8" t="s">
        <v>3336</v>
      </c>
      <c r="E974" s="6">
        <v>865.56</v>
      </c>
      <c r="F974" s="6">
        <v>0.7</v>
      </c>
      <c r="G974" s="6">
        <f t="shared" si="28"/>
        <v>1236.5142857142857</v>
      </c>
      <c r="H974" s="10" t="s">
        <v>2274</v>
      </c>
    </row>
    <row r="975" spans="1:8" x14ac:dyDescent="0.3">
      <c r="A975" s="8" t="s">
        <v>3337</v>
      </c>
      <c r="B975" s="8" t="s">
        <v>3337</v>
      </c>
      <c r="C975" s="7" t="s">
        <v>2844</v>
      </c>
      <c r="D975" s="8" t="s">
        <v>3337</v>
      </c>
      <c r="E975" s="6">
        <v>983.94</v>
      </c>
      <c r="F975" s="6">
        <v>0.7</v>
      </c>
      <c r="G975" s="6">
        <f t="shared" si="28"/>
        <v>1405.6285714285716</v>
      </c>
      <c r="H975" s="10" t="s">
        <v>2274</v>
      </c>
    </row>
    <row r="976" spans="1:8" x14ac:dyDescent="0.3">
      <c r="A976" s="8" t="s">
        <v>3338</v>
      </c>
      <c r="B976" s="8" t="s">
        <v>3338</v>
      </c>
      <c r="C976" s="7" t="s">
        <v>2844</v>
      </c>
      <c r="D976" s="8" t="s">
        <v>3338</v>
      </c>
      <c r="E976" s="6">
        <v>1102.3800000000001</v>
      </c>
      <c r="F976" s="6">
        <v>0.7</v>
      </c>
      <c r="G976" s="6">
        <f t="shared" si="28"/>
        <v>1574.8285714285716</v>
      </c>
      <c r="H976" s="10" t="s">
        <v>2274</v>
      </c>
    </row>
    <row r="977" spans="1:8" x14ac:dyDescent="0.3">
      <c r="A977" s="8" t="s">
        <v>3339</v>
      </c>
      <c r="B977" s="8" t="s">
        <v>3339</v>
      </c>
      <c r="C977" s="7" t="s">
        <v>2844</v>
      </c>
      <c r="D977" s="8" t="s">
        <v>3339</v>
      </c>
      <c r="E977" s="6">
        <v>1220.7</v>
      </c>
      <c r="F977" s="6">
        <v>0.7</v>
      </c>
      <c r="G977" s="6">
        <f t="shared" si="28"/>
        <v>1743.8571428571431</v>
      </c>
      <c r="H977" s="10" t="s">
        <v>2274</v>
      </c>
    </row>
    <row r="978" spans="1:8" x14ac:dyDescent="0.3">
      <c r="A978" s="8" t="s">
        <v>3340</v>
      </c>
      <c r="B978" s="8" t="s">
        <v>3340</v>
      </c>
      <c r="C978" s="7" t="s">
        <v>2844</v>
      </c>
      <c r="D978" s="8" t="s">
        <v>3340</v>
      </c>
      <c r="E978" s="6">
        <v>1339.14</v>
      </c>
      <c r="F978" s="6">
        <v>0.7</v>
      </c>
      <c r="G978" s="6">
        <f t="shared" si="28"/>
        <v>1913.0571428571432</v>
      </c>
      <c r="H978" s="10" t="s">
        <v>2274</v>
      </c>
    </row>
    <row r="979" spans="1:8" x14ac:dyDescent="0.3">
      <c r="A979" s="8" t="s">
        <v>3341</v>
      </c>
      <c r="B979" s="8" t="s">
        <v>3341</v>
      </c>
      <c r="C979" s="7" t="s">
        <v>2844</v>
      </c>
      <c r="D979" s="8" t="s">
        <v>3341</v>
      </c>
      <c r="E979" s="6">
        <v>1464.24</v>
      </c>
      <c r="F979" s="6">
        <v>0.7</v>
      </c>
      <c r="G979" s="6">
        <f t="shared" si="28"/>
        <v>2091.7714285714287</v>
      </c>
      <c r="H979" s="10" t="s">
        <v>2274</v>
      </c>
    </row>
    <row r="980" spans="1:8" x14ac:dyDescent="0.3">
      <c r="A980" s="8" t="s">
        <v>3342</v>
      </c>
      <c r="B980" s="8" t="s">
        <v>3342</v>
      </c>
      <c r="C980" s="7" t="s">
        <v>2844</v>
      </c>
      <c r="D980" s="8" t="s">
        <v>3342</v>
      </c>
      <c r="E980" s="6">
        <v>1586.28</v>
      </c>
      <c r="F980" s="6">
        <v>0.7</v>
      </c>
      <c r="G980" s="6">
        <f t="shared" si="28"/>
        <v>2266.1142857142859</v>
      </c>
      <c r="H980" s="10" t="s">
        <v>2274</v>
      </c>
    </row>
    <row r="981" spans="1:8" x14ac:dyDescent="0.3">
      <c r="A981" s="8" t="s">
        <v>3343</v>
      </c>
      <c r="B981" s="8" t="s">
        <v>3343</v>
      </c>
      <c r="C981" s="7" t="s">
        <v>2844</v>
      </c>
      <c r="D981" s="8" t="s">
        <v>3343</v>
      </c>
      <c r="E981" s="6">
        <v>1704.6</v>
      </c>
      <c r="F981" s="6">
        <v>0.7</v>
      </c>
      <c r="G981" s="6">
        <f t="shared" si="28"/>
        <v>2435.1428571428573</v>
      </c>
      <c r="H981" s="10" t="s">
        <v>2274</v>
      </c>
    </row>
    <row r="982" spans="1:8" x14ac:dyDescent="0.3">
      <c r="A982" s="8" t="s">
        <v>3344</v>
      </c>
      <c r="B982" s="8" t="s">
        <v>3344</v>
      </c>
      <c r="C982" s="7" t="s">
        <v>2844</v>
      </c>
      <c r="D982" s="8" t="s">
        <v>3344</v>
      </c>
      <c r="E982" s="6">
        <v>1977.48</v>
      </c>
      <c r="F982" s="6">
        <v>0.7</v>
      </c>
      <c r="G982" s="6">
        <f t="shared" si="28"/>
        <v>2824.971428571429</v>
      </c>
      <c r="H982" s="10" t="s">
        <v>2274</v>
      </c>
    </row>
    <row r="983" spans="1:8" x14ac:dyDescent="0.3">
      <c r="A983" s="8" t="s">
        <v>3345</v>
      </c>
      <c r="B983" s="8" t="s">
        <v>3345</v>
      </c>
      <c r="C983" s="7" t="s">
        <v>2844</v>
      </c>
      <c r="D983" s="8" t="s">
        <v>3345</v>
      </c>
      <c r="E983" s="6">
        <v>825.84</v>
      </c>
      <c r="F983" s="6">
        <v>0.7</v>
      </c>
      <c r="G983" s="6">
        <f t="shared" si="28"/>
        <v>1179.7714285714287</v>
      </c>
      <c r="H983" s="10" t="s">
        <v>2274</v>
      </c>
    </row>
    <row r="984" spans="1:8" x14ac:dyDescent="0.3">
      <c r="A984" s="8" t="s">
        <v>3346</v>
      </c>
      <c r="B984" s="8" t="s">
        <v>3346</v>
      </c>
      <c r="C984" s="7" t="s">
        <v>2844</v>
      </c>
      <c r="D984" s="8" t="s">
        <v>3346</v>
      </c>
      <c r="E984" s="6">
        <v>930.96</v>
      </c>
      <c r="F984" s="6">
        <v>0.7</v>
      </c>
      <c r="G984" s="6">
        <f t="shared" si="28"/>
        <v>1329.9428571428573</v>
      </c>
      <c r="H984" s="10" t="s">
        <v>2274</v>
      </c>
    </row>
    <row r="985" spans="1:8" x14ac:dyDescent="0.3">
      <c r="A985" s="8" t="s">
        <v>3347</v>
      </c>
      <c r="B985" s="8" t="s">
        <v>3347</v>
      </c>
      <c r="C985" s="7" t="s">
        <v>2844</v>
      </c>
      <c r="D985" s="8" t="s">
        <v>3347</v>
      </c>
      <c r="E985" s="6">
        <v>1039.8</v>
      </c>
      <c r="F985" s="6">
        <v>0.7</v>
      </c>
      <c r="G985" s="6">
        <f t="shared" si="28"/>
        <v>1485.4285714285716</v>
      </c>
      <c r="H985" s="10" t="s">
        <v>2274</v>
      </c>
    </row>
    <row r="986" spans="1:8" x14ac:dyDescent="0.3">
      <c r="A986" s="8" t="s">
        <v>3348</v>
      </c>
      <c r="B986" s="8" t="s">
        <v>3348</v>
      </c>
      <c r="C986" s="7" t="s">
        <v>2844</v>
      </c>
      <c r="D986" s="8" t="s">
        <v>3348</v>
      </c>
      <c r="E986" s="6">
        <v>1148.52</v>
      </c>
      <c r="F986" s="6">
        <v>0.7</v>
      </c>
      <c r="G986" s="6">
        <f t="shared" si="28"/>
        <v>1640.7428571428572</v>
      </c>
      <c r="H986" s="10" t="s">
        <v>2274</v>
      </c>
    </row>
    <row r="987" spans="1:8" x14ac:dyDescent="0.3">
      <c r="A987" s="8" t="s">
        <v>3349</v>
      </c>
      <c r="B987" s="8" t="s">
        <v>3349</v>
      </c>
      <c r="C987" s="7" t="s">
        <v>2844</v>
      </c>
      <c r="D987" s="8" t="s">
        <v>3349</v>
      </c>
      <c r="E987" s="6">
        <v>1253.82</v>
      </c>
      <c r="F987" s="6">
        <v>0.7</v>
      </c>
      <c r="G987" s="6">
        <f t="shared" si="28"/>
        <v>1791.1714285714286</v>
      </c>
      <c r="H987" s="10" t="s">
        <v>2274</v>
      </c>
    </row>
    <row r="988" spans="1:8" x14ac:dyDescent="0.3">
      <c r="A988" s="8" t="s">
        <v>3350</v>
      </c>
      <c r="B988" s="8" t="s">
        <v>3350</v>
      </c>
      <c r="C988" s="7" t="s">
        <v>2844</v>
      </c>
      <c r="D988" s="8" t="s">
        <v>3350</v>
      </c>
      <c r="E988" s="6">
        <v>1368.6</v>
      </c>
      <c r="F988" s="6">
        <v>0.7</v>
      </c>
      <c r="G988" s="6">
        <f t="shared" si="28"/>
        <v>1955.1428571428571</v>
      </c>
      <c r="H988" s="10" t="s">
        <v>2274</v>
      </c>
    </row>
    <row r="989" spans="1:8" x14ac:dyDescent="0.3">
      <c r="A989" s="8" t="s">
        <v>3351</v>
      </c>
      <c r="B989" s="8" t="s">
        <v>3351</v>
      </c>
      <c r="C989" s="7" t="s">
        <v>2844</v>
      </c>
      <c r="D989" s="8" t="s">
        <v>3351</v>
      </c>
      <c r="E989" s="6">
        <v>1481.04</v>
      </c>
      <c r="F989" s="6">
        <v>0.7</v>
      </c>
      <c r="G989" s="6">
        <f t="shared" si="28"/>
        <v>2115.7714285714287</v>
      </c>
      <c r="H989" s="10" t="s">
        <v>2274</v>
      </c>
    </row>
    <row r="990" spans="1:8" x14ac:dyDescent="0.3">
      <c r="A990" s="8" t="s">
        <v>3352</v>
      </c>
      <c r="B990" s="8" t="s">
        <v>3352</v>
      </c>
      <c r="C990" s="7" t="s">
        <v>2844</v>
      </c>
      <c r="D990" s="8" t="s">
        <v>3352</v>
      </c>
      <c r="E990" s="6">
        <v>1586.28</v>
      </c>
      <c r="F990" s="6">
        <v>0.7</v>
      </c>
      <c r="G990" s="6">
        <f t="shared" si="28"/>
        <v>2266.1142857142859</v>
      </c>
      <c r="H990" s="10" t="s">
        <v>2274</v>
      </c>
    </row>
    <row r="991" spans="1:8" x14ac:dyDescent="0.3">
      <c r="A991" s="8" t="s">
        <v>3353</v>
      </c>
      <c r="B991" s="8" t="s">
        <v>3353</v>
      </c>
      <c r="C991" s="7" t="s">
        <v>2844</v>
      </c>
      <c r="D991" s="8" t="s">
        <v>3353</v>
      </c>
      <c r="E991" s="6">
        <v>1842.84</v>
      </c>
      <c r="F991" s="6">
        <v>0.7</v>
      </c>
      <c r="G991" s="6">
        <f t="shared" si="28"/>
        <v>2632.6285714285714</v>
      </c>
      <c r="H991" s="10" t="s">
        <v>2274</v>
      </c>
    </row>
    <row r="992" spans="1:8" x14ac:dyDescent="0.3">
      <c r="A992" s="8" t="s">
        <v>3354</v>
      </c>
      <c r="B992" s="8" t="s">
        <v>3354</v>
      </c>
      <c r="C992" s="7" t="s">
        <v>2844</v>
      </c>
      <c r="D992" s="8" t="s">
        <v>3354</v>
      </c>
      <c r="E992" s="6">
        <v>1381.38</v>
      </c>
      <c r="F992" s="6">
        <v>0.7</v>
      </c>
      <c r="G992" s="6">
        <f t="shared" si="28"/>
        <v>1973.4000000000003</v>
      </c>
      <c r="H992" s="10" t="s">
        <v>2274</v>
      </c>
    </row>
    <row r="993" spans="1:8" x14ac:dyDescent="0.3">
      <c r="A993" s="8" t="s">
        <v>3355</v>
      </c>
      <c r="B993" s="8" t="s">
        <v>3355</v>
      </c>
      <c r="C993" s="7" t="s">
        <v>2844</v>
      </c>
      <c r="D993" s="8" t="s">
        <v>3355</v>
      </c>
      <c r="E993" s="6">
        <v>1687.32</v>
      </c>
      <c r="F993" s="6">
        <v>0.7</v>
      </c>
      <c r="G993" s="6">
        <f t="shared" si="28"/>
        <v>2410.457142857143</v>
      </c>
      <c r="H993" s="10" t="s">
        <v>2274</v>
      </c>
    </row>
    <row r="994" spans="1:8" x14ac:dyDescent="0.3">
      <c r="A994" s="8" t="s">
        <v>3356</v>
      </c>
      <c r="B994" s="8" t="s">
        <v>3356</v>
      </c>
      <c r="C994" s="7" t="s">
        <v>2844</v>
      </c>
      <c r="D994" s="8" t="s">
        <v>3356</v>
      </c>
      <c r="E994" s="6">
        <v>2155.08</v>
      </c>
      <c r="F994" s="6">
        <v>0.7</v>
      </c>
      <c r="G994" s="6">
        <f t="shared" si="28"/>
        <v>3078.6857142857143</v>
      </c>
      <c r="H994" s="10" t="s">
        <v>2274</v>
      </c>
    </row>
    <row r="995" spans="1:8" x14ac:dyDescent="0.3">
      <c r="A995" s="8" t="s">
        <v>3357</v>
      </c>
      <c r="B995" s="8" t="s">
        <v>3357</v>
      </c>
      <c r="C995" s="7" t="s">
        <v>2844</v>
      </c>
      <c r="D995" s="8" t="s">
        <v>3357</v>
      </c>
      <c r="E995" s="6">
        <v>2630.7</v>
      </c>
      <c r="F995" s="6">
        <v>0.7</v>
      </c>
      <c r="G995" s="6">
        <f t="shared" si="28"/>
        <v>3758.1428571428573</v>
      </c>
      <c r="H995" s="10" t="s">
        <v>2274</v>
      </c>
    </row>
    <row r="996" spans="1:8" x14ac:dyDescent="0.3">
      <c r="A996" s="8" t="s">
        <v>3358</v>
      </c>
      <c r="B996" s="8" t="s">
        <v>3358</v>
      </c>
      <c r="C996" s="7" t="s">
        <v>2844</v>
      </c>
      <c r="D996" s="8" t="s">
        <v>3358</v>
      </c>
      <c r="E996" s="6">
        <v>3341.04</v>
      </c>
      <c r="F996" s="6">
        <v>0.7</v>
      </c>
      <c r="G996" s="6">
        <f t="shared" si="28"/>
        <v>4772.9142857142861</v>
      </c>
      <c r="H996" s="10" t="s">
        <v>2274</v>
      </c>
    </row>
    <row r="997" spans="1:8" x14ac:dyDescent="0.3">
      <c r="A997" s="8" t="s">
        <v>3359</v>
      </c>
      <c r="B997" s="8" t="s">
        <v>3359</v>
      </c>
      <c r="C997" s="7" t="s">
        <v>2844</v>
      </c>
      <c r="D997" s="8" t="s">
        <v>3359</v>
      </c>
      <c r="E997" s="6">
        <v>1178.58</v>
      </c>
      <c r="F997" s="6">
        <v>0.7</v>
      </c>
      <c r="G997" s="6">
        <f t="shared" si="28"/>
        <v>1683.6857142857143</v>
      </c>
      <c r="H997" s="10" t="s">
        <v>2274</v>
      </c>
    </row>
    <row r="998" spans="1:8" x14ac:dyDescent="0.3">
      <c r="A998" s="8" t="s">
        <v>3360</v>
      </c>
      <c r="B998" s="8" t="s">
        <v>3360</v>
      </c>
      <c r="C998" s="7" t="s">
        <v>2844</v>
      </c>
      <c r="D998" s="8" t="s">
        <v>3360</v>
      </c>
      <c r="E998" s="6">
        <v>1294.2</v>
      </c>
      <c r="F998" s="6">
        <v>0.7</v>
      </c>
      <c r="G998" s="6">
        <f t="shared" si="28"/>
        <v>1848.8571428571431</v>
      </c>
      <c r="H998" s="10" t="s">
        <v>2274</v>
      </c>
    </row>
    <row r="999" spans="1:8" x14ac:dyDescent="0.3">
      <c r="A999" s="8" t="s">
        <v>3361</v>
      </c>
      <c r="B999" s="8" t="s">
        <v>3361</v>
      </c>
      <c r="C999" s="7" t="s">
        <v>2844</v>
      </c>
      <c r="D999" s="8" t="s">
        <v>3361</v>
      </c>
      <c r="E999" s="6">
        <v>1378.56</v>
      </c>
      <c r="F999" s="6">
        <v>0.7</v>
      </c>
      <c r="G999" s="6">
        <f t="shared" si="28"/>
        <v>1969.3714285714286</v>
      </c>
      <c r="H999" s="10" t="s">
        <v>2274</v>
      </c>
    </row>
    <row r="1000" spans="1:8" x14ac:dyDescent="0.3">
      <c r="A1000" s="8" t="s">
        <v>3362</v>
      </c>
      <c r="B1000" s="8" t="s">
        <v>3362</v>
      </c>
      <c r="C1000" s="7" t="s">
        <v>2844</v>
      </c>
      <c r="D1000" s="8" t="s">
        <v>3362</v>
      </c>
      <c r="E1000" s="6">
        <v>1304.7</v>
      </c>
      <c r="F1000" s="6">
        <v>0.7</v>
      </c>
      <c r="G1000" s="6">
        <f t="shared" si="28"/>
        <v>1863.8571428571431</v>
      </c>
      <c r="H1000" s="10" t="s">
        <v>2274</v>
      </c>
    </row>
    <row r="1001" spans="1:8" x14ac:dyDescent="0.3">
      <c r="A1001" s="8" t="s">
        <v>3363</v>
      </c>
      <c r="B1001" s="8" t="s">
        <v>3363</v>
      </c>
      <c r="C1001" s="7" t="s">
        <v>2844</v>
      </c>
      <c r="D1001" s="8" t="s">
        <v>3363</v>
      </c>
      <c r="E1001" s="6">
        <v>1458.96</v>
      </c>
      <c r="F1001" s="6">
        <v>0.7</v>
      </c>
      <c r="G1001" s="6">
        <f t="shared" si="28"/>
        <v>2084.2285714285717</v>
      </c>
      <c r="H1001" s="10" t="s">
        <v>2274</v>
      </c>
    </row>
    <row r="1002" spans="1:8" x14ac:dyDescent="0.3">
      <c r="A1002" s="8" t="s">
        <v>3364</v>
      </c>
      <c r="B1002" s="8" t="s">
        <v>3364</v>
      </c>
      <c r="C1002" s="7" t="s">
        <v>2844</v>
      </c>
      <c r="D1002" s="8" t="s">
        <v>3364</v>
      </c>
      <c r="E1002" s="6">
        <v>1573.2</v>
      </c>
      <c r="F1002" s="6">
        <v>0.7</v>
      </c>
      <c r="G1002" s="6">
        <f t="shared" si="28"/>
        <v>2247.4285714285716</v>
      </c>
      <c r="H1002" s="10" t="s">
        <v>2274</v>
      </c>
    </row>
    <row r="1003" spans="1:8" x14ac:dyDescent="0.3">
      <c r="A1003" s="8" t="s">
        <v>3365</v>
      </c>
      <c r="B1003" s="8" t="s">
        <v>3365</v>
      </c>
      <c r="C1003" s="7" t="s">
        <v>2844</v>
      </c>
      <c r="D1003" s="8" t="s">
        <v>3365</v>
      </c>
      <c r="E1003" s="6">
        <v>1022.28</v>
      </c>
      <c r="F1003" s="6">
        <v>0.7</v>
      </c>
      <c r="G1003" s="6">
        <f t="shared" si="28"/>
        <v>1460.4</v>
      </c>
      <c r="H1003" s="10" t="s">
        <v>2274</v>
      </c>
    </row>
    <row r="1004" spans="1:8" x14ac:dyDescent="0.3">
      <c r="A1004" s="8" t="s">
        <v>3366</v>
      </c>
      <c r="B1004" s="8" t="s">
        <v>3366</v>
      </c>
      <c r="C1004" s="7" t="s">
        <v>2844</v>
      </c>
      <c r="D1004" s="8" t="s">
        <v>3366</v>
      </c>
      <c r="E1004" s="6">
        <v>1153.6199999999999</v>
      </c>
      <c r="F1004" s="6">
        <v>0.7</v>
      </c>
      <c r="G1004" s="6">
        <f t="shared" si="28"/>
        <v>1648.0285714285715</v>
      </c>
      <c r="H1004" s="10" t="s">
        <v>2274</v>
      </c>
    </row>
    <row r="1005" spans="1:8" x14ac:dyDescent="0.3">
      <c r="A1005" s="8" t="s">
        <v>3367</v>
      </c>
      <c r="B1005" s="8" t="s">
        <v>3367</v>
      </c>
      <c r="C1005" s="7" t="s">
        <v>2844</v>
      </c>
      <c r="D1005" s="8" t="s">
        <v>3367</v>
      </c>
      <c r="E1005" s="6">
        <v>1269.24</v>
      </c>
      <c r="F1005" s="6">
        <v>0.7</v>
      </c>
      <c r="G1005" s="6">
        <f t="shared" si="28"/>
        <v>1813.2</v>
      </c>
      <c r="H1005" s="10" t="s">
        <v>2274</v>
      </c>
    </row>
    <row r="1006" spans="1:8" x14ac:dyDescent="0.3">
      <c r="A1006" s="8" t="s">
        <v>3368</v>
      </c>
      <c r="B1006" s="8" t="s">
        <v>3368</v>
      </c>
      <c r="C1006" s="7" t="s">
        <v>2844</v>
      </c>
      <c r="D1006" s="8" t="s">
        <v>3368</v>
      </c>
      <c r="E1006" s="6">
        <v>1381.86</v>
      </c>
      <c r="F1006" s="6">
        <v>0.7</v>
      </c>
      <c r="G1006" s="6">
        <f t="shared" si="28"/>
        <v>1974.0857142857142</v>
      </c>
      <c r="H1006" s="10" t="s">
        <v>2274</v>
      </c>
    </row>
    <row r="1007" spans="1:8" x14ac:dyDescent="0.3">
      <c r="A1007" s="8" t="s">
        <v>3369</v>
      </c>
      <c r="B1007" s="8" t="s">
        <v>3369</v>
      </c>
      <c r="C1007" s="7" t="s">
        <v>2844</v>
      </c>
      <c r="D1007" s="8" t="s">
        <v>3369</v>
      </c>
      <c r="E1007" s="6">
        <v>1500.6</v>
      </c>
      <c r="F1007" s="6">
        <v>0.7</v>
      </c>
      <c r="G1007" s="6">
        <f t="shared" si="28"/>
        <v>2143.7142857142858</v>
      </c>
      <c r="H1007" s="10" t="s">
        <v>2274</v>
      </c>
    </row>
    <row r="1008" spans="1:8" x14ac:dyDescent="0.3">
      <c r="A1008" s="8" t="s">
        <v>3370</v>
      </c>
      <c r="B1008" s="8" t="s">
        <v>3370</v>
      </c>
      <c r="C1008" s="7" t="s">
        <v>2844</v>
      </c>
      <c r="D1008" s="8" t="s">
        <v>3370</v>
      </c>
      <c r="E1008" s="6">
        <v>1600.62</v>
      </c>
      <c r="F1008" s="6">
        <v>0.7</v>
      </c>
      <c r="G1008" s="6">
        <f t="shared" si="28"/>
        <v>2286.6</v>
      </c>
      <c r="H1008" s="10" t="s">
        <v>2274</v>
      </c>
    </row>
    <row r="1009" spans="1:8" x14ac:dyDescent="0.3">
      <c r="A1009" s="8" t="s">
        <v>3371</v>
      </c>
      <c r="B1009" s="8" t="s">
        <v>3371</v>
      </c>
      <c r="C1009" s="7" t="s">
        <v>2844</v>
      </c>
      <c r="D1009" s="8" t="s">
        <v>3371</v>
      </c>
      <c r="E1009" s="6">
        <v>1713.18</v>
      </c>
      <c r="F1009" s="6">
        <v>0.7</v>
      </c>
      <c r="G1009" s="6">
        <f t="shared" si="28"/>
        <v>2447.4</v>
      </c>
      <c r="H1009" s="10" t="s">
        <v>2274</v>
      </c>
    </row>
    <row r="1010" spans="1:8" x14ac:dyDescent="0.3">
      <c r="A1010" s="8" t="s">
        <v>3372</v>
      </c>
      <c r="B1010" s="8" t="s">
        <v>3372</v>
      </c>
      <c r="C1010" s="7" t="s">
        <v>2844</v>
      </c>
      <c r="D1010" s="8" t="s">
        <v>3372</v>
      </c>
      <c r="E1010" s="6">
        <v>1841.4</v>
      </c>
      <c r="F1010" s="6">
        <v>0.7</v>
      </c>
      <c r="G1010" s="6">
        <f t="shared" si="28"/>
        <v>2630.5714285714289</v>
      </c>
      <c r="H1010" s="10" t="s">
        <v>2274</v>
      </c>
    </row>
    <row r="1011" spans="1:8" x14ac:dyDescent="0.3">
      <c r="A1011" s="8" t="s">
        <v>3373</v>
      </c>
      <c r="B1011" s="8" t="s">
        <v>3373</v>
      </c>
      <c r="C1011" s="7" t="s">
        <v>2844</v>
      </c>
      <c r="D1011" s="8" t="s">
        <v>3373</v>
      </c>
      <c r="E1011" s="6">
        <v>1944.48</v>
      </c>
      <c r="F1011" s="6">
        <v>0.7</v>
      </c>
      <c r="G1011" s="6">
        <f t="shared" si="28"/>
        <v>2777.8285714285716</v>
      </c>
      <c r="H1011" s="10" t="s">
        <v>2274</v>
      </c>
    </row>
    <row r="1012" spans="1:8" x14ac:dyDescent="0.3">
      <c r="A1012" s="8" t="s">
        <v>3374</v>
      </c>
      <c r="B1012" s="8" t="s">
        <v>3374</v>
      </c>
      <c r="C1012" s="7" t="s">
        <v>2844</v>
      </c>
      <c r="D1012" s="8" t="s">
        <v>3374</v>
      </c>
      <c r="E1012" s="6">
        <v>2072.6999999999998</v>
      </c>
      <c r="F1012" s="6">
        <v>0.7</v>
      </c>
      <c r="G1012" s="6">
        <f t="shared" si="28"/>
        <v>2961</v>
      </c>
      <c r="H1012" s="10" t="s">
        <v>2274</v>
      </c>
    </row>
    <row r="1013" spans="1:8" x14ac:dyDescent="0.3">
      <c r="A1013" s="8" t="s">
        <v>3375</v>
      </c>
      <c r="B1013" s="8" t="s">
        <v>3375</v>
      </c>
      <c r="C1013" s="7" t="s">
        <v>2844</v>
      </c>
      <c r="D1013" s="8" t="s">
        <v>3375</v>
      </c>
      <c r="E1013" s="6">
        <v>1166.46</v>
      </c>
      <c r="F1013" s="6">
        <v>0.7</v>
      </c>
      <c r="G1013" s="6">
        <f t="shared" si="28"/>
        <v>1666.3714285714286</v>
      </c>
      <c r="H1013" s="10" t="s">
        <v>2274</v>
      </c>
    </row>
    <row r="1014" spans="1:8" x14ac:dyDescent="0.3">
      <c r="A1014" s="8" t="s">
        <v>3376</v>
      </c>
      <c r="B1014" s="8" t="s">
        <v>3376</v>
      </c>
      <c r="C1014" s="7" t="s">
        <v>2844</v>
      </c>
      <c r="D1014" s="8" t="s">
        <v>3376</v>
      </c>
      <c r="E1014" s="6">
        <v>1228.98</v>
      </c>
      <c r="F1014" s="6">
        <v>0.7</v>
      </c>
      <c r="G1014" s="6">
        <f t="shared" si="28"/>
        <v>1755.6857142857143</v>
      </c>
      <c r="H1014" s="10" t="s">
        <v>2274</v>
      </c>
    </row>
    <row r="1015" spans="1:8" x14ac:dyDescent="0.3">
      <c r="A1015" s="8" t="s">
        <v>3377</v>
      </c>
      <c r="B1015" s="8" t="s">
        <v>3377</v>
      </c>
      <c r="C1015" s="7" t="s">
        <v>2844</v>
      </c>
      <c r="D1015" s="8" t="s">
        <v>3377</v>
      </c>
      <c r="E1015" s="6">
        <v>1509.36</v>
      </c>
      <c r="F1015" s="6">
        <v>0.7</v>
      </c>
      <c r="G1015" s="6">
        <f t="shared" si="28"/>
        <v>2156.2285714285713</v>
      </c>
      <c r="H1015" s="10" t="s">
        <v>2274</v>
      </c>
    </row>
    <row r="1016" spans="1:8" x14ac:dyDescent="0.3">
      <c r="A1016" s="8" t="s">
        <v>3378</v>
      </c>
      <c r="B1016" s="8" t="s">
        <v>3378</v>
      </c>
      <c r="C1016" s="7" t="s">
        <v>2844</v>
      </c>
      <c r="D1016" s="8" t="s">
        <v>3378</v>
      </c>
      <c r="E1016" s="6">
        <v>1676.76</v>
      </c>
      <c r="F1016" s="6">
        <v>0.7</v>
      </c>
      <c r="G1016" s="6">
        <f t="shared" si="28"/>
        <v>2395.3714285714286</v>
      </c>
      <c r="H1016" s="10" t="s">
        <v>2274</v>
      </c>
    </row>
    <row r="1017" spans="1:8" x14ac:dyDescent="0.3">
      <c r="A1017" s="8" t="s">
        <v>3379</v>
      </c>
      <c r="B1017" s="8" t="s">
        <v>3379</v>
      </c>
      <c r="C1017" s="7" t="s">
        <v>2844</v>
      </c>
      <c r="D1017" s="8" t="s">
        <v>3379</v>
      </c>
      <c r="E1017" s="6">
        <v>1841.52</v>
      </c>
      <c r="F1017" s="6">
        <v>0.7</v>
      </c>
      <c r="G1017" s="6">
        <f t="shared" si="28"/>
        <v>2630.7428571428572</v>
      </c>
      <c r="H1017" s="10" t="s">
        <v>2274</v>
      </c>
    </row>
    <row r="1018" spans="1:8" x14ac:dyDescent="0.3">
      <c r="A1018" s="8" t="s">
        <v>3380</v>
      </c>
      <c r="B1018" s="8" t="s">
        <v>3380</v>
      </c>
      <c r="C1018" s="7" t="s">
        <v>2844</v>
      </c>
      <c r="D1018" s="8" t="s">
        <v>3380</v>
      </c>
      <c r="E1018" s="6">
        <v>2008.8</v>
      </c>
      <c r="F1018" s="6">
        <v>0.7</v>
      </c>
      <c r="G1018" s="6">
        <f t="shared" si="28"/>
        <v>2869.7142857142858</v>
      </c>
      <c r="H1018" s="10" t="s">
        <v>2274</v>
      </c>
    </row>
    <row r="1019" spans="1:8" x14ac:dyDescent="0.3">
      <c r="A1019" s="8" t="s">
        <v>3381</v>
      </c>
      <c r="B1019" s="8" t="s">
        <v>3381</v>
      </c>
      <c r="C1019" s="7" t="s">
        <v>2844</v>
      </c>
      <c r="D1019" s="8" t="s">
        <v>3381</v>
      </c>
      <c r="E1019" s="6">
        <v>2179.02</v>
      </c>
      <c r="F1019" s="6">
        <v>0.7</v>
      </c>
      <c r="G1019" s="6">
        <f t="shared" si="28"/>
        <v>3112.8857142857146</v>
      </c>
      <c r="H1019" s="10" t="s">
        <v>2274</v>
      </c>
    </row>
    <row r="1020" spans="1:8" x14ac:dyDescent="0.3">
      <c r="A1020" s="8" t="s">
        <v>3382</v>
      </c>
      <c r="B1020" s="8" t="s">
        <v>3382</v>
      </c>
      <c r="C1020" s="7" t="s">
        <v>2844</v>
      </c>
      <c r="D1020" s="8" t="s">
        <v>3382</v>
      </c>
      <c r="E1020" s="6">
        <v>2349.06</v>
      </c>
      <c r="F1020" s="6">
        <v>0.7</v>
      </c>
      <c r="G1020" s="6">
        <f t="shared" si="28"/>
        <v>3355.8</v>
      </c>
      <c r="H1020" s="10" t="s">
        <v>2274</v>
      </c>
    </row>
    <row r="1021" spans="1:8" x14ac:dyDescent="0.3">
      <c r="A1021" s="8" t="s">
        <v>3383</v>
      </c>
      <c r="B1021" s="8" t="s">
        <v>3383</v>
      </c>
      <c r="C1021" s="7" t="s">
        <v>2844</v>
      </c>
      <c r="D1021" s="8" t="s">
        <v>3383</v>
      </c>
      <c r="E1021" s="6">
        <v>2511.12</v>
      </c>
      <c r="F1021" s="6">
        <v>0.7</v>
      </c>
      <c r="G1021" s="6">
        <f t="shared" si="28"/>
        <v>3587.3142857142857</v>
      </c>
      <c r="H1021" s="10" t="s">
        <v>2274</v>
      </c>
    </row>
    <row r="1022" spans="1:8" x14ac:dyDescent="0.3">
      <c r="A1022" s="8" t="s">
        <v>3384</v>
      </c>
      <c r="B1022" s="8" t="s">
        <v>3384</v>
      </c>
      <c r="C1022" s="7" t="s">
        <v>2844</v>
      </c>
      <c r="D1022" s="8" t="s">
        <v>3384</v>
      </c>
      <c r="E1022" s="6">
        <v>2460.42</v>
      </c>
      <c r="F1022" s="6">
        <v>0.7</v>
      </c>
      <c r="G1022" s="6">
        <f t="shared" ref="G1022:G1080" si="29">E1022/F1022</f>
        <v>3514.8857142857146</v>
      </c>
      <c r="H1022" s="10" t="s">
        <v>2274</v>
      </c>
    </row>
    <row r="1023" spans="1:8" x14ac:dyDescent="0.3">
      <c r="A1023" s="8" t="s">
        <v>3385</v>
      </c>
      <c r="B1023" s="8" t="s">
        <v>3385</v>
      </c>
      <c r="C1023" s="7" t="s">
        <v>2844</v>
      </c>
      <c r="D1023" s="8" t="s">
        <v>3385</v>
      </c>
      <c r="E1023" s="6">
        <v>2520.4699999999998</v>
      </c>
      <c r="F1023" s="6">
        <v>0.7</v>
      </c>
      <c r="G1023" s="6">
        <f t="shared" si="29"/>
        <v>3600.6714285714284</v>
      </c>
      <c r="H1023" s="10" t="s">
        <v>2274</v>
      </c>
    </row>
    <row r="1024" spans="1:8" x14ac:dyDescent="0.3">
      <c r="A1024" s="8" t="s">
        <v>3386</v>
      </c>
      <c r="B1024" s="8" t="s">
        <v>3386</v>
      </c>
      <c r="C1024" s="7" t="s">
        <v>2844</v>
      </c>
      <c r="D1024" s="8" t="s">
        <v>3386</v>
      </c>
      <c r="E1024" s="6">
        <v>2850.66</v>
      </c>
      <c r="F1024" s="6">
        <v>0.7</v>
      </c>
      <c r="G1024" s="6">
        <f t="shared" si="29"/>
        <v>4072.3714285714286</v>
      </c>
      <c r="H1024" s="10" t="s">
        <v>2274</v>
      </c>
    </row>
    <row r="1025" spans="1:8" x14ac:dyDescent="0.3">
      <c r="A1025" s="8" t="s">
        <v>3387</v>
      </c>
      <c r="B1025" s="8" t="s">
        <v>3387</v>
      </c>
      <c r="C1025" s="7" t="s">
        <v>2844</v>
      </c>
      <c r="D1025" s="8" t="s">
        <v>3387</v>
      </c>
      <c r="E1025" s="6">
        <v>2244.84</v>
      </c>
      <c r="F1025" s="6">
        <v>0.7</v>
      </c>
      <c r="G1025" s="6">
        <f t="shared" si="29"/>
        <v>3206.9142857142861</v>
      </c>
      <c r="H1025" s="10" t="s">
        <v>2274</v>
      </c>
    </row>
    <row r="1026" spans="1:8" x14ac:dyDescent="0.3">
      <c r="A1026" s="8" t="s">
        <v>3388</v>
      </c>
      <c r="B1026" s="8" t="s">
        <v>3388</v>
      </c>
      <c r="C1026" s="7" t="s">
        <v>2276</v>
      </c>
      <c r="D1026" s="8" t="s">
        <v>3388</v>
      </c>
      <c r="E1026" s="6">
        <v>1214.7</v>
      </c>
      <c r="F1026" s="6">
        <v>0.7</v>
      </c>
      <c r="G1026" s="6">
        <f t="shared" si="29"/>
        <v>1735.2857142857144</v>
      </c>
      <c r="H1026" s="10" t="s">
        <v>2274</v>
      </c>
    </row>
    <row r="1027" spans="1:8" x14ac:dyDescent="0.3">
      <c r="A1027" s="8" t="s">
        <v>3389</v>
      </c>
      <c r="B1027" s="8" t="s">
        <v>3389</v>
      </c>
      <c r="C1027" s="7" t="s">
        <v>2844</v>
      </c>
      <c r="D1027" s="8" t="s">
        <v>3389</v>
      </c>
      <c r="E1027" s="6">
        <v>1049.4000000000001</v>
      </c>
      <c r="F1027" s="6">
        <v>0.7</v>
      </c>
      <c r="G1027" s="6">
        <f t="shared" si="29"/>
        <v>1499.1428571428573</v>
      </c>
      <c r="H1027" s="10" t="s">
        <v>2274</v>
      </c>
    </row>
    <row r="1028" spans="1:8" x14ac:dyDescent="0.3">
      <c r="A1028" s="8" t="s">
        <v>3390</v>
      </c>
      <c r="B1028" s="8" t="s">
        <v>3390</v>
      </c>
      <c r="C1028" s="7" t="s">
        <v>2844</v>
      </c>
      <c r="D1028" s="8" t="s">
        <v>3390</v>
      </c>
      <c r="E1028" s="6">
        <v>1155.1199999999999</v>
      </c>
      <c r="F1028" s="6">
        <v>0.7</v>
      </c>
      <c r="G1028" s="6">
        <f t="shared" si="29"/>
        <v>1650.1714285714286</v>
      </c>
      <c r="H1028" s="10" t="s">
        <v>2274</v>
      </c>
    </row>
    <row r="1029" spans="1:8" x14ac:dyDescent="0.3">
      <c r="A1029" s="8" t="s">
        <v>3391</v>
      </c>
      <c r="B1029" s="8" t="s">
        <v>3391</v>
      </c>
      <c r="C1029" s="7" t="s">
        <v>2844</v>
      </c>
      <c r="D1029" s="8" t="s">
        <v>3391</v>
      </c>
      <c r="E1029" s="6">
        <v>1239.54</v>
      </c>
      <c r="F1029" s="6">
        <v>0.7</v>
      </c>
      <c r="G1029" s="6">
        <f t="shared" si="29"/>
        <v>1770.7714285714287</v>
      </c>
      <c r="H1029" s="10" t="s">
        <v>2274</v>
      </c>
    </row>
    <row r="1030" spans="1:8" x14ac:dyDescent="0.3">
      <c r="A1030" s="8" t="s">
        <v>3392</v>
      </c>
      <c r="B1030" s="8" t="s">
        <v>3392</v>
      </c>
      <c r="C1030" s="7" t="s">
        <v>2844</v>
      </c>
      <c r="D1030" s="8" t="s">
        <v>3392</v>
      </c>
      <c r="E1030" s="6">
        <v>962.7</v>
      </c>
      <c r="F1030" s="6">
        <v>0.7</v>
      </c>
      <c r="G1030" s="6">
        <f t="shared" si="29"/>
        <v>1375.2857142857144</v>
      </c>
      <c r="H1030" s="10" t="s">
        <v>2274</v>
      </c>
    </row>
    <row r="1031" spans="1:8" x14ac:dyDescent="0.3">
      <c r="A1031" s="8" t="s">
        <v>3393</v>
      </c>
      <c r="B1031" s="8" t="s">
        <v>3393</v>
      </c>
      <c r="C1031" s="7" t="s">
        <v>2844</v>
      </c>
      <c r="D1031" s="8" t="s">
        <v>3393</v>
      </c>
      <c r="E1031" s="6">
        <v>1683.3</v>
      </c>
      <c r="F1031" s="6">
        <v>0.7</v>
      </c>
      <c r="G1031" s="6">
        <f t="shared" si="29"/>
        <v>2404.7142857142858</v>
      </c>
      <c r="H1031" s="10" t="s">
        <v>2274</v>
      </c>
    </row>
    <row r="1032" spans="1:8" x14ac:dyDescent="0.3">
      <c r="A1032" s="8" t="s">
        <v>3394</v>
      </c>
      <c r="B1032" s="8" t="s">
        <v>3394</v>
      </c>
      <c r="C1032" s="7" t="s">
        <v>2844</v>
      </c>
      <c r="D1032" s="8" t="s">
        <v>3394</v>
      </c>
      <c r="E1032" s="6">
        <v>1925.28</v>
      </c>
      <c r="F1032" s="6">
        <v>0.7</v>
      </c>
      <c r="G1032" s="6">
        <f t="shared" si="29"/>
        <v>2750.4</v>
      </c>
      <c r="H1032" s="10" t="s">
        <v>2274</v>
      </c>
    </row>
    <row r="1033" spans="1:8" x14ac:dyDescent="0.3">
      <c r="A1033" s="8" t="s">
        <v>3395</v>
      </c>
      <c r="B1033" s="8" t="s">
        <v>3395</v>
      </c>
      <c r="C1033" s="7" t="s">
        <v>2844</v>
      </c>
      <c r="D1033" s="8" t="s">
        <v>3395</v>
      </c>
      <c r="E1033" s="6">
        <v>2167.92</v>
      </c>
      <c r="F1033" s="6">
        <v>0.7</v>
      </c>
      <c r="G1033" s="6">
        <f t="shared" si="29"/>
        <v>3097.0285714285719</v>
      </c>
      <c r="H1033" s="10" t="s">
        <v>2274</v>
      </c>
    </row>
    <row r="1034" spans="1:8" x14ac:dyDescent="0.3">
      <c r="A1034" s="8" t="s">
        <v>3396</v>
      </c>
      <c r="B1034" s="8" t="s">
        <v>3396</v>
      </c>
      <c r="C1034" s="7" t="s">
        <v>2844</v>
      </c>
      <c r="D1034" s="8" t="s">
        <v>3396</v>
      </c>
      <c r="E1034" s="6">
        <v>2413.7399999999998</v>
      </c>
      <c r="F1034" s="6">
        <v>0.7</v>
      </c>
      <c r="G1034" s="6">
        <f t="shared" si="29"/>
        <v>3448.2</v>
      </c>
      <c r="H1034" s="10" t="s">
        <v>2274</v>
      </c>
    </row>
    <row r="1035" spans="1:8" x14ac:dyDescent="0.3">
      <c r="A1035" s="8" t="s">
        <v>3397</v>
      </c>
      <c r="B1035" s="8" t="s">
        <v>3397</v>
      </c>
      <c r="C1035" s="7" t="s">
        <v>2844</v>
      </c>
      <c r="D1035" s="8" t="s">
        <v>3397</v>
      </c>
      <c r="E1035" s="6">
        <v>2663.88</v>
      </c>
      <c r="F1035" s="6">
        <v>0.7</v>
      </c>
      <c r="G1035" s="6">
        <f t="shared" si="29"/>
        <v>3805.5428571428574</v>
      </c>
      <c r="H1035" s="10" t="s">
        <v>2274</v>
      </c>
    </row>
    <row r="1036" spans="1:8" x14ac:dyDescent="0.3">
      <c r="A1036" s="8" t="s">
        <v>3398</v>
      </c>
      <c r="B1036" s="8" t="s">
        <v>3398</v>
      </c>
      <c r="C1036" s="7" t="s">
        <v>2844</v>
      </c>
      <c r="D1036" s="8" t="s">
        <v>3398</v>
      </c>
      <c r="E1036" s="6">
        <v>1523.88</v>
      </c>
      <c r="F1036" s="6">
        <v>0.7</v>
      </c>
      <c r="G1036" s="6">
        <f t="shared" si="29"/>
        <v>2176.971428571429</v>
      </c>
      <c r="H1036" s="10" t="s">
        <v>2274</v>
      </c>
    </row>
    <row r="1037" spans="1:8" x14ac:dyDescent="0.3">
      <c r="A1037" s="8" t="s">
        <v>3399</v>
      </c>
      <c r="B1037" s="8" t="s">
        <v>3399</v>
      </c>
      <c r="C1037" s="7" t="s">
        <v>2844</v>
      </c>
      <c r="D1037" s="8" t="s">
        <v>3399</v>
      </c>
      <c r="E1037" s="6">
        <v>1740.9</v>
      </c>
      <c r="F1037" s="6">
        <v>0.7</v>
      </c>
      <c r="G1037" s="6">
        <f t="shared" si="29"/>
        <v>2487.0000000000005</v>
      </c>
      <c r="H1037" s="10" t="s">
        <v>2274</v>
      </c>
    </row>
    <row r="1038" spans="1:8" x14ac:dyDescent="0.3">
      <c r="A1038" s="8" t="s">
        <v>3400</v>
      </c>
      <c r="B1038" s="8" t="s">
        <v>3400</v>
      </c>
      <c r="C1038" s="7" t="s">
        <v>2844</v>
      </c>
      <c r="D1038" s="8" t="s">
        <v>3400</v>
      </c>
      <c r="E1038" s="6">
        <v>1958.28</v>
      </c>
      <c r="F1038" s="6">
        <v>0.7</v>
      </c>
      <c r="G1038" s="6">
        <f t="shared" si="29"/>
        <v>2797.5428571428574</v>
      </c>
      <c r="H1038" s="10" t="s">
        <v>2274</v>
      </c>
    </row>
    <row r="1039" spans="1:8" x14ac:dyDescent="0.3">
      <c r="A1039" s="8" t="s">
        <v>3401</v>
      </c>
      <c r="B1039" s="8" t="s">
        <v>3401</v>
      </c>
      <c r="C1039" s="7" t="s">
        <v>2844</v>
      </c>
      <c r="D1039" s="8" t="s">
        <v>3401</v>
      </c>
      <c r="E1039" s="6">
        <v>2179.1999999999998</v>
      </c>
      <c r="F1039" s="6">
        <v>0.7</v>
      </c>
      <c r="G1039" s="6">
        <f t="shared" si="29"/>
        <v>3113.1428571428569</v>
      </c>
      <c r="H1039" s="10" t="s">
        <v>2274</v>
      </c>
    </row>
    <row r="1040" spans="1:8" x14ac:dyDescent="0.3">
      <c r="A1040" s="8" t="s">
        <v>3402</v>
      </c>
      <c r="B1040" s="8" t="s">
        <v>3402</v>
      </c>
      <c r="C1040" s="7" t="s">
        <v>2844</v>
      </c>
      <c r="D1040" s="8" t="s">
        <v>3402</v>
      </c>
      <c r="E1040" s="6">
        <v>2400.12</v>
      </c>
      <c r="F1040" s="6">
        <v>0.7</v>
      </c>
      <c r="G1040" s="6">
        <f t="shared" si="29"/>
        <v>3428.7428571428572</v>
      </c>
      <c r="H1040" s="10" t="s">
        <v>2274</v>
      </c>
    </row>
    <row r="1041" spans="1:8" x14ac:dyDescent="0.3">
      <c r="A1041" s="8" t="s">
        <v>3403</v>
      </c>
      <c r="B1041" s="8" t="s">
        <v>3403</v>
      </c>
      <c r="C1041" s="7" t="s">
        <v>2844</v>
      </c>
      <c r="D1041" s="8" t="s">
        <v>3403</v>
      </c>
      <c r="E1041" s="6">
        <v>1212.6600000000001</v>
      </c>
      <c r="F1041" s="6">
        <v>0.7</v>
      </c>
      <c r="G1041" s="6">
        <f t="shared" si="29"/>
        <v>1732.3714285714289</v>
      </c>
      <c r="H1041" s="10" t="s">
        <v>2274</v>
      </c>
    </row>
    <row r="1042" spans="1:8" x14ac:dyDescent="0.3">
      <c r="A1042" s="8" t="s">
        <v>3404</v>
      </c>
      <c r="B1042" s="8" t="s">
        <v>3404</v>
      </c>
      <c r="C1042" s="7" t="s">
        <v>2844</v>
      </c>
      <c r="D1042" s="8" t="s">
        <v>3404</v>
      </c>
      <c r="E1042" s="6">
        <v>1342.8</v>
      </c>
      <c r="F1042" s="6">
        <v>0.7</v>
      </c>
      <c r="G1042" s="6">
        <f t="shared" si="29"/>
        <v>1918.2857142857144</v>
      </c>
      <c r="H1042" s="10" t="s">
        <v>2274</v>
      </c>
    </row>
    <row r="1043" spans="1:8" x14ac:dyDescent="0.3">
      <c r="A1043" s="8" t="s">
        <v>3405</v>
      </c>
      <c r="B1043" s="8" t="s">
        <v>3405</v>
      </c>
      <c r="C1043" s="7" t="s">
        <v>2844</v>
      </c>
      <c r="D1043" s="8" t="s">
        <v>3405</v>
      </c>
      <c r="E1043" s="6">
        <v>1472.94</v>
      </c>
      <c r="F1043" s="6">
        <v>0.7</v>
      </c>
      <c r="G1043" s="6">
        <f t="shared" si="29"/>
        <v>2104.2000000000003</v>
      </c>
      <c r="H1043" s="10" t="s">
        <v>2274</v>
      </c>
    </row>
    <row r="1044" spans="1:8" x14ac:dyDescent="0.3">
      <c r="A1044" s="8" t="s">
        <v>3406</v>
      </c>
      <c r="B1044" s="8" t="s">
        <v>3406</v>
      </c>
      <c r="C1044" s="7" t="s">
        <v>2844</v>
      </c>
      <c r="D1044" s="8" t="s">
        <v>3406</v>
      </c>
      <c r="E1044" s="6">
        <v>1610.64</v>
      </c>
      <c r="F1044" s="6">
        <v>0.7</v>
      </c>
      <c r="G1044" s="6">
        <f t="shared" si="29"/>
        <v>2300.9142857142861</v>
      </c>
      <c r="H1044" s="10" t="s">
        <v>2274</v>
      </c>
    </row>
    <row r="1045" spans="1:8" x14ac:dyDescent="0.3">
      <c r="A1045" s="8" t="s">
        <v>3407</v>
      </c>
      <c r="B1045" s="8" t="s">
        <v>3407</v>
      </c>
      <c r="C1045" s="7" t="s">
        <v>2844</v>
      </c>
      <c r="D1045" s="8" t="s">
        <v>3407</v>
      </c>
      <c r="E1045" s="6">
        <v>1744.74</v>
      </c>
      <c r="F1045" s="6">
        <v>0.7</v>
      </c>
      <c r="G1045" s="6">
        <f t="shared" si="29"/>
        <v>2492.4857142857145</v>
      </c>
      <c r="H1045" s="10" t="s">
        <v>2274</v>
      </c>
    </row>
    <row r="1046" spans="1:8" x14ac:dyDescent="0.3">
      <c r="A1046" s="8" t="s">
        <v>3408</v>
      </c>
      <c r="B1046" s="8" t="s">
        <v>3408</v>
      </c>
      <c r="C1046" s="7" t="s">
        <v>2844</v>
      </c>
      <c r="D1046" s="8" t="s">
        <v>3408</v>
      </c>
      <c r="E1046" s="6">
        <v>507.3</v>
      </c>
      <c r="F1046" s="6">
        <v>0.7</v>
      </c>
      <c r="G1046" s="6">
        <f t="shared" si="29"/>
        <v>724.71428571428578</v>
      </c>
      <c r="H1046" s="10" t="s">
        <v>2274</v>
      </c>
    </row>
    <row r="1047" spans="1:8" x14ac:dyDescent="0.3">
      <c r="A1047" s="8" t="s">
        <v>3409</v>
      </c>
      <c r="B1047" s="8" t="s">
        <v>3409</v>
      </c>
      <c r="C1047" s="7" t="s">
        <v>2844</v>
      </c>
      <c r="D1047" s="8" t="s">
        <v>3409</v>
      </c>
      <c r="E1047" s="6">
        <v>791.88</v>
      </c>
      <c r="F1047" s="6">
        <v>0.7</v>
      </c>
      <c r="G1047" s="6">
        <f t="shared" si="29"/>
        <v>1131.257142857143</v>
      </c>
      <c r="H1047" s="10" t="s">
        <v>2274</v>
      </c>
    </row>
    <row r="1048" spans="1:8" x14ac:dyDescent="0.3">
      <c r="A1048" s="8" t="s">
        <v>3410</v>
      </c>
      <c r="B1048" s="8" t="s">
        <v>3410</v>
      </c>
      <c r="C1048" s="7" t="s">
        <v>2844</v>
      </c>
      <c r="D1048" s="8" t="s">
        <v>3410</v>
      </c>
      <c r="E1048" s="6">
        <v>883.74</v>
      </c>
      <c r="F1048" s="6">
        <v>0.7</v>
      </c>
      <c r="G1048" s="6">
        <f t="shared" si="29"/>
        <v>1262.4857142857143</v>
      </c>
      <c r="H1048" s="10" t="s">
        <v>2274</v>
      </c>
    </row>
    <row r="1049" spans="1:8" x14ac:dyDescent="0.3">
      <c r="A1049" s="8" t="s">
        <v>3411</v>
      </c>
      <c r="B1049" s="8" t="s">
        <v>3411</v>
      </c>
      <c r="C1049" s="7" t="s">
        <v>2844</v>
      </c>
      <c r="D1049" s="8" t="s">
        <v>3411</v>
      </c>
      <c r="E1049" s="6">
        <v>838.32</v>
      </c>
      <c r="F1049" s="6">
        <v>0.7</v>
      </c>
      <c r="G1049" s="6">
        <f t="shared" si="29"/>
        <v>1197.6000000000001</v>
      </c>
      <c r="H1049" s="10" t="s">
        <v>2274</v>
      </c>
    </row>
    <row r="1050" spans="1:8" x14ac:dyDescent="0.3">
      <c r="A1050" s="8" t="s">
        <v>3412</v>
      </c>
      <c r="B1050" s="8" t="s">
        <v>3412</v>
      </c>
      <c r="C1050" s="7" t="s">
        <v>2844</v>
      </c>
      <c r="D1050" s="8" t="s">
        <v>3412</v>
      </c>
      <c r="E1050" s="6">
        <v>969.9</v>
      </c>
      <c r="F1050" s="6">
        <v>0.7</v>
      </c>
      <c r="G1050" s="6">
        <f t="shared" si="29"/>
        <v>1385.5714285714287</v>
      </c>
      <c r="H1050" s="10" t="s">
        <v>2274</v>
      </c>
    </row>
    <row r="1051" spans="1:8" x14ac:dyDescent="0.3">
      <c r="A1051" s="8" t="s">
        <v>3413</v>
      </c>
      <c r="B1051" s="8" t="s">
        <v>3413</v>
      </c>
      <c r="C1051" s="7" t="s">
        <v>2844</v>
      </c>
      <c r="D1051" s="8" t="s">
        <v>3413</v>
      </c>
      <c r="E1051" s="6">
        <v>1127.82</v>
      </c>
      <c r="F1051" s="6">
        <v>0.7</v>
      </c>
      <c r="G1051" s="6">
        <f t="shared" si="29"/>
        <v>1611.1714285714286</v>
      </c>
      <c r="H1051" s="10" t="s">
        <v>2274</v>
      </c>
    </row>
    <row r="1052" spans="1:8" x14ac:dyDescent="0.3">
      <c r="A1052" s="8" t="s">
        <v>3414</v>
      </c>
      <c r="B1052" s="8" t="s">
        <v>3414</v>
      </c>
      <c r="C1052" s="7" t="s">
        <v>3415</v>
      </c>
      <c r="D1052" s="8" t="s">
        <v>3414</v>
      </c>
      <c r="E1052" s="6">
        <v>171.8</v>
      </c>
      <c r="F1052" s="6">
        <v>0.7</v>
      </c>
      <c r="G1052" s="6">
        <f t="shared" si="29"/>
        <v>245.42857142857147</v>
      </c>
      <c r="H1052" s="10" t="s">
        <v>2274</v>
      </c>
    </row>
    <row r="1053" spans="1:8" x14ac:dyDescent="0.3">
      <c r="A1053" s="8" t="s">
        <v>3416</v>
      </c>
      <c r="B1053" s="8" t="s">
        <v>3416</v>
      </c>
      <c r="C1053" s="7" t="s">
        <v>3415</v>
      </c>
      <c r="D1053" s="8" t="s">
        <v>3416</v>
      </c>
      <c r="E1053" s="6">
        <v>166.99</v>
      </c>
      <c r="F1053" s="6">
        <v>0.7</v>
      </c>
      <c r="G1053" s="6">
        <f t="shared" si="29"/>
        <v>238.55714285714288</v>
      </c>
      <c r="H1053" s="10" t="s">
        <v>2274</v>
      </c>
    </row>
    <row r="1054" spans="1:8" x14ac:dyDescent="0.3">
      <c r="A1054" s="8" t="s">
        <v>3417</v>
      </c>
      <c r="B1054" s="8" t="s">
        <v>3417</v>
      </c>
      <c r="C1054" s="7" t="s">
        <v>3415</v>
      </c>
      <c r="D1054" s="8" t="s">
        <v>3417</v>
      </c>
      <c r="E1054" s="6">
        <v>166.99</v>
      </c>
      <c r="F1054" s="6">
        <v>0.7</v>
      </c>
      <c r="G1054" s="6">
        <f t="shared" si="29"/>
        <v>238.55714285714288</v>
      </c>
      <c r="H1054" s="10" t="s">
        <v>2274</v>
      </c>
    </row>
    <row r="1055" spans="1:8" x14ac:dyDescent="0.3">
      <c r="A1055" s="8" t="s">
        <v>3418</v>
      </c>
      <c r="B1055" s="8" t="s">
        <v>3418</v>
      </c>
      <c r="C1055" s="7" t="s">
        <v>3415</v>
      </c>
      <c r="D1055" s="8" t="s">
        <v>3418</v>
      </c>
      <c r="E1055" s="6">
        <v>153.80000000000001</v>
      </c>
      <c r="F1055" s="6">
        <v>0.7</v>
      </c>
      <c r="G1055" s="6">
        <f t="shared" si="29"/>
        <v>219.71428571428575</v>
      </c>
      <c r="H1055" s="10" t="s">
        <v>2274</v>
      </c>
    </row>
    <row r="1056" spans="1:8" x14ac:dyDescent="0.3">
      <c r="A1056" s="8" t="s">
        <v>3419</v>
      </c>
      <c r="B1056" s="8" t="s">
        <v>3419</v>
      </c>
      <c r="C1056" s="7" t="s">
        <v>3415</v>
      </c>
      <c r="D1056" s="8" t="s">
        <v>3419</v>
      </c>
      <c r="E1056" s="6">
        <v>130.11000000000001</v>
      </c>
      <c r="F1056" s="6">
        <v>0.7</v>
      </c>
      <c r="G1056" s="6">
        <f t="shared" si="29"/>
        <v>185.87142857142859</v>
      </c>
      <c r="H1056" s="10" t="s">
        <v>2274</v>
      </c>
    </row>
    <row r="1057" spans="1:8" x14ac:dyDescent="0.3">
      <c r="A1057" s="8" t="s">
        <v>3420</v>
      </c>
      <c r="B1057" s="8" t="s">
        <v>3420</v>
      </c>
      <c r="C1057" s="7" t="s">
        <v>3415</v>
      </c>
      <c r="D1057" s="8" t="s">
        <v>3420</v>
      </c>
      <c r="E1057" s="6">
        <v>166.99</v>
      </c>
      <c r="F1057" s="6">
        <v>0.7</v>
      </c>
      <c r="G1057" s="6">
        <f t="shared" si="29"/>
        <v>238.55714285714288</v>
      </c>
      <c r="H1057" s="10" t="s">
        <v>2274</v>
      </c>
    </row>
    <row r="1058" spans="1:8" x14ac:dyDescent="0.3">
      <c r="A1058" s="8" t="s">
        <v>3421</v>
      </c>
      <c r="B1058" s="8" t="s">
        <v>3421</v>
      </c>
      <c r="C1058" s="7" t="s">
        <v>3415</v>
      </c>
      <c r="D1058" s="8" t="s">
        <v>3421</v>
      </c>
      <c r="E1058" s="6">
        <v>130.11000000000001</v>
      </c>
      <c r="F1058" s="6">
        <v>0.7</v>
      </c>
      <c r="G1058" s="6">
        <f t="shared" si="29"/>
        <v>185.87142857142859</v>
      </c>
      <c r="H1058" s="10" t="s">
        <v>2274</v>
      </c>
    </row>
    <row r="1059" spans="1:8" x14ac:dyDescent="0.3">
      <c r="A1059" s="8" t="s">
        <v>3422</v>
      </c>
      <c r="B1059" s="8" t="s">
        <v>3422</v>
      </c>
      <c r="C1059" s="7" t="s">
        <v>3415</v>
      </c>
      <c r="D1059" s="8" t="s">
        <v>3422</v>
      </c>
      <c r="E1059" s="6">
        <v>109.65</v>
      </c>
      <c r="F1059" s="6">
        <v>0.7</v>
      </c>
      <c r="G1059" s="6">
        <f t="shared" si="29"/>
        <v>156.64285714285717</v>
      </c>
      <c r="H1059" s="10" t="s">
        <v>2274</v>
      </c>
    </row>
    <row r="1060" spans="1:8" x14ac:dyDescent="0.3">
      <c r="A1060" s="8" t="s">
        <v>3423</v>
      </c>
      <c r="B1060" s="8" t="s">
        <v>3423</v>
      </c>
      <c r="C1060" s="7" t="s">
        <v>3415</v>
      </c>
      <c r="D1060" s="8" t="s">
        <v>3423</v>
      </c>
      <c r="E1060" s="6">
        <v>55.9</v>
      </c>
      <c r="F1060" s="6">
        <v>0.7</v>
      </c>
      <c r="G1060" s="6">
        <f t="shared" si="29"/>
        <v>79.857142857142861</v>
      </c>
      <c r="H1060" s="10" t="s">
        <v>2274</v>
      </c>
    </row>
    <row r="1061" spans="1:8" x14ac:dyDescent="0.3">
      <c r="A1061" s="8" t="s">
        <v>3424</v>
      </c>
      <c r="B1061" s="8" t="s">
        <v>3424</v>
      </c>
      <c r="C1061" s="7" t="s">
        <v>3415</v>
      </c>
      <c r="D1061" s="8" t="s">
        <v>3424</v>
      </c>
      <c r="E1061" s="6">
        <v>180.64</v>
      </c>
      <c r="F1061" s="6">
        <v>0.7</v>
      </c>
      <c r="G1061" s="6">
        <f t="shared" si="29"/>
        <v>258.05714285714288</v>
      </c>
      <c r="H1061" s="10" t="s">
        <v>2274</v>
      </c>
    </row>
    <row r="1062" spans="1:8" x14ac:dyDescent="0.3">
      <c r="A1062" s="8" t="s">
        <v>3425</v>
      </c>
      <c r="B1062" s="8" t="s">
        <v>3425</v>
      </c>
      <c r="C1062" s="7" t="s">
        <v>3415</v>
      </c>
      <c r="D1062" s="8" t="s">
        <v>3425</v>
      </c>
      <c r="E1062" s="6">
        <v>171.8</v>
      </c>
      <c r="F1062" s="6">
        <v>0.7</v>
      </c>
      <c r="G1062" s="6">
        <f t="shared" si="29"/>
        <v>245.42857142857147</v>
      </c>
      <c r="H1062" s="10" t="s">
        <v>2274</v>
      </c>
    </row>
    <row r="1063" spans="1:8" x14ac:dyDescent="0.3">
      <c r="A1063" s="8" t="s">
        <v>3426</v>
      </c>
      <c r="B1063" s="8" t="s">
        <v>3426</v>
      </c>
      <c r="C1063" s="7" t="s">
        <v>3415</v>
      </c>
      <c r="D1063" s="8" t="s">
        <v>3426</v>
      </c>
      <c r="E1063" s="6">
        <v>166.99</v>
      </c>
      <c r="F1063" s="6">
        <v>0.7</v>
      </c>
      <c r="G1063" s="6">
        <f t="shared" si="29"/>
        <v>238.55714285714288</v>
      </c>
      <c r="H1063" s="10" t="s">
        <v>2274</v>
      </c>
    </row>
    <row r="1064" spans="1:8" x14ac:dyDescent="0.3">
      <c r="A1064" s="8" t="s">
        <v>3427</v>
      </c>
      <c r="B1064" s="8" t="s">
        <v>3427</v>
      </c>
      <c r="C1064" s="7" t="s">
        <v>3415</v>
      </c>
      <c r="D1064" s="8" t="s">
        <v>3427</v>
      </c>
      <c r="E1064" s="6">
        <v>166.99</v>
      </c>
      <c r="F1064" s="6">
        <v>0.7</v>
      </c>
      <c r="G1064" s="6">
        <f t="shared" si="29"/>
        <v>238.55714285714288</v>
      </c>
      <c r="H1064" s="10" t="s">
        <v>2274</v>
      </c>
    </row>
    <row r="1065" spans="1:8" x14ac:dyDescent="0.3">
      <c r="A1065" s="8" t="s">
        <v>3428</v>
      </c>
      <c r="B1065" s="8" t="s">
        <v>3428</v>
      </c>
      <c r="C1065" s="7" t="s">
        <v>3415</v>
      </c>
      <c r="D1065" s="8" t="s">
        <v>3428</v>
      </c>
      <c r="E1065" s="6">
        <v>166.99</v>
      </c>
      <c r="F1065" s="6">
        <v>0.7</v>
      </c>
      <c r="G1065" s="6">
        <f t="shared" si="29"/>
        <v>238.55714285714288</v>
      </c>
      <c r="H1065" s="10" t="s">
        <v>2274</v>
      </c>
    </row>
    <row r="1066" spans="1:8" x14ac:dyDescent="0.3">
      <c r="A1066" s="8" t="s">
        <v>3429</v>
      </c>
      <c r="B1066" s="8" t="s">
        <v>3429</v>
      </c>
      <c r="C1066" s="7" t="s">
        <v>3415</v>
      </c>
      <c r="D1066" s="8" t="s">
        <v>3429</v>
      </c>
      <c r="E1066" s="6">
        <v>153.80000000000001</v>
      </c>
      <c r="F1066" s="6">
        <v>0.7</v>
      </c>
      <c r="G1066" s="6">
        <f t="shared" si="29"/>
        <v>219.71428571428575</v>
      </c>
      <c r="H1066" s="10" t="s">
        <v>2274</v>
      </c>
    </row>
    <row r="1067" spans="1:8" x14ac:dyDescent="0.3">
      <c r="A1067" s="8" t="s">
        <v>3430</v>
      </c>
      <c r="B1067" s="8" t="s">
        <v>3430</v>
      </c>
      <c r="C1067" s="7" t="s">
        <v>3415</v>
      </c>
      <c r="D1067" s="8" t="s">
        <v>3430</v>
      </c>
      <c r="E1067" s="6">
        <v>166.99</v>
      </c>
      <c r="F1067" s="6">
        <v>0.7</v>
      </c>
      <c r="G1067" s="6">
        <f t="shared" si="29"/>
        <v>238.55714285714288</v>
      </c>
      <c r="H1067" s="10" t="s">
        <v>2274</v>
      </c>
    </row>
    <row r="1068" spans="1:8" x14ac:dyDescent="0.3">
      <c r="A1068" s="8" t="s">
        <v>3431</v>
      </c>
      <c r="B1068" s="8" t="s">
        <v>3431</v>
      </c>
      <c r="C1068" s="7" t="s">
        <v>3415</v>
      </c>
      <c r="D1068" s="8" t="s">
        <v>3431</v>
      </c>
      <c r="E1068" s="6">
        <v>91.38</v>
      </c>
      <c r="F1068" s="6">
        <v>0.7</v>
      </c>
      <c r="G1068" s="6">
        <f t="shared" si="29"/>
        <v>130.54285714285714</v>
      </c>
      <c r="H1068" s="10" t="s">
        <v>2274</v>
      </c>
    </row>
    <row r="1069" spans="1:8" x14ac:dyDescent="0.3">
      <c r="A1069" s="8" t="s">
        <v>3432</v>
      </c>
      <c r="B1069" s="8" t="s">
        <v>3432</v>
      </c>
      <c r="C1069" s="7" t="s">
        <v>3415</v>
      </c>
      <c r="D1069" s="8" t="s">
        <v>3432</v>
      </c>
      <c r="E1069" s="6">
        <v>187.98</v>
      </c>
      <c r="F1069" s="6">
        <v>0.7</v>
      </c>
      <c r="G1069" s="6">
        <f t="shared" si="29"/>
        <v>268.54285714285714</v>
      </c>
      <c r="H1069" s="10" t="s">
        <v>2274</v>
      </c>
    </row>
    <row r="1070" spans="1:8" x14ac:dyDescent="0.3">
      <c r="A1070" s="8" t="s">
        <v>3433</v>
      </c>
      <c r="B1070" s="8" t="s">
        <v>3433</v>
      </c>
      <c r="C1070" s="7" t="s">
        <v>3415</v>
      </c>
      <c r="D1070" s="8" t="s">
        <v>3433</v>
      </c>
      <c r="E1070" s="6">
        <v>173.55</v>
      </c>
      <c r="F1070" s="6">
        <v>0.7</v>
      </c>
      <c r="G1070" s="6">
        <f t="shared" si="29"/>
        <v>247.92857142857147</v>
      </c>
      <c r="H1070" s="10" t="s">
        <v>2274</v>
      </c>
    </row>
    <row r="1071" spans="1:8" x14ac:dyDescent="0.3">
      <c r="A1071" s="8" t="s">
        <v>3434</v>
      </c>
      <c r="B1071" s="8" t="s">
        <v>3434</v>
      </c>
      <c r="C1071" s="7" t="s">
        <v>3415</v>
      </c>
      <c r="D1071" s="8" t="s">
        <v>3434</v>
      </c>
      <c r="E1071" s="6">
        <v>189.67</v>
      </c>
      <c r="F1071" s="6">
        <v>0.7</v>
      </c>
      <c r="G1071" s="6">
        <f t="shared" si="29"/>
        <v>270.95714285714286</v>
      </c>
      <c r="H1071" s="10" t="s">
        <v>2274</v>
      </c>
    </row>
    <row r="1072" spans="1:8" x14ac:dyDescent="0.3">
      <c r="A1072" s="8" t="s">
        <v>3435</v>
      </c>
      <c r="B1072" s="8" t="s">
        <v>3435</v>
      </c>
      <c r="C1072" s="7" t="s">
        <v>3415</v>
      </c>
      <c r="D1072" s="8" t="s">
        <v>3435</v>
      </c>
      <c r="E1072" s="6">
        <v>168.61</v>
      </c>
      <c r="F1072" s="6">
        <v>0.7</v>
      </c>
      <c r="G1072" s="6">
        <f t="shared" si="29"/>
        <v>240.87142857142859</v>
      </c>
      <c r="H1072" s="10" t="s">
        <v>2274</v>
      </c>
    </row>
    <row r="1073" spans="1:8" x14ac:dyDescent="0.3">
      <c r="A1073" s="8" t="s">
        <v>3436</v>
      </c>
      <c r="B1073" s="8" t="s">
        <v>3436</v>
      </c>
      <c r="C1073" s="7" t="s">
        <v>3415</v>
      </c>
      <c r="D1073" s="8" t="s">
        <v>3436</v>
      </c>
      <c r="E1073" s="6">
        <v>173.55</v>
      </c>
      <c r="F1073" s="6">
        <v>0.7</v>
      </c>
      <c r="G1073" s="6">
        <f t="shared" si="29"/>
        <v>247.92857142857147</v>
      </c>
      <c r="H1073" s="10" t="s">
        <v>2274</v>
      </c>
    </row>
    <row r="1074" spans="1:8" x14ac:dyDescent="0.3">
      <c r="A1074" s="8" t="s">
        <v>3437</v>
      </c>
      <c r="B1074" s="8" t="s">
        <v>3437</v>
      </c>
      <c r="C1074" s="7" t="s">
        <v>3415</v>
      </c>
      <c r="D1074" s="8" t="s">
        <v>3437</v>
      </c>
      <c r="E1074" s="6">
        <v>144.5</v>
      </c>
      <c r="F1074" s="6">
        <v>0.7</v>
      </c>
      <c r="G1074" s="6">
        <f t="shared" si="29"/>
        <v>206.42857142857144</v>
      </c>
      <c r="H1074" s="10" t="s">
        <v>2274</v>
      </c>
    </row>
    <row r="1075" spans="1:8" x14ac:dyDescent="0.3">
      <c r="A1075" s="8" t="s">
        <v>3438</v>
      </c>
      <c r="B1075" s="8" t="s">
        <v>3438</v>
      </c>
      <c r="C1075" s="7" t="s">
        <v>3415</v>
      </c>
      <c r="D1075" s="8" t="s">
        <v>3438</v>
      </c>
      <c r="E1075" s="6">
        <v>168.61</v>
      </c>
      <c r="F1075" s="6">
        <v>0.7</v>
      </c>
      <c r="G1075" s="6">
        <f t="shared" si="29"/>
        <v>240.87142857142859</v>
      </c>
      <c r="H1075" s="10" t="s">
        <v>2274</v>
      </c>
    </row>
    <row r="1076" spans="1:8" x14ac:dyDescent="0.3">
      <c r="A1076" s="8" t="s">
        <v>3439</v>
      </c>
      <c r="B1076" s="8" t="s">
        <v>3439</v>
      </c>
      <c r="C1076" s="7" t="s">
        <v>3415</v>
      </c>
      <c r="D1076" s="8" t="s">
        <v>3439</v>
      </c>
      <c r="E1076" s="6">
        <v>168.61</v>
      </c>
      <c r="F1076" s="6">
        <v>0.7</v>
      </c>
      <c r="G1076" s="6">
        <f t="shared" si="29"/>
        <v>240.87142857142859</v>
      </c>
      <c r="H1076" s="10" t="s">
        <v>2274</v>
      </c>
    </row>
    <row r="1077" spans="1:8" x14ac:dyDescent="0.3">
      <c r="A1077" s="8" t="s">
        <v>3440</v>
      </c>
      <c r="B1077" s="8" t="s">
        <v>3440</v>
      </c>
      <c r="C1077" s="7" t="s">
        <v>3415</v>
      </c>
      <c r="D1077" s="8" t="s">
        <v>3440</v>
      </c>
      <c r="E1077" s="6">
        <v>189.67</v>
      </c>
      <c r="F1077" s="6">
        <v>0.7</v>
      </c>
      <c r="G1077" s="6">
        <f t="shared" si="29"/>
        <v>270.95714285714286</v>
      </c>
      <c r="H1077" s="10" t="s">
        <v>2274</v>
      </c>
    </row>
    <row r="1078" spans="1:8" x14ac:dyDescent="0.3">
      <c r="A1078" s="8" t="s">
        <v>3441</v>
      </c>
      <c r="B1078" s="8" t="s">
        <v>3441</v>
      </c>
      <c r="C1078" s="7" t="s">
        <v>3415</v>
      </c>
      <c r="D1078" s="8" t="s">
        <v>3441</v>
      </c>
      <c r="E1078" s="6">
        <v>189.67</v>
      </c>
      <c r="F1078" s="6">
        <v>0.7</v>
      </c>
      <c r="G1078" s="6">
        <f t="shared" si="29"/>
        <v>270.95714285714286</v>
      </c>
      <c r="H1078" s="10" t="s">
        <v>2274</v>
      </c>
    </row>
    <row r="1079" spans="1:8" x14ac:dyDescent="0.3">
      <c r="A1079" s="8" t="s">
        <v>3442</v>
      </c>
      <c r="B1079" s="8" t="s">
        <v>3442</v>
      </c>
      <c r="C1079" s="7" t="s">
        <v>3415</v>
      </c>
      <c r="D1079" s="8" t="s">
        <v>3442</v>
      </c>
      <c r="E1079" s="6">
        <v>171.8</v>
      </c>
      <c r="F1079" s="6">
        <v>0.7</v>
      </c>
      <c r="G1079" s="6">
        <f t="shared" si="29"/>
        <v>245.42857142857147</v>
      </c>
      <c r="H1079" s="10" t="s">
        <v>2274</v>
      </c>
    </row>
    <row r="1080" spans="1:8" x14ac:dyDescent="0.3">
      <c r="A1080" s="8" t="s">
        <v>3443</v>
      </c>
      <c r="B1080" s="8" t="s">
        <v>3443</v>
      </c>
      <c r="C1080" s="7" t="s">
        <v>3415</v>
      </c>
      <c r="D1080" s="8" t="s">
        <v>3443</v>
      </c>
      <c r="E1080" s="6">
        <v>171.8</v>
      </c>
      <c r="F1080" s="6">
        <v>0.7</v>
      </c>
      <c r="G1080" s="6">
        <f t="shared" si="29"/>
        <v>245.42857142857147</v>
      </c>
      <c r="H1080" s="10" t="s">
        <v>2274</v>
      </c>
    </row>
    <row r="1081" spans="1:8" x14ac:dyDescent="0.3">
      <c r="A1081" s="8" t="s">
        <v>3444</v>
      </c>
      <c r="B1081" s="8" t="s">
        <v>3444</v>
      </c>
      <c r="C1081" s="7" t="s">
        <v>3415</v>
      </c>
      <c r="D1081" s="8" t="s">
        <v>3444</v>
      </c>
      <c r="E1081" s="6">
        <v>166.99</v>
      </c>
      <c r="F1081" s="6">
        <v>0.7</v>
      </c>
      <c r="G1081" s="6">
        <f t="shared" ref="G1081:G1103" si="30">E1081/F1081</f>
        <v>238.55714285714288</v>
      </c>
      <c r="H1081" s="10" t="s">
        <v>2274</v>
      </c>
    </row>
    <row r="1082" spans="1:8" x14ac:dyDescent="0.3">
      <c r="A1082" s="8" t="s">
        <v>3445</v>
      </c>
      <c r="B1082" s="8" t="s">
        <v>3445</v>
      </c>
      <c r="C1082" s="7" t="s">
        <v>3415</v>
      </c>
      <c r="D1082" s="8" t="s">
        <v>3445</v>
      </c>
      <c r="E1082" s="6">
        <v>166.99</v>
      </c>
      <c r="F1082" s="6">
        <v>0.7</v>
      </c>
      <c r="G1082" s="6">
        <f t="shared" si="30"/>
        <v>238.55714285714288</v>
      </c>
      <c r="H1082" s="10" t="s">
        <v>2274</v>
      </c>
    </row>
    <row r="1083" spans="1:8" x14ac:dyDescent="0.3">
      <c r="A1083" s="8" t="s">
        <v>3446</v>
      </c>
      <c r="B1083" s="8" t="s">
        <v>3446</v>
      </c>
      <c r="C1083" s="7" t="s">
        <v>3415</v>
      </c>
      <c r="D1083" s="8" t="s">
        <v>3446</v>
      </c>
      <c r="E1083" s="6">
        <v>166.99</v>
      </c>
      <c r="F1083" s="6">
        <v>0.7</v>
      </c>
      <c r="G1083" s="6">
        <f t="shared" si="30"/>
        <v>238.55714285714288</v>
      </c>
      <c r="H1083" s="10" t="s">
        <v>2274</v>
      </c>
    </row>
    <row r="1084" spans="1:8" x14ac:dyDescent="0.3">
      <c r="A1084" s="8" t="s">
        <v>3447</v>
      </c>
      <c r="B1084" s="8" t="s">
        <v>3447</v>
      </c>
      <c r="C1084" s="7" t="s">
        <v>3415</v>
      </c>
      <c r="D1084" s="8" t="s">
        <v>3447</v>
      </c>
      <c r="E1084" s="6">
        <v>166.99</v>
      </c>
      <c r="F1084" s="6">
        <v>0.7</v>
      </c>
      <c r="G1084" s="6">
        <f t="shared" si="30"/>
        <v>238.55714285714288</v>
      </c>
      <c r="H1084" s="10" t="s">
        <v>2274</v>
      </c>
    </row>
    <row r="1085" spans="1:8" x14ac:dyDescent="0.3">
      <c r="A1085" s="8" t="s">
        <v>3448</v>
      </c>
      <c r="B1085" s="8" t="s">
        <v>3448</v>
      </c>
      <c r="C1085" s="7" t="s">
        <v>3415</v>
      </c>
      <c r="D1085" s="8" t="s">
        <v>3448</v>
      </c>
      <c r="E1085" s="6">
        <v>166.99</v>
      </c>
      <c r="F1085" s="6">
        <v>0.7</v>
      </c>
      <c r="G1085" s="6">
        <f t="shared" si="30"/>
        <v>238.55714285714288</v>
      </c>
      <c r="H1085" s="10" t="s">
        <v>2274</v>
      </c>
    </row>
    <row r="1086" spans="1:8" x14ac:dyDescent="0.3">
      <c r="A1086" s="8" t="s">
        <v>3449</v>
      </c>
      <c r="B1086" s="8" t="s">
        <v>3449</v>
      </c>
      <c r="C1086" s="7" t="s">
        <v>3415</v>
      </c>
      <c r="D1086" s="8" t="s">
        <v>3449</v>
      </c>
      <c r="E1086" s="6">
        <v>171.8</v>
      </c>
      <c r="F1086" s="6">
        <v>0.7</v>
      </c>
      <c r="G1086" s="6">
        <f t="shared" si="30"/>
        <v>245.42857142857147</v>
      </c>
      <c r="H1086" s="10" t="s">
        <v>2274</v>
      </c>
    </row>
    <row r="1087" spans="1:8" x14ac:dyDescent="0.3">
      <c r="A1087" s="8" t="s">
        <v>3450</v>
      </c>
      <c r="B1087" s="8" t="s">
        <v>3450</v>
      </c>
      <c r="C1087" s="7" t="s">
        <v>3415</v>
      </c>
      <c r="D1087" s="8" t="s">
        <v>3450</v>
      </c>
      <c r="E1087" s="6">
        <v>187.98</v>
      </c>
      <c r="F1087" s="6">
        <v>0.7</v>
      </c>
      <c r="G1087" s="6">
        <f t="shared" si="30"/>
        <v>268.54285714285714</v>
      </c>
      <c r="H1087" s="10" t="s">
        <v>2274</v>
      </c>
    </row>
    <row r="1088" spans="1:8" x14ac:dyDescent="0.3">
      <c r="A1088" s="8" t="s">
        <v>3451</v>
      </c>
      <c r="B1088" s="8" t="s">
        <v>3451</v>
      </c>
      <c r="C1088" s="7" t="s">
        <v>3415</v>
      </c>
      <c r="D1088" s="8" t="s">
        <v>3451</v>
      </c>
      <c r="E1088" s="6">
        <v>171.8</v>
      </c>
      <c r="F1088" s="6">
        <v>0.7</v>
      </c>
      <c r="G1088" s="6">
        <f t="shared" si="30"/>
        <v>245.42857142857147</v>
      </c>
      <c r="H1088" s="10" t="s">
        <v>2274</v>
      </c>
    </row>
    <row r="1089" spans="1:8" x14ac:dyDescent="0.3">
      <c r="A1089" s="8" t="s">
        <v>3452</v>
      </c>
      <c r="B1089" s="8" t="s">
        <v>3452</v>
      </c>
      <c r="C1089" s="7" t="s">
        <v>3415</v>
      </c>
      <c r="D1089" s="8" t="s">
        <v>3452</v>
      </c>
      <c r="E1089" s="6">
        <v>180.64</v>
      </c>
      <c r="F1089" s="6">
        <v>0.7</v>
      </c>
      <c r="G1089" s="6">
        <f t="shared" si="30"/>
        <v>258.05714285714288</v>
      </c>
      <c r="H1089" s="10" t="s">
        <v>2274</v>
      </c>
    </row>
    <row r="1090" spans="1:8" x14ac:dyDescent="0.3">
      <c r="A1090" s="8" t="s">
        <v>3453</v>
      </c>
      <c r="B1090" s="8" t="s">
        <v>3453</v>
      </c>
      <c r="C1090" s="7" t="s">
        <v>3415</v>
      </c>
      <c r="D1090" s="8" t="s">
        <v>3453</v>
      </c>
      <c r="E1090" s="6">
        <v>83.59</v>
      </c>
      <c r="F1090" s="6">
        <v>0.7</v>
      </c>
      <c r="G1090" s="6">
        <f t="shared" si="30"/>
        <v>119.41428571428573</v>
      </c>
      <c r="H1090" s="10" t="s">
        <v>2274</v>
      </c>
    </row>
    <row r="1091" spans="1:8" x14ac:dyDescent="0.3">
      <c r="A1091" s="8" t="s">
        <v>3454</v>
      </c>
      <c r="B1091" s="8" t="s">
        <v>3454</v>
      </c>
      <c r="C1091" s="7" t="s">
        <v>3415</v>
      </c>
      <c r="D1091" s="8" t="s">
        <v>3454</v>
      </c>
      <c r="E1091" s="6">
        <v>161.25</v>
      </c>
      <c r="F1091" s="6">
        <v>0.7</v>
      </c>
      <c r="G1091" s="6">
        <f t="shared" si="30"/>
        <v>230.35714285714286</v>
      </c>
      <c r="H1091" s="10" t="s">
        <v>2274</v>
      </c>
    </row>
    <row r="1092" spans="1:8" x14ac:dyDescent="0.3">
      <c r="A1092" s="8" t="s">
        <v>3455</v>
      </c>
      <c r="B1092" s="8" t="s">
        <v>3455</v>
      </c>
      <c r="C1092" s="7" t="s">
        <v>3415</v>
      </c>
      <c r="D1092" s="8" t="s">
        <v>3455</v>
      </c>
      <c r="E1092" s="6">
        <v>76.83</v>
      </c>
      <c r="F1092" s="6">
        <v>0.7</v>
      </c>
      <c r="G1092" s="6">
        <f t="shared" si="30"/>
        <v>109.75714285714287</v>
      </c>
      <c r="H1092" s="10" t="s">
        <v>2274</v>
      </c>
    </row>
    <row r="1093" spans="1:8" x14ac:dyDescent="0.3">
      <c r="A1093" s="8" t="s">
        <v>3456</v>
      </c>
      <c r="B1093" s="8" t="s">
        <v>3456</v>
      </c>
      <c r="C1093" s="7" t="s">
        <v>3415</v>
      </c>
      <c r="D1093" s="8" t="s">
        <v>3456</v>
      </c>
      <c r="E1093" s="6">
        <v>76.83</v>
      </c>
      <c r="F1093" s="6">
        <v>0.7</v>
      </c>
      <c r="G1093" s="6">
        <f t="shared" si="30"/>
        <v>109.75714285714287</v>
      </c>
      <c r="H1093" s="10" t="s">
        <v>2274</v>
      </c>
    </row>
    <row r="1094" spans="1:8" x14ac:dyDescent="0.3">
      <c r="A1094" s="8" t="s">
        <v>3457</v>
      </c>
      <c r="B1094" s="8" t="s">
        <v>3457</v>
      </c>
      <c r="C1094" s="7" t="s">
        <v>3415</v>
      </c>
      <c r="D1094" s="8" t="s">
        <v>3457</v>
      </c>
      <c r="E1094" s="6">
        <v>76.83</v>
      </c>
      <c r="F1094" s="6">
        <v>0.7</v>
      </c>
      <c r="G1094" s="6">
        <f t="shared" si="30"/>
        <v>109.75714285714287</v>
      </c>
      <c r="H1094" s="10" t="s">
        <v>2274</v>
      </c>
    </row>
    <row r="1095" spans="1:8" x14ac:dyDescent="0.3">
      <c r="A1095" s="8" t="s">
        <v>3458</v>
      </c>
      <c r="B1095" s="8" t="s">
        <v>3458</v>
      </c>
      <c r="C1095" s="7" t="s">
        <v>3415</v>
      </c>
      <c r="D1095" s="8" t="s">
        <v>3458</v>
      </c>
      <c r="E1095" s="6">
        <v>76.83</v>
      </c>
      <c r="F1095" s="6">
        <v>0.7</v>
      </c>
      <c r="G1095" s="6">
        <f t="shared" si="30"/>
        <v>109.75714285714287</v>
      </c>
      <c r="H1095" s="10" t="s">
        <v>2274</v>
      </c>
    </row>
    <row r="1096" spans="1:8" x14ac:dyDescent="0.3">
      <c r="A1096" s="8" t="s">
        <v>3459</v>
      </c>
      <c r="B1096" s="8" t="s">
        <v>3459</v>
      </c>
      <c r="C1096" s="7" t="s">
        <v>3415</v>
      </c>
      <c r="D1096" s="8" t="s">
        <v>3459</v>
      </c>
      <c r="E1096" s="6">
        <v>71.63</v>
      </c>
      <c r="F1096" s="6">
        <v>0.7</v>
      </c>
      <c r="G1096" s="6">
        <f t="shared" si="30"/>
        <v>102.32857142857142</v>
      </c>
      <c r="H1096" s="10" t="s">
        <v>2274</v>
      </c>
    </row>
    <row r="1097" spans="1:8" x14ac:dyDescent="0.3">
      <c r="A1097" s="8" t="s">
        <v>3460</v>
      </c>
      <c r="B1097" s="8" t="s">
        <v>3460</v>
      </c>
      <c r="C1097" s="7" t="s">
        <v>3415</v>
      </c>
      <c r="D1097" s="8" t="s">
        <v>3460</v>
      </c>
      <c r="E1097" s="6">
        <v>86</v>
      </c>
      <c r="F1097" s="6">
        <v>0.7</v>
      </c>
      <c r="G1097" s="6">
        <f t="shared" si="30"/>
        <v>122.85714285714286</v>
      </c>
      <c r="H1097" s="10" t="s">
        <v>2274</v>
      </c>
    </row>
    <row r="1098" spans="1:8" x14ac:dyDescent="0.3">
      <c r="A1098" s="8" t="s">
        <v>3461</v>
      </c>
      <c r="B1098" s="8" t="s">
        <v>3461</v>
      </c>
      <c r="C1098" s="7" t="s">
        <v>3415</v>
      </c>
      <c r="D1098" s="8" t="s">
        <v>3461</v>
      </c>
      <c r="E1098" s="6">
        <v>86.06</v>
      </c>
      <c r="F1098" s="6">
        <v>0.7</v>
      </c>
      <c r="G1098" s="6">
        <f t="shared" si="30"/>
        <v>122.94285714285715</v>
      </c>
      <c r="H1098" s="10" t="s">
        <v>2274</v>
      </c>
    </row>
    <row r="1099" spans="1:8" x14ac:dyDescent="0.3">
      <c r="A1099" s="8" t="s">
        <v>3462</v>
      </c>
      <c r="B1099" s="8" t="s">
        <v>3462</v>
      </c>
      <c r="C1099" s="7" t="s">
        <v>3415</v>
      </c>
      <c r="D1099" s="8" t="s">
        <v>3462</v>
      </c>
      <c r="E1099" s="6">
        <v>86.06</v>
      </c>
      <c r="F1099" s="6">
        <v>0.7</v>
      </c>
      <c r="G1099" s="6">
        <f t="shared" si="30"/>
        <v>122.94285714285715</v>
      </c>
      <c r="H1099" s="10" t="s">
        <v>2274</v>
      </c>
    </row>
    <row r="1100" spans="1:8" x14ac:dyDescent="0.3">
      <c r="A1100" s="8" t="s">
        <v>3463</v>
      </c>
      <c r="B1100" s="8" t="s">
        <v>3463</v>
      </c>
      <c r="C1100" s="7" t="s">
        <v>3415</v>
      </c>
      <c r="D1100" s="8" t="s">
        <v>3463</v>
      </c>
      <c r="E1100" s="6">
        <v>97.31</v>
      </c>
      <c r="F1100" s="6">
        <v>0.7</v>
      </c>
      <c r="G1100" s="6">
        <f t="shared" si="30"/>
        <v>139.01428571428573</v>
      </c>
      <c r="H1100" s="10" t="s">
        <v>2274</v>
      </c>
    </row>
    <row r="1101" spans="1:8" x14ac:dyDescent="0.3">
      <c r="A1101" s="8" t="s">
        <v>3464</v>
      </c>
      <c r="B1101" s="8" t="s">
        <v>3464</v>
      </c>
      <c r="C1101" s="7" t="s">
        <v>3415</v>
      </c>
      <c r="D1101" s="8" t="s">
        <v>3464</v>
      </c>
      <c r="E1101" s="6">
        <v>94.38</v>
      </c>
      <c r="F1101" s="6">
        <v>0.7</v>
      </c>
      <c r="G1101" s="6">
        <f t="shared" si="30"/>
        <v>134.82857142857142</v>
      </c>
      <c r="H1101" s="10" t="s">
        <v>2274</v>
      </c>
    </row>
    <row r="1102" spans="1:8" x14ac:dyDescent="0.3">
      <c r="A1102" s="8" t="s">
        <v>3465</v>
      </c>
      <c r="B1102" s="8" t="s">
        <v>3465</v>
      </c>
      <c r="C1102" s="7" t="s">
        <v>3415</v>
      </c>
      <c r="D1102" s="8" t="s">
        <v>3465</v>
      </c>
      <c r="E1102" s="6">
        <v>94.38</v>
      </c>
      <c r="F1102" s="6">
        <v>0.7</v>
      </c>
      <c r="G1102" s="6">
        <f t="shared" si="30"/>
        <v>134.82857142857142</v>
      </c>
      <c r="H1102" s="10" t="s">
        <v>2274</v>
      </c>
    </row>
    <row r="1103" spans="1:8" x14ac:dyDescent="0.3">
      <c r="A1103" s="8" t="s">
        <v>3466</v>
      </c>
      <c r="B1103" s="8" t="s">
        <v>3466</v>
      </c>
      <c r="C1103" s="7" t="s">
        <v>3415</v>
      </c>
      <c r="D1103" s="8" t="s">
        <v>3466</v>
      </c>
      <c r="E1103" s="6">
        <v>98.8</v>
      </c>
      <c r="F1103" s="6">
        <v>0.7</v>
      </c>
      <c r="G1103" s="6">
        <f t="shared" si="30"/>
        <v>141.14285714285714</v>
      </c>
      <c r="H1103" s="10" t="s">
        <v>2274</v>
      </c>
    </row>
    <row r="1104" spans="1:8" x14ac:dyDescent="0.3">
      <c r="A1104" s="8" t="s">
        <v>3467</v>
      </c>
      <c r="B1104" s="8" t="s">
        <v>3467</v>
      </c>
      <c r="C1104" s="7" t="s">
        <v>3415</v>
      </c>
      <c r="D1104" s="8" t="s">
        <v>3467</v>
      </c>
      <c r="E1104" s="6">
        <v>278.39999999999998</v>
      </c>
      <c r="F1104" s="6">
        <v>0.7</v>
      </c>
      <c r="G1104" s="6">
        <f t="shared" ref="G1104:G1167" si="31">E1104/F1104</f>
        <v>397.71428571428572</v>
      </c>
      <c r="H1104" s="5" t="s">
        <v>2274</v>
      </c>
    </row>
    <row r="1105" spans="1:8" x14ac:dyDescent="0.3">
      <c r="A1105" s="8" t="s">
        <v>3468</v>
      </c>
      <c r="B1105" s="8" t="s">
        <v>3468</v>
      </c>
      <c r="C1105" s="7" t="s">
        <v>3415</v>
      </c>
      <c r="D1105" s="8" t="s">
        <v>3468</v>
      </c>
      <c r="E1105" s="6">
        <v>278.39999999999998</v>
      </c>
      <c r="F1105" s="6">
        <v>0.7</v>
      </c>
      <c r="G1105" s="6">
        <f t="shared" si="31"/>
        <v>397.71428571428572</v>
      </c>
      <c r="H1105" s="5" t="s">
        <v>2274</v>
      </c>
    </row>
    <row r="1106" spans="1:8" x14ac:dyDescent="0.3">
      <c r="A1106" s="8" t="s">
        <v>3469</v>
      </c>
      <c r="B1106" s="8" t="s">
        <v>3469</v>
      </c>
      <c r="C1106" s="7" t="s">
        <v>3415</v>
      </c>
      <c r="D1106" s="8" t="s">
        <v>3469</v>
      </c>
      <c r="E1106" s="6">
        <v>278.39999999999998</v>
      </c>
      <c r="F1106" s="6">
        <v>0.7</v>
      </c>
      <c r="G1106" s="6">
        <f t="shared" si="31"/>
        <v>397.71428571428572</v>
      </c>
      <c r="H1106" s="5" t="s">
        <v>2274</v>
      </c>
    </row>
    <row r="1107" spans="1:8" x14ac:dyDescent="0.3">
      <c r="A1107" s="8" t="s">
        <v>3470</v>
      </c>
      <c r="B1107" s="8" t="s">
        <v>3470</v>
      </c>
      <c r="C1107" s="7" t="s">
        <v>3415</v>
      </c>
      <c r="D1107" s="8" t="s">
        <v>3470</v>
      </c>
      <c r="E1107" s="6">
        <v>278.39999999999998</v>
      </c>
      <c r="F1107" s="6">
        <v>0.7</v>
      </c>
      <c r="G1107" s="6">
        <f t="shared" si="31"/>
        <v>397.71428571428572</v>
      </c>
      <c r="H1107" s="5" t="s">
        <v>2274</v>
      </c>
    </row>
    <row r="1108" spans="1:8" x14ac:dyDescent="0.3">
      <c r="A1108" s="8" t="s">
        <v>3471</v>
      </c>
      <c r="B1108" s="8" t="s">
        <v>3471</v>
      </c>
      <c r="C1108" s="7" t="s">
        <v>3415</v>
      </c>
      <c r="D1108" s="8" t="s">
        <v>3471</v>
      </c>
      <c r="E1108" s="6">
        <v>237.38</v>
      </c>
      <c r="F1108" s="6">
        <v>0.7</v>
      </c>
      <c r="G1108" s="6">
        <f t="shared" si="31"/>
        <v>339.11428571428576</v>
      </c>
      <c r="H1108" s="5" t="s">
        <v>2274</v>
      </c>
    </row>
    <row r="1109" spans="1:8" x14ac:dyDescent="0.3">
      <c r="A1109" s="8" t="s">
        <v>3472</v>
      </c>
      <c r="B1109" s="8" t="s">
        <v>3472</v>
      </c>
      <c r="C1109" s="7" t="s">
        <v>3415</v>
      </c>
      <c r="D1109" s="8" t="s">
        <v>3472</v>
      </c>
      <c r="E1109" s="6">
        <v>286.91000000000003</v>
      </c>
      <c r="F1109" s="6">
        <v>0.7</v>
      </c>
      <c r="G1109" s="6">
        <f t="shared" si="31"/>
        <v>409.87142857142862</v>
      </c>
      <c r="H1109" s="5" t="s">
        <v>2274</v>
      </c>
    </row>
    <row r="1110" spans="1:8" x14ac:dyDescent="0.3">
      <c r="A1110" s="8" t="s">
        <v>3473</v>
      </c>
      <c r="B1110" s="8" t="s">
        <v>3473</v>
      </c>
      <c r="C1110" s="7" t="s">
        <v>3415</v>
      </c>
      <c r="D1110" s="8" t="s">
        <v>3473</v>
      </c>
      <c r="E1110" s="6">
        <v>281.32</v>
      </c>
      <c r="F1110" s="6">
        <v>0.7</v>
      </c>
      <c r="G1110" s="6">
        <f t="shared" si="31"/>
        <v>401.8857142857143</v>
      </c>
      <c r="H1110" s="5" t="s">
        <v>2274</v>
      </c>
    </row>
    <row r="1111" spans="1:8" x14ac:dyDescent="0.3">
      <c r="A1111" s="8" t="s">
        <v>3474</v>
      </c>
      <c r="B1111" s="8" t="s">
        <v>3474</v>
      </c>
      <c r="C1111" s="7" t="s">
        <v>3415</v>
      </c>
      <c r="D1111" s="8" t="s">
        <v>3474</v>
      </c>
      <c r="E1111" s="6">
        <v>281.32</v>
      </c>
      <c r="F1111" s="6">
        <v>0.7</v>
      </c>
      <c r="G1111" s="6">
        <f t="shared" si="31"/>
        <v>401.8857142857143</v>
      </c>
      <c r="H1111" s="5" t="s">
        <v>2274</v>
      </c>
    </row>
    <row r="1112" spans="1:8" x14ac:dyDescent="0.3">
      <c r="A1112" s="8" t="s">
        <v>3475</v>
      </c>
      <c r="B1112" s="8" t="s">
        <v>3475</v>
      </c>
      <c r="C1112" s="7" t="s">
        <v>3415</v>
      </c>
      <c r="D1112" s="8" t="s">
        <v>3475</v>
      </c>
      <c r="E1112" s="6">
        <v>281.32</v>
      </c>
      <c r="F1112" s="6">
        <v>0.7</v>
      </c>
      <c r="G1112" s="6">
        <f t="shared" si="31"/>
        <v>401.8857142857143</v>
      </c>
      <c r="H1112" s="5" t="s">
        <v>2274</v>
      </c>
    </row>
    <row r="1113" spans="1:8" x14ac:dyDescent="0.3">
      <c r="A1113" s="8" t="s">
        <v>3476</v>
      </c>
      <c r="B1113" s="8" t="s">
        <v>3476</v>
      </c>
      <c r="C1113" s="7" t="s">
        <v>3415</v>
      </c>
      <c r="D1113" s="8" t="s">
        <v>3476</v>
      </c>
      <c r="E1113" s="6">
        <v>281.32</v>
      </c>
      <c r="F1113" s="6">
        <v>0.7</v>
      </c>
      <c r="G1113" s="6">
        <f t="shared" si="31"/>
        <v>401.8857142857143</v>
      </c>
      <c r="H1113" s="5" t="s">
        <v>2274</v>
      </c>
    </row>
    <row r="1114" spans="1:8" x14ac:dyDescent="0.3">
      <c r="A1114" s="8" t="s">
        <v>3477</v>
      </c>
      <c r="B1114" s="8" t="s">
        <v>3477</v>
      </c>
      <c r="C1114" s="7" t="s">
        <v>3415</v>
      </c>
      <c r="D1114" s="8" t="s">
        <v>3477</v>
      </c>
      <c r="E1114" s="6">
        <v>281.32</v>
      </c>
      <c r="F1114" s="6">
        <v>0.7</v>
      </c>
      <c r="G1114" s="6">
        <f t="shared" si="31"/>
        <v>401.8857142857143</v>
      </c>
      <c r="H1114" s="5" t="s">
        <v>2274</v>
      </c>
    </row>
    <row r="1115" spans="1:8" x14ac:dyDescent="0.3">
      <c r="A1115" s="8" t="s">
        <v>3478</v>
      </c>
      <c r="B1115" s="8" t="s">
        <v>3478</v>
      </c>
      <c r="C1115" s="7" t="s">
        <v>3415</v>
      </c>
      <c r="D1115" s="8" t="s">
        <v>3478</v>
      </c>
      <c r="E1115" s="6">
        <v>289.64</v>
      </c>
      <c r="F1115" s="6">
        <v>0.7</v>
      </c>
      <c r="G1115" s="6">
        <f t="shared" si="31"/>
        <v>413.7714285714286</v>
      </c>
      <c r="H1115" s="5" t="s">
        <v>2274</v>
      </c>
    </row>
    <row r="1116" spans="1:8" x14ac:dyDescent="0.3">
      <c r="A1116" s="8" t="s">
        <v>3479</v>
      </c>
      <c r="B1116" s="8" t="s">
        <v>3479</v>
      </c>
      <c r="C1116" s="7" t="s">
        <v>3415</v>
      </c>
      <c r="D1116" s="8" t="s">
        <v>3479</v>
      </c>
      <c r="E1116" s="6">
        <v>391.65</v>
      </c>
      <c r="F1116" s="6">
        <v>0.7</v>
      </c>
      <c r="G1116" s="6">
        <f t="shared" si="31"/>
        <v>559.5</v>
      </c>
      <c r="H1116" s="5" t="s">
        <v>2274</v>
      </c>
    </row>
    <row r="1117" spans="1:8" x14ac:dyDescent="0.3">
      <c r="A1117" s="8" t="s">
        <v>3480</v>
      </c>
      <c r="B1117" s="8" t="s">
        <v>3480</v>
      </c>
      <c r="C1117" s="7" t="s">
        <v>3415</v>
      </c>
      <c r="D1117" s="8" t="s">
        <v>3480</v>
      </c>
      <c r="E1117" s="6">
        <v>336.32</v>
      </c>
      <c r="F1117" s="6">
        <v>0.7</v>
      </c>
      <c r="G1117" s="6">
        <f t="shared" si="31"/>
        <v>480.45714285714286</v>
      </c>
      <c r="H1117" s="5" t="s">
        <v>2274</v>
      </c>
    </row>
    <row r="1118" spans="1:8" x14ac:dyDescent="0.3">
      <c r="A1118" s="8" t="s">
        <v>3481</v>
      </c>
      <c r="B1118" s="8" t="s">
        <v>3481</v>
      </c>
      <c r="C1118" s="7" t="s">
        <v>3415</v>
      </c>
      <c r="D1118" s="8" t="s">
        <v>3481</v>
      </c>
      <c r="E1118" s="6">
        <v>461.44</v>
      </c>
      <c r="F1118" s="6">
        <v>0.7</v>
      </c>
      <c r="G1118" s="6">
        <f t="shared" si="31"/>
        <v>659.2</v>
      </c>
      <c r="H1118" s="5" t="s">
        <v>2274</v>
      </c>
    </row>
    <row r="1119" spans="1:8" x14ac:dyDescent="0.3">
      <c r="A1119" s="8" t="s">
        <v>3482</v>
      </c>
      <c r="B1119" s="8" t="s">
        <v>3482</v>
      </c>
      <c r="C1119" s="7" t="s">
        <v>3415</v>
      </c>
      <c r="D1119" s="8" t="s">
        <v>3482</v>
      </c>
      <c r="E1119" s="6">
        <v>465.73</v>
      </c>
      <c r="F1119" s="6">
        <v>0.7</v>
      </c>
      <c r="G1119" s="6">
        <f t="shared" si="31"/>
        <v>665.32857142857154</v>
      </c>
      <c r="H1119" s="5" t="s">
        <v>2274</v>
      </c>
    </row>
    <row r="1120" spans="1:8" x14ac:dyDescent="0.3">
      <c r="A1120" s="8" t="s">
        <v>3483</v>
      </c>
      <c r="B1120" s="8" t="s">
        <v>3483</v>
      </c>
      <c r="C1120" s="7" t="s">
        <v>3415</v>
      </c>
      <c r="D1120" s="8" t="s">
        <v>3483</v>
      </c>
      <c r="E1120" s="6">
        <v>328.35</v>
      </c>
      <c r="F1120" s="6">
        <v>0.7</v>
      </c>
      <c r="G1120" s="6">
        <f t="shared" si="31"/>
        <v>469.07142857142861</v>
      </c>
      <c r="H1120" s="5" t="s">
        <v>2274</v>
      </c>
    </row>
    <row r="1121" spans="1:8" x14ac:dyDescent="0.3">
      <c r="A1121" s="8" t="s">
        <v>3484</v>
      </c>
      <c r="B1121" s="8" t="s">
        <v>3484</v>
      </c>
      <c r="C1121" s="7" t="s">
        <v>3415</v>
      </c>
      <c r="D1121" s="8" t="s">
        <v>3484</v>
      </c>
      <c r="E1121" s="6">
        <v>427.57</v>
      </c>
      <c r="F1121" s="6">
        <v>0.7</v>
      </c>
      <c r="G1121" s="6">
        <f t="shared" si="31"/>
        <v>610.81428571428569</v>
      </c>
      <c r="H1121" s="5" t="s">
        <v>2274</v>
      </c>
    </row>
    <row r="1122" spans="1:8" x14ac:dyDescent="0.3">
      <c r="A1122" s="8" t="s">
        <v>3485</v>
      </c>
      <c r="B1122" s="8" t="s">
        <v>3485</v>
      </c>
      <c r="C1122" s="7" t="s">
        <v>3415</v>
      </c>
      <c r="D1122" s="8" t="s">
        <v>3485</v>
      </c>
      <c r="E1122" s="6">
        <v>427.57</v>
      </c>
      <c r="F1122" s="6">
        <v>0.7</v>
      </c>
      <c r="G1122" s="6">
        <f t="shared" si="31"/>
        <v>610.81428571428569</v>
      </c>
      <c r="H1122" s="5" t="s">
        <v>2274</v>
      </c>
    </row>
    <row r="1123" spans="1:8" x14ac:dyDescent="0.3">
      <c r="A1123" s="8" t="s">
        <v>3486</v>
      </c>
      <c r="B1123" s="8" t="s">
        <v>3486</v>
      </c>
      <c r="C1123" s="7" t="s">
        <v>3415</v>
      </c>
      <c r="D1123" s="8" t="s">
        <v>3486</v>
      </c>
      <c r="E1123" s="6">
        <v>439.86</v>
      </c>
      <c r="F1123" s="6">
        <v>0.7</v>
      </c>
      <c r="G1123" s="6">
        <f t="shared" si="31"/>
        <v>628.37142857142862</v>
      </c>
      <c r="H1123" s="5" t="s">
        <v>2274</v>
      </c>
    </row>
    <row r="1124" spans="1:8" x14ac:dyDescent="0.3">
      <c r="A1124" s="8" t="s">
        <v>3487</v>
      </c>
      <c r="B1124" s="8" t="s">
        <v>3487</v>
      </c>
      <c r="C1124" s="7" t="s">
        <v>3415</v>
      </c>
      <c r="D1124" s="8" t="s">
        <v>3487</v>
      </c>
      <c r="E1124" s="6">
        <v>402.97</v>
      </c>
      <c r="F1124" s="6">
        <v>0.7</v>
      </c>
      <c r="G1124" s="6">
        <f t="shared" si="31"/>
        <v>575.67142857142869</v>
      </c>
      <c r="H1124" s="5" t="s">
        <v>2274</v>
      </c>
    </row>
    <row r="1125" spans="1:8" x14ac:dyDescent="0.3">
      <c r="A1125" s="8" t="s">
        <v>3488</v>
      </c>
      <c r="B1125" s="8" t="s">
        <v>3488</v>
      </c>
      <c r="C1125" s="7" t="s">
        <v>3415</v>
      </c>
      <c r="D1125" s="8" t="s">
        <v>3488</v>
      </c>
      <c r="E1125" s="6">
        <v>324.81</v>
      </c>
      <c r="F1125" s="6">
        <v>0.7</v>
      </c>
      <c r="G1125" s="6">
        <f t="shared" si="31"/>
        <v>464.01428571428573</v>
      </c>
      <c r="H1125" s="5" t="s">
        <v>2274</v>
      </c>
    </row>
    <row r="1126" spans="1:8" x14ac:dyDescent="0.3">
      <c r="A1126" s="8" t="s">
        <v>3489</v>
      </c>
      <c r="B1126" s="8" t="s">
        <v>3489</v>
      </c>
      <c r="C1126" s="7" t="s">
        <v>3415</v>
      </c>
      <c r="D1126" s="8" t="s">
        <v>3489</v>
      </c>
      <c r="E1126" s="6">
        <v>324.81</v>
      </c>
      <c r="F1126" s="6">
        <v>0.7</v>
      </c>
      <c r="G1126" s="6">
        <f t="shared" si="31"/>
        <v>464.01428571428573</v>
      </c>
      <c r="H1126" s="5" t="s">
        <v>2274</v>
      </c>
    </row>
    <row r="1127" spans="1:8" x14ac:dyDescent="0.3">
      <c r="A1127" s="8" t="s">
        <v>3490</v>
      </c>
      <c r="B1127" s="8" t="s">
        <v>3490</v>
      </c>
      <c r="C1127" s="7" t="s">
        <v>3415</v>
      </c>
      <c r="D1127" s="8" t="s">
        <v>3490</v>
      </c>
      <c r="E1127" s="6">
        <v>315.83999999999997</v>
      </c>
      <c r="F1127" s="6">
        <v>0.7</v>
      </c>
      <c r="G1127" s="6">
        <f t="shared" si="31"/>
        <v>451.2</v>
      </c>
      <c r="H1127" s="5" t="s">
        <v>2274</v>
      </c>
    </row>
    <row r="1128" spans="1:8" x14ac:dyDescent="0.3">
      <c r="A1128" s="8" t="s">
        <v>3491</v>
      </c>
      <c r="B1128" s="8" t="s">
        <v>3491</v>
      </c>
      <c r="C1128" s="7" t="s">
        <v>3415</v>
      </c>
      <c r="D1128" s="8" t="s">
        <v>3491</v>
      </c>
      <c r="E1128" s="6">
        <v>315.83999999999997</v>
      </c>
      <c r="F1128" s="6">
        <v>0.7</v>
      </c>
      <c r="G1128" s="6">
        <f t="shared" si="31"/>
        <v>451.2</v>
      </c>
      <c r="H1128" s="5" t="s">
        <v>2274</v>
      </c>
    </row>
    <row r="1129" spans="1:8" x14ac:dyDescent="0.3">
      <c r="A1129" s="8" t="s">
        <v>3492</v>
      </c>
      <c r="B1129" s="8" t="s">
        <v>3492</v>
      </c>
      <c r="C1129" s="7" t="s">
        <v>3415</v>
      </c>
      <c r="D1129" s="8" t="s">
        <v>3492</v>
      </c>
      <c r="E1129" s="6">
        <v>315.83999999999997</v>
      </c>
      <c r="F1129" s="6">
        <v>0.7</v>
      </c>
      <c r="G1129" s="6">
        <f t="shared" si="31"/>
        <v>451.2</v>
      </c>
      <c r="H1129" s="5" t="s">
        <v>2274</v>
      </c>
    </row>
    <row r="1130" spans="1:8" x14ac:dyDescent="0.3">
      <c r="A1130" s="1" t="s">
        <v>3493</v>
      </c>
      <c r="B1130" s="1" t="s">
        <v>3493</v>
      </c>
      <c r="C1130" s="7" t="s">
        <v>3494</v>
      </c>
      <c r="D1130" s="1" t="s">
        <v>3493</v>
      </c>
      <c r="E1130" s="9">
        <v>170.93</v>
      </c>
      <c r="F1130" s="6">
        <v>0.7</v>
      </c>
      <c r="G1130" s="6">
        <f t="shared" si="31"/>
        <v>244.18571428571431</v>
      </c>
      <c r="H1130" s="5" t="s">
        <v>2274</v>
      </c>
    </row>
    <row r="1131" spans="1:8" x14ac:dyDescent="0.3">
      <c r="A1131" s="8" t="s">
        <v>3495</v>
      </c>
      <c r="B1131" s="8" t="s">
        <v>3495</v>
      </c>
      <c r="C1131" s="7" t="s">
        <v>3415</v>
      </c>
      <c r="D1131" s="8" t="s">
        <v>3495</v>
      </c>
      <c r="E1131" s="6">
        <v>315.83999999999997</v>
      </c>
      <c r="F1131" s="6">
        <v>0.7</v>
      </c>
      <c r="G1131" s="6">
        <f t="shared" si="31"/>
        <v>451.2</v>
      </c>
      <c r="H1131" s="5" t="s">
        <v>2274</v>
      </c>
    </row>
    <row r="1132" spans="1:8" x14ac:dyDescent="0.3">
      <c r="A1132" s="8" t="s">
        <v>3496</v>
      </c>
      <c r="B1132" s="8" t="s">
        <v>3496</v>
      </c>
      <c r="C1132" s="7" t="s">
        <v>3415</v>
      </c>
      <c r="D1132" s="8" t="s">
        <v>3496</v>
      </c>
      <c r="E1132" s="6">
        <v>315.83999999999997</v>
      </c>
      <c r="F1132" s="6">
        <v>0.7</v>
      </c>
      <c r="G1132" s="6">
        <f t="shared" si="31"/>
        <v>451.2</v>
      </c>
      <c r="H1132" s="5" t="s">
        <v>2274</v>
      </c>
    </row>
    <row r="1133" spans="1:8" x14ac:dyDescent="0.3">
      <c r="A1133" s="8" t="s">
        <v>3497</v>
      </c>
      <c r="B1133" s="8" t="s">
        <v>3497</v>
      </c>
      <c r="C1133" s="7" t="s">
        <v>3415</v>
      </c>
      <c r="D1133" s="8" t="s">
        <v>3497</v>
      </c>
      <c r="E1133" s="6">
        <v>324.81</v>
      </c>
      <c r="F1133" s="6">
        <v>0.7</v>
      </c>
      <c r="G1133" s="6">
        <f t="shared" si="31"/>
        <v>464.01428571428573</v>
      </c>
      <c r="H1133" s="5" t="s">
        <v>2274</v>
      </c>
    </row>
    <row r="1134" spans="1:8" x14ac:dyDescent="0.3">
      <c r="A1134" s="8" t="s">
        <v>3498</v>
      </c>
      <c r="B1134" s="8" t="s">
        <v>3498</v>
      </c>
      <c r="C1134" s="7" t="s">
        <v>3415</v>
      </c>
      <c r="D1134" s="8" t="s">
        <v>3498</v>
      </c>
      <c r="E1134" s="6">
        <v>324.81</v>
      </c>
      <c r="F1134" s="6">
        <v>0.7</v>
      </c>
      <c r="G1134" s="6">
        <f t="shared" si="31"/>
        <v>464.01428571428573</v>
      </c>
      <c r="H1134" s="5" t="s">
        <v>2274</v>
      </c>
    </row>
    <row r="1135" spans="1:8" x14ac:dyDescent="0.3">
      <c r="A1135" s="8" t="s">
        <v>3499</v>
      </c>
      <c r="B1135" s="8" t="s">
        <v>3499</v>
      </c>
      <c r="C1135" s="7" t="s">
        <v>3415</v>
      </c>
      <c r="D1135" s="8" t="s">
        <v>3499</v>
      </c>
      <c r="E1135" s="6">
        <v>324.81</v>
      </c>
      <c r="F1135" s="6">
        <v>0.7</v>
      </c>
      <c r="G1135" s="6">
        <f t="shared" si="31"/>
        <v>464.01428571428573</v>
      </c>
      <c r="H1135" s="5" t="s">
        <v>2274</v>
      </c>
    </row>
    <row r="1136" spans="1:8" x14ac:dyDescent="0.3">
      <c r="A1136" s="8" t="s">
        <v>3500</v>
      </c>
      <c r="B1136" s="8" t="s">
        <v>3500</v>
      </c>
      <c r="C1136" s="7" t="s">
        <v>3415</v>
      </c>
      <c r="D1136" s="8" t="s">
        <v>3500</v>
      </c>
      <c r="E1136" s="6">
        <v>225.75</v>
      </c>
      <c r="F1136" s="6">
        <v>0.7</v>
      </c>
      <c r="G1136" s="6">
        <f t="shared" si="31"/>
        <v>322.5</v>
      </c>
      <c r="H1136" s="5" t="s">
        <v>2274</v>
      </c>
    </row>
    <row r="1137" spans="1:8" x14ac:dyDescent="0.3">
      <c r="A1137" s="8" t="s">
        <v>3501</v>
      </c>
      <c r="B1137" s="8" t="s">
        <v>3501</v>
      </c>
      <c r="C1137" s="7" t="s">
        <v>3415</v>
      </c>
      <c r="D1137" s="8" t="s">
        <v>3501</v>
      </c>
      <c r="E1137" s="6">
        <v>225.75</v>
      </c>
      <c r="F1137" s="6">
        <v>0.7</v>
      </c>
      <c r="G1137" s="6">
        <f t="shared" si="31"/>
        <v>322.5</v>
      </c>
      <c r="H1137" s="5" t="s">
        <v>2274</v>
      </c>
    </row>
    <row r="1138" spans="1:8" x14ac:dyDescent="0.3">
      <c r="A1138" s="8" t="s">
        <v>3502</v>
      </c>
      <c r="B1138" s="8" t="s">
        <v>3502</v>
      </c>
      <c r="C1138" s="7" t="s">
        <v>3415</v>
      </c>
      <c r="D1138" s="8" t="s">
        <v>3502</v>
      </c>
      <c r="E1138" s="6">
        <v>225.75</v>
      </c>
      <c r="F1138" s="6">
        <v>0.7</v>
      </c>
      <c r="G1138" s="6">
        <f t="shared" si="31"/>
        <v>322.5</v>
      </c>
      <c r="H1138" s="5" t="s">
        <v>2274</v>
      </c>
    </row>
    <row r="1139" spans="1:8" x14ac:dyDescent="0.3">
      <c r="A1139" s="8" t="s">
        <v>3503</v>
      </c>
      <c r="B1139" s="8" t="s">
        <v>3503</v>
      </c>
      <c r="C1139" s="7" t="s">
        <v>3415</v>
      </c>
      <c r="D1139" s="8" t="s">
        <v>3503</v>
      </c>
      <c r="E1139" s="6">
        <v>225.75</v>
      </c>
      <c r="F1139" s="6">
        <v>0.7</v>
      </c>
      <c r="G1139" s="6">
        <f t="shared" si="31"/>
        <v>322.5</v>
      </c>
      <c r="H1139" s="5" t="s">
        <v>2274</v>
      </c>
    </row>
    <row r="1140" spans="1:8" x14ac:dyDescent="0.3">
      <c r="A1140" s="8" t="s">
        <v>3504</v>
      </c>
      <c r="B1140" s="8" t="s">
        <v>3504</v>
      </c>
      <c r="C1140" s="7" t="s">
        <v>3415</v>
      </c>
      <c r="D1140" s="8" t="s">
        <v>3504</v>
      </c>
      <c r="E1140" s="6">
        <v>225.75</v>
      </c>
      <c r="F1140" s="6">
        <v>0.7</v>
      </c>
      <c r="G1140" s="6">
        <f t="shared" si="31"/>
        <v>322.5</v>
      </c>
      <c r="H1140" s="5" t="s">
        <v>2274</v>
      </c>
    </row>
    <row r="1141" spans="1:8" x14ac:dyDescent="0.3">
      <c r="A1141" s="8" t="s">
        <v>3505</v>
      </c>
      <c r="B1141" s="8" t="s">
        <v>3505</v>
      </c>
      <c r="C1141" s="7" t="s">
        <v>3415</v>
      </c>
      <c r="D1141" s="8" t="s">
        <v>3505</v>
      </c>
      <c r="E1141" s="6">
        <v>225.75</v>
      </c>
      <c r="F1141" s="6">
        <v>0.7</v>
      </c>
      <c r="G1141" s="6">
        <f t="shared" si="31"/>
        <v>322.5</v>
      </c>
      <c r="H1141" s="5" t="s">
        <v>2274</v>
      </c>
    </row>
    <row r="1142" spans="1:8" x14ac:dyDescent="0.3">
      <c r="A1142" s="8" t="s">
        <v>3506</v>
      </c>
      <c r="B1142" s="8" t="s">
        <v>3506</v>
      </c>
      <c r="C1142" s="7" t="s">
        <v>3415</v>
      </c>
      <c r="D1142" s="8" t="s">
        <v>3506</v>
      </c>
      <c r="E1142" s="6">
        <v>225.75</v>
      </c>
      <c r="F1142" s="6">
        <v>0.7</v>
      </c>
      <c r="G1142" s="6">
        <f t="shared" si="31"/>
        <v>322.5</v>
      </c>
      <c r="H1142" s="5" t="s">
        <v>2274</v>
      </c>
    </row>
    <row r="1143" spans="1:8" x14ac:dyDescent="0.3">
      <c r="A1143" s="8" t="s">
        <v>3507</v>
      </c>
      <c r="B1143" s="8" t="s">
        <v>3507</v>
      </c>
      <c r="C1143" s="7" t="s">
        <v>3415</v>
      </c>
      <c r="D1143" s="8" t="s">
        <v>3507</v>
      </c>
      <c r="E1143" s="6">
        <v>225.75</v>
      </c>
      <c r="F1143" s="6">
        <v>0.7</v>
      </c>
      <c r="G1143" s="6">
        <f t="shared" si="31"/>
        <v>322.5</v>
      </c>
      <c r="H1143" s="5" t="s">
        <v>2274</v>
      </c>
    </row>
    <row r="1144" spans="1:8" x14ac:dyDescent="0.3">
      <c r="A1144" s="8" t="s">
        <v>3508</v>
      </c>
      <c r="B1144" s="8" t="s">
        <v>3508</v>
      </c>
      <c r="C1144" s="7" t="s">
        <v>3415</v>
      </c>
      <c r="D1144" s="8" t="s">
        <v>3508</v>
      </c>
      <c r="E1144" s="6">
        <v>225.75</v>
      </c>
      <c r="F1144" s="6">
        <v>0.7</v>
      </c>
      <c r="G1144" s="6">
        <f t="shared" si="31"/>
        <v>322.5</v>
      </c>
      <c r="H1144" s="5" t="s">
        <v>2274</v>
      </c>
    </row>
    <row r="1145" spans="1:8" ht="57.6" x14ac:dyDescent="0.3">
      <c r="A1145" s="1" t="s">
        <v>3509</v>
      </c>
      <c r="B1145" s="1" t="s">
        <v>3509</v>
      </c>
      <c r="C1145" s="7" t="s">
        <v>3510</v>
      </c>
      <c r="D1145" s="1" t="s">
        <v>3509</v>
      </c>
      <c r="E1145" s="9">
        <v>225.75</v>
      </c>
      <c r="F1145" s="6">
        <v>0.7</v>
      </c>
      <c r="G1145" s="6">
        <f t="shared" si="31"/>
        <v>322.5</v>
      </c>
      <c r="H1145" s="5" t="s">
        <v>2274</v>
      </c>
    </row>
    <row r="1146" spans="1:8" ht="57.6" x14ac:dyDescent="0.3">
      <c r="A1146" s="1" t="s">
        <v>3511</v>
      </c>
      <c r="B1146" s="1" t="s">
        <v>3511</v>
      </c>
      <c r="C1146" s="7" t="s">
        <v>3512</v>
      </c>
      <c r="D1146" s="1" t="s">
        <v>3511</v>
      </c>
      <c r="E1146" s="9">
        <v>225.75</v>
      </c>
      <c r="F1146" s="6">
        <v>0.7</v>
      </c>
      <c r="G1146" s="6">
        <f t="shared" si="31"/>
        <v>322.5</v>
      </c>
      <c r="H1146" s="5" t="s">
        <v>2274</v>
      </c>
    </row>
    <row r="1147" spans="1:8" x14ac:dyDescent="0.3">
      <c r="A1147" s="8" t="s">
        <v>3513</v>
      </c>
      <c r="B1147" s="8" t="s">
        <v>3513</v>
      </c>
      <c r="C1147" s="7" t="s">
        <v>3415</v>
      </c>
      <c r="D1147" s="8" t="s">
        <v>3513</v>
      </c>
      <c r="E1147" s="6">
        <v>225.75</v>
      </c>
      <c r="F1147" s="6">
        <v>0.7</v>
      </c>
      <c r="G1147" s="6">
        <f t="shared" si="31"/>
        <v>322.5</v>
      </c>
      <c r="H1147" s="5" t="s">
        <v>2274</v>
      </c>
    </row>
    <row r="1148" spans="1:8" x14ac:dyDescent="0.3">
      <c r="A1148" s="8" t="s">
        <v>3514</v>
      </c>
      <c r="B1148" s="8" t="s">
        <v>3514</v>
      </c>
      <c r="C1148" s="7" t="s">
        <v>3415</v>
      </c>
      <c r="D1148" s="8" t="s">
        <v>3514</v>
      </c>
      <c r="E1148" s="6">
        <v>225.75</v>
      </c>
      <c r="F1148" s="6">
        <v>0.7</v>
      </c>
      <c r="G1148" s="6">
        <f t="shared" si="31"/>
        <v>322.5</v>
      </c>
      <c r="H1148" s="5" t="s">
        <v>2274</v>
      </c>
    </row>
    <row r="1149" spans="1:8" x14ac:dyDescent="0.3">
      <c r="A1149" s="8" t="s">
        <v>3515</v>
      </c>
      <c r="B1149" s="8" t="s">
        <v>3515</v>
      </c>
      <c r="C1149" s="7" t="s">
        <v>3415</v>
      </c>
      <c r="D1149" s="8" t="s">
        <v>3515</v>
      </c>
      <c r="E1149" s="6">
        <v>225.75</v>
      </c>
      <c r="F1149" s="6">
        <v>0.7</v>
      </c>
      <c r="G1149" s="6">
        <f t="shared" si="31"/>
        <v>322.5</v>
      </c>
      <c r="H1149" s="5" t="s">
        <v>2274</v>
      </c>
    </row>
    <row r="1150" spans="1:8" x14ac:dyDescent="0.3">
      <c r="A1150" s="8" t="s">
        <v>3516</v>
      </c>
      <c r="B1150" s="8" t="s">
        <v>3516</v>
      </c>
      <c r="C1150" s="7" t="s">
        <v>3415</v>
      </c>
      <c r="D1150" s="8" t="s">
        <v>3516</v>
      </c>
      <c r="E1150" s="6">
        <v>225.75</v>
      </c>
      <c r="F1150" s="6">
        <v>0.7</v>
      </c>
      <c r="G1150" s="6">
        <f t="shared" si="31"/>
        <v>322.5</v>
      </c>
      <c r="H1150" s="5" t="s">
        <v>2274</v>
      </c>
    </row>
    <row r="1151" spans="1:8" x14ac:dyDescent="0.3">
      <c r="A1151" s="8" t="s">
        <v>3517</v>
      </c>
      <c r="B1151" s="8" t="s">
        <v>3517</v>
      </c>
      <c r="C1151" s="7" t="s">
        <v>3415</v>
      </c>
      <c r="D1151" s="8" t="s">
        <v>3517</v>
      </c>
      <c r="E1151" s="6">
        <v>225.75</v>
      </c>
      <c r="F1151" s="6">
        <v>0.7</v>
      </c>
      <c r="G1151" s="6">
        <f t="shared" si="31"/>
        <v>322.5</v>
      </c>
      <c r="H1151" s="5" t="s">
        <v>2274</v>
      </c>
    </row>
    <row r="1152" spans="1:8" x14ac:dyDescent="0.3">
      <c r="A1152" s="8" t="s">
        <v>3518</v>
      </c>
      <c r="B1152" s="8" t="s">
        <v>3518</v>
      </c>
      <c r="C1152" s="7" t="s">
        <v>3415</v>
      </c>
      <c r="D1152" s="8" t="s">
        <v>3518</v>
      </c>
      <c r="E1152" s="6">
        <v>428.09</v>
      </c>
      <c r="F1152" s="6">
        <v>0.7</v>
      </c>
      <c r="G1152" s="6">
        <f t="shared" si="31"/>
        <v>611.55714285714282</v>
      </c>
      <c r="H1152" s="5" t="s">
        <v>2274</v>
      </c>
    </row>
    <row r="1153" spans="1:8" x14ac:dyDescent="0.3">
      <c r="A1153" s="8" t="s">
        <v>3519</v>
      </c>
      <c r="B1153" s="8" t="s">
        <v>3519</v>
      </c>
      <c r="C1153" s="7" t="s">
        <v>3415</v>
      </c>
      <c r="D1153" s="8" t="s">
        <v>3519</v>
      </c>
      <c r="E1153" s="6">
        <v>416.72</v>
      </c>
      <c r="F1153" s="6">
        <v>0.7</v>
      </c>
      <c r="G1153" s="6">
        <f t="shared" si="31"/>
        <v>595.3142857142858</v>
      </c>
      <c r="H1153" s="5" t="s">
        <v>2274</v>
      </c>
    </row>
    <row r="1154" spans="1:8" ht="57.6" x14ac:dyDescent="0.3">
      <c r="A1154" s="8" t="s">
        <v>3520</v>
      </c>
      <c r="B1154" s="8" t="s">
        <v>3520</v>
      </c>
      <c r="C1154" s="7" t="s">
        <v>3521</v>
      </c>
      <c r="D1154" s="8" t="s">
        <v>3520</v>
      </c>
      <c r="E1154" s="6">
        <v>416.72</v>
      </c>
      <c r="F1154" s="6">
        <v>0.7</v>
      </c>
      <c r="G1154" s="6">
        <f t="shared" si="31"/>
        <v>595.3142857142858</v>
      </c>
      <c r="H1154" s="5" t="s">
        <v>2274</v>
      </c>
    </row>
    <row r="1155" spans="1:8" x14ac:dyDescent="0.3">
      <c r="A1155" s="8" t="s">
        <v>3522</v>
      </c>
      <c r="B1155" s="8" t="s">
        <v>3522</v>
      </c>
      <c r="C1155" s="7" t="s">
        <v>3415</v>
      </c>
      <c r="D1155" s="8" t="s">
        <v>3522</v>
      </c>
      <c r="E1155" s="6">
        <v>416.72</v>
      </c>
      <c r="F1155" s="6">
        <v>0.7</v>
      </c>
      <c r="G1155" s="6">
        <f t="shared" si="31"/>
        <v>595.3142857142858</v>
      </c>
      <c r="H1155" s="5" t="s">
        <v>2274</v>
      </c>
    </row>
    <row r="1156" spans="1:8" x14ac:dyDescent="0.3">
      <c r="A1156" s="8" t="s">
        <v>3523</v>
      </c>
      <c r="B1156" s="8" t="s">
        <v>3523</v>
      </c>
      <c r="C1156" s="7" t="s">
        <v>3415</v>
      </c>
      <c r="D1156" s="8" t="s">
        <v>3523</v>
      </c>
      <c r="E1156" s="6">
        <v>416.72</v>
      </c>
      <c r="F1156" s="6">
        <v>0.7</v>
      </c>
      <c r="G1156" s="6">
        <f t="shared" si="31"/>
        <v>595.3142857142858</v>
      </c>
      <c r="H1156" s="5" t="s">
        <v>2274</v>
      </c>
    </row>
    <row r="1157" spans="1:8" x14ac:dyDescent="0.3">
      <c r="A1157" s="8" t="s">
        <v>3524</v>
      </c>
      <c r="B1157" s="8" t="s">
        <v>3524</v>
      </c>
      <c r="C1157" s="7" t="s">
        <v>3415</v>
      </c>
      <c r="D1157" s="8" t="s">
        <v>3524</v>
      </c>
      <c r="E1157" s="6">
        <v>428.09</v>
      </c>
      <c r="F1157" s="6">
        <v>0.7</v>
      </c>
      <c r="G1157" s="6">
        <f t="shared" si="31"/>
        <v>611.55714285714282</v>
      </c>
      <c r="H1157" s="5" t="s">
        <v>2274</v>
      </c>
    </row>
    <row r="1158" spans="1:8" x14ac:dyDescent="0.3">
      <c r="A1158" s="8" t="s">
        <v>3525</v>
      </c>
      <c r="B1158" s="8" t="s">
        <v>3525</v>
      </c>
      <c r="C1158" s="7" t="s">
        <v>3415</v>
      </c>
      <c r="D1158" s="8" t="s">
        <v>3525</v>
      </c>
      <c r="E1158" s="6">
        <v>428.09</v>
      </c>
      <c r="F1158" s="6">
        <v>0.7</v>
      </c>
      <c r="G1158" s="6">
        <f t="shared" si="31"/>
        <v>611.55714285714282</v>
      </c>
      <c r="H1158" s="5" t="s">
        <v>2274</v>
      </c>
    </row>
    <row r="1159" spans="1:8" x14ac:dyDescent="0.3">
      <c r="A1159" s="8" t="s">
        <v>3526</v>
      </c>
      <c r="B1159" s="8" t="s">
        <v>3526</v>
      </c>
      <c r="C1159" s="7" t="s">
        <v>3415</v>
      </c>
      <c r="D1159" s="8" t="s">
        <v>3526</v>
      </c>
      <c r="E1159" s="6">
        <v>428.09</v>
      </c>
      <c r="F1159" s="6">
        <v>0.7</v>
      </c>
      <c r="G1159" s="6">
        <f t="shared" si="31"/>
        <v>611.55714285714282</v>
      </c>
      <c r="H1159" s="5" t="s">
        <v>2274</v>
      </c>
    </row>
    <row r="1160" spans="1:8" x14ac:dyDescent="0.3">
      <c r="A1160" s="8" t="s">
        <v>3527</v>
      </c>
      <c r="B1160" s="8" t="s">
        <v>3527</v>
      </c>
      <c r="C1160" s="7" t="s">
        <v>3415</v>
      </c>
      <c r="D1160" s="8" t="s">
        <v>3527</v>
      </c>
      <c r="E1160" s="6">
        <v>425.43</v>
      </c>
      <c r="F1160" s="6">
        <v>0.7</v>
      </c>
      <c r="G1160" s="6">
        <f t="shared" si="31"/>
        <v>607.75714285714287</v>
      </c>
      <c r="H1160" s="5" t="s">
        <v>2274</v>
      </c>
    </row>
    <row r="1161" spans="1:8" x14ac:dyDescent="0.3">
      <c r="A1161" s="8" t="s">
        <v>3528</v>
      </c>
      <c r="B1161" s="8" t="s">
        <v>3528</v>
      </c>
      <c r="C1161" s="7" t="s">
        <v>3415</v>
      </c>
      <c r="D1161" s="8" t="s">
        <v>3528</v>
      </c>
      <c r="E1161" s="6">
        <v>252.63</v>
      </c>
      <c r="F1161" s="6">
        <v>0.7</v>
      </c>
      <c r="G1161" s="6">
        <f t="shared" si="31"/>
        <v>360.90000000000003</v>
      </c>
      <c r="H1161" s="5" t="s">
        <v>2274</v>
      </c>
    </row>
    <row r="1162" spans="1:8" x14ac:dyDescent="0.3">
      <c r="A1162" s="8" t="s">
        <v>3529</v>
      </c>
      <c r="B1162" s="8" t="s">
        <v>3529</v>
      </c>
      <c r="C1162" s="7" t="s">
        <v>3415</v>
      </c>
      <c r="D1162" s="8" t="s">
        <v>3529</v>
      </c>
      <c r="E1162" s="6">
        <v>252.63</v>
      </c>
      <c r="F1162" s="6">
        <v>0.7</v>
      </c>
      <c r="G1162" s="6">
        <f t="shared" si="31"/>
        <v>360.90000000000003</v>
      </c>
      <c r="H1162" s="5" t="s">
        <v>2274</v>
      </c>
    </row>
    <row r="1163" spans="1:8" x14ac:dyDescent="0.3">
      <c r="A1163" s="8" t="s">
        <v>3530</v>
      </c>
      <c r="B1163" s="8" t="s">
        <v>3530</v>
      </c>
      <c r="C1163" s="7" t="s">
        <v>3415</v>
      </c>
      <c r="D1163" s="8" t="s">
        <v>3530</v>
      </c>
      <c r="E1163" s="6">
        <v>252.63</v>
      </c>
      <c r="F1163" s="6">
        <v>0.7</v>
      </c>
      <c r="G1163" s="6">
        <f t="shared" si="31"/>
        <v>360.90000000000003</v>
      </c>
      <c r="H1163" s="5" t="s">
        <v>2274</v>
      </c>
    </row>
    <row r="1164" spans="1:8" x14ac:dyDescent="0.3">
      <c r="A1164" s="8" t="s">
        <v>3531</v>
      </c>
      <c r="B1164" s="8" t="s">
        <v>3531</v>
      </c>
      <c r="C1164" s="7" t="s">
        <v>3415</v>
      </c>
      <c r="D1164" s="8" t="s">
        <v>3531</v>
      </c>
      <c r="E1164" s="6">
        <v>459.94</v>
      </c>
      <c r="F1164" s="6">
        <v>0.7</v>
      </c>
      <c r="G1164" s="6">
        <f t="shared" si="31"/>
        <v>657.05714285714294</v>
      </c>
      <c r="H1164" s="5" t="s">
        <v>2274</v>
      </c>
    </row>
    <row r="1165" spans="1:8" x14ac:dyDescent="0.3">
      <c r="A1165" s="8" t="s">
        <v>3532</v>
      </c>
      <c r="B1165" s="8" t="s">
        <v>3532</v>
      </c>
      <c r="C1165" s="7" t="s">
        <v>3415</v>
      </c>
      <c r="D1165" s="8" t="s">
        <v>3532</v>
      </c>
      <c r="E1165" s="6">
        <v>459.94</v>
      </c>
      <c r="F1165" s="6">
        <v>0.7</v>
      </c>
      <c r="G1165" s="6">
        <f t="shared" si="31"/>
        <v>657.05714285714294</v>
      </c>
      <c r="H1165" s="5" t="s">
        <v>2274</v>
      </c>
    </row>
    <row r="1166" spans="1:8" x14ac:dyDescent="0.3">
      <c r="A1166" s="8" t="s">
        <v>3533</v>
      </c>
      <c r="B1166" s="8" t="s">
        <v>3533</v>
      </c>
      <c r="C1166" s="7" t="s">
        <v>3415</v>
      </c>
      <c r="D1166" s="8" t="s">
        <v>3533</v>
      </c>
      <c r="E1166" s="6">
        <v>204.25</v>
      </c>
      <c r="F1166" s="6">
        <v>0.7</v>
      </c>
      <c r="G1166" s="6">
        <f t="shared" si="31"/>
        <v>291.78571428571428</v>
      </c>
      <c r="H1166" s="5" t="s">
        <v>2274</v>
      </c>
    </row>
    <row r="1167" spans="1:8" x14ac:dyDescent="0.3">
      <c r="A1167" s="8" t="s">
        <v>3534</v>
      </c>
      <c r="B1167" s="8" t="s">
        <v>3534</v>
      </c>
      <c r="C1167" s="7" t="s">
        <v>3415</v>
      </c>
      <c r="D1167" s="8" t="s">
        <v>3534</v>
      </c>
      <c r="E1167" s="6">
        <v>459.94</v>
      </c>
      <c r="F1167" s="6">
        <v>0.7</v>
      </c>
      <c r="G1167" s="6">
        <f t="shared" si="31"/>
        <v>657.05714285714294</v>
      </c>
      <c r="H1167" s="5" t="s">
        <v>2274</v>
      </c>
    </row>
    <row r="1168" spans="1:8" x14ac:dyDescent="0.3">
      <c r="A1168" s="8" t="s">
        <v>3535</v>
      </c>
      <c r="B1168" s="8" t="s">
        <v>3535</v>
      </c>
      <c r="C1168" s="7" t="s">
        <v>3415</v>
      </c>
      <c r="D1168" s="8" t="s">
        <v>3535</v>
      </c>
      <c r="E1168" s="6">
        <v>204.25</v>
      </c>
      <c r="F1168" s="6">
        <v>0.7</v>
      </c>
      <c r="G1168" s="6">
        <f t="shared" ref="G1168:G1231" si="32">E1168/F1168</f>
        <v>291.78571428571428</v>
      </c>
      <c r="H1168" s="5" t="s">
        <v>2274</v>
      </c>
    </row>
    <row r="1169" spans="1:8" x14ac:dyDescent="0.3">
      <c r="A1169" s="8" t="s">
        <v>3536</v>
      </c>
      <c r="B1169" s="8" t="s">
        <v>3536</v>
      </c>
      <c r="C1169" s="7" t="s">
        <v>3415</v>
      </c>
      <c r="D1169" s="8" t="s">
        <v>3536</v>
      </c>
      <c r="E1169" s="6">
        <v>204.25</v>
      </c>
      <c r="F1169" s="6">
        <v>0.7</v>
      </c>
      <c r="G1169" s="6">
        <f t="shared" si="32"/>
        <v>291.78571428571428</v>
      </c>
      <c r="H1169" s="5" t="s">
        <v>2274</v>
      </c>
    </row>
    <row r="1170" spans="1:8" x14ac:dyDescent="0.3">
      <c r="A1170" s="8" t="s">
        <v>3537</v>
      </c>
      <c r="B1170" s="8" t="s">
        <v>3537</v>
      </c>
      <c r="C1170" s="7" t="s">
        <v>3415</v>
      </c>
      <c r="D1170" s="8" t="s">
        <v>3537</v>
      </c>
      <c r="E1170" s="6">
        <v>420.72</v>
      </c>
      <c r="F1170" s="6">
        <v>0.7</v>
      </c>
      <c r="G1170" s="6">
        <f t="shared" si="32"/>
        <v>601.02857142857147</v>
      </c>
      <c r="H1170" s="5" t="s">
        <v>2274</v>
      </c>
    </row>
    <row r="1171" spans="1:8" x14ac:dyDescent="0.3">
      <c r="A1171" s="8" t="s">
        <v>3538</v>
      </c>
      <c r="B1171" s="8" t="s">
        <v>3538</v>
      </c>
      <c r="C1171" s="7" t="s">
        <v>3415</v>
      </c>
      <c r="D1171" s="8" t="s">
        <v>3538</v>
      </c>
      <c r="E1171" s="6">
        <v>196</v>
      </c>
      <c r="F1171" s="6">
        <v>0.7</v>
      </c>
      <c r="G1171" s="6">
        <f t="shared" si="32"/>
        <v>280</v>
      </c>
      <c r="H1171" s="5" t="s">
        <v>2274</v>
      </c>
    </row>
    <row r="1172" spans="1:8" x14ac:dyDescent="0.3">
      <c r="A1172" s="8" t="s">
        <v>3539</v>
      </c>
      <c r="B1172" s="8" t="s">
        <v>3539</v>
      </c>
      <c r="C1172" s="7" t="s">
        <v>3415</v>
      </c>
      <c r="D1172" s="8" t="s">
        <v>3539</v>
      </c>
      <c r="E1172" s="6">
        <v>196</v>
      </c>
      <c r="F1172" s="6">
        <v>0.7</v>
      </c>
      <c r="G1172" s="6">
        <f t="shared" si="32"/>
        <v>280</v>
      </c>
      <c r="H1172" s="5" t="s">
        <v>2274</v>
      </c>
    </row>
    <row r="1173" spans="1:8" ht="57.6" x14ac:dyDescent="0.3">
      <c r="A1173" s="8" t="s">
        <v>3540</v>
      </c>
      <c r="B1173" s="8" t="s">
        <v>3540</v>
      </c>
      <c r="C1173" s="7" t="s">
        <v>3541</v>
      </c>
      <c r="D1173" s="8" t="s">
        <v>3540</v>
      </c>
      <c r="E1173" s="6">
        <v>196</v>
      </c>
      <c r="F1173" s="6">
        <v>0.7</v>
      </c>
      <c r="G1173" s="6">
        <f t="shared" si="32"/>
        <v>280</v>
      </c>
      <c r="H1173" s="5" t="s">
        <v>2274</v>
      </c>
    </row>
    <row r="1174" spans="1:8" x14ac:dyDescent="0.3">
      <c r="A1174" s="8" t="s">
        <v>3542</v>
      </c>
      <c r="B1174" s="8" t="s">
        <v>3542</v>
      </c>
      <c r="C1174" s="7" t="s">
        <v>3415</v>
      </c>
      <c r="D1174" s="8" t="s">
        <v>3542</v>
      </c>
      <c r="E1174" s="6">
        <v>196</v>
      </c>
      <c r="F1174" s="6">
        <v>0.7</v>
      </c>
      <c r="G1174" s="6">
        <f t="shared" si="32"/>
        <v>280</v>
      </c>
      <c r="H1174" s="5" t="s">
        <v>2274</v>
      </c>
    </row>
    <row r="1175" spans="1:8" x14ac:dyDescent="0.3">
      <c r="A1175" s="8" t="s">
        <v>3543</v>
      </c>
      <c r="B1175" s="8" t="s">
        <v>3543</v>
      </c>
      <c r="C1175" s="7" t="s">
        <v>3415</v>
      </c>
      <c r="D1175" s="8" t="s">
        <v>3543</v>
      </c>
      <c r="E1175" s="6">
        <v>196</v>
      </c>
      <c r="F1175" s="6">
        <v>0.7</v>
      </c>
      <c r="G1175" s="6">
        <f t="shared" si="32"/>
        <v>280</v>
      </c>
      <c r="H1175" s="5" t="s">
        <v>2274</v>
      </c>
    </row>
    <row r="1176" spans="1:8" x14ac:dyDescent="0.3">
      <c r="A1176" s="8" t="s">
        <v>3544</v>
      </c>
      <c r="B1176" s="8" t="s">
        <v>3544</v>
      </c>
      <c r="C1176" s="7" t="s">
        <v>3415</v>
      </c>
      <c r="D1176" s="8" t="s">
        <v>3544</v>
      </c>
      <c r="E1176" s="6">
        <v>196</v>
      </c>
      <c r="F1176" s="6">
        <v>0.7</v>
      </c>
      <c r="G1176" s="6">
        <f t="shared" si="32"/>
        <v>280</v>
      </c>
      <c r="H1176" s="5" t="s">
        <v>2274</v>
      </c>
    </row>
    <row r="1177" spans="1:8" ht="57.6" x14ac:dyDescent="0.3">
      <c r="A1177" s="8" t="s">
        <v>3545</v>
      </c>
      <c r="B1177" s="8" t="s">
        <v>3545</v>
      </c>
      <c r="C1177" s="7" t="s">
        <v>3546</v>
      </c>
      <c r="D1177" s="8" t="s">
        <v>3545</v>
      </c>
      <c r="E1177" s="6">
        <v>196</v>
      </c>
      <c r="F1177" s="6">
        <v>0.7</v>
      </c>
      <c r="G1177" s="6">
        <f t="shared" si="32"/>
        <v>280</v>
      </c>
      <c r="H1177" s="5" t="s">
        <v>2274</v>
      </c>
    </row>
    <row r="1178" spans="1:8" x14ac:dyDescent="0.3">
      <c r="A1178" s="8" t="s">
        <v>3547</v>
      </c>
      <c r="B1178" s="8" t="s">
        <v>3547</v>
      </c>
      <c r="C1178" s="7" t="s">
        <v>3415</v>
      </c>
      <c r="D1178" s="8" t="s">
        <v>3547</v>
      </c>
      <c r="E1178" s="6">
        <v>196</v>
      </c>
      <c r="F1178" s="6">
        <v>0.7</v>
      </c>
      <c r="G1178" s="6">
        <f t="shared" si="32"/>
        <v>280</v>
      </c>
      <c r="H1178" s="5" t="s">
        <v>2274</v>
      </c>
    </row>
    <row r="1179" spans="1:8" x14ac:dyDescent="0.3">
      <c r="A1179" s="8" t="s">
        <v>3548</v>
      </c>
      <c r="B1179" s="8" t="s">
        <v>3548</v>
      </c>
      <c r="C1179" s="7" t="s">
        <v>3415</v>
      </c>
      <c r="D1179" s="8" t="s">
        <v>3548</v>
      </c>
      <c r="E1179" s="6">
        <v>374.66</v>
      </c>
      <c r="F1179" s="6">
        <v>0.7</v>
      </c>
      <c r="G1179" s="6">
        <f t="shared" si="32"/>
        <v>535.22857142857151</v>
      </c>
      <c r="H1179" s="5" t="s">
        <v>2274</v>
      </c>
    </row>
    <row r="1180" spans="1:8" x14ac:dyDescent="0.3">
      <c r="A1180" s="8" t="s">
        <v>3549</v>
      </c>
      <c r="B1180" s="8" t="s">
        <v>3549</v>
      </c>
      <c r="C1180" s="7" t="s">
        <v>3415</v>
      </c>
      <c r="D1180" s="8" t="s">
        <v>3549</v>
      </c>
      <c r="E1180" s="6">
        <v>196</v>
      </c>
      <c r="F1180" s="6">
        <v>0.7</v>
      </c>
      <c r="G1180" s="6">
        <f t="shared" si="32"/>
        <v>280</v>
      </c>
      <c r="H1180" s="5" t="s">
        <v>2274</v>
      </c>
    </row>
    <row r="1181" spans="1:8" ht="57.6" x14ac:dyDescent="0.3">
      <c r="A1181" s="8" t="s">
        <v>3550</v>
      </c>
      <c r="B1181" s="8" t="s">
        <v>3550</v>
      </c>
      <c r="C1181" s="7" t="s">
        <v>3551</v>
      </c>
      <c r="D1181" s="8" t="s">
        <v>3550</v>
      </c>
      <c r="E1181" s="6">
        <v>196</v>
      </c>
      <c r="F1181" s="6">
        <v>0.7</v>
      </c>
      <c r="G1181" s="6">
        <f t="shared" si="32"/>
        <v>280</v>
      </c>
      <c r="H1181" s="5" t="s">
        <v>2274</v>
      </c>
    </row>
    <row r="1182" spans="1:8" x14ac:dyDescent="0.3">
      <c r="A1182" s="8" t="s">
        <v>3552</v>
      </c>
      <c r="B1182" s="8" t="s">
        <v>3552</v>
      </c>
      <c r="C1182" s="7" t="s">
        <v>3415</v>
      </c>
      <c r="D1182" s="8" t="s">
        <v>3552</v>
      </c>
      <c r="E1182" s="6">
        <v>196</v>
      </c>
      <c r="F1182" s="6">
        <v>0.7</v>
      </c>
      <c r="G1182" s="6">
        <f t="shared" si="32"/>
        <v>280</v>
      </c>
      <c r="H1182" s="5" t="s">
        <v>2274</v>
      </c>
    </row>
    <row r="1183" spans="1:8" x14ac:dyDescent="0.3">
      <c r="A1183" s="8" t="s">
        <v>3553</v>
      </c>
      <c r="B1183" s="8" t="s">
        <v>3553</v>
      </c>
      <c r="C1183" s="7" t="s">
        <v>3415</v>
      </c>
      <c r="D1183" s="8" t="s">
        <v>3553</v>
      </c>
      <c r="E1183" s="6">
        <v>196</v>
      </c>
      <c r="F1183" s="6">
        <v>0.7</v>
      </c>
      <c r="G1183" s="6">
        <f t="shared" si="32"/>
        <v>280</v>
      </c>
      <c r="H1183" s="5" t="s">
        <v>2274</v>
      </c>
    </row>
    <row r="1184" spans="1:8" x14ac:dyDescent="0.3">
      <c r="A1184" s="8" t="s">
        <v>3554</v>
      </c>
      <c r="B1184" s="8" t="s">
        <v>3554</v>
      </c>
      <c r="C1184" s="7" t="s">
        <v>3415</v>
      </c>
      <c r="D1184" s="8" t="s">
        <v>3554</v>
      </c>
      <c r="E1184" s="6">
        <v>196</v>
      </c>
      <c r="F1184" s="6">
        <v>0.7</v>
      </c>
      <c r="G1184" s="6">
        <f t="shared" si="32"/>
        <v>280</v>
      </c>
      <c r="H1184" s="5" t="s">
        <v>2274</v>
      </c>
    </row>
    <row r="1185" spans="1:8" x14ac:dyDescent="0.3">
      <c r="A1185" s="8" t="s">
        <v>3555</v>
      </c>
      <c r="B1185" s="8" t="s">
        <v>3555</v>
      </c>
      <c r="C1185" s="7" t="s">
        <v>3415</v>
      </c>
      <c r="D1185" s="8" t="s">
        <v>3555</v>
      </c>
      <c r="E1185" s="6">
        <v>374.66</v>
      </c>
      <c r="F1185" s="6">
        <v>0.7</v>
      </c>
      <c r="G1185" s="6">
        <f t="shared" si="32"/>
        <v>535.22857142857151</v>
      </c>
      <c r="H1185" s="5" t="s">
        <v>2274</v>
      </c>
    </row>
    <row r="1186" spans="1:8" ht="57.6" x14ac:dyDescent="0.3">
      <c r="A1186" s="8" t="s">
        <v>3556</v>
      </c>
      <c r="B1186" s="8" t="s">
        <v>3556</v>
      </c>
      <c r="C1186" s="7" t="s">
        <v>3557</v>
      </c>
      <c r="D1186" s="8" t="s">
        <v>3556</v>
      </c>
      <c r="E1186" s="6">
        <v>374.66</v>
      </c>
      <c r="F1186" s="6">
        <v>0.7</v>
      </c>
      <c r="G1186" s="6">
        <f t="shared" si="32"/>
        <v>535.22857142857151</v>
      </c>
      <c r="H1186" s="5" t="s">
        <v>2274</v>
      </c>
    </row>
    <row r="1187" spans="1:8" x14ac:dyDescent="0.3">
      <c r="A1187" s="8" t="s">
        <v>3558</v>
      </c>
      <c r="B1187" s="8" t="s">
        <v>3558</v>
      </c>
      <c r="C1187" s="7" t="s">
        <v>3415</v>
      </c>
      <c r="D1187" s="8" t="s">
        <v>3558</v>
      </c>
      <c r="E1187" s="6">
        <v>374.66</v>
      </c>
      <c r="F1187" s="6">
        <v>0.7</v>
      </c>
      <c r="G1187" s="6">
        <f t="shared" si="32"/>
        <v>535.22857142857151</v>
      </c>
      <c r="H1187" s="5" t="s">
        <v>2274</v>
      </c>
    </row>
    <row r="1188" spans="1:8" x14ac:dyDescent="0.3">
      <c r="A1188" s="8" t="s">
        <v>3559</v>
      </c>
      <c r="B1188" s="8" t="s">
        <v>3559</v>
      </c>
      <c r="C1188" s="7" t="s">
        <v>3415</v>
      </c>
      <c r="D1188" s="8" t="s">
        <v>3559</v>
      </c>
      <c r="E1188" s="6">
        <v>374.66</v>
      </c>
      <c r="F1188" s="6">
        <v>0.7</v>
      </c>
      <c r="G1188" s="6">
        <f t="shared" si="32"/>
        <v>535.22857142857151</v>
      </c>
      <c r="H1188" s="5" t="s">
        <v>2274</v>
      </c>
    </row>
    <row r="1189" spans="1:8" x14ac:dyDescent="0.3">
      <c r="A1189" s="8" t="s">
        <v>3560</v>
      </c>
      <c r="B1189" s="8" t="s">
        <v>3560</v>
      </c>
      <c r="C1189" s="7" t="s">
        <v>3415</v>
      </c>
      <c r="D1189" s="8" t="s">
        <v>3560</v>
      </c>
      <c r="E1189" s="6">
        <v>385.97</v>
      </c>
      <c r="F1189" s="6">
        <v>0.7</v>
      </c>
      <c r="G1189" s="6">
        <f t="shared" si="32"/>
        <v>551.38571428571436</v>
      </c>
      <c r="H1189" s="5" t="s">
        <v>2274</v>
      </c>
    </row>
    <row r="1190" spans="1:8" x14ac:dyDescent="0.3">
      <c r="A1190" s="8" t="s">
        <v>3561</v>
      </c>
      <c r="B1190" s="8" t="s">
        <v>3561</v>
      </c>
      <c r="C1190" s="7" t="s">
        <v>3415</v>
      </c>
      <c r="D1190" s="8" t="s">
        <v>3561</v>
      </c>
      <c r="E1190" s="6">
        <v>385.97</v>
      </c>
      <c r="F1190" s="6">
        <v>0.7</v>
      </c>
      <c r="G1190" s="6">
        <f t="shared" si="32"/>
        <v>551.38571428571436</v>
      </c>
      <c r="H1190" s="5" t="s">
        <v>2274</v>
      </c>
    </row>
    <row r="1191" spans="1:8" x14ac:dyDescent="0.3">
      <c r="A1191" s="8" t="s">
        <v>3562</v>
      </c>
      <c r="B1191" s="8" t="s">
        <v>3562</v>
      </c>
      <c r="C1191" s="7" t="s">
        <v>3415</v>
      </c>
      <c r="D1191" s="8" t="s">
        <v>3562</v>
      </c>
      <c r="E1191" s="6">
        <v>385.97</v>
      </c>
      <c r="F1191" s="6">
        <v>0.7</v>
      </c>
      <c r="G1191" s="6">
        <f t="shared" si="32"/>
        <v>551.38571428571436</v>
      </c>
      <c r="H1191" s="5" t="s">
        <v>2274</v>
      </c>
    </row>
    <row r="1192" spans="1:8" x14ac:dyDescent="0.3">
      <c r="A1192" s="8" t="s">
        <v>3563</v>
      </c>
      <c r="B1192" s="8" t="s">
        <v>3563</v>
      </c>
      <c r="C1192" s="7" t="s">
        <v>3415</v>
      </c>
      <c r="D1192" s="8" t="s">
        <v>3563</v>
      </c>
      <c r="E1192" s="6">
        <v>374.66</v>
      </c>
      <c r="F1192" s="6">
        <v>0.7</v>
      </c>
      <c r="G1192" s="6">
        <f t="shared" si="32"/>
        <v>535.22857142857151</v>
      </c>
      <c r="H1192" s="5" t="s">
        <v>2274</v>
      </c>
    </row>
    <row r="1193" spans="1:8" x14ac:dyDescent="0.3">
      <c r="A1193" s="8" t="s">
        <v>3564</v>
      </c>
      <c r="B1193" s="8" t="s">
        <v>3564</v>
      </c>
      <c r="C1193" s="7" t="s">
        <v>3415</v>
      </c>
      <c r="D1193" s="8" t="s">
        <v>3564</v>
      </c>
      <c r="E1193" s="6">
        <v>374.66</v>
      </c>
      <c r="F1193" s="6">
        <v>0.7</v>
      </c>
      <c r="G1193" s="6">
        <f t="shared" si="32"/>
        <v>535.22857142857151</v>
      </c>
      <c r="H1193" s="5" t="s">
        <v>2274</v>
      </c>
    </row>
    <row r="1194" spans="1:8" x14ac:dyDescent="0.3">
      <c r="A1194" s="8" t="s">
        <v>3565</v>
      </c>
      <c r="B1194" s="8" t="s">
        <v>3565</v>
      </c>
      <c r="C1194" s="7" t="s">
        <v>3415</v>
      </c>
      <c r="D1194" s="8" t="s">
        <v>3565</v>
      </c>
      <c r="E1194" s="6">
        <v>374.66</v>
      </c>
      <c r="F1194" s="6">
        <v>0.7</v>
      </c>
      <c r="G1194" s="6">
        <f t="shared" si="32"/>
        <v>535.22857142857151</v>
      </c>
      <c r="H1194" s="5" t="s">
        <v>2274</v>
      </c>
    </row>
    <row r="1195" spans="1:8" x14ac:dyDescent="0.3">
      <c r="A1195" s="8" t="s">
        <v>3566</v>
      </c>
      <c r="B1195" s="8" t="s">
        <v>3566</v>
      </c>
      <c r="C1195" s="7" t="s">
        <v>3415</v>
      </c>
      <c r="D1195" s="8" t="s">
        <v>3566</v>
      </c>
      <c r="E1195" s="6">
        <v>385.97</v>
      </c>
      <c r="F1195" s="6">
        <v>0.7</v>
      </c>
      <c r="G1195" s="6">
        <f t="shared" si="32"/>
        <v>551.38571428571436</v>
      </c>
      <c r="H1195" s="5" t="s">
        <v>2274</v>
      </c>
    </row>
    <row r="1196" spans="1:8" x14ac:dyDescent="0.3">
      <c r="A1196" s="8" t="s">
        <v>3567</v>
      </c>
      <c r="B1196" s="8" t="s">
        <v>3567</v>
      </c>
      <c r="C1196" s="7" t="s">
        <v>3415</v>
      </c>
      <c r="D1196" s="8" t="s">
        <v>3567</v>
      </c>
      <c r="E1196" s="6">
        <v>374.66</v>
      </c>
      <c r="F1196" s="6">
        <v>0.7</v>
      </c>
      <c r="G1196" s="6">
        <f t="shared" si="32"/>
        <v>535.22857142857151</v>
      </c>
      <c r="H1196" s="5" t="s">
        <v>2274</v>
      </c>
    </row>
    <row r="1197" spans="1:8" x14ac:dyDescent="0.3">
      <c r="A1197" s="8" t="s">
        <v>3568</v>
      </c>
      <c r="B1197" s="8" t="s">
        <v>3568</v>
      </c>
      <c r="C1197" s="7" t="s">
        <v>3415</v>
      </c>
      <c r="D1197" s="8" t="s">
        <v>3568</v>
      </c>
      <c r="E1197" s="6">
        <v>385.97</v>
      </c>
      <c r="F1197" s="6">
        <v>0.7</v>
      </c>
      <c r="G1197" s="6">
        <f t="shared" si="32"/>
        <v>551.38571428571436</v>
      </c>
      <c r="H1197" s="5" t="s">
        <v>2274</v>
      </c>
    </row>
    <row r="1198" spans="1:8" x14ac:dyDescent="0.3">
      <c r="A1198" s="8" t="s">
        <v>3569</v>
      </c>
      <c r="B1198" s="8" t="s">
        <v>3569</v>
      </c>
      <c r="C1198" s="7" t="s">
        <v>3415</v>
      </c>
      <c r="D1198" s="8" t="s">
        <v>3569</v>
      </c>
      <c r="E1198" s="6">
        <v>241.42</v>
      </c>
      <c r="F1198" s="6">
        <v>0.7</v>
      </c>
      <c r="G1198" s="6">
        <f t="shared" si="32"/>
        <v>344.8857142857143</v>
      </c>
      <c r="H1198" s="5" t="s">
        <v>2274</v>
      </c>
    </row>
    <row r="1199" spans="1:8" x14ac:dyDescent="0.3">
      <c r="A1199" s="1" t="s">
        <v>3570</v>
      </c>
      <c r="B1199" s="1" t="s">
        <v>3570</v>
      </c>
      <c r="C1199" s="7" t="s">
        <v>3494</v>
      </c>
      <c r="D1199" s="1" t="s">
        <v>3570</v>
      </c>
      <c r="E1199" s="9">
        <v>193.5</v>
      </c>
      <c r="F1199" s="6">
        <v>0.7</v>
      </c>
      <c r="G1199" s="6">
        <f t="shared" si="32"/>
        <v>276.42857142857144</v>
      </c>
      <c r="H1199" s="5" t="s">
        <v>2274</v>
      </c>
    </row>
    <row r="1200" spans="1:8" x14ac:dyDescent="0.3">
      <c r="A1200" s="8" t="s">
        <v>3571</v>
      </c>
      <c r="B1200" s="8" t="s">
        <v>3571</v>
      </c>
      <c r="C1200" s="7" t="s">
        <v>3415</v>
      </c>
      <c r="D1200" s="8" t="s">
        <v>3571</v>
      </c>
      <c r="E1200" s="6">
        <v>545.80999999999995</v>
      </c>
      <c r="F1200" s="6">
        <v>0.7</v>
      </c>
      <c r="G1200" s="6">
        <f t="shared" si="32"/>
        <v>779.7285714285714</v>
      </c>
      <c r="H1200" s="5" t="s">
        <v>2274</v>
      </c>
    </row>
    <row r="1201" spans="1:8" x14ac:dyDescent="0.3">
      <c r="A1201" s="8" t="s">
        <v>3572</v>
      </c>
      <c r="B1201" s="8" t="s">
        <v>3572</v>
      </c>
      <c r="C1201" s="7" t="s">
        <v>3415</v>
      </c>
      <c r="D1201" s="8" t="s">
        <v>3572</v>
      </c>
      <c r="E1201" s="6">
        <v>490.1</v>
      </c>
      <c r="F1201" s="6">
        <v>0.7</v>
      </c>
      <c r="G1201" s="6">
        <f t="shared" si="32"/>
        <v>700.14285714285722</v>
      </c>
      <c r="H1201" s="5" t="s">
        <v>2274</v>
      </c>
    </row>
    <row r="1202" spans="1:8" x14ac:dyDescent="0.3">
      <c r="A1202" s="1" t="s">
        <v>3573</v>
      </c>
      <c r="B1202" s="1" t="s">
        <v>3573</v>
      </c>
      <c r="C1202" s="7" t="s">
        <v>3494</v>
      </c>
      <c r="D1202" s="1" t="s">
        <v>3573</v>
      </c>
      <c r="E1202" s="9">
        <v>241.42</v>
      </c>
      <c r="F1202" s="6">
        <v>0.7</v>
      </c>
      <c r="G1202" s="6">
        <f t="shared" si="32"/>
        <v>344.8857142857143</v>
      </c>
      <c r="H1202" s="5" t="s">
        <v>2274</v>
      </c>
    </row>
    <row r="1203" spans="1:8" x14ac:dyDescent="0.3">
      <c r="A1203" s="1" t="s">
        <v>3574</v>
      </c>
      <c r="B1203" s="1" t="s">
        <v>3574</v>
      </c>
      <c r="C1203" s="7" t="s">
        <v>3494</v>
      </c>
      <c r="D1203" s="1" t="s">
        <v>3574</v>
      </c>
      <c r="E1203" s="9">
        <v>535.66999999999996</v>
      </c>
      <c r="F1203" s="6">
        <v>0.7</v>
      </c>
      <c r="G1203" s="6">
        <f t="shared" si="32"/>
        <v>765.24285714285713</v>
      </c>
      <c r="H1203" s="5" t="s">
        <v>2274</v>
      </c>
    </row>
    <row r="1204" spans="1:8" x14ac:dyDescent="0.3">
      <c r="A1204" s="8" t="s">
        <v>3575</v>
      </c>
      <c r="B1204" s="8" t="s">
        <v>3575</v>
      </c>
      <c r="C1204" s="7" t="s">
        <v>3415</v>
      </c>
      <c r="D1204" s="8" t="s">
        <v>3575</v>
      </c>
      <c r="E1204" s="6">
        <v>490.1</v>
      </c>
      <c r="F1204" s="6">
        <v>0.7</v>
      </c>
      <c r="G1204" s="6">
        <f t="shared" si="32"/>
        <v>700.14285714285722</v>
      </c>
      <c r="H1204" s="5" t="s">
        <v>2274</v>
      </c>
    </row>
    <row r="1205" spans="1:8" x14ac:dyDescent="0.3">
      <c r="A1205" s="8" t="s">
        <v>3576</v>
      </c>
      <c r="B1205" s="8" t="s">
        <v>3576</v>
      </c>
      <c r="C1205" s="7" t="s">
        <v>3415</v>
      </c>
      <c r="D1205" s="8" t="s">
        <v>3576</v>
      </c>
      <c r="E1205" s="6">
        <v>331.1</v>
      </c>
      <c r="F1205" s="6">
        <v>0.7</v>
      </c>
      <c r="G1205" s="6">
        <f t="shared" si="32"/>
        <v>473.00000000000006</v>
      </c>
      <c r="H1205" s="5" t="s">
        <v>2274</v>
      </c>
    </row>
    <row r="1206" spans="1:8" ht="57.6" x14ac:dyDescent="0.3">
      <c r="A1206" s="8" t="s">
        <v>3577</v>
      </c>
      <c r="B1206" s="8" t="s">
        <v>3577</v>
      </c>
      <c r="C1206" s="7" t="s">
        <v>3578</v>
      </c>
      <c r="D1206" s="8" t="s">
        <v>3577</v>
      </c>
      <c r="E1206" s="6">
        <v>331.1</v>
      </c>
      <c r="F1206" s="6">
        <v>0.7</v>
      </c>
      <c r="G1206" s="6">
        <f t="shared" si="32"/>
        <v>473.00000000000006</v>
      </c>
      <c r="H1206" s="5" t="s">
        <v>2274</v>
      </c>
    </row>
    <row r="1207" spans="1:8" x14ac:dyDescent="0.3">
      <c r="A1207" s="8" t="s">
        <v>3579</v>
      </c>
      <c r="B1207" s="8" t="s">
        <v>3579</v>
      </c>
      <c r="C1207" s="7" t="s">
        <v>3415</v>
      </c>
      <c r="D1207" s="8" t="s">
        <v>3579</v>
      </c>
      <c r="E1207" s="6">
        <v>508.37</v>
      </c>
      <c r="F1207" s="6">
        <v>0.7</v>
      </c>
      <c r="G1207" s="6">
        <f t="shared" si="32"/>
        <v>726.24285714285725</v>
      </c>
      <c r="H1207" s="5" t="s">
        <v>2274</v>
      </c>
    </row>
    <row r="1208" spans="1:8" x14ac:dyDescent="0.3">
      <c r="A1208" s="8" t="s">
        <v>3580</v>
      </c>
      <c r="B1208" s="8" t="s">
        <v>3580</v>
      </c>
      <c r="C1208" s="7" t="s">
        <v>3415</v>
      </c>
      <c r="D1208" s="8" t="s">
        <v>3580</v>
      </c>
      <c r="E1208" s="6">
        <v>508.37</v>
      </c>
      <c r="F1208" s="6">
        <v>0.7</v>
      </c>
      <c r="G1208" s="6">
        <f t="shared" si="32"/>
        <v>726.24285714285725</v>
      </c>
      <c r="H1208" s="5" t="s">
        <v>2274</v>
      </c>
    </row>
    <row r="1209" spans="1:8" x14ac:dyDescent="0.3">
      <c r="A1209" s="8" t="s">
        <v>3581</v>
      </c>
      <c r="B1209" s="8" t="s">
        <v>3581</v>
      </c>
      <c r="C1209" s="7" t="s">
        <v>3415</v>
      </c>
      <c r="D1209" s="8" t="s">
        <v>3581</v>
      </c>
      <c r="E1209" s="6">
        <v>523.12</v>
      </c>
      <c r="F1209" s="6">
        <v>0.7</v>
      </c>
      <c r="G1209" s="6">
        <f t="shared" si="32"/>
        <v>747.3142857142858</v>
      </c>
      <c r="H1209" s="5" t="s">
        <v>2274</v>
      </c>
    </row>
    <row r="1210" spans="1:8" x14ac:dyDescent="0.3">
      <c r="A1210" s="8" t="s">
        <v>3582</v>
      </c>
      <c r="B1210" s="8" t="s">
        <v>3582</v>
      </c>
      <c r="C1210" s="7" t="s">
        <v>3415</v>
      </c>
      <c r="D1210" s="8" t="s">
        <v>3582</v>
      </c>
      <c r="E1210" s="6">
        <v>445.77</v>
      </c>
      <c r="F1210" s="6">
        <v>0.7</v>
      </c>
      <c r="G1210" s="6">
        <f t="shared" si="32"/>
        <v>636.81428571428569</v>
      </c>
      <c r="H1210" s="5" t="s">
        <v>2274</v>
      </c>
    </row>
    <row r="1211" spans="1:8" x14ac:dyDescent="0.3">
      <c r="A1211" s="8" t="s">
        <v>3583</v>
      </c>
      <c r="B1211" s="8" t="s">
        <v>3583</v>
      </c>
      <c r="C1211" s="7" t="s">
        <v>3415</v>
      </c>
      <c r="D1211" s="8" t="s">
        <v>3583</v>
      </c>
      <c r="E1211" s="6">
        <v>495.35</v>
      </c>
      <c r="F1211" s="6">
        <v>0.7</v>
      </c>
      <c r="G1211" s="6">
        <f t="shared" si="32"/>
        <v>707.64285714285722</v>
      </c>
      <c r="H1211" s="5" t="s">
        <v>2274</v>
      </c>
    </row>
    <row r="1212" spans="1:8" x14ac:dyDescent="0.3">
      <c r="A1212" s="8" t="s">
        <v>3584</v>
      </c>
      <c r="B1212" s="8" t="s">
        <v>3584</v>
      </c>
      <c r="C1212" s="7" t="s">
        <v>3415</v>
      </c>
      <c r="D1212" s="8" t="s">
        <v>3584</v>
      </c>
      <c r="E1212" s="6">
        <v>495.35</v>
      </c>
      <c r="F1212" s="6">
        <v>0.7</v>
      </c>
      <c r="G1212" s="6">
        <f t="shared" si="32"/>
        <v>707.64285714285722</v>
      </c>
      <c r="H1212" s="5" t="s">
        <v>2274</v>
      </c>
    </row>
    <row r="1213" spans="1:8" x14ac:dyDescent="0.3">
      <c r="A1213" s="8" t="s">
        <v>3585</v>
      </c>
      <c r="B1213" s="8" t="s">
        <v>3585</v>
      </c>
      <c r="C1213" s="7" t="s">
        <v>3415</v>
      </c>
      <c r="D1213" s="8" t="s">
        <v>3585</v>
      </c>
      <c r="E1213" s="6">
        <v>460.79</v>
      </c>
      <c r="F1213" s="6">
        <v>0.7</v>
      </c>
      <c r="G1213" s="6">
        <f t="shared" si="32"/>
        <v>658.2714285714286</v>
      </c>
      <c r="H1213" s="5" t="s">
        <v>2274</v>
      </c>
    </row>
    <row r="1214" spans="1:8" x14ac:dyDescent="0.3">
      <c r="A1214" s="8" t="s">
        <v>3586</v>
      </c>
      <c r="B1214" s="8" t="s">
        <v>3586</v>
      </c>
      <c r="C1214" s="7" t="s">
        <v>3415</v>
      </c>
      <c r="D1214" s="8" t="s">
        <v>3586</v>
      </c>
      <c r="E1214" s="6">
        <v>460.79</v>
      </c>
      <c r="F1214" s="6">
        <v>0.7</v>
      </c>
      <c r="G1214" s="6">
        <f t="shared" si="32"/>
        <v>658.2714285714286</v>
      </c>
      <c r="H1214" s="5" t="s">
        <v>2274</v>
      </c>
    </row>
    <row r="1215" spans="1:8" x14ac:dyDescent="0.3">
      <c r="A1215" s="8" t="s">
        <v>3587</v>
      </c>
      <c r="B1215" s="8" t="s">
        <v>3587</v>
      </c>
      <c r="C1215" s="7" t="s">
        <v>3415</v>
      </c>
      <c r="D1215" s="8" t="s">
        <v>3587</v>
      </c>
      <c r="E1215" s="6">
        <v>474.18</v>
      </c>
      <c r="F1215" s="6">
        <v>0.7</v>
      </c>
      <c r="G1215" s="6">
        <f t="shared" si="32"/>
        <v>677.40000000000009</v>
      </c>
      <c r="H1215" s="5" t="s">
        <v>2274</v>
      </c>
    </row>
    <row r="1216" spans="1:8" x14ac:dyDescent="0.3">
      <c r="A1216" s="8" t="s">
        <v>3588</v>
      </c>
      <c r="B1216" s="8" t="s">
        <v>3588</v>
      </c>
      <c r="C1216" s="7" t="s">
        <v>3415</v>
      </c>
      <c r="D1216" s="8" t="s">
        <v>3588</v>
      </c>
      <c r="E1216" s="6">
        <v>556.47</v>
      </c>
      <c r="F1216" s="6">
        <v>0.7</v>
      </c>
      <c r="G1216" s="6">
        <f t="shared" si="32"/>
        <v>794.95714285714291</v>
      </c>
      <c r="H1216" s="5" t="s">
        <v>2274</v>
      </c>
    </row>
    <row r="1217" spans="1:8" x14ac:dyDescent="0.3">
      <c r="A1217" s="8" t="s">
        <v>3589</v>
      </c>
      <c r="B1217" s="8" t="s">
        <v>3589</v>
      </c>
      <c r="C1217" s="7" t="s">
        <v>3415</v>
      </c>
      <c r="D1217" s="8" t="s">
        <v>3589</v>
      </c>
      <c r="E1217" s="6">
        <v>380.68</v>
      </c>
      <c r="F1217" s="6">
        <v>0.7</v>
      </c>
      <c r="G1217" s="6">
        <f t="shared" si="32"/>
        <v>543.82857142857142</v>
      </c>
      <c r="H1217" s="5" t="s">
        <v>2274</v>
      </c>
    </row>
    <row r="1218" spans="1:8" x14ac:dyDescent="0.3">
      <c r="A1218" s="8" t="s">
        <v>3590</v>
      </c>
      <c r="B1218" s="8" t="s">
        <v>3590</v>
      </c>
      <c r="C1218" s="7" t="s">
        <v>3415</v>
      </c>
      <c r="D1218" s="8" t="s">
        <v>3590</v>
      </c>
      <c r="E1218" s="6">
        <v>209.04</v>
      </c>
      <c r="F1218" s="6">
        <v>0.7</v>
      </c>
      <c r="G1218" s="6">
        <f t="shared" si="32"/>
        <v>298.62857142857143</v>
      </c>
      <c r="H1218" s="5" t="s">
        <v>2274</v>
      </c>
    </row>
    <row r="1219" spans="1:8" x14ac:dyDescent="0.3">
      <c r="A1219" s="8" t="s">
        <v>3591</v>
      </c>
      <c r="B1219" s="8" t="s">
        <v>3591</v>
      </c>
      <c r="C1219" s="7" t="s">
        <v>3415</v>
      </c>
      <c r="D1219" s="8" t="s">
        <v>3591</v>
      </c>
      <c r="E1219" s="6">
        <v>415.61</v>
      </c>
      <c r="F1219" s="6">
        <v>0.7</v>
      </c>
      <c r="G1219" s="6">
        <f t="shared" si="32"/>
        <v>593.72857142857151</v>
      </c>
      <c r="H1219" s="5" t="s">
        <v>2274</v>
      </c>
    </row>
    <row r="1220" spans="1:8" x14ac:dyDescent="0.3">
      <c r="A1220" s="8" t="s">
        <v>3592</v>
      </c>
      <c r="B1220" s="8" t="s">
        <v>3592</v>
      </c>
      <c r="C1220" s="7" t="s">
        <v>3415</v>
      </c>
      <c r="D1220" s="8" t="s">
        <v>3592</v>
      </c>
      <c r="E1220" s="6">
        <v>193.2</v>
      </c>
      <c r="F1220" s="6">
        <v>0.7</v>
      </c>
      <c r="G1220" s="6">
        <f t="shared" si="32"/>
        <v>276</v>
      </c>
      <c r="H1220" s="5" t="s">
        <v>2274</v>
      </c>
    </row>
    <row r="1221" spans="1:8" x14ac:dyDescent="0.3">
      <c r="A1221" s="8" t="s">
        <v>3593</v>
      </c>
      <c r="B1221" s="8" t="s">
        <v>3593</v>
      </c>
      <c r="C1221" s="7" t="s">
        <v>3415</v>
      </c>
      <c r="D1221" s="8" t="s">
        <v>3593</v>
      </c>
      <c r="E1221" s="6">
        <v>207.69</v>
      </c>
      <c r="F1221" s="6">
        <v>0.7</v>
      </c>
      <c r="G1221" s="6">
        <f t="shared" si="32"/>
        <v>296.7</v>
      </c>
      <c r="H1221" s="5" t="s">
        <v>2274</v>
      </c>
    </row>
    <row r="1222" spans="1:8" x14ac:dyDescent="0.3">
      <c r="A1222" s="8" t="s">
        <v>3594</v>
      </c>
      <c r="B1222" s="8" t="s">
        <v>3594</v>
      </c>
      <c r="C1222" s="7" t="s">
        <v>3415</v>
      </c>
      <c r="D1222" s="8" t="s">
        <v>3594</v>
      </c>
      <c r="E1222" s="6">
        <v>207.69</v>
      </c>
      <c r="F1222" s="6">
        <v>0.7</v>
      </c>
      <c r="G1222" s="6">
        <f t="shared" si="32"/>
        <v>296.7</v>
      </c>
      <c r="H1222" s="5" t="s">
        <v>2274</v>
      </c>
    </row>
    <row r="1223" spans="1:8" x14ac:dyDescent="0.3">
      <c r="A1223" s="1" t="s">
        <v>3595</v>
      </c>
      <c r="B1223" s="1" t="s">
        <v>3595</v>
      </c>
      <c r="C1223" s="7" t="s">
        <v>3494</v>
      </c>
      <c r="D1223" s="1" t="s">
        <v>3595</v>
      </c>
      <c r="E1223" s="9">
        <v>207.69</v>
      </c>
      <c r="F1223" s="6">
        <v>0.7</v>
      </c>
      <c r="G1223" s="6">
        <f t="shared" si="32"/>
        <v>296.7</v>
      </c>
      <c r="H1223" s="5" t="s">
        <v>2274</v>
      </c>
    </row>
    <row r="1224" spans="1:8" x14ac:dyDescent="0.3">
      <c r="A1224" s="8" t="s">
        <v>3596</v>
      </c>
      <c r="B1224" s="8" t="s">
        <v>3596</v>
      </c>
      <c r="C1224" s="7" t="s">
        <v>3415</v>
      </c>
      <c r="D1224" s="8" t="s">
        <v>3596</v>
      </c>
      <c r="E1224" s="6">
        <v>207.69</v>
      </c>
      <c r="F1224" s="6">
        <v>0.7</v>
      </c>
      <c r="G1224" s="6">
        <f t="shared" si="32"/>
        <v>296.7</v>
      </c>
      <c r="H1224" s="5" t="s">
        <v>2274</v>
      </c>
    </row>
    <row r="1225" spans="1:8" x14ac:dyDescent="0.3">
      <c r="A1225" s="8" t="s">
        <v>3597</v>
      </c>
      <c r="B1225" s="8" t="s">
        <v>3597</v>
      </c>
      <c r="C1225" s="7" t="s">
        <v>3415</v>
      </c>
      <c r="D1225" s="8" t="s">
        <v>3597</v>
      </c>
      <c r="E1225" s="6">
        <v>207.69</v>
      </c>
      <c r="F1225" s="6">
        <v>0.7</v>
      </c>
      <c r="G1225" s="6">
        <f t="shared" si="32"/>
        <v>296.7</v>
      </c>
      <c r="H1225" s="5" t="s">
        <v>2274</v>
      </c>
    </row>
    <row r="1226" spans="1:8" x14ac:dyDescent="0.3">
      <c r="A1226" s="1" t="s">
        <v>3598</v>
      </c>
      <c r="B1226" s="1" t="s">
        <v>3598</v>
      </c>
      <c r="C1226" s="7" t="s">
        <v>3494</v>
      </c>
      <c r="D1226" s="1" t="s">
        <v>3598</v>
      </c>
      <c r="E1226" s="9">
        <v>207.69</v>
      </c>
      <c r="F1226" s="6">
        <v>0.7</v>
      </c>
      <c r="G1226" s="6">
        <f t="shared" si="32"/>
        <v>296.7</v>
      </c>
      <c r="H1226" s="5" t="s">
        <v>2274</v>
      </c>
    </row>
    <row r="1227" spans="1:8" ht="57.6" x14ac:dyDescent="0.3">
      <c r="A1227" s="1" t="s">
        <v>3599</v>
      </c>
      <c r="B1227" s="1" t="s">
        <v>3599</v>
      </c>
      <c r="C1227" s="7" t="s">
        <v>3600</v>
      </c>
      <c r="D1227" s="1" t="s">
        <v>3599</v>
      </c>
      <c r="E1227" s="9">
        <v>207.69</v>
      </c>
      <c r="F1227" s="6">
        <v>0.7</v>
      </c>
      <c r="G1227" s="6">
        <f t="shared" si="32"/>
        <v>296.7</v>
      </c>
      <c r="H1227" s="5" t="s">
        <v>2274</v>
      </c>
    </row>
    <row r="1228" spans="1:8" x14ac:dyDescent="0.3">
      <c r="A1228" s="8" t="s">
        <v>3601</v>
      </c>
      <c r="B1228" s="8" t="s">
        <v>3601</v>
      </c>
      <c r="C1228" s="7" t="s">
        <v>3415</v>
      </c>
      <c r="D1228" s="8" t="s">
        <v>3601</v>
      </c>
      <c r="E1228" s="6">
        <v>207.69</v>
      </c>
      <c r="F1228" s="6">
        <v>0.7</v>
      </c>
      <c r="G1228" s="6">
        <f t="shared" si="32"/>
        <v>296.7</v>
      </c>
      <c r="H1228" s="5" t="s">
        <v>2274</v>
      </c>
    </row>
    <row r="1229" spans="1:8" x14ac:dyDescent="0.3">
      <c r="A1229" s="8" t="s">
        <v>3602</v>
      </c>
      <c r="B1229" s="8" t="s">
        <v>3602</v>
      </c>
      <c r="C1229" s="7" t="s">
        <v>3415</v>
      </c>
      <c r="D1229" s="8" t="s">
        <v>3602</v>
      </c>
      <c r="E1229" s="6">
        <v>415.61</v>
      </c>
      <c r="F1229" s="6">
        <v>0.7</v>
      </c>
      <c r="G1229" s="6">
        <f t="shared" si="32"/>
        <v>593.72857142857151</v>
      </c>
      <c r="H1229" s="5" t="s">
        <v>2274</v>
      </c>
    </row>
    <row r="1230" spans="1:8" x14ac:dyDescent="0.3">
      <c r="A1230" s="8" t="s">
        <v>3603</v>
      </c>
      <c r="B1230" s="8" t="s">
        <v>3603</v>
      </c>
      <c r="C1230" s="7" t="s">
        <v>3415</v>
      </c>
      <c r="D1230" s="8" t="s">
        <v>3603</v>
      </c>
      <c r="E1230" s="6">
        <v>415.61</v>
      </c>
      <c r="F1230" s="6">
        <v>0.7</v>
      </c>
      <c r="G1230" s="6">
        <f t="shared" si="32"/>
        <v>593.72857142857151</v>
      </c>
      <c r="H1230" s="5" t="s">
        <v>2274</v>
      </c>
    </row>
    <row r="1231" spans="1:8" x14ac:dyDescent="0.3">
      <c r="A1231" s="8" t="s">
        <v>3604</v>
      </c>
      <c r="B1231" s="8" t="s">
        <v>3604</v>
      </c>
      <c r="C1231" s="7" t="s">
        <v>3415</v>
      </c>
      <c r="D1231" s="8" t="s">
        <v>3604</v>
      </c>
      <c r="E1231" s="6">
        <v>354.12</v>
      </c>
      <c r="F1231" s="6">
        <v>0.7</v>
      </c>
      <c r="G1231" s="6">
        <f t="shared" si="32"/>
        <v>505.8857142857143</v>
      </c>
      <c r="H1231" s="5" t="s">
        <v>2274</v>
      </c>
    </row>
    <row r="1232" spans="1:8" x14ac:dyDescent="0.3">
      <c r="A1232" s="8" t="s">
        <v>3605</v>
      </c>
      <c r="B1232" s="8" t="s">
        <v>3605</v>
      </c>
      <c r="C1232" s="7" t="s">
        <v>3415</v>
      </c>
      <c r="D1232" s="8" t="s">
        <v>3605</v>
      </c>
      <c r="E1232" s="6">
        <v>364.46</v>
      </c>
      <c r="F1232" s="6">
        <v>0.7</v>
      </c>
      <c r="G1232" s="6">
        <f t="shared" ref="G1232:G1295" si="33">E1232/F1232</f>
        <v>520.65714285714284</v>
      </c>
      <c r="H1232" s="5" t="s">
        <v>2274</v>
      </c>
    </row>
    <row r="1233" spans="1:8" x14ac:dyDescent="0.3">
      <c r="A1233" s="8" t="s">
        <v>3606</v>
      </c>
      <c r="B1233" s="8" t="s">
        <v>3606</v>
      </c>
      <c r="C1233" s="7" t="s">
        <v>3415</v>
      </c>
      <c r="D1233" s="8" t="s">
        <v>3606</v>
      </c>
      <c r="E1233" s="6">
        <v>415.61</v>
      </c>
      <c r="F1233" s="6">
        <v>0.7</v>
      </c>
      <c r="G1233" s="6">
        <f t="shared" si="33"/>
        <v>593.72857142857151</v>
      </c>
      <c r="H1233" s="5" t="s">
        <v>2274</v>
      </c>
    </row>
    <row r="1234" spans="1:8" ht="57.6" x14ac:dyDescent="0.3">
      <c r="A1234" s="8" t="s">
        <v>3607</v>
      </c>
      <c r="B1234" s="8" t="s">
        <v>3607</v>
      </c>
      <c r="C1234" s="7" t="s">
        <v>3608</v>
      </c>
      <c r="D1234" s="8" t="s">
        <v>3607</v>
      </c>
      <c r="E1234" s="6">
        <v>341.85</v>
      </c>
      <c r="F1234" s="6">
        <v>0.7</v>
      </c>
      <c r="G1234" s="6">
        <f t="shared" si="33"/>
        <v>488.35714285714295</v>
      </c>
      <c r="H1234" s="5" t="s">
        <v>2274</v>
      </c>
    </row>
    <row r="1235" spans="1:8" x14ac:dyDescent="0.3">
      <c r="A1235" s="8" t="s">
        <v>3609</v>
      </c>
      <c r="B1235" s="8" t="s">
        <v>3609</v>
      </c>
      <c r="C1235" s="7" t="s">
        <v>3415</v>
      </c>
      <c r="D1235" s="8" t="s">
        <v>3609</v>
      </c>
      <c r="E1235" s="6">
        <v>415.61</v>
      </c>
      <c r="F1235" s="6">
        <v>0.7</v>
      </c>
      <c r="G1235" s="6">
        <f t="shared" si="33"/>
        <v>593.72857142857151</v>
      </c>
      <c r="H1235" s="10" t="s">
        <v>2274</v>
      </c>
    </row>
    <row r="1236" spans="1:8" x14ac:dyDescent="0.3">
      <c r="A1236" s="8" t="s">
        <v>3610</v>
      </c>
      <c r="B1236" s="8" t="s">
        <v>3610</v>
      </c>
      <c r="C1236" s="7" t="s">
        <v>3415</v>
      </c>
      <c r="D1236" s="8" t="s">
        <v>3610</v>
      </c>
      <c r="E1236" s="6">
        <v>380.68</v>
      </c>
      <c r="F1236" s="6">
        <v>0.7</v>
      </c>
      <c r="G1236" s="6">
        <f t="shared" si="33"/>
        <v>543.82857142857142</v>
      </c>
      <c r="H1236" s="10" t="s">
        <v>2274</v>
      </c>
    </row>
    <row r="1237" spans="1:8" ht="57.6" x14ac:dyDescent="0.3">
      <c r="A1237" s="8" t="s">
        <v>3611</v>
      </c>
      <c r="B1237" s="8" t="s">
        <v>3611</v>
      </c>
      <c r="C1237" s="7" t="s">
        <v>3612</v>
      </c>
      <c r="D1237" s="8" t="s">
        <v>3611</v>
      </c>
      <c r="E1237" s="6">
        <v>341.85</v>
      </c>
      <c r="F1237" s="6">
        <v>0.7</v>
      </c>
      <c r="G1237" s="6">
        <f t="shared" si="33"/>
        <v>488.35714285714295</v>
      </c>
      <c r="H1237" s="10" t="s">
        <v>2274</v>
      </c>
    </row>
    <row r="1238" spans="1:8" x14ac:dyDescent="0.3">
      <c r="A1238" s="8" t="s">
        <v>3613</v>
      </c>
      <c r="B1238" s="8" t="s">
        <v>3613</v>
      </c>
      <c r="C1238" s="7" t="s">
        <v>3415</v>
      </c>
      <c r="D1238" s="8" t="s">
        <v>3613</v>
      </c>
      <c r="E1238" s="6">
        <v>341.85</v>
      </c>
      <c r="F1238" s="6">
        <v>0.7</v>
      </c>
      <c r="G1238" s="6">
        <f t="shared" si="33"/>
        <v>488.35714285714295</v>
      </c>
      <c r="H1238" s="10" t="s">
        <v>2274</v>
      </c>
    </row>
    <row r="1239" spans="1:8" x14ac:dyDescent="0.3">
      <c r="A1239" s="8" t="s">
        <v>3614</v>
      </c>
      <c r="B1239" s="8" t="s">
        <v>3614</v>
      </c>
      <c r="C1239" s="7" t="s">
        <v>3415</v>
      </c>
      <c r="D1239" s="8" t="s">
        <v>3614</v>
      </c>
      <c r="E1239" s="6">
        <v>427.77</v>
      </c>
      <c r="F1239" s="6">
        <v>0.7</v>
      </c>
      <c r="G1239" s="6">
        <f t="shared" si="33"/>
        <v>611.1</v>
      </c>
      <c r="H1239" s="10" t="s">
        <v>2274</v>
      </c>
    </row>
    <row r="1240" spans="1:8" x14ac:dyDescent="0.3">
      <c r="A1240" s="8" t="s">
        <v>3615</v>
      </c>
      <c r="B1240" s="8" t="s">
        <v>3615</v>
      </c>
      <c r="C1240" s="7" t="s">
        <v>3415</v>
      </c>
      <c r="D1240" s="8" t="s">
        <v>3615</v>
      </c>
      <c r="E1240" s="6">
        <v>493.81</v>
      </c>
      <c r="F1240" s="6">
        <v>0.7</v>
      </c>
      <c r="G1240" s="6">
        <f t="shared" si="33"/>
        <v>705.44285714285718</v>
      </c>
      <c r="H1240" s="10" t="s">
        <v>2274</v>
      </c>
    </row>
    <row r="1241" spans="1:8" x14ac:dyDescent="0.3">
      <c r="A1241" s="8" t="s">
        <v>3616</v>
      </c>
      <c r="B1241" s="8" t="s">
        <v>3616</v>
      </c>
      <c r="C1241" s="7" t="s">
        <v>3415</v>
      </c>
      <c r="D1241" s="8" t="s">
        <v>3616</v>
      </c>
      <c r="E1241" s="6">
        <v>420.81</v>
      </c>
      <c r="F1241" s="6">
        <v>0.7</v>
      </c>
      <c r="G1241" s="6">
        <f t="shared" si="33"/>
        <v>601.15714285714284</v>
      </c>
      <c r="H1241" s="10" t="s">
        <v>2274</v>
      </c>
    </row>
    <row r="1242" spans="1:8" x14ac:dyDescent="0.3">
      <c r="A1242" s="8" t="s">
        <v>3617</v>
      </c>
      <c r="B1242" s="8" t="s">
        <v>3617</v>
      </c>
      <c r="C1242" s="7" t="s">
        <v>3415</v>
      </c>
      <c r="D1242" s="8" t="s">
        <v>3617</v>
      </c>
      <c r="E1242" s="6">
        <v>508.24</v>
      </c>
      <c r="F1242" s="6">
        <v>0.7</v>
      </c>
      <c r="G1242" s="6">
        <f t="shared" si="33"/>
        <v>726.05714285714294</v>
      </c>
      <c r="H1242" s="10" t="s">
        <v>2274</v>
      </c>
    </row>
    <row r="1243" spans="1:8" x14ac:dyDescent="0.3">
      <c r="A1243" s="8" t="s">
        <v>3618</v>
      </c>
      <c r="B1243" s="8" t="s">
        <v>3618</v>
      </c>
      <c r="C1243" s="7" t="s">
        <v>3415</v>
      </c>
      <c r="D1243" s="8" t="s">
        <v>3618</v>
      </c>
      <c r="E1243" s="6">
        <v>517.73</v>
      </c>
      <c r="F1243" s="6">
        <v>0.7</v>
      </c>
      <c r="G1243" s="6">
        <f t="shared" si="33"/>
        <v>739.61428571428576</v>
      </c>
      <c r="H1243" s="10" t="s">
        <v>2274</v>
      </c>
    </row>
    <row r="1244" spans="1:8" x14ac:dyDescent="0.3">
      <c r="A1244" s="8" t="s">
        <v>3619</v>
      </c>
      <c r="B1244" s="8" t="s">
        <v>3619</v>
      </c>
      <c r="C1244" s="7" t="s">
        <v>3415</v>
      </c>
      <c r="D1244" s="8" t="s">
        <v>3619</v>
      </c>
      <c r="E1244" s="6">
        <v>522.54</v>
      </c>
      <c r="F1244" s="6">
        <v>0.7</v>
      </c>
      <c r="G1244" s="6">
        <f t="shared" si="33"/>
        <v>746.48571428571427</v>
      </c>
      <c r="H1244" s="10" t="s">
        <v>2274</v>
      </c>
    </row>
    <row r="1245" spans="1:8" x14ac:dyDescent="0.3">
      <c r="A1245" s="8" t="s">
        <v>3620</v>
      </c>
      <c r="B1245" s="8" t="s">
        <v>3620</v>
      </c>
      <c r="C1245" s="7" t="s">
        <v>3415</v>
      </c>
      <c r="D1245" s="8" t="s">
        <v>3620</v>
      </c>
      <c r="E1245" s="6">
        <v>492.18</v>
      </c>
      <c r="F1245" s="6">
        <v>0.7</v>
      </c>
      <c r="G1245" s="6">
        <f t="shared" si="33"/>
        <v>703.11428571428576</v>
      </c>
      <c r="H1245" s="10" t="s">
        <v>2274</v>
      </c>
    </row>
    <row r="1246" spans="1:8" x14ac:dyDescent="0.3">
      <c r="A1246" s="8" t="s">
        <v>3621</v>
      </c>
      <c r="B1246" s="8" t="s">
        <v>3621</v>
      </c>
      <c r="C1246" s="7" t="s">
        <v>3415</v>
      </c>
      <c r="D1246" s="8" t="s">
        <v>3621</v>
      </c>
      <c r="E1246" s="6">
        <v>492.18</v>
      </c>
      <c r="F1246" s="6">
        <v>0.7</v>
      </c>
      <c r="G1246" s="6">
        <f t="shared" si="33"/>
        <v>703.11428571428576</v>
      </c>
      <c r="H1246" s="10" t="s">
        <v>2274</v>
      </c>
    </row>
    <row r="1247" spans="1:8" x14ac:dyDescent="0.3">
      <c r="A1247" s="8" t="s">
        <v>3622</v>
      </c>
      <c r="B1247" s="8" t="s">
        <v>3622</v>
      </c>
      <c r="C1247" s="7" t="s">
        <v>3415</v>
      </c>
      <c r="D1247" s="8" t="s">
        <v>3622</v>
      </c>
      <c r="E1247" s="6">
        <v>469.24</v>
      </c>
      <c r="F1247" s="6">
        <v>0.7</v>
      </c>
      <c r="G1247" s="6">
        <f t="shared" si="33"/>
        <v>670.34285714285716</v>
      </c>
      <c r="H1247" s="10" t="s">
        <v>2274</v>
      </c>
    </row>
    <row r="1248" spans="1:8" x14ac:dyDescent="0.3">
      <c r="A1248" s="8" t="s">
        <v>3623</v>
      </c>
      <c r="B1248" s="8" t="s">
        <v>3623</v>
      </c>
      <c r="C1248" s="7" t="s">
        <v>3415</v>
      </c>
      <c r="D1248" s="8" t="s">
        <v>3623</v>
      </c>
      <c r="E1248" s="6">
        <v>530.4</v>
      </c>
      <c r="F1248" s="6">
        <v>0.7</v>
      </c>
      <c r="G1248" s="6">
        <f t="shared" si="33"/>
        <v>757.71428571428578</v>
      </c>
      <c r="H1248" s="10" t="s">
        <v>2274</v>
      </c>
    </row>
    <row r="1249" spans="1:8" x14ac:dyDescent="0.3">
      <c r="A1249" s="8" t="s">
        <v>3624</v>
      </c>
      <c r="B1249" s="8" t="s">
        <v>3624</v>
      </c>
      <c r="C1249" s="7" t="s">
        <v>3415</v>
      </c>
      <c r="D1249" s="8" t="s">
        <v>3624</v>
      </c>
      <c r="E1249" s="6">
        <v>530.4</v>
      </c>
      <c r="F1249" s="6">
        <v>0.7</v>
      </c>
      <c r="G1249" s="6">
        <f t="shared" si="33"/>
        <v>757.71428571428578</v>
      </c>
      <c r="H1249" s="10" t="s">
        <v>2274</v>
      </c>
    </row>
    <row r="1250" spans="1:8" x14ac:dyDescent="0.3">
      <c r="A1250" s="8" t="s">
        <v>3625</v>
      </c>
      <c r="B1250" s="8" t="s">
        <v>3625</v>
      </c>
      <c r="C1250" s="7" t="s">
        <v>3415</v>
      </c>
      <c r="D1250" s="8" t="s">
        <v>3625</v>
      </c>
      <c r="E1250" s="6">
        <v>515.19000000000005</v>
      </c>
      <c r="F1250" s="6">
        <v>0.7</v>
      </c>
      <c r="G1250" s="6">
        <f t="shared" si="33"/>
        <v>735.98571428571438</v>
      </c>
      <c r="H1250" s="10" t="s">
        <v>2274</v>
      </c>
    </row>
    <row r="1251" spans="1:8" x14ac:dyDescent="0.3">
      <c r="A1251" s="8" t="s">
        <v>3626</v>
      </c>
      <c r="B1251" s="8" t="s">
        <v>3626</v>
      </c>
      <c r="C1251" s="7" t="s">
        <v>3415</v>
      </c>
      <c r="D1251" s="8" t="s">
        <v>3626</v>
      </c>
      <c r="E1251" s="6">
        <v>491.4</v>
      </c>
      <c r="F1251" s="6">
        <v>0.7</v>
      </c>
      <c r="G1251" s="6">
        <f t="shared" si="33"/>
        <v>702</v>
      </c>
      <c r="H1251" s="10" t="s">
        <v>2274</v>
      </c>
    </row>
    <row r="1252" spans="1:8" x14ac:dyDescent="0.3">
      <c r="A1252" s="8" t="s">
        <v>3627</v>
      </c>
      <c r="B1252" s="8" t="s">
        <v>3627</v>
      </c>
      <c r="C1252" s="7" t="s">
        <v>3415</v>
      </c>
      <c r="D1252" s="8" t="s">
        <v>3627</v>
      </c>
      <c r="E1252" s="6">
        <v>96.33</v>
      </c>
      <c r="F1252" s="6">
        <v>0.7</v>
      </c>
      <c r="G1252" s="6">
        <f t="shared" si="33"/>
        <v>137.61428571428573</v>
      </c>
      <c r="H1252" s="10" t="s">
        <v>2274</v>
      </c>
    </row>
    <row r="1253" spans="1:8" x14ac:dyDescent="0.3">
      <c r="A1253" s="8" t="s">
        <v>3628</v>
      </c>
      <c r="B1253" s="8" t="s">
        <v>3628</v>
      </c>
      <c r="C1253" s="7" t="s">
        <v>3415</v>
      </c>
      <c r="D1253" s="8" t="s">
        <v>3628</v>
      </c>
      <c r="E1253" s="6">
        <v>93.6</v>
      </c>
      <c r="F1253" s="6">
        <v>0.7</v>
      </c>
      <c r="G1253" s="6">
        <f t="shared" si="33"/>
        <v>133.71428571428572</v>
      </c>
      <c r="H1253" s="10" t="s">
        <v>2274</v>
      </c>
    </row>
    <row r="1254" spans="1:8" x14ac:dyDescent="0.3">
      <c r="A1254" s="8" t="s">
        <v>3629</v>
      </c>
      <c r="B1254" s="8" t="s">
        <v>3629</v>
      </c>
      <c r="C1254" s="7" t="s">
        <v>3415</v>
      </c>
      <c r="D1254" s="8" t="s">
        <v>3629</v>
      </c>
      <c r="E1254" s="6">
        <v>93.6</v>
      </c>
      <c r="F1254" s="6">
        <v>0.7</v>
      </c>
      <c r="G1254" s="6">
        <f t="shared" si="33"/>
        <v>133.71428571428572</v>
      </c>
      <c r="H1254" s="10" t="s">
        <v>2274</v>
      </c>
    </row>
    <row r="1255" spans="1:8" x14ac:dyDescent="0.3">
      <c r="A1255" s="8" t="s">
        <v>3630</v>
      </c>
      <c r="B1255" s="8" t="s">
        <v>3630</v>
      </c>
      <c r="C1255" s="7" t="s">
        <v>3415</v>
      </c>
      <c r="D1255" s="8" t="s">
        <v>3630</v>
      </c>
      <c r="E1255" s="6">
        <v>93.6</v>
      </c>
      <c r="F1255" s="6">
        <v>0.7</v>
      </c>
      <c r="G1255" s="6">
        <f t="shared" si="33"/>
        <v>133.71428571428572</v>
      </c>
      <c r="H1255" s="10" t="s">
        <v>2274</v>
      </c>
    </row>
    <row r="1256" spans="1:8" x14ac:dyDescent="0.3">
      <c r="A1256" s="8" t="s">
        <v>3631</v>
      </c>
      <c r="B1256" s="8" t="s">
        <v>3631</v>
      </c>
      <c r="C1256" s="7" t="s">
        <v>3415</v>
      </c>
      <c r="D1256" s="8" t="s">
        <v>3631</v>
      </c>
      <c r="E1256" s="6">
        <v>86.23</v>
      </c>
      <c r="F1256" s="6">
        <v>0.7</v>
      </c>
      <c r="G1256" s="6">
        <f t="shared" si="33"/>
        <v>123.1857142857143</v>
      </c>
      <c r="H1256" s="10" t="s">
        <v>2274</v>
      </c>
    </row>
    <row r="1257" spans="1:8" x14ac:dyDescent="0.3">
      <c r="A1257" s="8" t="s">
        <v>3632</v>
      </c>
      <c r="B1257" s="8" t="s">
        <v>3632</v>
      </c>
      <c r="C1257" s="7" t="s">
        <v>3415</v>
      </c>
      <c r="D1257" s="8" t="s">
        <v>3632</v>
      </c>
      <c r="E1257" s="6">
        <v>122.07</v>
      </c>
      <c r="F1257" s="6">
        <v>0.7</v>
      </c>
      <c r="G1257" s="6">
        <f t="shared" si="33"/>
        <v>174.3857142857143</v>
      </c>
      <c r="H1257" s="10" t="s">
        <v>2274</v>
      </c>
    </row>
    <row r="1258" spans="1:8" x14ac:dyDescent="0.3">
      <c r="A1258" s="8" t="s">
        <v>3633</v>
      </c>
      <c r="B1258" s="8" t="s">
        <v>3633</v>
      </c>
      <c r="C1258" s="7" t="s">
        <v>3415</v>
      </c>
      <c r="D1258" s="8" t="s">
        <v>3633</v>
      </c>
      <c r="E1258" s="6">
        <v>122.07</v>
      </c>
      <c r="F1258" s="6">
        <v>0.7</v>
      </c>
      <c r="G1258" s="6">
        <f t="shared" si="33"/>
        <v>174.3857142857143</v>
      </c>
      <c r="H1258" s="10" t="s">
        <v>2274</v>
      </c>
    </row>
    <row r="1259" spans="1:8" x14ac:dyDescent="0.3">
      <c r="A1259" s="8" t="s">
        <v>3634</v>
      </c>
      <c r="B1259" s="8" t="s">
        <v>3634</v>
      </c>
      <c r="C1259" s="7" t="s">
        <v>3415</v>
      </c>
      <c r="D1259" s="8" t="s">
        <v>3634</v>
      </c>
      <c r="E1259" s="6">
        <v>125.52</v>
      </c>
      <c r="F1259" s="6">
        <v>0.7</v>
      </c>
      <c r="G1259" s="6">
        <f t="shared" si="33"/>
        <v>179.31428571428572</v>
      </c>
      <c r="H1259" s="10" t="s">
        <v>2274</v>
      </c>
    </row>
    <row r="1260" spans="1:8" x14ac:dyDescent="0.3">
      <c r="A1260" s="8" t="s">
        <v>3635</v>
      </c>
      <c r="B1260" s="8" t="s">
        <v>3635</v>
      </c>
      <c r="C1260" s="7" t="s">
        <v>3415</v>
      </c>
      <c r="D1260" s="8" t="s">
        <v>3635</v>
      </c>
      <c r="E1260" s="6">
        <v>122.07</v>
      </c>
      <c r="F1260" s="6">
        <v>0.7</v>
      </c>
      <c r="G1260" s="6">
        <f t="shared" si="33"/>
        <v>174.3857142857143</v>
      </c>
      <c r="H1260" s="10" t="s">
        <v>2274</v>
      </c>
    </row>
    <row r="1261" spans="1:8" x14ac:dyDescent="0.3">
      <c r="A1261" s="8" t="s">
        <v>3636</v>
      </c>
      <c r="B1261" s="8" t="s">
        <v>3636</v>
      </c>
      <c r="C1261" s="7" t="s">
        <v>3415</v>
      </c>
      <c r="D1261" s="8" t="s">
        <v>3636</v>
      </c>
      <c r="E1261" s="6">
        <v>112.43</v>
      </c>
      <c r="F1261" s="6">
        <v>0.7</v>
      </c>
      <c r="G1261" s="6">
        <f t="shared" si="33"/>
        <v>160.61428571428573</v>
      </c>
      <c r="H1261" s="10" t="s">
        <v>2274</v>
      </c>
    </row>
    <row r="1262" spans="1:8" x14ac:dyDescent="0.3">
      <c r="A1262" s="8" t="s">
        <v>3637</v>
      </c>
      <c r="B1262" s="8" t="s">
        <v>3637</v>
      </c>
      <c r="C1262" s="7" t="s">
        <v>3415</v>
      </c>
      <c r="D1262" s="8" t="s">
        <v>3637</v>
      </c>
      <c r="E1262" s="6">
        <v>125.52</v>
      </c>
      <c r="F1262" s="6">
        <v>0.7</v>
      </c>
      <c r="G1262" s="6">
        <f t="shared" si="33"/>
        <v>179.31428571428572</v>
      </c>
      <c r="H1262" s="10" t="s">
        <v>2274</v>
      </c>
    </row>
    <row r="1263" spans="1:8" x14ac:dyDescent="0.3">
      <c r="A1263" s="8" t="s">
        <v>3638</v>
      </c>
      <c r="B1263" s="8" t="s">
        <v>3638</v>
      </c>
      <c r="C1263" s="7" t="s">
        <v>3415</v>
      </c>
      <c r="D1263" s="8" t="s">
        <v>3638</v>
      </c>
      <c r="E1263" s="6">
        <v>104.59</v>
      </c>
      <c r="F1263" s="6">
        <v>0.7</v>
      </c>
      <c r="G1263" s="6">
        <f t="shared" si="33"/>
        <v>149.41428571428574</v>
      </c>
      <c r="H1263" s="10" t="s">
        <v>2274</v>
      </c>
    </row>
    <row r="1264" spans="1:8" x14ac:dyDescent="0.3">
      <c r="A1264" s="8" t="s">
        <v>3639</v>
      </c>
      <c r="B1264" s="8" t="s">
        <v>3639</v>
      </c>
      <c r="C1264" s="7" t="s">
        <v>3415</v>
      </c>
      <c r="D1264" s="8" t="s">
        <v>3639</v>
      </c>
      <c r="E1264" s="6">
        <v>122.07</v>
      </c>
      <c r="F1264" s="6">
        <v>0.7</v>
      </c>
      <c r="G1264" s="6">
        <f t="shared" si="33"/>
        <v>174.3857142857143</v>
      </c>
      <c r="H1264" s="10" t="s">
        <v>2274</v>
      </c>
    </row>
    <row r="1265" spans="1:8" x14ac:dyDescent="0.3">
      <c r="A1265" s="8" t="s">
        <v>3640</v>
      </c>
      <c r="B1265" s="8" t="s">
        <v>3640</v>
      </c>
      <c r="C1265" s="7" t="s">
        <v>3415</v>
      </c>
      <c r="D1265" s="8" t="s">
        <v>3640</v>
      </c>
      <c r="E1265" s="6">
        <v>112.43</v>
      </c>
      <c r="F1265" s="6">
        <v>0.7</v>
      </c>
      <c r="G1265" s="6">
        <f t="shared" si="33"/>
        <v>160.61428571428573</v>
      </c>
      <c r="H1265" s="5" t="s">
        <v>2274</v>
      </c>
    </row>
    <row r="1266" spans="1:8" x14ac:dyDescent="0.3">
      <c r="A1266" s="8" t="s">
        <v>3641</v>
      </c>
      <c r="B1266" s="8" t="s">
        <v>3641</v>
      </c>
      <c r="C1266" s="7" t="s">
        <v>3415</v>
      </c>
      <c r="D1266" s="8" t="s">
        <v>3641</v>
      </c>
      <c r="E1266" s="6">
        <v>64.5</v>
      </c>
      <c r="F1266" s="6">
        <v>0.7</v>
      </c>
      <c r="G1266" s="6">
        <f t="shared" si="33"/>
        <v>92.142857142857153</v>
      </c>
      <c r="H1266" s="5" t="s">
        <v>2274</v>
      </c>
    </row>
    <row r="1267" spans="1:8" x14ac:dyDescent="0.3">
      <c r="A1267" s="8" t="s">
        <v>3642</v>
      </c>
      <c r="B1267" s="8" t="s">
        <v>3642</v>
      </c>
      <c r="C1267" s="7" t="s">
        <v>3415</v>
      </c>
      <c r="D1267" s="8" t="s">
        <v>3642</v>
      </c>
      <c r="E1267" s="6">
        <v>125.52</v>
      </c>
      <c r="F1267" s="6">
        <v>0.7</v>
      </c>
      <c r="G1267" s="6">
        <f t="shared" si="33"/>
        <v>179.31428571428572</v>
      </c>
      <c r="H1267" s="5" t="s">
        <v>2274</v>
      </c>
    </row>
    <row r="1268" spans="1:8" x14ac:dyDescent="0.3">
      <c r="A1268" s="8" t="s">
        <v>3643</v>
      </c>
      <c r="B1268" s="8" t="s">
        <v>3643</v>
      </c>
      <c r="C1268" s="7" t="s">
        <v>3415</v>
      </c>
      <c r="D1268" s="8" t="s">
        <v>3643</v>
      </c>
      <c r="E1268" s="6">
        <v>122.07</v>
      </c>
      <c r="F1268" s="6">
        <v>0.7</v>
      </c>
      <c r="G1268" s="6">
        <f t="shared" si="33"/>
        <v>174.3857142857143</v>
      </c>
      <c r="H1268" s="5" t="s">
        <v>2274</v>
      </c>
    </row>
    <row r="1269" spans="1:8" x14ac:dyDescent="0.3">
      <c r="A1269" s="8" t="s">
        <v>3644</v>
      </c>
      <c r="B1269" s="8" t="s">
        <v>3644</v>
      </c>
      <c r="C1269" s="7" t="s">
        <v>3415</v>
      </c>
      <c r="D1269" s="8" t="s">
        <v>3644</v>
      </c>
      <c r="E1269" s="6">
        <v>122.07</v>
      </c>
      <c r="F1269" s="6">
        <v>0.7</v>
      </c>
      <c r="G1269" s="6">
        <f t="shared" si="33"/>
        <v>174.3857142857143</v>
      </c>
      <c r="H1269" s="5" t="s">
        <v>2274</v>
      </c>
    </row>
    <row r="1270" spans="1:8" x14ac:dyDescent="0.3">
      <c r="A1270" s="8" t="s">
        <v>3645</v>
      </c>
      <c r="B1270" s="8" t="s">
        <v>3645</v>
      </c>
      <c r="C1270" s="7" t="s">
        <v>3415</v>
      </c>
      <c r="D1270" s="8" t="s">
        <v>3645</v>
      </c>
      <c r="E1270" s="6">
        <v>122.01</v>
      </c>
      <c r="F1270" s="6">
        <v>0.7</v>
      </c>
      <c r="G1270" s="6">
        <f t="shared" si="33"/>
        <v>174.3</v>
      </c>
      <c r="H1270" s="5" t="s">
        <v>2274</v>
      </c>
    </row>
    <row r="1271" spans="1:8" x14ac:dyDescent="0.3">
      <c r="A1271" s="8" t="s">
        <v>3646</v>
      </c>
      <c r="B1271" s="8" t="s">
        <v>3646</v>
      </c>
      <c r="C1271" s="7" t="s">
        <v>3415</v>
      </c>
      <c r="D1271" s="8" t="s">
        <v>3646</v>
      </c>
      <c r="E1271" s="6">
        <v>112.43</v>
      </c>
      <c r="F1271" s="6">
        <v>0.7</v>
      </c>
      <c r="G1271" s="6">
        <f t="shared" si="33"/>
        <v>160.61428571428573</v>
      </c>
      <c r="H1271" s="5" t="s">
        <v>2274</v>
      </c>
    </row>
    <row r="1272" spans="1:8" x14ac:dyDescent="0.3">
      <c r="A1272" s="8" t="s">
        <v>3647</v>
      </c>
      <c r="B1272" s="8" t="s">
        <v>3647</v>
      </c>
      <c r="C1272" s="7" t="s">
        <v>3415</v>
      </c>
      <c r="D1272" s="8" t="s">
        <v>3647</v>
      </c>
      <c r="E1272" s="6">
        <v>122.07</v>
      </c>
      <c r="F1272" s="6">
        <v>0.7</v>
      </c>
      <c r="G1272" s="6">
        <f t="shared" si="33"/>
        <v>174.3857142857143</v>
      </c>
      <c r="H1272" s="5" t="s">
        <v>2274</v>
      </c>
    </row>
    <row r="1273" spans="1:8" x14ac:dyDescent="0.3">
      <c r="A1273" s="8" t="s">
        <v>3648</v>
      </c>
      <c r="B1273" s="8" t="s">
        <v>3648</v>
      </c>
      <c r="C1273" s="7" t="s">
        <v>3415</v>
      </c>
      <c r="D1273" s="8" t="s">
        <v>3648</v>
      </c>
      <c r="E1273" s="6">
        <v>95.68</v>
      </c>
      <c r="F1273" s="6">
        <v>0.7</v>
      </c>
      <c r="G1273" s="6">
        <f t="shared" si="33"/>
        <v>136.68571428571431</v>
      </c>
      <c r="H1273" s="5" t="s">
        <v>2274</v>
      </c>
    </row>
    <row r="1274" spans="1:8" x14ac:dyDescent="0.3">
      <c r="A1274" s="8" t="s">
        <v>3649</v>
      </c>
      <c r="B1274" s="8" t="s">
        <v>3649</v>
      </c>
      <c r="C1274" s="7" t="s">
        <v>3415</v>
      </c>
      <c r="D1274" s="8" t="s">
        <v>3649</v>
      </c>
      <c r="E1274" s="6">
        <v>125.52</v>
      </c>
      <c r="F1274" s="6">
        <v>0.7</v>
      </c>
      <c r="G1274" s="6">
        <f t="shared" si="33"/>
        <v>179.31428571428572</v>
      </c>
      <c r="H1274" s="5" t="s">
        <v>2274</v>
      </c>
    </row>
    <row r="1275" spans="1:8" x14ac:dyDescent="0.3">
      <c r="A1275" s="8" t="s">
        <v>3650</v>
      </c>
      <c r="B1275" s="8" t="s">
        <v>3650</v>
      </c>
      <c r="C1275" s="7" t="s">
        <v>3415</v>
      </c>
      <c r="D1275" s="8" t="s">
        <v>3650</v>
      </c>
      <c r="E1275" s="6">
        <v>122.07</v>
      </c>
      <c r="F1275" s="6">
        <v>0.7</v>
      </c>
      <c r="G1275" s="6">
        <f t="shared" si="33"/>
        <v>174.3857142857143</v>
      </c>
      <c r="H1275" s="5" t="s">
        <v>2274</v>
      </c>
    </row>
    <row r="1276" spans="1:8" x14ac:dyDescent="0.3">
      <c r="A1276" s="8" t="s">
        <v>3651</v>
      </c>
      <c r="B1276" s="8" t="s">
        <v>3651</v>
      </c>
      <c r="C1276" s="7" t="s">
        <v>3415</v>
      </c>
      <c r="D1276" s="8" t="s">
        <v>3651</v>
      </c>
      <c r="E1276" s="6">
        <v>122.07</v>
      </c>
      <c r="F1276" s="6">
        <v>0.7</v>
      </c>
      <c r="G1276" s="6">
        <f t="shared" si="33"/>
        <v>174.3857142857143</v>
      </c>
      <c r="H1276" s="5" t="s">
        <v>2274</v>
      </c>
    </row>
    <row r="1277" spans="1:8" x14ac:dyDescent="0.3">
      <c r="A1277" s="8" t="s">
        <v>3652</v>
      </c>
      <c r="B1277" s="8" t="s">
        <v>3652</v>
      </c>
      <c r="C1277" s="7" t="s">
        <v>3415</v>
      </c>
      <c r="D1277" s="8" t="s">
        <v>3652</v>
      </c>
      <c r="E1277" s="6">
        <v>122.07</v>
      </c>
      <c r="F1277" s="6">
        <v>0.7</v>
      </c>
      <c r="G1277" s="6">
        <f t="shared" si="33"/>
        <v>174.3857142857143</v>
      </c>
      <c r="H1277" s="5" t="s">
        <v>2274</v>
      </c>
    </row>
    <row r="1278" spans="1:8" x14ac:dyDescent="0.3">
      <c r="A1278" s="8" t="s">
        <v>3653</v>
      </c>
      <c r="B1278" s="8" t="s">
        <v>3653</v>
      </c>
      <c r="C1278" s="7" t="s">
        <v>3415</v>
      </c>
      <c r="D1278" s="8" t="s">
        <v>3653</v>
      </c>
      <c r="E1278" s="6">
        <v>122.07</v>
      </c>
      <c r="F1278" s="6">
        <v>0.7</v>
      </c>
      <c r="G1278" s="6">
        <f t="shared" si="33"/>
        <v>174.3857142857143</v>
      </c>
      <c r="H1278" s="5" t="s">
        <v>2274</v>
      </c>
    </row>
    <row r="1279" spans="1:8" x14ac:dyDescent="0.3">
      <c r="A1279" s="8" t="s">
        <v>3654</v>
      </c>
      <c r="B1279" s="8" t="s">
        <v>3654</v>
      </c>
      <c r="C1279" s="7" t="s">
        <v>3415</v>
      </c>
      <c r="D1279" s="8" t="s">
        <v>3654</v>
      </c>
      <c r="E1279" s="6">
        <v>122.46</v>
      </c>
      <c r="F1279" s="6">
        <v>0.7</v>
      </c>
      <c r="G1279" s="6">
        <f t="shared" si="33"/>
        <v>174.94285714285715</v>
      </c>
      <c r="H1279" s="5" t="s">
        <v>2274</v>
      </c>
    </row>
    <row r="1280" spans="1:8" x14ac:dyDescent="0.3">
      <c r="A1280" s="8" t="s">
        <v>3655</v>
      </c>
      <c r="B1280" s="8" t="s">
        <v>3655</v>
      </c>
      <c r="C1280" s="7" t="s">
        <v>3415</v>
      </c>
      <c r="D1280" s="8" t="s">
        <v>3655</v>
      </c>
      <c r="E1280" s="6">
        <v>122.01</v>
      </c>
      <c r="F1280" s="6">
        <v>0.7</v>
      </c>
      <c r="G1280" s="6">
        <f t="shared" si="33"/>
        <v>174.3</v>
      </c>
      <c r="H1280" s="5" t="s">
        <v>2274</v>
      </c>
    </row>
    <row r="1281" spans="1:8" x14ac:dyDescent="0.3">
      <c r="A1281" s="8" t="s">
        <v>3656</v>
      </c>
      <c r="B1281" s="8" t="s">
        <v>3656</v>
      </c>
      <c r="C1281" s="7" t="s">
        <v>3415</v>
      </c>
      <c r="D1281" s="8" t="s">
        <v>3656</v>
      </c>
      <c r="E1281" s="6">
        <v>119.08</v>
      </c>
      <c r="F1281" s="6">
        <v>0.7</v>
      </c>
      <c r="G1281" s="6">
        <f t="shared" si="33"/>
        <v>170.11428571428573</v>
      </c>
      <c r="H1281" s="5" t="s">
        <v>2274</v>
      </c>
    </row>
    <row r="1282" spans="1:8" x14ac:dyDescent="0.3">
      <c r="A1282" s="8" t="s">
        <v>3657</v>
      </c>
      <c r="B1282" s="8" t="s">
        <v>3657</v>
      </c>
      <c r="C1282" s="7" t="s">
        <v>3415</v>
      </c>
      <c r="D1282" s="8" t="s">
        <v>3657</v>
      </c>
      <c r="E1282" s="6">
        <v>119.08</v>
      </c>
      <c r="F1282" s="6">
        <v>0.7</v>
      </c>
      <c r="G1282" s="6">
        <f t="shared" si="33"/>
        <v>170.11428571428573</v>
      </c>
      <c r="H1282" s="5" t="s">
        <v>2274</v>
      </c>
    </row>
    <row r="1283" spans="1:8" x14ac:dyDescent="0.3">
      <c r="A1283" s="8" t="s">
        <v>3658</v>
      </c>
      <c r="B1283" s="8" t="s">
        <v>3658</v>
      </c>
      <c r="C1283" s="7" t="s">
        <v>3415</v>
      </c>
      <c r="D1283" s="8" t="s">
        <v>3658</v>
      </c>
      <c r="E1283" s="6">
        <v>119.08</v>
      </c>
      <c r="F1283" s="6">
        <v>0.7</v>
      </c>
      <c r="G1283" s="6">
        <f t="shared" si="33"/>
        <v>170.11428571428573</v>
      </c>
      <c r="H1283" s="5" t="s">
        <v>2274</v>
      </c>
    </row>
    <row r="1284" spans="1:8" x14ac:dyDescent="0.3">
      <c r="A1284" s="8" t="s">
        <v>3659</v>
      </c>
      <c r="B1284" s="8" t="s">
        <v>3659</v>
      </c>
      <c r="C1284" s="7" t="s">
        <v>3415</v>
      </c>
      <c r="D1284" s="8" t="s">
        <v>3659</v>
      </c>
      <c r="E1284" s="6">
        <v>125.52</v>
      </c>
      <c r="F1284" s="6">
        <v>0.7</v>
      </c>
      <c r="G1284" s="6">
        <f t="shared" si="33"/>
        <v>179.31428571428572</v>
      </c>
      <c r="H1284" s="5" t="s">
        <v>2274</v>
      </c>
    </row>
    <row r="1285" spans="1:8" x14ac:dyDescent="0.3">
      <c r="A1285" s="8" t="s">
        <v>3660</v>
      </c>
      <c r="B1285" s="8" t="s">
        <v>3660</v>
      </c>
      <c r="C1285" s="7" t="s">
        <v>3415</v>
      </c>
      <c r="D1285" s="8" t="s">
        <v>3660</v>
      </c>
      <c r="E1285" s="6">
        <v>125.52</v>
      </c>
      <c r="F1285" s="6">
        <v>0.7</v>
      </c>
      <c r="G1285" s="6">
        <f t="shared" si="33"/>
        <v>179.31428571428572</v>
      </c>
      <c r="H1285" s="5" t="s">
        <v>2274</v>
      </c>
    </row>
    <row r="1286" spans="1:8" x14ac:dyDescent="0.3">
      <c r="A1286" s="8" t="s">
        <v>3661</v>
      </c>
      <c r="B1286" s="8" t="s">
        <v>3661</v>
      </c>
      <c r="C1286" s="7" t="s">
        <v>3415</v>
      </c>
      <c r="D1286" s="8" t="s">
        <v>3661</v>
      </c>
      <c r="E1286" s="6">
        <v>122.07</v>
      </c>
      <c r="F1286" s="6">
        <v>0.7</v>
      </c>
      <c r="G1286" s="6">
        <f t="shared" si="33"/>
        <v>174.3857142857143</v>
      </c>
      <c r="H1286" s="5" t="s">
        <v>2274</v>
      </c>
    </row>
    <row r="1287" spans="1:8" x14ac:dyDescent="0.3">
      <c r="A1287" s="8" t="s">
        <v>3662</v>
      </c>
      <c r="B1287" s="8" t="s">
        <v>3662</v>
      </c>
      <c r="C1287" s="7" t="s">
        <v>3415</v>
      </c>
      <c r="D1287" s="8" t="s">
        <v>3662</v>
      </c>
      <c r="E1287" s="6">
        <v>122.07</v>
      </c>
      <c r="F1287" s="6">
        <v>0.7</v>
      </c>
      <c r="G1287" s="6">
        <f t="shared" si="33"/>
        <v>174.3857142857143</v>
      </c>
      <c r="H1287" s="5" t="s">
        <v>2274</v>
      </c>
    </row>
    <row r="1288" spans="1:8" x14ac:dyDescent="0.3">
      <c r="A1288" s="8" t="s">
        <v>3663</v>
      </c>
      <c r="B1288" s="8" t="s">
        <v>3663</v>
      </c>
      <c r="C1288" s="7" t="s">
        <v>3415</v>
      </c>
      <c r="D1288" s="8" t="s">
        <v>3663</v>
      </c>
      <c r="E1288" s="6">
        <v>112.43</v>
      </c>
      <c r="F1288" s="6">
        <v>0.7</v>
      </c>
      <c r="G1288" s="6">
        <f t="shared" si="33"/>
        <v>160.61428571428573</v>
      </c>
      <c r="H1288" s="5" t="s">
        <v>2274</v>
      </c>
    </row>
    <row r="1289" spans="1:8" x14ac:dyDescent="0.3">
      <c r="A1289" s="8" t="s">
        <v>3664</v>
      </c>
      <c r="B1289" s="8" t="s">
        <v>3664</v>
      </c>
      <c r="C1289" s="7" t="s">
        <v>3415</v>
      </c>
      <c r="D1289" s="8" t="s">
        <v>3664</v>
      </c>
      <c r="E1289" s="6">
        <v>190.39</v>
      </c>
      <c r="F1289" s="6">
        <v>0.7</v>
      </c>
      <c r="G1289" s="6">
        <f t="shared" si="33"/>
        <v>271.98571428571427</v>
      </c>
      <c r="H1289" s="10" t="s">
        <v>2274</v>
      </c>
    </row>
    <row r="1290" spans="1:8" x14ac:dyDescent="0.3">
      <c r="A1290" s="8" t="s">
        <v>3665</v>
      </c>
      <c r="B1290" s="8" t="s">
        <v>3665</v>
      </c>
      <c r="C1290" s="7" t="s">
        <v>3415</v>
      </c>
      <c r="D1290" s="8" t="s">
        <v>3665</v>
      </c>
      <c r="E1290" s="6">
        <v>190.39</v>
      </c>
      <c r="F1290" s="6">
        <v>0.7</v>
      </c>
      <c r="G1290" s="6">
        <f t="shared" si="33"/>
        <v>271.98571428571427</v>
      </c>
      <c r="H1290" s="10" t="s">
        <v>2274</v>
      </c>
    </row>
    <row r="1291" spans="1:8" x14ac:dyDescent="0.3">
      <c r="A1291" s="8" t="s">
        <v>3666</v>
      </c>
      <c r="B1291" s="8" t="s">
        <v>3666</v>
      </c>
      <c r="C1291" s="7" t="s">
        <v>3415</v>
      </c>
      <c r="D1291" s="8" t="s">
        <v>3666</v>
      </c>
      <c r="E1291" s="6">
        <v>190.39</v>
      </c>
      <c r="F1291" s="6">
        <v>0.7</v>
      </c>
      <c r="G1291" s="6">
        <f t="shared" si="33"/>
        <v>271.98571428571427</v>
      </c>
      <c r="H1291" s="10" t="s">
        <v>2274</v>
      </c>
    </row>
    <row r="1292" spans="1:8" x14ac:dyDescent="0.3">
      <c r="A1292" s="8" t="s">
        <v>3667</v>
      </c>
      <c r="B1292" s="8" t="s">
        <v>3667</v>
      </c>
      <c r="C1292" s="7" t="s">
        <v>3415</v>
      </c>
      <c r="D1292" s="8" t="s">
        <v>3667</v>
      </c>
      <c r="E1292" s="6">
        <v>190.39</v>
      </c>
      <c r="F1292" s="6">
        <v>0.7</v>
      </c>
      <c r="G1292" s="6">
        <f t="shared" si="33"/>
        <v>271.98571428571427</v>
      </c>
      <c r="H1292" s="10" t="s">
        <v>2274</v>
      </c>
    </row>
    <row r="1293" spans="1:8" x14ac:dyDescent="0.3">
      <c r="A1293" s="8" t="s">
        <v>3668</v>
      </c>
      <c r="B1293" s="8" t="s">
        <v>3668</v>
      </c>
      <c r="C1293" s="7" t="s">
        <v>3415</v>
      </c>
      <c r="D1293" s="8" t="s">
        <v>3668</v>
      </c>
      <c r="E1293" s="6">
        <v>190.39</v>
      </c>
      <c r="F1293" s="6">
        <v>0.7</v>
      </c>
      <c r="G1293" s="6">
        <f t="shared" si="33"/>
        <v>271.98571428571427</v>
      </c>
      <c r="H1293" s="10" t="s">
        <v>2274</v>
      </c>
    </row>
    <row r="1294" spans="1:8" x14ac:dyDescent="0.3">
      <c r="A1294" s="8" t="s">
        <v>3669</v>
      </c>
      <c r="B1294" s="8" t="s">
        <v>3669</v>
      </c>
      <c r="C1294" s="7" t="s">
        <v>3415</v>
      </c>
      <c r="D1294" s="8" t="s">
        <v>3669</v>
      </c>
      <c r="E1294" s="6">
        <v>190.39</v>
      </c>
      <c r="F1294" s="6">
        <v>0.7</v>
      </c>
      <c r="G1294" s="6">
        <f t="shared" si="33"/>
        <v>271.98571428571427</v>
      </c>
      <c r="H1294" s="10" t="s">
        <v>2274</v>
      </c>
    </row>
    <row r="1295" spans="1:8" x14ac:dyDescent="0.3">
      <c r="A1295" s="8" t="s">
        <v>3670</v>
      </c>
      <c r="B1295" s="8" t="s">
        <v>3670</v>
      </c>
      <c r="C1295" s="7" t="s">
        <v>3415</v>
      </c>
      <c r="D1295" s="8" t="s">
        <v>3670</v>
      </c>
      <c r="E1295" s="6">
        <v>190.39</v>
      </c>
      <c r="F1295" s="6">
        <v>0.7</v>
      </c>
      <c r="G1295" s="6">
        <f t="shared" si="33"/>
        <v>271.98571428571427</v>
      </c>
      <c r="H1295" s="10" t="s">
        <v>2274</v>
      </c>
    </row>
    <row r="1296" spans="1:8" x14ac:dyDescent="0.3">
      <c r="A1296" s="8" t="s">
        <v>3671</v>
      </c>
      <c r="B1296" s="8" t="s">
        <v>3671</v>
      </c>
      <c r="C1296" s="7" t="s">
        <v>3415</v>
      </c>
      <c r="D1296" s="8" t="s">
        <v>3671</v>
      </c>
      <c r="E1296" s="6">
        <v>190.39</v>
      </c>
      <c r="F1296" s="6">
        <v>0.7</v>
      </c>
      <c r="G1296" s="6">
        <f t="shared" ref="G1296:G1359" si="34">E1296/F1296</f>
        <v>271.98571428571427</v>
      </c>
      <c r="H1296" s="10" t="s">
        <v>2274</v>
      </c>
    </row>
    <row r="1297" spans="1:8" x14ac:dyDescent="0.3">
      <c r="A1297" s="8" t="s">
        <v>3672</v>
      </c>
      <c r="B1297" s="8" t="s">
        <v>3672</v>
      </c>
      <c r="C1297" s="7" t="s">
        <v>3415</v>
      </c>
      <c r="D1297" s="8" t="s">
        <v>3672</v>
      </c>
      <c r="E1297" s="6">
        <v>190.39</v>
      </c>
      <c r="F1297" s="6">
        <v>0.7</v>
      </c>
      <c r="G1297" s="6">
        <f t="shared" si="34"/>
        <v>271.98571428571427</v>
      </c>
      <c r="H1297" s="10" t="s">
        <v>2274</v>
      </c>
    </row>
    <row r="1298" spans="1:8" x14ac:dyDescent="0.3">
      <c r="A1298" s="8" t="s">
        <v>3673</v>
      </c>
      <c r="B1298" s="8" t="s">
        <v>3673</v>
      </c>
      <c r="C1298" s="7" t="s">
        <v>3415</v>
      </c>
      <c r="D1298" s="8" t="s">
        <v>3673</v>
      </c>
      <c r="E1298" s="6">
        <v>225.07</v>
      </c>
      <c r="F1298" s="6">
        <v>0.7</v>
      </c>
      <c r="G1298" s="6">
        <f t="shared" si="34"/>
        <v>321.52857142857147</v>
      </c>
      <c r="H1298" s="10" t="s">
        <v>2274</v>
      </c>
    </row>
    <row r="1299" spans="1:8" x14ac:dyDescent="0.3">
      <c r="A1299" s="8" t="s">
        <v>3674</v>
      </c>
      <c r="B1299" s="8" t="s">
        <v>3674</v>
      </c>
      <c r="C1299" s="7" t="s">
        <v>3415</v>
      </c>
      <c r="D1299" s="8" t="s">
        <v>3674</v>
      </c>
      <c r="E1299" s="6">
        <v>307.91000000000003</v>
      </c>
      <c r="F1299" s="6">
        <v>0.7</v>
      </c>
      <c r="G1299" s="6">
        <f t="shared" si="34"/>
        <v>439.87142857142862</v>
      </c>
      <c r="H1299" s="10" t="s">
        <v>2274</v>
      </c>
    </row>
    <row r="1300" spans="1:8" x14ac:dyDescent="0.3">
      <c r="A1300" s="8" t="s">
        <v>3675</v>
      </c>
      <c r="B1300" s="8" t="s">
        <v>3675</v>
      </c>
      <c r="C1300" s="7" t="s">
        <v>3415</v>
      </c>
      <c r="D1300" s="8" t="s">
        <v>3675</v>
      </c>
      <c r="E1300" s="6">
        <v>313.82</v>
      </c>
      <c r="F1300" s="6">
        <v>0.7</v>
      </c>
      <c r="G1300" s="6">
        <f t="shared" si="34"/>
        <v>448.31428571428575</v>
      </c>
      <c r="H1300" s="10" t="s">
        <v>2274</v>
      </c>
    </row>
    <row r="1301" spans="1:8" x14ac:dyDescent="0.3">
      <c r="A1301" s="8" t="s">
        <v>3676</v>
      </c>
      <c r="B1301" s="8" t="s">
        <v>3676</v>
      </c>
      <c r="C1301" s="7" t="s">
        <v>3415</v>
      </c>
      <c r="D1301" s="8" t="s">
        <v>3676</v>
      </c>
      <c r="E1301" s="6">
        <v>307.91000000000003</v>
      </c>
      <c r="F1301" s="6">
        <v>0.7</v>
      </c>
      <c r="G1301" s="6">
        <f t="shared" si="34"/>
        <v>439.87142857142862</v>
      </c>
      <c r="H1301" s="10" t="s">
        <v>2274</v>
      </c>
    </row>
    <row r="1302" spans="1:8" x14ac:dyDescent="0.3">
      <c r="A1302" s="8" t="s">
        <v>3677</v>
      </c>
      <c r="B1302" s="8" t="s">
        <v>3677</v>
      </c>
      <c r="C1302" s="7" t="s">
        <v>3415</v>
      </c>
      <c r="D1302" s="8" t="s">
        <v>3677</v>
      </c>
      <c r="E1302" s="6">
        <v>307.91000000000003</v>
      </c>
      <c r="F1302" s="6">
        <v>0.7</v>
      </c>
      <c r="G1302" s="6">
        <f t="shared" si="34"/>
        <v>439.87142857142862</v>
      </c>
      <c r="H1302" s="10" t="s">
        <v>2274</v>
      </c>
    </row>
    <row r="1303" spans="1:8" x14ac:dyDescent="0.3">
      <c r="A1303" s="8" t="s">
        <v>3678</v>
      </c>
      <c r="B1303" s="8" t="s">
        <v>3678</v>
      </c>
      <c r="C1303" s="7" t="s">
        <v>3415</v>
      </c>
      <c r="D1303" s="8" t="s">
        <v>3678</v>
      </c>
      <c r="E1303" s="6">
        <v>165.49</v>
      </c>
      <c r="F1303" s="6">
        <v>0.7</v>
      </c>
      <c r="G1303" s="6">
        <f t="shared" si="34"/>
        <v>236.41428571428574</v>
      </c>
      <c r="H1303" s="10" t="s">
        <v>2274</v>
      </c>
    </row>
    <row r="1304" spans="1:8" x14ac:dyDescent="0.3">
      <c r="A1304" s="8" t="s">
        <v>3679</v>
      </c>
      <c r="B1304" s="8" t="s">
        <v>3679</v>
      </c>
      <c r="C1304" s="7" t="s">
        <v>3415</v>
      </c>
      <c r="D1304" s="8" t="s">
        <v>3679</v>
      </c>
      <c r="E1304" s="6">
        <v>165.49</v>
      </c>
      <c r="F1304" s="6">
        <v>0.7</v>
      </c>
      <c r="G1304" s="6">
        <f t="shared" si="34"/>
        <v>236.41428571428574</v>
      </c>
      <c r="H1304" s="10" t="s">
        <v>2274</v>
      </c>
    </row>
    <row r="1305" spans="1:8" x14ac:dyDescent="0.3">
      <c r="A1305" s="8" t="s">
        <v>3680</v>
      </c>
      <c r="B1305" s="8" t="s">
        <v>3680</v>
      </c>
      <c r="C1305" s="7" t="s">
        <v>3415</v>
      </c>
      <c r="D1305" s="8" t="s">
        <v>3680</v>
      </c>
      <c r="E1305" s="6">
        <v>165.49</v>
      </c>
      <c r="F1305" s="6">
        <v>0.7</v>
      </c>
      <c r="G1305" s="6">
        <f t="shared" si="34"/>
        <v>236.41428571428574</v>
      </c>
      <c r="H1305" s="10" t="s">
        <v>2274</v>
      </c>
    </row>
    <row r="1306" spans="1:8" x14ac:dyDescent="0.3">
      <c r="A1306" s="8" t="s">
        <v>3681</v>
      </c>
      <c r="B1306" s="8" t="s">
        <v>3681</v>
      </c>
      <c r="C1306" s="7" t="s">
        <v>3415</v>
      </c>
      <c r="D1306" s="8" t="s">
        <v>3681</v>
      </c>
      <c r="E1306" s="6">
        <v>165.49</v>
      </c>
      <c r="F1306" s="6">
        <v>0.7</v>
      </c>
      <c r="G1306" s="6">
        <f t="shared" si="34"/>
        <v>236.41428571428574</v>
      </c>
      <c r="H1306" s="10" t="s">
        <v>2274</v>
      </c>
    </row>
    <row r="1307" spans="1:8" x14ac:dyDescent="0.3">
      <c r="A1307" s="8" t="s">
        <v>3682</v>
      </c>
      <c r="B1307" s="8" t="s">
        <v>3682</v>
      </c>
      <c r="C1307" s="7" t="s">
        <v>3415</v>
      </c>
      <c r="D1307" s="8" t="s">
        <v>3682</v>
      </c>
      <c r="E1307" s="6">
        <v>165.49</v>
      </c>
      <c r="F1307" s="6">
        <v>0.7</v>
      </c>
      <c r="G1307" s="6">
        <f t="shared" si="34"/>
        <v>236.41428571428574</v>
      </c>
      <c r="H1307" s="10" t="s">
        <v>2274</v>
      </c>
    </row>
    <row r="1308" spans="1:8" x14ac:dyDescent="0.3">
      <c r="A1308" s="8" t="s">
        <v>3683</v>
      </c>
      <c r="B1308" s="8" t="s">
        <v>3683</v>
      </c>
      <c r="C1308" s="7" t="s">
        <v>3415</v>
      </c>
      <c r="D1308" s="8" t="s">
        <v>3683</v>
      </c>
      <c r="E1308" s="6">
        <v>311.48</v>
      </c>
      <c r="F1308" s="6">
        <v>0.7</v>
      </c>
      <c r="G1308" s="6">
        <f t="shared" si="34"/>
        <v>444.97142857142865</v>
      </c>
      <c r="H1308" s="10" t="s">
        <v>2274</v>
      </c>
    </row>
    <row r="1309" spans="1:8" x14ac:dyDescent="0.3">
      <c r="A1309" s="8" t="s">
        <v>3684</v>
      </c>
      <c r="B1309" s="8" t="s">
        <v>3684</v>
      </c>
      <c r="C1309" s="7" t="s">
        <v>3415</v>
      </c>
      <c r="D1309" s="8" t="s">
        <v>3684</v>
      </c>
      <c r="E1309" s="6">
        <v>311.48</v>
      </c>
      <c r="F1309" s="6">
        <v>0.7</v>
      </c>
      <c r="G1309" s="6">
        <f t="shared" si="34"/>
        <v>444.97142857142865</v>
      </c>
      <c r="H1309" s="10" t="s">
        <v>2274</v>
      </c>
    </row>
    <row r="1310" spans="1:8" x14ac:dyDescent="0.3">
      <c r="A1310" s="8" t="s">
        <v>3685</v>
      </c>
      <c r="B1310" s="8" t="s">
        <v>3685</v>
      </c>
      <c r="C1310" s="7" t="s">
        <v>3415</v>
      </c>
      <c r="D1310" s="8" t="s">
        <v>3685</v>
      </c>
      <c r="E1310" s="6">
        <v>311.48</v>
      </c>
      <c r="F1310" s="6">
        <v>0.7</v>
      </c>
      <c r="G1310" s="6">
        <f t="shared" si="34"/>
        <v>444.97142857142865</v>
      </c>
      <c r="H1310" s="10" t="s">
        <v>2274</v>
      </c>
    </row>
    <row r="1311" spans="1:8" x14ac:dyDescent="0.3">
      <c r="A1311" s="8" t="s">
        <v>3686</v>
      </c>
      <c r="B1311" s="8" t="s">
        <v>3686</v>
      </c>
      <c r="C1311" s="7" t="s">
        <v>3415</v>
      </c>
      <c r="D1311" s="8" t="s">
        <v>3686</v>
      </c>
      <c r="E1311" s="6">
        <v>311.48</v>
      </c>
      <c r="F1311" s="6">
        <v>0.7</v>
      </c>
      <c r="G1311" s="6">
        <f t="shared" si="34"/>
        <v>444.97142857142865</v>
      </c>
      <c r="H1311" s="10" t="s">
        <v>2274</v>
      </c>
    </row>
    <row r="1312" spans="1:8" x14ac:dyDescent="0.3">
      <c r="A1312" s="8" t="s">
        <v>3687</v>
      </c>
      <c r="B1312" s="8" t="s">
        <v>3687</v>
      </c>
      <c r="C1312" s="7" t="s">
        <v>3415</v>
      </c>
      <c r="D1312" s="8" t="s">
        <v>3687</v>
      </c>
      <c r="E1312" s="6">
        <v>320.83999999999997</v>
      </c>
      <c r="F1312" s="6">
        <v>0.7</v>
      </c>
      <c r="G1312" s="6">
        <f t="shared" si="34"/>
        <v>458.34285714285716</v>
      </c>
      <c r="H1312" s="10" t="s">
        <v>2274</v>
      </c>
    </row>
    <row r="1313" spans="1:8" x14ac:dyDescent="0.3">
      <c r="A1313" s="8" t="s">
        <v>3688</v>
      </c>
      <c r="B1313" s="8" t="s">
        <v>3688</v>
      </c>
      <c r="C1313" s="7" t="s">
        <v>3415</v>
      </c>
      <c r="D1313" s="8" t="s">
        <v>3688</v>
      </c>
      <c r="E1313" s="6">
        <v>320.83999999999997</v>
      </c>
      <c r="F1313" s="6">
        <v>0.7</v>
      </c>
      <c r="G1313" s="6">
        <f t="shared" si="34"/>
        <v>458.34285714285716</v>
      </c>
      <c r="H1313" s="10" t="s">
        <v>2274</v>
      </c>
    </row>
    <row r="1314" spans="1:8" x14ac:dyDescent="0.3">
      <c r="A1314" s="8" t="s">
        <v>3689</v>
      </c>
      <c r="B1314" s="8" t="s">
        <v>3689</v>
      </c>
      <c r="C1314" s="7" t="s">
        <v>3415</v>
      </c>
      <c r="D1314" s="8" t="s">
        <v>3689</v>
      </c>
      <c r="E1314" s="6">
        <v>311.48</v>
      </c>
      <c r="F1314" s="6">
        <v>0.7</v>
      </c>
      <c r="G1314" s="6">
        <f t="shared" si="34"/>
        <v>444.97142857142865</v>
      </c>
      <c r="H1314" s="10" t="s">
        <v>2274</v>
      </c>
    </row>
    <row r="1315" spans="1:8" x14ac:dyDescent="0.3">
      <c r="A1315" s="8" t="s">
        <v>3690</v>
      </c>
      <c r="B1315" s="8" t="s">
        <v>3690</v>
      </c>
      <c r="C1315" s="7" t="s">
        <v>3415</v>
      </c>
      <c r="D1315" s="8" t="s">
        <v>3690</v>
      </c>
      <c r="E1315" s="6">
        <v>311.48</v>
      </c>
      <c r="F1315" s="6">
        <v>0.7</v>
      </c>
      <c r="G1315" s="6">
        <f t="shared" si="34"/>
        <v>444.97142857142865</v>
      </c>
      <c r="H1315" s="10" t="s">
        <v>2274</v>
      </c>
    </row>
    <row r="1316" spans="1:8" x14ac:dyDescent="0.3">
      <c r="A1316" s="8" t="s">
        <v>3691</v>
      </c>
      <c r="B1316" s="8" t="s">
        <v>3691</v>
      </c>
      <c r="C1316" s="7" t="s">
        <v>3415</v>
      </c>
      <c r="D1316" s="8" t="s">
        <v>3691</v>
      </c>
      <c r="E1316" s="6">
        <v>311.48</v>
      </c>
      <c r="F1316" s="6">
        <v>0.7</v>
      </c>
      <c r="G1316" s="6">
        <f t="shared" si="34"/>
        <v>444.97142857142865</v>
      </c>
      <c r="H1316" s="10" t="s">
        <v>2274</v>
      </c>
    </row>
    <row r="1317" spans="1:8" x14ac:dyDescent="0.3">
      <c r="A1317" s="8" t="s">
        <v>3692</v>
      </c>
      <c r="B1317" s="8" t="s">
        <v>3692</v>
      </c>
      <c r="C1317" s="7" t="s">
        <v>3415</v>
      </c>
      <c r="D1317" s="8" t="s">
        <v>3692</v>
      </c>
      <c r="E1317" s="6">
        <v>320.83999999999997</v>
      </c>
      <c r="F1317" s="6">
        <v>0.7</v>
      </c>
      <c r="G1317" s="6">
        <f t="shared" si="34"/>
        <v>458.34285714285716</v>
      </c>
      <c r="H1317" s="10" t="s">
        <v>2274</v>
      </c>
    </row>
    <row r="1318" spans="1:8" x14ac:dyDescent="0.3">
      <c r="A1318" s="8" t="s">
        <v>3693</v>
      </c>
      <c r="B1318" s="8" t="s">
        <v>3693</v>
      </c>
      <c r="C1318" s="7" t="s">
        <v>3415</v>
      </c>
      <c r="D1318" s="8" t="s">
        <v>3693</v>
      </c>
      <c r="E1318" s="6">
        <v>311.48</v>
      </c>
      <c r="F1318" s="6">
        <v>0.7</v>
      </c>
      <c r="G1318" s="6">
        <f t="shared" si="34"/>
        <v>444.97142857142865</v>
      </c>
      <c r="H1318" s="10" t="s">
        <v>2274</v>
      </c>
    </row>
    <row r="1319" spans="1:8" x14ac:dyDescent="0.3">
      <c r="A1319" s="8" t="s">
        <v>3694</v>
      </c>
      <c r="B1319" s="8" t="s">
        <v>3694</v>
      </c>
      <c r="C1319" s="7" t="s">
        <v>3415</v>
      </c>
      <c r="D1319" s="8" t="s">
        <v>3694</v>
      </c>
      <c r="E1319" s="6">
        <v>199</v>
      </c>
      <c r="F1319" s="6">
        <v>0.7</v>
      </c>
      <c r="G1319" s="6">
        <f t="shared" si="34"/>
        <v>284.28571428571428</v>
      </c>
      <c r="H1319" s="10" t="s">
        <v>2274</v>
      </c>
    </row>
    <row r="1320" spans="1:8" x14ac:dyDescent="0.3">
      <c r="A1320" s="8" t="s">
        <v>3695</v>
      </c>
      <c r="B1320" s="8" t="s">
        <v>3695</v>
      </c>
      <c r="C1320" s="7" t="s">
        <v>3415</v>
      </c>
      <c r="D1320" s="8" t="s">
        <v>3695</v>
      </c>
      <c r="E1320" s="6">
        <v>199</v>
      </c>
      <c r="F1320" s="6">
        <v>0.7</v>
      </c>
      <c r="G1320" s="6">
        <f t="shared" si="34"/>
        <v>284.28571428571428</v>
      </c>
      <c r="H1320" s="10" t="s">
        <v>2274</v>
      </c>
    </row>
    <row r="1321" spans="1:8" x14ac:dyDescent="0.3">
      <c r="A1321" s="8" t="s">
        <v>3696</v>
      </c>
      <c r="B1321" s="8" t="s">
        <v>3696</v>
      </c>
      <c r="C1321" s="7" t="s">
        <v>3415</v>
      </c>
      <c r="D1321" s="8" t="s">
        <v>3696</v>
      </c>
      <c r="E1321" s="6">
        <v>199</v>
      </c>
      <c r="F1321" s="6">
        <v>0.7</v>
      </c>
      <c r="G1321" s="6">
        <f t="shared" si="34"/>
        <v>284.28571428571428</v>
      </c>
      <c r="H1321" s="10" t="s">
        <v>2274</v>
      </c>
    </row>
    <row r="1322" spans="1:8" x14ac:dyDescent="0.3">
      <c r="A1322" s="8" t="s">
        <v>3697</v>
      </c>
      <c r="B1322" s="8" t="s">
        <v>3697</v>
      </c>
      <c r="C1322" s="7" t="s">
        <v>3415</v>
      </c>
      <c r="D1322" s="8" t="s">
        <v>3697</v>
      </c>
      <c r="E1322" s="6">
        <v>199</v>
      </c>
      <c r="F1322" s="6">
        <v>0.7</v>
      </c>
      <c r="G1322" s="6">
        <f t="shared" si="34"/>
        <v>284.28571428571428</v>
      </c>
      <c r="H1322" s="10" t="s">
        <v>2274</v>
      </c>
    </row>
    <row r="1323" spans="1:8" x14ac:dyDescent="0.3">
      <c r="A1323" s="8" t="s">
        <v>3698</v>
      </c>
      <c r="B1323" s="8" t="s">
        <v>3698</v>
      </c>
      <c r="C1323" s="7" t="s">
        <v>3415</v>
      </c>
      <c r="D1323" s="8" t="s">
        <v>3698</v>
      </c>
      <c r="E1323" s="6">
        <v>199</v>
      </c>
      <c r="F1323" s="6">
        <v>0.7</v>
      </c>
      <c r="G1323" s="6">
        <f t="shared" si="34"/>
        <v>284.28571428571428</v>
      </c>
      <c r="H1323" s="10" t="s">
        <v>2274</v>
      </c>
    </row>
    <row r="1324" spans="1:8" x14ac:dyDescent="0.3">
      <c r="A1324" s="8" t="s">
        <v>3699</v>
      </c>
      <c r="B1324" s="8" t="s">
        <v>3699</v>
      </c>
      <c r="C1324" s="7" t="s">
        <v>3415</v>
      </c>
      <c r="D1324" s="8" t="s">
        <v>3699</v>
      </c>
      <c r="E1324" s="6">
        <v>199</v>
      </c>
      <c r="F1324" s="6">
        <v>0.7</v>
      </c>
      <c r="G1324" s="6">
        <f t="shared" si="34"/>
        <v>284.28571428571428</v>
      </c>
      <c r="H1324" s="10" t="s">
        <v>2274</v>
      </c>
    </row>
    <row r="1325" spans="1:8" x14ac:dyDescent="0.3">
      <c r="A1325" s="8" t="s">
        <v>3700</v>
      </c>
      <c r="B1325" s="8" t="s">
        <v>3700</v>
      </c>
      <c r="C1325" s="7" t="s">
        <v>3415</v>
      </c>
      <c r="D1325" s="8" t="s">
        <v>3700</v>
      </c>
      <c r="E1325" s="6">
        <v>199</v>
      </c>
      <c r="F1325" s="6">
        <v>0.7</v>
      </c>
      <c r="G1325" s="6">
        <f t="shared" si="34"/>
        <v>284.28571428571428</v>
      </c>
      <c r="H1325" s="10" t="s">
        <v>2274</v>
      </c>
    </row>
    <row r="1326" spans="1:8" x14ac:dyDescent="0.3">
      <c r="A1326" s="8" t="s">
        <v>3701</v>
      </c>
      <c r="B1326" s="8" t="s">
        <v>3701</v>
      </c>
      <c r="C1326" s="7" t="s">
        <v>3415</v>
      </c>
      <c r="D1326" s="8" t="s">
        <v>3701</v>
      </c>
      <c r="E1326" s="6">
        <v>199</v>
      </c>
      <c r="F1326" s="6">
        <v>0.7</v>
      </c>
      <c r="G1326" s="6">
        <f t="shared" si="34"/>
        <v>284.28571428571428</v>
      </c>
      <c r="H1326" s="10" t="s">
        <v>2274</v>
      </c>
    </row>
    <row r="1327" spans="1:8" x14ac:dyDescent="0.3">
      <c r="A1327" s="8" t="s">
        <v>3702</v>
      </c>
      <c r="B1327" s="8" t="s">
        <v>3702</v>
      </c>
      <c r="C1327" s="7" t="s">
        <v>3415</v>
      </c>
      <c r="D1327" s="8" t="s">
        <v>3702</v>
      </c>
      <c r="E1327" s="6">
        <v>268.81</v>
      </c>
      <c r="F1327" s="6">
        <v>0.7</v>
      </c>
      <c r="G1327" s="6">
        <f t="shared" si="34"/>
        <v>384.01428571428573</v>
      </c>
      <c r="H1327" s="10" t="s">
        <v>2274</v>
      </c>
    </row>
    <row r="1328" spans="1:8" x14ac:dyDescent="0.3">
      <c r="A1328" s="8" t="s">
        <v>3703</v>
      </c>
      <c r="B1328" s="8" t="s">
        <v>3703</v>
      </c>
      <c r="C1328" s="7" t="s">
        <v>3415</v>
      </c>
      <c r="D1328" s="8" t="s">
        <v>3703</v>
      </c>
      <c r="E1328" s="6">
        <v>298.61</v>
      </c>
      <c r="F1328" s="6">
        <v>0.7</v>
      </c>
      <c r="G1328" s="6">
        <f t="shared" si="34"/>
        <v>426.58571428571435</v>
      </c>
      <c r="H1328" s="10" t="s">
        <v>2274</v>
      </c>
    </row>
    <row r="1329" spans="1:8" ht="57.6" x14ac:dyDescent="0.3">
      <c r="A1329" s="8" t="s">
        <v>3704</v>
      </c>
      <c r="B1329" s="8" t="s">
        <v>3704</v>
      </c>
      <c r="C1329" s="7" t="s">
        <v>3705</v>
      </c>
      <c r="D1329" s="8" t="s">
        <v>3704</v>
      </c>
      <c r="E1329" s="6">
        <v>268.81</v>
      </c>
      <c r="F1329" s="6">
        <v>0.7</v>
      </c>
      <c r="G1329" s="6">
        <f t="shared" si="34"/>
        <v>384.01428571428573</v>
      </c>
      <c r="H1329" s="10" t="s">
        <v>2274</v>
      </c>
    </row>
    <row r="1330" spans="1:8" x14ac:dyDescent="0.3">
      <c r="A1330" s="8" t="s">
        <v>3706</v>
      </c>
      <c r="B1330" s="8" t="s">
        <v>3706</v>
      </c>
      <c r="C1330" s="7" t="s">
        <v>3415</v>
      </c>
      <c r="D1330" s="8" t="s">
        <v>3706</v>
      </c>
      <c r="E1330" s="6">
        <v>268.81</v>
      </c>
      <c r="F1330" s="6">
        <v>0.7</v>
      </c>
      <c r="G1330" s="6">
        <f t="shared" si="34"/>
        <v>384.01428571428573</v>
      </c>
      <c r="H1330" s="10" t="s">
        <v>2274</v>
      </c>
    </row>
    <row r="1331" spans="1:8" ht="57.6" x14ac:dyDescent="0.3">
      <c r="A1331" s="8" t="s">
        <v>3707</v>
      </c>
      <c r="B1331" s="8" t="s">
        <v>3707</v>
      </c>
      <c r="C1331" s="7" t="s">
        <v>3708</v>
      </c>
      <c r="D1331" s="8" t="s">
        <v>3707</v>
      </c>
      <c r="E1331" s="6">
        <v>268.81</v>
      </c>
      <c r="F1331" s="6">
        <v>0.7</v>
      </c>
      <c r="G1331" s="6">
        <f t="shared" si="34"/>
        <v>384.01428571428573</v>
      </c>
      <c r="H1331" s="10" t="s">
        <v>2274</v>
      </c>
    </row>
    <row r="1332" spans="1:8" x14ac:dyDescent="0.3">
      <c r="A1332" s="8" t="s">
        <v>3709</v>
      </c>
      <c r="B1332" s="8" t="s">
        <v>3709</v>
      </c>
      <c r="C1332" s="7" t="s">
        <v>3415</v>
      </c>
      <c r="D1332" s="8" t="s">
        <v>3709</v>
      </c>
      <c r="E1332" s="6">
        <v>307.45</v>
      </c>
      <c r="F1332" s="6">
        <v>0.7</v>
      </c>
      <c r="G1332" s="6">
        <f t="shared" si="34"/>
        <v>439.21428571428572</v>
      </c>
      <c r="H1332" s="10" t="s">
        <v>2274</v>
      </c>
    </row>
    <row r="1333" spans="1:8" x14ac:dyDescent="0.3">
      <c r="A1333" s="8" t="s">
        <v>3710</v>
      </c>
      <c r="B1333" s="8" t="s">
        <v>3710</v>
      </c>
      <c r="C1333" s="7" t="s">
        <v>3415</v>
      </c>
      <c r="D1333" s="8" t="s">
        <v>3710</v>
      </c>
      <c r="E1333" s="6">
        <v>257.52999999999997</v>
      </c>
      <c r="F1333" s="6">
        <v>0.7</v>
      </c>
      <c r="G1333" s="6">
        <f t="shared" si="34"/>
        <v>367.9</v>
      </c>
      <c r="H1333" s="10" t="s">
        <v>2274</v>
      </c>
    </row>
    <row r="1334" spans="1:8" x14ac:dyDescent="0.3">
      <c r="A1334" s="8" t="s">
        <v>3711</v>
      </c>
      <c r="B1334" s="8" t="s">
        <v>3711</v>
      </c>
      <c r="C1334" s="7" t="s">
        <v>3415</v>
      </c>
      <c r="D1334" s="8" t="s">
        <v>3711</v>
      </c>
      <c r="E1334" s="6">
        <v>307.45</v>
      </c>
      <c r="F1334" s="6">
        <v>0.7</v>
      </c>
      <c r="G1334" s="6">
        <f t="shared" si="34"/>
        <v>439.21428571428572</v>
      </c>
      <c r="H1334" s="10" t="s">
        <v>2274</v>
      </c>
    </row>
    <row r="1335" spans="1:8" x14ac:dyDescent="0.3">
      <c r="A1335" s="8" t="s">
        <v>3712</v>
      </c>
      <c r="B1335" s="8" t="s">
        <v>3712</v>
      </c>
      <c r="C1335" s="7" t="s">
        <v>3415</v>
      </c>
      <c r="D1335" s="8" t="s">
        <v>3712</v>
      </c>
      <c r="E1335" s="6">
        <v>298.61</v>
      </c>
      <c r="F1335" s="6">
        <v>0.7</v>
      </c>
      <c r="G1335" s="6">
        <f t="shared" si="34"/>
        <v>426.58571428571435</v>
      </c>
      <c r="H1335" s="10" t="s">
        <v>2274</v>
      </c>
    </row>
    <row r="1336" spans="1:8" x14ac:dyDescent="0.3">
      <c r="A1336" s="8" t="s">
        <v>3713</v>
      </c>
      <c r="B1336" s="8" t="s">
        <v>3713</v>
      </c>
      <c r="C1336" s="7" t="s">
        <v>3415</v>
      </c>
      <c r="D1336" s="8" t="s">
        <v>3713</v>
      </c>
      <c r="E1336" s="6">
        <v>298.61</v>
      </c>
      <c r="F1336" s="6">
        <v>0.7</v>
      </c>
      <c r="G1336" s="6">
        <f t="shared" si="34"/>
        <v>426.58571428571435</v>
      </c>
      <c r="H1336" s="10" t="s">
        <v>2274</v>
      </c>
    </row>
    <row r="1337" spans="1:8" x14ac:dyDescent="0.3">
      <c r="A1337" s="8" t="s">
        <v>3714</v>
      </c>
      <c r="B1337" s="8" t="s">
        <v>3714</v>
      </c>
      <c r="C1337" s="7" t="s">
        <v>3415</v>
      </c>
      <c r="D1337" s="8" t="s">
        <v>3714</v>
      </c>
      <c r="E1337" s="6">
        <v>298.61</v>
      </c>
      <c r="F1337" s="6">
        <v>0.7</v>
      </c>
      <c r="G1337" s="6">
        <f t="shared" si="34"/>
        <v>426.58571428571435</v>
      </c>
      <c r="H1337" s="10" t="s">
        <v>2274</v>
      </c>
    </row>
    <row r="1338" spans="1:8" ht="57.6" x14ac:dyDescent="0.3">
      <c r="A1338" s="8" t="s">
        <v>3715</v>
      </c>
      <c r="B1338" s="8" t="s">
        <v>3715</v>
      </c>
      <c r="C1338" s="7" t="s">
        <v>3716</v>
      </c>
      <c r="D1338" s="8" t="s">
        <v>3715</v>
      </c>
      <c r="E1338" s="6">
        <v>307.45</v>
      </c>
      <c r="F1338" s="6">
        <v>0.7</v>
      </c>
      <c r="G1338" s="6">
        <f t="shared" si="34"/>
        <v>439.21428571428572</v>
      </c>
      <c r="H1338" s="10" t="s">
        <v>2274</v>
      </c>
    </row>
    <row r="1339" spans="1:8" x14ac:dyDescent="0.3">
      <c r="A1339" s="8" t="s">
        <v>3717</v>
      </c>
      <c r="B1339" s="8" t="s">
        <v>3717</v>
      </c>
      <c r="C1339" s="7" t="s">
        <v>3415</v>
      </c>
      <c r="D1339" s="8" t="s">
        <v>3717</v>
      </c>
      <c r="E1339" s="6">
        <v>307.45</v>
      </c>
      <c r="F1339" s="6">
        <v>0.7</v>
      </c>
      <c r="G1339" s="6">
        <f t="shared" si="34"/>
        <v>439.21428571428572</v>
      </c>
      <c r="H1339" s="10" t="s">
        <v>2274</v>
      </c>
    </row>
    <row r="1340" spans="1:8" ht="43.2" x14ac:dyDescent="0.3">
      <c r="A1340" s="8" t="s">
        <v>3718</v>
      </c>
      <c r="B1340" s="8" t="s">
        <v>3718</v>
      </c>
      <c r="C1340" s="7" t="s">
        <v>3719</v>
      </c>
      <c r="D1340" s="8" t="s">
        <v>3718</v>
      </c>
      <c r="E1340" s="6">
        <v>169</v>
      </c>
      <c r="F1340" s="6">
        <v>0.7</v>
      </c>
      <c r="G1340" s="6">
        <f t="shared" si="34"/>
        <v>241.42857142857144</v>
      </c>
      <c r="H1340" s="10" t="s">
        <v>2274</v>
      </c>
    </row>
    <row r="1341" spans="1:8" ht="57.6" x14ac:dyDescent="0.3">
      <c r="A1341" s="8" t="s">
        <v>3720</v>
      </c>
      <c r="B1341" s="8" t="s">
        <v>3720</v>
      </c>
      <c r="C1341" s="7" t="s">
        <v>3721</v>
      </c>
      <c r="D1341" s="8" t="s">
        <v>3720</v>
      </c>
      <c r="E1341" s="6">
        <v>169</v>
      </c>
      <c r="F1341" s="6">
        <v>0.7</v>
      </c>
      <c r="G1341" s="6">
        <f t="shared" si="34"/>
        <v>241.42857142857144</v>
      </c>
      <c r="H1341" s="10" t="s">
        <v>2274</v>
      </c>
    </row>
    <row r="1342" spans="1:8" x14ac:dyDescent="0.3">
      <c r="A1342" s="8" t="s">
        <v>3722</v>
      </c>
      <c r="B1342" s="8" t="s">
        <v>3722</v>
      </c>
      <c r="C1342" s="7" t="s">
        <v>3415</v>
      </c>
      <c r="D1342" s="8" t="s">
        <v>3722</v>
      </c>
      <c r="E1342" s="6">
        <v>169</v>
      </c>
      <c r="F1342" s="6">
        <v>0.7</v>
      </c>
      <c r="G1342" s="6">
        <f t="shared" si="34"/>
        <v>241.42857142857144</v>
      </c>
      <c r="H1342" s="10" t="s">
        <v>2274</v>
      </c>
    </row>
    <row r="1343" spans="1:8" x14ac:dyDescent="0.3">
      <c r="A1343" s="8" t="s">
        <v>3723</v>
      </c>
      <c r="B1343" s="8" t="s">
        <v>3723</v>
      </c>
      <c r="C1343" s="7" t="s">
        <v>3415</v>
      </c>
      <c r="D1343" s="8" t="s">
        <v>3723</v>
      </c>
      <c r="E1343" s="6">
        <v>169</v>
      </c>
      <c r="F1343" s="6">
        <v>0.7</v>
      </c>
      <c r="G1343" s="6">
        <f t="shared" si="34"/>
        <v>241.42857142857144</v>
      </c>
      <c r="H1343" s="10" t="s">
        <v>2274</v>
      </c>
    </row>
    <row r="1344" spans="1:8" ht="57.6" x14ac:dyDescent="0.3">
      <c r="A1344" s="8" t="s">
        <v>3724</v>
      </c>
      <c r="B1344" s="8" t="s">
        <v>3724</v>
      </c>
      <c r="C1344" s="7" t="s">
        <v>3725</v>
      </c>
      <c r="D1344" s="8" t="s">
        <v>3724</v>
      </c>
      <c r="E1344" s="6">
        <v>169</v>
      </c>
      <c r="F1344" s="6">
        <v>0.7</v>
      </c>
      <c r="G1344" s="6">
        <f t="shared" si="34"/>
        <v>241.42857142857144</v>
      </c>
      <c r="H1344" s="10" t="s">
        <v>2274</v>
      </c>
    </row>
    <row r="1345" spans="1:8" ht="57.6" x14ac:dyDescent="0.3">
      <c r="A1345" s="8" t="s">
        <v>3726</v>
      </c>
      <c r="B1345" s="8" t="s">
        <v>3726</v>
      </c>
      <c r="C1345" s="7" t="s">
        <v>3727</v>
      </c>
      <c r="D1345" s="8" t="s">
        <v>3726</v>
      </c>
      <c r="E1345" s="6">
        <v>169</v>
      </c>
      <c r="F1345" s="6">
        <v>0.7</v>
      </c>
      <c r="G1345" s="6">
        <f t="shared" si="34"/>
        <v>241.42857142857144</v>
      </c>
      <c r="H1345" s="10" t="s">
        <v>2274</v>
      </c>
    </row>
    <row r="1346" spans="1:8" x14ac:dyDescent="0.3">
      <c r="A1346" s="8" t="s">
        <v>3728</v>
      </c>
      <c r="B1346" s="8" t="s">
        <v>3728</v>
      </c>
      <c r="C1346" s="7" t="s">
        <v>3415</v>
      </c>
      <c r="D1346" s="8" t="s">
        <v>3728</v>
      </c>
      <c r="E1346" s="6">
        <v>169</v>
      </c>
      <c r="F1346" s="6">
        <v>0.7</v>
      </c>
      <c r="G1346" s="6">
        <f t="shared" si="34"/>
        <v>241.42857142857144</v>
      </c>
      <c r="H1346" s="10" t="s">
        <v>2274</v>
      </c>
    </row>
    <row r="1347" spans="1:8" x14ac:dyDescent="0.3">
      <c r="A1347" s="8" t="s">
        <v>3729</v>
      </c>
      <c r="B1347" s="8" t="s">
        <v>3729</v>
      </c>
      <c r="C1347" s="7" t="s">
        <v>3415</v>
      </c>
      <c r="D1347" s="8" t="s">
        <v>3729</v>
      </c>
      <c r="E1347" s="6">
        <v>169</v>
      </c>
      <c r="F1347" s="6">
        <v>0.7</v>
      </c>
      <c r="G1347" s="6">
        <f t="shared" si="34"/>
        <v>241.42857142857144</v>
      </c>
      <c r="H1347" s="10" t="s">
        <v>2274</v>
      </c>
    </row>
    <row r="1348" spans="1:8" x14ac:dyDescent="0.3">
      <c r="A1348" s="8" t="s">
        <v>3730</v>
      </c>
      <c r="B1348" s="8" t="s">
        <v>3730</v>
      </c>
      <c r="C1348" s="7" t="s">
        <v>3415</v>
      </c>
      <c r="D1348" s="8" t="s">
        <v>3730</v>
      </c>
      <c r="E1348" s="6">
        <v>169</v>
      </c>
      <c r="F1348" s="6">
        <v>0.7</v>
      </c>
      <c r="G1348" s="6">
        <f t="shared" si="34"/>
        <v>241.42857142857144</v>
      </c>
      <c r="H1348" s="10" t="s">
        <v>2274</v>
      </c>
    </row>
    <row r="1349" spans="1:8" ht="57.6" x14ac:dyDescent="0.3">
      <c r="A1349" s="8" t="s">
        <v>3731</v>
      </c>
      <c r="B1349" s="8" t="s">
        <v>3731</v>
      </c>
      <c r="C1349" s="7" t="s">
        <v>3732</v>
      </c>
      <c r="D1349" s="8" t="s">
        <v>3731</v>
      </c>
      <c r="E1349" s="6">
        <v>169</v>
      </c>
      <c r="F1349" s="6">
        <v>0.7</v>
      </c>
      <c r="G1349" s="6">
        <f t="shared" si="34"/>
        <v>241.42857142857144</v>
      </c>
      <c r="H1349" s="10" t="s">
        <v>2274</v>
      </c>
    </row>
    <row r="1350" spans="1:8" ht="57.6" x14ac:dyDescent="0.3">
      <c r="A1350" s="8" t="s">
        <v>3733</v>
      </c>
      <c r="B1350" s="8" t="s">
        <v>3733</v>
      </c>
      <c r="C1350" s="7" t="s">
        <v>3734</v>
      </c>
      <c r="D1350" s="8" t="s">
        <v>3733</v>
      </c>
      <c r="E1350" s="6">
        <v>169</v>
      </c>
      <c r="F1350" s="6">
        <v>0.7</v>
      </c>
      <c r="G1350" s="6">
        <f t="shared" si="34"/>
        <v>241.42857142857144</v>
      </c>
      <c r="H1350" s="10" t="s">
        <v>2274</v>
      </c>
    </row>
    <row r="1351" spans="1:8" x14ac:dyDescent="0.3">
      <c r="A1351" s="8" t="s">
        <v>3735</v>
      </c>
      <c r="B1351" s="8" t="s">
        <v>3735</v>
      </c>
      <c r="C1351" s="7" t="s">
        <v>3415</v>
      </c>
      <c r="D1351" s="8" t="s">
        <v>3735</v>
      </c>
      <c r="E1351" s="6">
        <v>169</v>
      </c>
      <c r="F1351" s="6">
        <v>0.7</v>
      </c>
      <c r="G1351" s="6">
        <f t="shared" si="34"/>
        <v>241.42857142857144</v>
      </c>
      <c r="H1351" s="10" t="s">
        <v>2274</v>
      </c>
    </row>
    <row r="1352" spans="1:8" ht="57.6" x14ac:dyDescent="0.3">
      <c r="A1352" s="8" t="s">
        <v>3736</v>
      </c>
      <c r="B1352" s="8" t="s">
        <v>3736</v>
      </c>
      <c r="C1352" s="7" t="s">
        <v>3737</v>
      </c>
      <c r="D1352" s="8" t="s">
        <v>3736</v>
      </c>
      <c r="E1352" s="6">
        <v>169</v>
      </c>
      <c r="F1352" s="6">
        <v>0.7</v>
      </c>
      <c r="G1352" s="6">
        <f t="shared" si="34"/>
        <v>241.42857142857144</v>
      </c>
      <c r="H1352" s="10" t="s">
        <v>2274</v>
      </c>
    </row>
    <row r="1353" spans="1:8" x14ac:dyDescent="0.3">
      <c r="A1353" s="8" t="s">
        <v>3738</v>
      </c>
      <c r="B1353" s="8" t="s">
        <v>3738</v>
      </c>
      <c r="C1353" s="7" t="s">
        <v>3415</v>
      </c>
      <c r="D1353" s="8" t="s">
        <v>3738</v>
      </c>
      <c r="E1353" s="6">
        <v>393.71</v>
      </c>
      <c r="F1353" s="6">
        <v>0.7</v>
      </c>
      <c r="G1353" s="6">
        <f t="shared" si="34"/>
        <v>562.44285714285718</v>
      </c>
      <c r="H1353" s="10" t="s">
        <v>2274</v>
      </c>
    </row>
    <row r="1354" spans="1:8" x14ac:dyDescent="0.3">
      <c r="A1354" s="8" t="s">
        <v>3739</v>
      </c>
      <c r="B1354" s="8" t="s">
        <v>3739</v>
      </c>
      <c r="C1354" s="7" t="s">
        <v>3415</v>
      </c>
      <c r="D1354" s="8" t="s">
        <v>3739</v>
      </c>
      <c r="E1354" s="6">
        <v>208.55</v>
      </c>
      <c r="F1354" s="6">
        <v>0.7</v>
      </c>
      <c r="G1354" s="6">
        <f t="shared" si="34"/>
        <v>297.92857142857144</v>
      </c>
      <c r="H1354" s="10" t="s">
        <v>2274</v>
      </c>
    </row>
    <row r="1355" spans="1:8" x14ac:dyDescent="0.3">
      <c r="A1355" s="8" t="s">
        <v>3740</v>
      </c>
      <c r="B1355" s="8" t="s">
        <v>3740</v>
      </c>
      <c r="C1355" s="7" t="s">
        <v>3415</v>
      </c>
      <c r="D1355" s="8" t="s">
        <v>3740</v>
      </c>
      <c r="E1355" s="6">
        <v>393.71</v>
      </c>
      <c r="F1355" s="6">
        <v>0.7</v>
      </c>
      <c r="G1355" s="6">
        <f t="shared" si="34"/>
        <v>562.44285714285718</v>
      </c>
      <c r="H1355" s="10" t="s">
        <v>2274</v>
      </c>
    </row>
    <row r="1356" spans="1:8" x14ac:dyDescent="0.3">
      <c r="A1356" s="8" t="s">
        <v>3741</v>
      </c>
      <c r="B1356" s="8" t="s">
        <v>3741</v>
      </c>
      <c r="C1356" s="7" t="s">
        <v>3415</v>
      </c>
      <c r="D1356" s="8" t="s">
        <v>3741</v>
      </c>
      <c r="E1356" s="6">
        <v>393.71</v>
      </c>
      <c r="F1356" s="6">
        <v>0.7</v>
      </c>
      <c r="G1356" s="6">
        <f t="shared" si="34"/>
        <v>562.44285714285718</v>
      </c>
      <c r="H1356" s="10" t="s">
        <v>2274</v>
      </c>
    </row>
    <row r="1357" spans="1:8" x14ac:dyDescent="0.3">
      <c r="A1357" s="8" t="s">
        <v>3742</v>
      </c>
      <c r="B1357" s="8" t="s">
        <v>3742</v>
      </c>
      <c r="C1357" s="7" t="s">
        <v>3415</v>
      </c>
      <c r="D1357" s="8" t="s">
        <v>3742</v>
      </c>
      <c r="E1357" s="6">
        <v>350.21</v>
      </c>
      <c r="F1357" s="6">
        <v>0.7</v>
      </c>
      <c r="G1357" s="6">
        <f t="shared" si="34"/>
        <v>500.3</v>
      </c>
      <c r="H1357" s="10" t="s">
        <v>2274</v>
      </c>
    </row>
    <row r="1358" spans="1:8" x14ac:dyDescent="0.3">
      <c r="A1358" s="8" t="s">
        <v>3743</v>
      </c>
      <c r="B1358" s="8" t="s">
        <v>3743</v>
      </c>
      <c r="C1358" s="7" t="s">
        <v>3415</v>
      </c>
      <c r="D1358" s="8" t="s">
        <v>3743</v>
      </c>
      <c r="E1358" s="6">
        <v>394.73</v>
      </c>
      <c r="F1358" s="6">
        <v>0.7</v>
      </c>
      <c r="G1358" s="6">
        <f t="shared" si="34"/>
        <v>563.90000000000009</v>
      </c>
      <c r="H1358" s="10" t="s">
        <v>2274</v>
      </c>
    </row>
    <row r="1359" spans="1:8" x14ac:dyDescent="0.3">
      <c r="A1359" s="8" t="s">
        <v>3744</v>
      </c>
      <c r="B1359" s="8" t="s">
        <v>3744</v>
      </c>
      <c r="C1359" s="7" t="s">
        <v>3415</v>
      </c>
      <c r="D1359" s="8" t="s">
        <v>3744</v>
      </c>
      <c r="E1359" s="6">
        <v>305.01</v>
      </c>
      <c r="F1359" s="6">
        <v>0.7</v>
      </c>
      <c r="G1359" s="6">
        <f t="shared" si="34"/>
        <v>435.72857142857146</v>
      </c>
      <c r="H1359" s="10" t="s">
        <v>2274</v>
      </c>
    </row>
    <row r="1360" spans="1:8" x14ac:dyDescent="0.3">
      <c r="A1360" s="8" t="s">
        <v>3745</v>
      </c>
      <c r="B1360" s="8" t="s">
        <v>3745</v>
      </c>
      <c r="C1360" s="7" t="s">
        <v>3415</v>
      </c>
      <c r="D1360" s="8" t="s">
        <v>3745</v>
      </c>
      <c r="E1360" s="6">
        <v>305.01</v>
      </c>
      <c r="F1360" s="6">
        <v>0.7</v>
      </c>
      <c r="G1360" s="6">
        <f t="shared" ref="G1360:G1423" si="35">E1360/F1360</f>
        <v>435.72857142857146</v>
      </c>
      <c r="H1360" s="10" t="s">
        <v>2274</v>
      </c>
    </row>
    <row r="1361" spans="1:8" x14ac:dyDescent="0.3">
      <c r="A1361" s="8" t="s">
        <v>3746</v>
      </c>
      <c r="B1361" s="8" t="s">
        <v>3746</v>
      </c>
      <c r="C1361" s="7" t="s">
        <v>3415</v>
      </c>
      <c r="D1361" s="8" t="s">
        <v>3746</v>
      </c>
      <c r="E1361" s="6">
        <v>341.12</v>
      </c>
      <c r="F1361" s="6">
        <v>0.7</v>
      </c>
      <c r="G1361" s="6">
        <f t="shared" si="35"/>
        <v>487.31428571428575</v>
      </c>
      <c r="H1361" s="10" t="s">
        <v>2274</v>
      </c>
    </row>
    <row r="1362" spans="1:8" x14ac:dyDescent="0.3">
      <c r="A1362" s="8" t="s">
        <v>3747</v>
      </c>
      <c r="B1362" s="8" t="s">
        <v>3747</v>
      </c>
      <c r="C1362" s="7" t="s">
        <v>3415</v>
      </c>
      <c r="D1362" s="8" t="s">
        <v>3747</v>
      </c>
      <c r="E1362" s="6">
        <v>341.12</v>
      </c>
      <c r="F1362" s="6">
        <v>0.7</v>
      </c>
      <c r="G1362" s="6">
        <f t="shared" si="35"/>
        <v>487.31428571428575</v>
      </c>
      <c r="H1362" s="10" t="s">
        <v>2274</v>
      </c>
    </row>
    <row r="1363" spans="1:8" x14ac:dyDescent="0.3">
      <c r="A1363" s="8" t="s">
        <v>3748</v>
      </c>
      <c r="B1363" s="8" t="s">
        <v>3748</v>
      </c>
      <c r="C1363" s="7" t="s">
        <v>3415</v>
      </c>
      <c r="D1363" s="8" t="s">
        <v>3748</v>
      </c>
      <c r="E1363" s="6">
        <v>258.64</v>
      </c>
      <c r="F1363" s="6">
        <v>0.7</v>
      </c>
      <c r="G1363" s="6">
        <f t="shared" si="35"/>
        <v>369.48571428571427</v>
      </c>
      <c r="H1363" s="10" t="s">
        <v>2274</v>
      </c>
    </row>
    <row r="1364" spans="1:8" x14ac:dyDescent="0.3">
      <c r="A1364" s="8" t="s">
        <v>3749</v>
      </c>
      <c r="B1364" s="8" t="s">
        <v>3749</v>
      </c>
      <c r="C1364" s="7" t="s">
        <v>3415</v>
      </c>
      <c r="D1364" s="8" t="s">
        <v>3749</v>
      </c>
      <c r="E1364" s="6">
        <v>302.06</v>
      </c>
      <c r="F1364" s="6">
        <v>0.7</v>
      </c>
      <c r="G1364" s="6">
        <f t="shared" si="35"/>
        <v>431.51428571428573</v>
      </c>
      <c r="H1364" s="10" t="s">
        <v>2274</v>
      </c>
    </row>
    <row r="1365" spans="1:8" x14ac:dyDescent="0.3">
      <c r="A1365" s="8" t="s">
        <v>3750</v>
      </c>
      <c r="B1365" s="8" t="s">
        <v>3750</v>
      </c>
      <c r="C1365" s="7" t="s">
        <v>3415</v>
      </c>
      <c r="D1365" s="8" t="s">
        <v>3750</v>
      </c>
      <c r="E1365" s="6">
        <v>585.72</v>
      </c>
      <c r="F1365" s="6">
        <v>0.7</v>
      </c>
      <c r="G1365" s="6">
        <f t="shared" si="35"/>
        <v>836.74285714285725</v>
      </c>
      <c r="H1365" s="10" t="s">
        <v>2274</v>
      </c>
    </row>
    <row r="1366" spans="1:8" x14ac:dyDescent="0.3">
      <c r="A1366" s="8" t="s">
        <v>3751</v>
      </c>
      <c r="B1366" s="8" t="s">
        <v>3751</v>
      </c>
      <c r="C1366" s="7" t="s">
        <v>3415</v>
      </c>
      <c r="D1366" s="8" t="s">
        <v>3751</v>
      </c>
      <c r="E1366" s="6">
        <v>272.94</v>
      </c>
      <c r="F1366" s="6">
        <v>0.7</v>
      </c>
      <c r="G1366" s="6">
        <f t="shared" si="35"/>
        <v>389.91428571428571</v>
      </c>
      <c r="H1366" s="10" t="s">
        <v>2274</v>
      </c>
    </row>
    <row r="1367" spans="1:8" x14ac:dyDescent="0.3">
      <c r="A1367" s="8" t="s">
        <v>3752</v>
      </c>
      <c r="B1367" s="8" t="s">
        <v>3752</v>
      </c>
      <c r="C1367" s="7" t="s">
        <v>3415</v>
      </c>
      <c r="D1367" s="8" t="s">
        <v>3752</v>
      </c>
      <c r="E1367" s="6">
        <v>272.94</v>
      </c>
      <c r="F1367" s="6">
        <v>0.7</v>
      </c>
      <c r="G1367" s="6">
        <f t="shared" si="35"/>
        <v>389.91428571428571</v>
      </c>
      <c r="H1367" s="10" t="s">
        <v>2274</v>
      </c>
    </row>
    <row r="1368" spans="1:8" x14ac:dyDescent="0.3">
      <c r="A1368" s="8" t="s">
        <v>3753</v>
      </c>
      <c r="B1368" s="8" t="s">
        <v>3753</v>
      </c>
      <c r="C1368" s="7" t="s">
        <v>3415</v>
      </c>
      <c r="D1368" s="8" t="s">
        <v>3753</v>
      </c>
      <c r="E1368" s="6">
        <v>272.94</v>
      </c>
      <c r="F1368" s="6">
        <v>0.7</v>
      </c>
      <c r="G1368" s="6">
        <f t="shared" si="35"/>
        <v>389.91428571428571</v>
      </c>
      <c r="H1368" s="10" t="s">
        <v>2274</v>
      </c>
    </row>
    <row r="1369" spans="1:8" x14ac:dyDescent="0.3">
      <c r="A1369" s="8" t="s">
        <v>3754</v>
      </c>
      <c r="B1369" s="8" t="s">
        <v>3754</v>
      </c>
      <c r="C1369" s="7" t="s">
        <v>3415</v>
      </c>
      <c r="D1369" s="8" t="s">
        <v>3754</v>
      </c>
      <c r="E1369" s="6">
        <v>585.72</v>
      </c>
      <c r="F1369" s="6">
        <v>0.7</v>
      </c>
      <c r="G1369" s="6">
        <f t="shared" si="35"/>
        <v>836.74285714285725</v>
      </c>
      <c r="H1369" s="10" t="s">
        <v>2274</v>
      </c>
    </row>
    <row r="1370" spans="1:8" x14ac:dyDescent="0.3">
      <c r="A1370" s="8" t="s">
        <v>3755</v>
      </c>
      <c r="B1370" s="8" t="s">
        <v>3755</v>
      </c>
      <c r="C1370" s="7" t="s">
        <v>3415</v>
      </c>
      <c r="D1370" s="8" t="s">
        <v>3755</v>
      </c>
      <c r="E1370" s="6">
        <v>489.65</v>
      </c>
      <c r="F1370" s="6">
        <v>0.7</v>
      </c>
      <c r="G1370" s="6">
        <f t="shared" si="35"/>
        <v>699.5</v>
      </c>
      <c r="H1370" s="10" t="s">
        <v>2274</v>
      </c>
    </row>
    <row r="1371" spans="1:8" x14ac:dyDescent="0.3">
      <c r="A1371" s="8" t="s">
        <v>3756</v>
      </c>
      <c r="B1371" s="8" t="s">
        <v>3756</v>
      </c>
      <c r="C1371" s="7" t="s">
        <v>3415</v>
      </c>
      <c r="D1371" s="8" t="s">
        <v>3756</v>
      </c>
      <c r="E1371" s="6">
        <v>585.72</v>
      </c>
      <c r="F1371" s="6">
        <v>0.7</v>
      </c>
      <c r="G1371" s="6">
        <f t="shared" si="35"/>
        <v>836.74285714285725</v>
      </c>
      <c r="H1371" s="10" t="s">
        <v>2274</v>
      </c>
    </row>
    <row r="1372" spans="1:8" x14ac:dyDescent="0.3">
      <c r="A1372" s="8" t="s">
        <v>3757</v>
      </c>
      <c r="B1372" s="8" t="s">
        <v>3757</v>
      </c>
      <c r="C1372" s="7" t="s">
        <v>3415</v>
      </c>
      <c r="D1372" s="8" t="s">
        <v>3757</v>
      </c>
      <c r="E1372" s="6">
        <v>585.72</v>
      </c>
      <c r="F1372" s="6">
        <v>0.7</v>
      </c>
      <c r="G1372" s="6">
        <f t="shared" si="35"/>
        <v>836.74285714285725</v>
      </c>
      <c r="H1372" s="10" t="s">
        <v>2274</v>
      </c>
    </row>
    <row r="1373" spans="1:8" x14ac:dyDescent="0.3">
      <c r="A1373" s="8" t="s">
        <v>3758</v>
      </c>
      <c r="B1373" s="8" t="s">
        <v>3758</v>
      </c>
      <c r="C1373" s="7" t="s">
        <v>3415</v>
      </c>
      <c r="D1373" s="8" t="s">
        <v>3758</v>
      </c>
      <c r="E1373" s="6">
        <v>489.65</v>
      </c>
      <c r="F1373" s="6">
        <v>0.7</v>
      </c>
      <c r="G1373" s="6">
        <f t="shared" si="35"/>
        <v>699.5</v>
      </c>
      <c r="H1373" s="10" t="s">
        <v>2274</v>
      </c>
    </row>
    <row r="1374" spans="1:8" x14ac:dyDescent="0.3">
      <c r="A1374" s="8" t="s">
        <v>3759</v>
      </c>
      <c r="B1374" s="8" t="s">
        <v>3759</v>
      </c>
      <c r="C1374" s="7" t="s">
        <v>3415</v>
      </c>
      <c r="D1374" s="8" t="s">
        <v>3759</v>
      </c>
      <c r="E1374" s="6">
        <v>489.65</v>
      </c>
      <c r="F1374" s="6">
        <v>0.7</v>
      </c>
      <c r="G1374" s="6">
        <f t="shared" si="35"/>
        <v>699.5</v>
      </c>
      <c r="H1374" s="10" t="s">
        <v>2274</v>
      </c>
    </row>
    <row r="1375" spans="1:8" x14ac:dyDescent="0.3">
      <c r="A1375" s="8" t="s">
        <v>3760</v>
      </c>
      <c r="B1375" s="8" t="s">
        <v>3760</v>
      </c>
      <c r="C1375" s="7" t="s">
        <v>3415</v>
      </c>
      <c r="D1375" s="8" t="s">
        <v>3760</v>
      </c>
      <c r="E1375" s="6">
        <v>585.72</v>
      </c>
      <c r="F1375" s="6">
        <v>0.7</v>
      </c>
      <c r="G1375" s="6">
        <f t="shared" si="35"/>
        <v>836.74285714285725</v>
      </c>
      <c r="H1375" s="10" t="s">
        <v>2274</v>
      </c>
    </row>
    <row r="1376" spans="1:8" x14ac:dyDescent="0.3">
      <c r="A1376" s="8" t="s">
        <v>3761</v>
      </c>
      <c r="B1376" s="8" t="s">
        <v>3761</v>
      </c>
      <c r="C1376" s="7" t="s">
        <v>3415</v>
      </c>
      <c r="D1376" s="8" t="s">
        <v>3761</v>
      </c>
      <c r="E1376" s="6">
        <v>585.72</v>
      </c>
      <c r="F1376" s="6">
        <v>0.7</v>
      </c>
      <c r="G1376" s="6">
        <f t="shared" si="35"/>
        <v>836.74285714285725</v>
      </c>
      <c r="H1376" s="10" t="s">
        <v>2274</v>
      </c>
    </row>
    <row r="1377" spans="1:8" x14ac:dyDescent="0.3">
      <c r="A1377" s="8" t="s">
        <v>3762</v>
      </c>
      <c r="B1377" s="8" t="s">
        <v>3762</v>
      </c>
      <c r="C1377" s="7" t="s">
        <v>3415</v>
      </c>
      <c r="D1377" s="8" t="s">
        <v>3762</v>
      </c>
      <c r="E1377" s="6">
        <v>597.16</v>
      </c>
      <c r="F1377" s="6">
        <v>0.7</v>
      </c>
      <c r="G1377" s="6">
        <f t="shared" si="35"/>
        <v>853.08571428571429</v>
      </c>
      <c r="H1377" s="10" t="s">
        <v>2274</v>
      </c>
    </row>
    <row r="1378" spans="1:8" x14ac:dyDescent="0.3">
      <c r="A1378" s="8" t="s">
        <v>3763</v>
      </c>
      <c r="B1378" s="8" t="s">
        <v>3763</v>
      </c>
      <c r="C1378" s="7" t="s">
        <v>3415</v>
      </c>
      <c r="D1378" s="8" t="s">
        <v>3763</v>
      </c>
      <c r="E1378" s="6">
        <v>597.16</v>
      </c>
      <c r="F1378" s="6">
        <v>0.7</v>
      </c>
      <c r="G1378" s="6">
        <f t="shared" si="35"/>
        <v>853.08571428571429</v>
      </c>
      <c r="H1378" s="10" t="s">
        <v>2274</v>
      </c>
    </row>
    <row r="1379" spans="1:8" x14ac:dyDescent="0.3">
      <c r="A1379" s="8" t="s">
        <v>3764</v>
      </c>
      <c r="B1379" s="8" t="s">
        <v>3764</v>
      </c>
      <c r="C1379" s="7" t="s">
        <v>3415</v>
      </c>
      <c r="D1379" s="8" t="s">
        <v>3764</v>
      </c>
      <c r="E1379" s="6">
        <v>281.19</v>
      </c>
      <c r="F1379" s="6">
        <v>0.7</v>
      </c>
      <c r="G1379" s="6">
        <f t="shared" si="35"/>
        <v>401.70000000000005</v>
      </c>
      <c r="H1379" s="10" t="s">
        <v>2274</v>
      </c>
    </row>
    <row r="1380" spans="1:8" x14ac:dyDescent="0.3">
      <c r="A1380" s="8" t="s">
        <v>3765</v>
      </c>
      <c r="B1380" s="8" t="s">
        <v>3765</v>
      </c>
      <c r="C1380" s="7" t="s">
        <v>3415</v>
      </c>
      <c r="D1380" s="8" t="s">
        <v>3765</v>
      </c>
      <c r="E1380" s="6">
        <v>272.94</v>
      </c>
      <c r="F1380" s="6">
        <v>0.7</v>
      </c>
      <c r="G1380" s="6">
        <f t="shared" si="35"/>
        <v>389.91428571428571</v>
      </c>
      <c r="H1380" s="10" t="s">
        <v>2274</v>
      </c>
    </row>
    <row r="1381" spans="1:8" x14ac:dyDescent="0.3">
      <c r="A1381" s="8" t="s">
        <v>3766</v>
      </c>
      <c r="B1381" s="8" t="s">
        <v>3766</v>
      </c>
      <c r="C1381" s="7" t="s">
        <v>3415</v>
      </c>
      <c r="D1381" s="8" t="s">
        <v>3766</v>
      </c>
      <c r="E1381" s="6">
        <v>262.20999999999998</v>
      </c>
      <c r="F1381" s="6">
        <v>0.7</v>
      </c>
      <c r="G1381" s="6">
        <f t="shared" si="35"/>
        <v>374.58571428571429</v>
      </c>
      <c r="H1381" s="10" t="s">
        <v>2274</v>
      </c>
    </row>
    <row r="1382" spans="1:8" x14ac:dyDescent="0.3">
      <c r="A1382" s="8" t="s">
        <v>3767</v>
      </c>
      <c r="B1382" s="8" t="s">
        <v>3767</v>
      </c>
      <c r="C1382" s="7" t="s">
        <v>3415</v>
      </c>
      <c r="D1382" s="8" t="s">
        <v>3767</v>
      </c>
      <c r="E1382" s="6">
        <v>272.94</v>
      </c>
      <c r="F1382" s="6">
        <v>0.7</v>
      </c>
      <c r="G1382" s="6">
        <f t="shared" si="35"/>
        <v>389.91428571428571</v>
      </c>
      <c r="H1382" s="10" t="s">
        <v>2274</v>
      </c>
    </row>
    <row r="1383" spans="1:8" x14ac:dyDescent="0.3">
      <c r="A1383" s="8" t="s">
        <v>3768</v>
      </c>
      <c r="B1383" s="8" t="s">
        <v>3768</v>
      </c>
      <c r="C1383" s="7" t="s">
        <v>3415</v>
      </c>
      <c r="D1383" s="8" t="s">
        <v>3768</v>
      </c>
      <c r="E1383" s="6">
        <v>193.5</v>
      </c>
      <c r="F1383" s="6">
        <v>0.7</v>
      </c>
      <c r="G1383" s="6">
        <f t="shared" si="35"/>
        <v>276.42857142857144</v>
      </c>
      <c r="H1383" s="10" t="s">
        <v>2274</v>
      </c>
    </row>
    <row r="1384" spans="1:8" x14ac:dyDescent="0.3">
      <c r="A1384" s="8" t="s">
        <v>3769</v>
      </c>
      <c r="B1384" s="8" t="s">
        <v>3769</v>
      </c>
      <c r="C1384" s="7" t="s">
        <v>3415</v>
      </c>
      <c r="D1384" s="8" t="s">
        <v>3769</v>
      </c>
      <c r="E1384" s="6">
        <v>272.94</v>
      </c>
      <c r="F1384" s="6">
        <v>0.7</v>
      </c>
      <c r="G1384" s="6">
        <f t="shared" si="35"/>
        <v>389.91428571428571</v>
      </c>
      <c r="H1384" s="10" t="s">
        <v>2274</v>
      </c>
    </row>
    <row r="1385" spans="1:8" x14ac:dyDescent="0.3">
      <c r="A1385" s="8" t="s">
        <v>3770</v>
      </c>
      <c r="B1385" s="8" t="s">
        <v>3770</v>
      </c>
      <c r="C1385" s="7" t="s">
        <v>3415</v>
      </c>
      <c r="D1385" s="8" t="s">
        <v>3770</v>
      </c>
      <c r="E1385" s="6">
        <v>250.15</v>
      </c>
      <c r="F1385" s="6">
        <v>0.7</v>
      </c>
      <c r="G1385" s="6">
        <f t="shared" si="35"/>
        <v>357.35714285714289</v>
      </c>
      <c r="H1385" s="10" t="s">
        <v>2274</v>
      </c>
    </row>
    <row r="1386" spans="1:8" x14ac:dyDescent="0.3">
      <c r="A1386" s="8" t="s">
        <v>3771</v>
      </c>
      <c r="B1386" s="8" t="s">
        <v>3771</v>
      </c>
      <c r="C1386" s="7" t="s">
        <v>3415</v>
      </c>
      <c r="D1386" s="8" t="s">
        <v>3771</v>
      </c>
      <c r="E1386" s="6">
        <v>272.94</v>
      </c>
      <c r="F1386" s="6">
        <v>0.7</v>
      </c>
      <c r="G1386" s="6">
        <f t="shared" si="35"/>
        <v>389.91428571428571</v>
      </c>
      <c r="H1386" s="10" t="s">
        <v>2274</v>
      </c>
    </row>
    <row r="1387" spans="1:8" x14ac:dyDescent="0.3">
      <c r="A1387" s="8" t="s">
        <v>3772</v>
      </c>
      <c r="B1387" s="8" t="s">
        <v>3772</v>
      </c>
      <c r="C1387" s="7" t="s">
        <v>3415</v>
      </c>
      <c r="D1387" s="8" t="s">
        <v>3772</v>
      </c>
      <c r="E1387" s="6">
        <v>161.25</v>
      </c>
      <c r="F1387" s="6">
        <v>0.7</v>
      </c>
      <c r="G1387" s="6">
        <f t="shared" si="35"/>
        <v>230.35714285714286</v>
      </c>
      <c r="H1387" s="10" t="s">
        <v>2274</v>
      </c>
    </row>
    <row r="1388" spans="1:8" x14ac:dyDescent="0.3">
      <c r="A1388" s="8" t="s">
        <v>3773</v>
      </c>
      <c r="B1388" s="8" t="s">
        <v>3773</v>
      </c>
      <c r="C1388" s="7" t="s">
        <v>3415</v>
      </c>
      <c r="D1388" s="8" t="s">
        <v>3773</v>
      </c>
      <c r="E1388" s="6">
        <v>281.19</v>
      </c>
      <c r="F1388" s="6">
        <v>0.7</v>
      </c>
      <c r="G1388" s="6">
        <f t="shared" si="35"/>
        <v>401.70000000000005</v>
      </c>
      <c r="H1388" s="10" t="s">
        <v>2274</v>
      </c>
    </row>
    <row r="1389" spans="1:8" x14ac:dyDescent="0.3">
      <c r="A1389" s="8" t="s">
        <v>3774</v>
      </c>
      <c r="B1389" s="8" t="s">
        <v>3774</v>
      </c>
      <c r="C1389" s="7" t="s">
        <v>3415</v>
      </c>
      <c r="D1389" s="8" t="s">
        <v>3774</v>
      </c>
      <c r="E1389" s="6">
        <v>257.63</v>
      </c>
      <c r="F1389" s="6">
        <v>0.7</v>
      </c>
      <c r="G1389" s="6">
        <f t="shared" si="35"/>
        <v>368.04285714285714</v>
      </c>
      <c r="H1389" s="10" t="s">
        <v>2274</v>
      </c>
    </row>
    <row r="1390" spans="1:8" x14ac:dyDescent="0.3">
      <c r="A1390" s="8" t="s">
        <v>3775</v>
      </c>
      <c r="B1390" s="8" t="s">
        <v>3775</v>
      </c>
      <c r="C1390" s="7" t="s">
        <v>3415</v>
      </c>
      <c r="D1390" s="8" t="s">
        <v>3775</v>
      </c>
      <c r="E1390" s="6">
        <v>281.19</v>
      </c>
      <c r="F1390" s="6">
        <v>0.7</v>
      </c>
      <c r="G1390" s="6">
        <f t="shared" si="35"/>
        <v>401.70000000000005</v>
      </c>
      <c r="H1390" s="10" t="s">
        <v>2274</v>
      </c>
    </row>
    <row r="1391" spans="1:8" x14ac:dyDescent="0.3">
      <c r="A1391" s="8" t="s">
        <v>3776</v>
      </c>
      <c r="B1391" s="8" t="s">
        <v>3776</v>
      </c>
      <c r="C1391" s="7" t="s">
        <v>3415</v>
      </c>
      <c r="D1391" s="8" t="s">
        <v>3776</v>
      </c>
      <c r="E1391" s="6">
        <v>281.19</v>
      </c>
      <c r="F1391" s="6">
        <v>0.7</v>
      </c>
      <c r="G1391" s="6">
        <f t="shared" si="35"/>
        <v>401.70000000000005</v>
      </c>
      <c r="H1391" s="10" t="s">
        <v>2274</v>
      </c>
    </row>
    <row r="1392" spans="1:8" x14ac:dyDescent="0.3">
      <c r="A1392" s="8" t="s">
        <v>3777</v>
      </c>
      <c r="B1392" s="8" t="s">
        <v>3777</v>
      </c>
      <c r="C1392" s="7" t="s">
        <v>3415</v>
      </c>
      <c r="D1392" s="8" t="s">
        <v>3777</v>
      </c>
      <c r="E1392" s="6">
        <v>585.72</v>
      </c>
      <c r="F1392" s="6">
        <v>0.7</v>
      </c>
      <c r="G1392" s="6">
        <f t="shared" si="35"/>
        <v>836.74285714285725</v>
      </c>
      <c r="H1392" s="10" t="s">
        <v>2274</v>
      </c>
    </row>
    <row r="1393" spans="1:8" x14ac:dyDescent="0.3">
      <c r="A1393" s="8" t="s">
        <v>3778</v>
      </c>
      <c r="B1393" s="8" t="s">
        <v>3778</v>
      </c>
      <c r="C1393" s="7" t="s">
        <v>3415</v>
      </c>
      <c r="D1393" s="8" t="s">
        <v>3778</v>
      </c>
      <c r="E1393" s="6">
        <v>585.72</v>
      </c>
      <c r="F1393" s="6">
        <v>0.7</v>
      </c>
      <c r="G1393" s="6">
        <f t="shared" si="35"/>
        <v>836.74285714285725</v>
      </c>
      <c r="H1393" s="10" t="s">
        <v>2274</v>
      </c>
    </row>
    <row r="1394" spans="1:8" x14ac:dyDescent="0.3">
      <c r="A1394" s="8" t="s">
        <v>3779</v>
      </c>
      <c r="B1394" s="8" t="s">
        <v>3779</v>
      </c>
      <c r="C1394" s="7" t="s">
        <v>3415</v>
      </c>
      <c r="D1394" s="8" t="s">
        <v>3779</v>
      </c>
      <c r="E1394" s="6">
        <v>585.72</v>
      </c>
      <c r="F1394" s="6">
        <v>0.7</v>
      </c>
      <c r="G1394" s="6">
        <f t="shared" si="35"/>
        <v>836.74285714285725</v>
      </c>
      <c r="H1394" s="10" t="s">
        <v>2274</v>
      </c>
    </row>
    <row r="1395" spans="1:8" x14ac:dyDescent="0.3">
      <c r="A1395" s="8" t="s">
        <v>3780</v>
      </c>
      <c r="B1395" s="8" t="s">
        <v>3780</v>
      </c>
      <c r="C1395" s="7" t="s">
        <v>3415</v>
      </c>
      <c r="D1395" s="8" t="s">
        <v>3780</v>
      </c>
      <c r="E1395" s="6">
        <v>585.72</v>
      </c>
      <c r="F1395" s="6">
        <v>0.7</v>
      </c>
      <c r="G1395" s="6">
        <f t="shared" si="35"/>
        <v>836.74285714285725</v>
      </c>
      <c r="H1395" s="10" t="s">
        <v>2274</v>
      </c>
    </row>
    <row r="1396" spans="1:8" x14ac:dyDescent="0.3">
      <c r="A1396" s="8" t="s">
        <v>3781</v>
      </c>
      <c r="B1396" s="8" t="s">
        <v>3781</v>
      </c>
      <c r="C1396" s="7" t="s">
        <v>3415</v>
      </c>
      <c r="D1396" s="8" t="s">
        <v>3781</v>
      </c>
      <c r="E1396" s="6">
        <v>585.72</v>
      </c>
      <c r="F1396" s="6">
        <v>0.7</v>
      </c>
      <c r="G1396" s="6">
        <f t="shared" si="35"/>
        <v>836.74285714285725</v>
      </c>
      <c r="H1396" s="10" t="s">
        <v>2274</v>
      </c>
    </row>
    <row r="1397" spans="1:8" x14ac:dyDescent="0.3">
      <c r="A1397" s="8" t="s">
        <v>3782</v>
      </c>
      <c r="B1397" s="8" t="s">
        <v>3782</v>
      </c>
      <c r="C1397" s="7" t="s">
        <v>3415</v>
      </c>
      <c r="D1397" s="8" t="s">
        <v>3782</v>
      </c>
      <c r="E1397" s="6">
        <v>585.72</v>
      </c>
      <c r="F1397" s="6">
        <v>0.7</v>
      </c>
      <c r="G1397" s="6">
        <f t="shared" si="35"/>
        <v>836.74285714285725</v>
      </c>
      <c r="H1397" s="10" t="s">
        <v>2274</v>
      </c>
    </row>
    <row r="1398" spans="1:8" x14ac:dyDescent="0.3">
      <c r="A1398" s="8" t="s">
        <v>3783</v>
      </c>
      <c r="B1398" s="8" t="s">
        <v>3783</v>
      </c>
      <c r="C1398" s="7" t="s">
        <v>3415</v>
      </c>
      <c r="D1398" s="8" t="s">
        <v>3783</v>
      </c>
      <c r="E1398" s="6">
        <v>585.72</v>
      </c>
      <c r="F1398" s="6">
        <v>0.7</v>
      </c>
      <c r="G1398" s="6">
        <f t="shared" si="35"/>
        <v>836.74285714285725</v>
      </c>
      <c r="H1398" s="10" t="s">
        <v>2274</v>
      </c>
    </row>
    <row r="1399" spans="1:8" x14ac:dyDescent="0.3">
      <c r="A1399" s="8" t="s">
        <v>3784</v>
      </c>
      <c r="B1399" s="8" t="s">
        <v>3784</v>
      </c>
      <c r="C1399" s="7" t="s">
        <v>3415</v>
      </c>
      <c r="D1399" s="8" t="s">
        <v>3784</v>
      </c>
      <c r="E1399" s="6">
        <v>585.72</v>
      </c>
      <c r="F1399" s="6">
        <v>0.7</v>
      </c>
      <c r="G1399" s="6">
        <f t="shared" si="35"/>
        <v>836.74285714285725</v>
      </c>
      <c r="H1399" s="10" t="s">
        <v>2274</v>
      </c>
    </row>
    <row r="1400" spans="1:8" x14ac:dyDescent="0.3">
      <c r="A1400" s="8" t="s">
        <v>3785</v>
      </c>
      <c r="B1400" s="8" t="s">
        <v>3785</v>
      </c>
      <c r="C1400" s="7" t="s">
        <v>3415</v>
      </c>
      <c r="D1400" s="8" t="s">
        <v>3785</v>
      </c>
      <c r="E1400" s="6">
        <v>585.72</v>
      </c>
      <c r="F1400" s="6">
        <v>0.7</v>
      </c>
      <c r="G1400" s="6">
        <f t="shared" si="35"/>
        <v>836.74285714285725</v>
      </c>
      <c r="H1400" s="10" t="s">
        <v>2274</v>
      </c>
    </row>
    <row r="1401" spans="1:8" x14ac:dyDescent="0.3">
      <c r="A1401" s="8" t="s">
        <v>3786</v>
      </c>
      <c r="B1401" s="8" t="s">
        <v>3786</v>
      </c>
      <c r="C1401" s="7" t="s">
        <v>3415</v>
      </c>
      <c r="D1401" s="8" t="s">
        <v>3786</v>
      </c>
      <c r="E1401" s="6">
        <v>281.19</v>
      </c>
      <c r="F1401" s="6">
        <v>0.7</v>
      </c>
      <c r="G1401" s="6">
        <f t="shared" si="35"/>
        <v>401.70000000000005</v>
      </c>
      <c r="H1401" s="10" t="s">
        <v>2274</v>
      </c>
    </row>
    <row r="1402" spans="1:8" x14ac:dyDescent="0.3">
      <c r="A1402" s="8" t="s">
        <v>3787</v>
      </c>
      <c r="B1402" s="8" t="s">
        <v>3787</v>
      </c>
      <c r="C1402" s="7" t="s">
        <v>3415</v>
      </c>
      <c r="D1402" s="8" t="s">
        <v>3787</v>
      </c>
      <c r="E1402" s="6">
        <v>232.7</v>
      </c>
      <c r="F1402" s="6">
        <v>0.7</v>
      </c>
      <c r="G1402" s="6">
        <f t="shared" si="35"/>
        <v>332.42857142857144</v>
      </c>
      <c r="H1402" s="10" t="s">
        <v>2274</v>
      </c>
    </row>
    <row r="1403" spans="1:8" x14ac:dyDescent="0.3">
      <c r="A1403" s="8" t="s">
        <v>3788</v>
      </c>
      <c r="B1403" s="8" t="s">
        <v>3788</v>
      </c>
      <c r="C1403" s="7" t="s">
        <v>3415</v>
      </c>
      <c r="D1403" s="8" t="s">
        <v>3788</v>
      </c>
      <c r="E1403" s="6">
        <v>272.94</v>
      </c>
      <c r="F1403" s="6">
        <v>0.7</v>
      </c>
      <c r="G1403" s="6">
        <f t="shared" si="35"/>
        <v>389.91428571428571</v>
      </c>
      <c r="H1403" s="10" t="s">
        <v>2274</v>
      </c>
    </row>
    <row r="1404" spans="1:8" x14ac:dyDescent="0.3">
      <c r="A1404" s="8" t="s">
        <v>3789</v>
      </c>
      <c r="B1404" s="8" t="s">
        <v>3789</v>
      </c>
      <c r="C1404" s="7" t="s">
        <v>3415</v>
      </c>
      <c r="D1404" s="8" t="s">
        <v>3789</v>
      </c>
      <c r="E1404" s="6">
        <v>272.94</v>
      </c>
      <c r="F1404" s="6">
        <v>0.7</v>
      </c>
      <c r="G1404" s="6">
        <f t="shared" si="35"/>
        <v>389.91428571428571</v>
      </c>
      <c r="H1404" s="10" t="s">
        <v>2274</v>
      </c>
    </row>
    <row r="1405" spans="1:8" x14ac:dyDescent="0.3">
      <c r="A1405" s="8" t="s">
        <v>3790</v>
      </c>
      <c r="B1405" s="8" t="s">
        <v>3790</v>
      </c>
      <c r="C1405" s="7" t="s">
        <v>3415</v>
      </c>
      <c r="D1405" s="8" t="s">
        <v>3790</v>
      </c>
      <c r="E1405" s="6">
        <v>232.7</v>
      </c>
      <c r="F1405" s="6">
        <v>0.7</v>
      </c>
      <c r="G1405" s="6">
        <f t="shared" si="35"/>
        <v>332.42857142857144</v>
      </c>
      <c r="H1405" s="10" t="s">
        <v>2274</v>
      </c>
    </row>
    <row r="1406" spans="1:8" x14ac:dyDescent="0.3">
      <c r="A1406" s="8" t="s">
        <v>3791</v>
      </c>
      <c r="B1406" s="8" t="s">
        <v>3791</v>
      </c>
      <c r="C1406" s="7" t="s">
        <v>3415</v>
      </c>
      <c r="D1406" s="8" t="s">
        <v>3791</v>
      </c>
      <c r="E1406" s="6">
        <v>272.94</v>
      </c>
      <c r="F1406" s="6">
        <v>0.7</v>
      </c>
      <c r="G1406" s="6">
        <f t="shared" si="35"/>
        <v>389.91428571428571</v>
      </c>
      <c r="H1406" s="10" t="s">
        <v>2274</v>
      </c>
    </row>
    <row r="1407" spans="1:8" x14ac:dyDescent="0.3">
      <c r="A1407" s="8" t="s">
        <v>3792</v>
      </c>
      <c r="B1407" s="8" t="s">
        <v>3792</v>
      </c>
      <c r="C1407" s="7" t="s">
        <v>3415</v>
      </c>
      <c r="D1407" s="8" t="s">
        <v>3792</v>
      </c>
      <c r="E1407" s="6">
        <v>281.19</v>
      </c>
      <c r="F1407" s="6">
        <v>0.7</v>
      </c>
      <c r="G1407" s="6">
        <f t="shared" si="35"/>
        <v>401.70000000000005</v>
      </c>
      <c r="H1407" s="10" t="s">
        <v>2274</v>
      </c>
    </row>
    <row r="1408" spans="1:8" x14ac:dyDescent="0.3">
      <c r="A1408" s="8" t="s">
        <v>3793</v>
      </c>
      <c r="B1408" s="8" t="s">
        <v>3793</v>
      </c>
      <c r="C1408" s="7" t="s">
        <v>3415</v>
      </c>
      <c r="D1408" s="8" t="s">
        <v>3793</v>
      </c>
      <c r="E1408" s="6">
        <v>281.19</v>
      </c>
      <c r="F1408" s="6">
        <v>0.7</v>
      </c>
      <c r="G1408" s="6">
        <f t="shared" si="35"/>
        <v>401.70000000000005</v>
      </c>
      <c r="H1408" s="10" t="s">
        <v>2274</v>
      </c>
    </row>
    <row r="1409" spans="1:8" x14ac:dyDescent="0.3">
      <c r="A1409" s="8" t="s">
        <v>3794</v>
      </c>
      <c r="B1409" s="8" t="s">
        <v>3794</v>
      </c>
      <c r="C1409" s="7" t="s">
        <v>3415</v>
      </c>
      <c r="D1409" s="8" t="s">
        <v>3794</v>
      </c>
      <c r="E1409" s="6">
        <v>281.19</v>
      </c>
      <c r="F1409" s="6">
        <v>0.7</v>
      </c>
      <c r="G1409" s="6">
        <f t="shared" si="35"/>
        <v>401.70000000000005</v>
      </c>
      <c r="H1409" s="10" t="s">
        <v>2274</v>
      </c>
    </row>
    <row r="1410" spans="1:8" x14ac:dyDescent="0.3">
      <c r="A1410" s="8" t="s">
        <v>3795</v>
      </c>
      <c r="B1410" s="8" t="s">
        <v>3795</v>
      </c>
      <c r="C1410" s="7" t="s">
        <v>3415</v>
      </c>
      <c r="D1410" s="8" t="s">
        <v>3795</v>
      </c>
      <c r="E1410" s="6">
        <v>275.73</v>
      </c>
      <c r="F1410" s="6">
        <v>0.7</v>
      </c>
      <c r="G1410" s="6">
        <f t="shared" si="35"/>
        <v>393.90000000000003</v>
      </c>
      <c r="H1410" s="10" t="s">
        <v>2274</v>
      </c>
    </row>
    <row r="1411" spans="1:8" x14ac:dyDescent="0.3">
      <c r="A1411" s="8" t="s">
        <v>3796</v>
      </c>
      <c r="B1411" s="8" t="s">
        <v>3796</v>
      </c>
      <c r="C1411" s="7" t="s">
        <v>3415</v>
      </c>
      <c r="D1411" s="8" t="s">
        <v>3796</v>
      </c>
      <c r="E1411" s="6">
        <v>275.73</v>
      </c>
      <c r="F1411" s="6">
        <v>0.7</v>
      </c>
      <c r="G1411" s="6">
        <f t="shared" si="35"/>
        <v>393.90000000000003</v>
      </c>
      <c r="H1411" s="10" t="s">
        <v>2274</v>
      </c>
    </row>
    <row r="1412" spans="1:8" x14ac:dyDescent="0.3">
      <c r="A1412" s="8" t="s">
        <v>3797</v>
      </c>
      <c r="B1412" s="8" t="s">
        <v>3797</v>
      </c>
      <c r="C1412" s="7" t="s">
        <v>3415</v>
      </c>
      <c r="D1412" s="8" t="s">
        <v>3797</v>
      </c>
      <c r="E1412" s="6">
        <v>275.73</v>
      </c>
      <c r="F1412" s="6">
        <v>0.7</v>
      </c>
      <c r="G1412" s="6">
        <f t="shared" si="35"/>
        <v>393.90000000000003</v>
      </c>
      <c r="H1412" s="10" t="s">
        <v>2274</v>
      </c>
    </row>
    <row r="1413" spans="1:8" x14ac:dyDescent="0.3">
      <c r="A1413" s="8" t="s">
        <v>3798</v>
      </c>
      <c r="B1413" s="8" t="s">
        <v>3798</v>
      </c>
      <c r="C1413" s="7" t="s">
        <v>3415</v>
      </c>
      <c r="D1413" s="8" t="s">
        <v>3798</v>
      </c>
      <c r="E1413" s="6">
        <v>283.86</v>
      </c>
      <c r="F1413" s="6">
        <v>0.7</v>
      </c>
      <c r="G1413" s="6">
        <f t="shared" si="35"/>
        <v>405.51428571428573</v>
      </c>
      <c r="H1413" s="10" t="s">
        <v>2274</v>
      </c>
    </row>
    <row r="1414" spans="1:8" x14ac:dyDescent="0.3">
      <c r="A1414" s="8" t="s">
        <v>3799</v>
      </c>
      <c r="B1414" s="8" t="s">
        <v>3799</v>
      </c>
      <c r="C1414" s="7" t="s">
        <v>3415</v>
      </c>
      <c r="D1414" s="8" t="s">
        <v>3799</v>
      </c>
      <c r="E1414" s="6">
        <v>283.86</v>
      </c>
      <c r="F1414" s="6">
        <v>0.7</v>
      </c>
      <c r="G1414" s="6">
        <f t="shared" si="35"/>
        <v>405.51428571428573</v>
      </c>
      <c r="H1414" s="10" t="s">
        <v>2274</v>
      </c>
    </row>
    <row r="1415" spans="1:8" x14ac:dyDescent="0.3">
      <c r="A1415" s="8" t="s">
        <v>3800</v>
      </c>
      <c r="B1415" s="8" t="s">
        <v>3800</v>
      </c>
      <c r="C1415" s="7" t="s">
        <v>3415</v>
      </c>
      <c r="D1415" s="8" t="s">
        <v>3800</v>
      </c>
      <c r="E1415" s="6">
        <v>283.86</v>
      </c>
      <c r="F1415" s="6">
        <v>0.7</v>
      </c>
      <c r="G1415" s="6">
        <f t="shared" si="35"/>
        <v>405.51428571428573</v>
      </c>
      <c r="H1415" s="10" t="s">
        <v>2274</v>
      </c>
    </row>
    <row r="1416" spans="1:8" x14ac:dyDescent="0.3">
      <c r="A1416" s="8" t="s">
        <v>3801</v>
      </c>
      <c r="B1416" s="8" t="s">
        <v>3801</v>
      </c>
      <c r="C1416" s="7" t="s">
        <v>3415</v>
      </c>
      <c r="D1416" s="8" t="s">
        <v>3801</v>
      </c>
      <c r="E1416" s="6">
        <v>275.73</v>
      </c>
      <c r="F1416" s="6">
        <v>0.7</v>
      </c>
      <c r="G1416" s="6">
        <f t="shared" si="35"/>
        <v>393.90000000000003</v>
      </c>
      <c r="H1416" s="10" t="s">
        <v>2274</v>
      </c>
    </row>
    <row r="1417" spans="1:8" x14ac:dyDescent="0.3">
      <c r="A1417" s="8" t="s">
        <v>3802</v>
      </c>
      <c r="B1417" s="8" t="s">
        <v>3802</v>
      </c>
      <c r="C1417" s="7" t="s">
        <v>3415</v>
      </c>
      <c r="D1417" s="8" t="s">
        <v>3802</v>
      </c>
      <c r="E1417" s="6">
        <v>235.04</v>
      </c>
      <c r="F1417" s="6">
        <v>0.7</v>
      </c>
      <c r="G1417" s="6">
        <f t="shared" si="35"/>
        <v>335.7714285714286</v>
      </c>
      <c r="H1417" s="10" t="s">
        <v>2274</v>
      </c>
    </row>
    <row r="1418" spans="1:8" x14ac:dyDescent="0.3">
      <c r="A1418" s="8" t="s">
        <v>3803</v>
      </c>
      <c r="B1418" s="8" t="s">
        <v>3803</v>
      </c>
      <c r="C1418" s="7" t="s">
        <v>3415</v>
      </c>
      <c r="D1418" s="8" t="s">
        <v>3803</v>
      </c>
      <c r="E1418" s="6">
        <v>275.73</v>
      </c>
      <c r="F1418" s="6">
        <v>0.7</v>
      </c>
      <c r="G1418" s="6">
        <f t="shared" si="35"/>
        <v>393.90000000000003</v>
      </c>
      <c r="H1418" s="10" t="s">
        <v>2274</v>
      </c>
    </row>
    <row r="1419" spans="1:8" x14ac:dyDescent="0.3">
      <c r="A1419" s="8" t="s">
        <v>3804</v>
      </c>
      <c r="B1419" s="8" t="s">
        <v>3804</v>
      </c>
      <c r="C1419" s="7" t="s">
        <v>3415</v>
      </c>
      <c r="D1419" s="8" t="s">
        <v>3804</v>
      </c>
      <c r="E1419" s="6">
        <v>275.73</v>
      </c>
      <c r="F1419" s="6">
        <v>0.7</v>
      </c>
      <c r="G1419" s="6">
        <f t="shared" si="35"/>
        <v>393.90000000000003</v>
      </c>
      <c r="H1419" s="10" t="s">
        <v>2274</v>
      </c>
    </row>
    <row r="1420" spans="1:8" x14ac:dyDescent="0.3">
      <c r="A1420" s="8" t="s">
        <v>3805</v>
      </c>
      <c r="B1420" s="8" t="s">
        <v>3805</v>
      </c>
      <c r="C1420" s="7" t="s">
        <v>3415</v>
      </c>
      <c r="D1420" s="8" t="s">
        <v>3805</v>
      </c>
      <c r="E1420" s="6">
        <v>275.73</v>
      </c>
      <c r="F1420" s="6">
        <v>0.7</v>
      </c>
      <c r="G1420" s="6">
        <f t="shared" si="35"/>
        <v>393.90000000000003</v>
      </c>
      <c r="H1420" s="10" t="s">
        <v>2274</v>
      </c>
    </row>
    <row r="1421" spans="1:8" x14ac:dyDescent="0.3">
      <c r="A1421" s="8" t="s">
        <v>3806</v>
      </c>
      <c r="B1421" s="8" t="s">
        <v>3806</v>
      </c>
      <c r="C1421" s="7" t="s">
        <v>3415</v>
      </c>
      <c r="D1421" s="8" t="s">
        <v>3806</v>
      </c>
      <c r="E1421" s="6">
        <v>283.86</v>
      </c>
      <c r="F1421" s="6">
        <v>0.7</v>
      </c>
      <c r="G1421" s="6">
        <f t="shared" si="35"/>
        <v>405.51428571428573</v>
      </c>
      <c r="H1421" s="10" t="s">
        <v>2274</v>
      </c>
    </row>
    <row r="1422" spans="1:8" x14ac:dyDescent="0.3">
      <c r="A1422" s="8" t="s">
        <v>3807</v>
      </c>
      <c r="B1422" s="8" t="s">
        <v>3807</v>
      </c>
      <c r="C1422" s="7" t="s">
        <v>3415</v>
      </c>
      <c r="D1422" s="8" t="s">
        <v>3807</v>
      </c>
      <c r="E1422" s="6">
        <v>260.14999999999998</v>
      </c>
      <c r="F1422" s="6">
        <v>0.7</v>
      </c>
      <c r="G1422" s="6">
        <f t="shared" si="35"/>
        <v>371.64285714285711</v>
      </c>
      <c r="H1422" s="10" t="s">
        <v>2274</v>
      </c>
    </row>
    <row r="1423" spans="1:8" x14ac:dyDescent="0.3">
      <c r="A1423" s="8" t="s">
        <v>3808</v>
      </c>
      <c r="B1423" s="8" t="s">
        <v>3808</v>
      </c>
      <c r="C1423" s="7" t="s">
        <v>3415</v>
      </c>
      <c r="D1423" s="8" t="s">
        <v>3808</v>
      </c>
      <c r="E1423" s="6">
        <v>283.86</v>
      </c>
      <c r="F1423" s="6">
        <v>0.7</v>
      </c>
      <c r="G1423" s="6">
        <f t="shared" si="35"/>
        <v>405.51428571428573</v>
      </c>
      <c r="H1423" s="10" t="s">
        <v>2274</v>
      </c>
    </row>
    <row r="1424" spans="1:8" x14ac:dyDescent="0.3">
      <c r="A1424" s="8" t="s">
        <v>3809</v>
      </c>
      <c r="B1424" s="8" t="s">
        <v>3809</v>
      </c>
      <c r="C1424" s="7" t="s">
        <v>3415</v>
      </c>
      <c r="D1424" s="8" t="s">
        <v>3809</v>
      </c>
      <c r="E1424" s="6">
        <v>283.86</v>
      </c>
      <c r="F1424" s="6">
        <v>0.7</v>
      </c>
      <c r="G1424" s="6">
        <f t="shared" ref="G1424:G1487" si="36">E1424/F1424</f>
        <v>405.51428571428573</v>
      </c>
      <c r="H1424" s="10" t="s">
        <v>2274</v>
      </c>
    </row>
    <row r="1425" spans="1:8" x14ac:dyDescent="0.3">
      <c r="A1425" s="8" t="s">
        <v>3810</v>
      </c>
      <c r="B1425" s="8" t="s">
        <v>3810</v>
      </c>
      <c r="C1425" s="7" t="s">
        <v>3415</v>
      </c>
      <c r="D1425" s="8" t="s">
        <v>3810</v>
      </c>
      <c r="E1425" s="6">
        <v>275.73</v>
      </c>
      <c r="F1425" s="6">
        <v>0.7</v>
      </c>
      <c r="G1425" s="6">
        <f t="shared" si="36"/>
        <v>393.90000000000003</v>
      </c>
      <c r="H1425" s="10" t="s">
        <v>2274</v>
      </c>
    </row>
    <row r="1426" spans="1:8" x14ac:dyDescent="0.3">
      <c r="A1426" s="8" t="s">
        <v>3811</v>
      </c>
      <c r="B1426" s="8" t="s">
        <v>3811</v>
      </c>
      <c r="C1426" s="7" t="s">
        <v>3415</v>
      </c>
      <c r="D1426" s="8" t="s">
        <v>3811</v>
      </c>
      <c r="E1426" s="6">
        <v>275.73</v>
      </c>
      <c r="F1426" s="6">
        <v>0.7</v>
      </c>
      <c r="G1426" s="6">
        <f t="shared" si="36"/>
        <v>393.90000000000003</v>
      </c>
      <c r="H1426" s="10" t="s">
        <v>2274</v>
      </c>
    </row>
    <row r="1427" spans="1:8" x14ac:dyDescent="0.3">
      <c r="A1427" s="8" t="s">
        <v>3812</v>
      </c>
      <c r="B1427" s="8" t="s">
        <v>3812</v>
      </c>
      <c r="C1427" s="7" t="s">
        <v>3415</v>
      </c>
      <c r="D1427" s="8" t="s">
        <v>3812</v>
      </c>
      <c r="E1427" s="6">
        <v>275.73</v>
      </c>
      <c r="F1427" s="6">
        <v>0.7</v>
      </c>
      <c r="G1427" s="6">
        <f t="shared" si="36"/>
        <v>393.90000000000003</v>
      </c>
      <c r="H1427" s="10" t="s">
        <v>2274</v>
      </c>
    </row>
    <row r="1428" spans="1:8" x14ac:dyDescent="0.3">
      <c r="A1428" s="8" t="s">
        <v>3813</v>
      </c>
      <c r="B1428" s="8" t="s">
        <v>3813</v>
      </c>
      <c r="C1428" s="7" t="s">
        <v>3415</v>
      </c>
      <c r="D1428" s="8" t="s">
        <v>3813</v>
      </c>
      <c r="E1428" s="6">
        <v>275.73</v>
      </c>
      <c r="F1428" s="6">
        <v>0.7</v>
      </c>
      <c r="G1428" s="6">
        <f t="shared" si="36"/>
        <v>393.90000000000003</v>
      </c>
      <c r="H1428" s="10" t="s">
        <v>2274</v>
      </c>
    </row>
    <row r="1429" spans="1:8" x14ac:dyDescent="0.3">
      <c r="A1429" s="8" t="s">
        <v>3814</v>
      </c>
      <c r="B1429" s="8" t="s">
        <v>3814</v>
      </c>
      <c r="C1429" s="7" t="s">
        <v>3415</v>
      </c>
      <c r="D1429" s="8" t="s">
        <v>3814</v>
      </c>
      <c r="E1429" s="6">
        <v>275.73</v>
      </c>
      <c r="F1429" s="6">
        <v>0.7</v>
      </c>
      <c r="G1429" s="6">
        <f t="shared" si="36"/>
        <v>393.90000000000003</v>
      </c>
      <c r="H1429" s="10" t="s">
        <v>2274</v>
      </c>
    </row>
    <row r="1430" spans="1:8" x14ac:dyDescent="0.3">
      <c r="A1430" s="8" t="s">
        <v>3815</v>
      </c>
      <c r="B1430" s="8" t="s">
        <v>3815</v>
      </c>
      <c r="C1430" s="7" t="s">
        <v>3415</v>
      </c>
      <c r="D1430" s="8" t="s">
        <v>3815</v>
      </c>
      <c r="E1430" s="6">
        <v>283.86</v>
      </c>
      <c r="F1430" s="6">
        <v>0.7</v>
      </c>
      <c r="G1430" s="6">
        <f t="shared" si="36"/>
        <v>405.51428571428573</v>
      </c>
      <c r="H1430" s="10" t="s">
        <v>2274</v>
      </c>
    </row>
    <row r="1431" spans="1:8" x14ac:dyDescent="0.3">
      <c r="A1431" s="8" t="s">
        <v>3816</v>
      </c>
      <c r="B1431" s="8" t="s">
        <v>3816</v>
      </c>
      <c r="C1431" s="7" t="s">
        <v>3415</v>
      </c>
      <c r="D1431" s="8" t="s">
        <v>3816</v>
      </c>
      <c r="E1431" s="6">
        <v>283.86</v>
      </c>
      <c r="F1431" s="6">
        <v>0.7</v>
      </c>
      <c r="G1431" s="6">
        <f t="shared" si="36"/>
        <v>405.51428571428573</v>
      </c>
      <c r="H1431" s="10" t="s">
        <v>2274</v>
      </c>
    </row>
    <row r="1432" spans="1:8" x14ac:dyDescent="0.3">
      <c r="A1432" s="8" t="s">
        <v>3817</v>
      </c>
      <c r="B1432" s="8" t="s">
        <v>3817</v>
      </c>
      <c r="C1432" s="7" t="s">
        <v>3415</v>
      </c>
      <c r="D1432" s="8" t="s">
        <v>3817</v>
      </c>
      <c r="E1432" s="6">
        <v>283.86</v>
      </c>
      <c r="F1432" s="6">
        <v>0.7</v>
      </c>
      <c r="G1432" s="6">
        <f t="shared" si="36"/>
        <v>405.51428571428573</v>
      </c>
      <c r="H1432" s="10" t="s">
        <v>2274</v>
      </c>
    </row>
    <row r="1433" spans="1:8" x14ac:dyDescent="0.3">
      <c r="A1433" s="8" t="s">
        <v>3818</v>
      </c>
      <c r="B1433" s="8" t="s">
        <v>3818</v>
      </c>
      <c r="C1433" s="7" t="s">
        <v>3415</v>
      </c>
      <c r="D1433" s="8" t="s">
        <v>3818</v>
      </c>
      <c r="E1433" s="6">
        <v>268.77999999999997</v>
      </c>
      <c r="F1433" s="6">
        <v>0.7</v>
      </c>
      <c r="G1433" s="6">
        <f t="shared" si="36"/>
        <v>383.97142857142853</v>
      </c>
      <c r="H1433" s="10" t="s">
        <v>2274</v>
      </c>
    </row>
    <row r="1434" spans="1:8" x14ac:dyDescent="0.3">
      <c r="A1434" s="8" t="s">
        <v>3819</v>
      </c>
      <c r="B1434" s="8" t="s">
        <v>3819</v>
      </c>
      <c r="C1434" s="7" t="s">
        <v>3415</v>
      </c>
      <c r="D1434" s="8" t="s">
        <v>3819</v>
      </c>
      <c r="E1434" s="6">
        <v>260.98</v>
      </c>
      <c r="F1434" s="6">
        <v>0.7</v>
      </c>
      <c r="G1434" s="6">
        <f t="shared" si="36"/>
        <v>372.82857142857148</v>
      </c>
      <c r="H1434" s="10" t="s">
        <v>2274</v>
      </c>
    </row>
    <row r="1435" spans="1:8" x14ac:dyDescent="0.3">
      <c r="A1435" s="8" t="s">
        <v>3820</v>
      </c>
      <c r="B1435" s="8" t="s">
        <v>3820</v>
      </c>
      <c r="C1435" s="7" t="s">
        <v>3415</v>
      </c>
      <c r="D1435" s="8" t="s">
        <v>3820</v>
      </c>
      <c r="E1435" s="6">
        <v>260.98</v>
      </c>
      <c r="F1435" s="6">
        <v>0.7</v>
      </c>
      <c r="G1435" s="6">
        <f t="shared" si="36"/>
        <v>372.82857142857148</v>
      </c>
      <c r="H1435" s="10" t="s">
        <v>2274</v>
      </c>
    </row>
    <row r="1436" spans="1:8" x14ac:dyDescent="0.3">
      <c r="A1436" s="8" t="s">
        <v>3821</v>
      </c>
      <c r="B1436" s="8" t="s">
        <v>3821</v>
      </c>
      <c r="C1436" s="7" t="s">
        <v>3415</v>
      </c>
      <c r="D1436" s="8" t="s">
        <v>3821</v>
      </c>
      <c r="E1436" s="6">
        <v>260.98</v>
      </c>
      <c r="F1436" s="6">
        <v>0.7</v>
      </c>
      <c r="G1436" s="6">
        <f t="shared" si="36"/>
        <v>372.82857142857148</v>
      </c>
      <c r="H1436" s="10" t="s">
        <v>2274</v>
      </c>
    </row>
    <row r="1437" spans="1:8" x14ac:dyDescent="0.3">
      <c r="A1437" s="8" t="s">
        <v>3822</v>
      </c>
      <c r="B1437" s="8" t="s">
        <v>3822</v>
      </c>
      <c r="C1437" s="7" t="s">
        <v>3415</v>
      </c>
      <c r="D1437" s="8" t="s">
        <v>3822</v>
      </c>
      <c r="E1437" s="6">
        <v>145.13</v>
      </c>
      <c r="F1437" s="6">
        <v>0.7</v>
      </c>
      <c r="G1437" s="6">
        <f t="shared" si="36"/>
        <v>207.32857142857142</v>
      </c>
      <c r="H1437" s="10" t="s">
        <v>2274</v>
      </c>
    </row>
    <row r="1438" spans="1:8" x14ac:dyDescent="0.3">
      <c r="A1438" s="8" t="s">
        <v>3823</v>
      </c>
      <c r="B1438" s="8" t="s">
        <v>3823</v>
      </c>
      <c r="C1438" s="7" t="s">
        <v>3415</v>
      </c>
      <c r="D1438" s="8" t="s">
        <v>3823</v>
      </c>
      <c r="E1438" s="6">
        <v>240.17</v>
      </c>
      <c r="F1438" s="6">
        <v>0.7</v>
      </c>
      <c r="G1438" s="6">
        <f t="shared" si="36"/>
        <v>343.1</v>
      </c>
      <c r="H1438" s="10" t="s">
        <v>2274</v>
      </c>
    </row>
    <row r="1439" spans="1:8" x14ac:dyDescent="0.3">
      <c r="A1439" s="8" t="s">
        <v>3824</v>
      </c>
      <c r="B1439" s="8" t="s">
        <v>3824</v>
      </c>
      <c r="C1439" s="7" t="s">
        <v>3415</v>
      </c>
      <c r="D1439" s="8" t="s">
        <v>3824</v>
      </c>
      <c r="E1439" s="6">
        <v>268.77999999999997</v>
      </c>
      <c r="F1439" s="6">
        <v>0.7</v>
      </c>
      <c r="G1439" s="6">
        <f t="shared" si="36"/>
        <v>383.97142857142853</v>
      </c>
      <c r="H1439" s="10" t="s">
        <v>2274</v>
      </c>
    </row>
    <row r="1440" spans="1:8" x14ac:dyDescent="0.3">
      <c r="A1440" s="8" t="s">
        <v>3825</v>
      </c>
      <c r="B1440" s="8" t="s">
        <v>3825</v>
      </c>
      <c r="C1440" s="7" t="s">
        <v>3415</v>
      </c>
      <c r="D1440" s="8" t="s">
        <v>3825</v>
      </c>
      <c r="E1440" s="6">
        <v>268.77999999999997</v>
      </c>
      <c r="F1440" s="6">
        <v>0.7</v>
      </c>
      <c r="G1440" s="6">
        <f t="shared" si="36"/>
        <v>383.97142857142853</v>
      </c>
      <c r="H1440" s="10" t="s">
        <v>2274</v>
      </c>
    </row>
    <row r="1441" spans="1:8" x14ac:dyDescent="0.3">
      <c r="A1441" s="8" t="s">
        <v>3826</v>
      </c>
      <c r="B1441" s="8" t="s">
        <v>3826</v>
      </c>
      <c r="C1441" s="7" t="s">
        <v>3415</v>
      </c>
      <c r="D1441" s="8" t="s">
        <v>3826</v>
      </c>
      <c r="E1441" s="6">
        <v>268.77999999999997</v>
      </c>
      <c r="F1441" s="6">
        <v>0.7</v>
      </c>
      <c r="G1441" s="6">
        <f t="shared" si="36"/>
        <v>383.97142857142853</v>
      </c>
      <c r="H1441" s="10" t="s">
        <v>2274</v>
      </c>
    </row>
    <row r="1442" spans="1:8" x14ac:dyDescent="0.3">
      <c r="A1442" s="8" t="s">
        <v>3827</v>
      </c>
      <c r="B1442" s="8" t="s">
        <v>3827</v>
      </c>
      <c r="C1442" s="7" t="s">
        <v>3415</v>
      </c>
      <c r="D1442" s="8" t="s">
        <v>3827</v>
      </c>
      <c r="E1442" s="6">
        <v>271.31</v>
      </c>
      <c r="F1442" s="6">
        <v>0.7</v>
      </c>
      <c r="G1442" s="6">
        <f t="shared" si="36"/>
        <v>387.58571428571429</v>
      </c>
      <c r="H1442" s="10" t="s">
        <v>2274</v>
      </c>
    </row>
    <row r="1443" spans="1:8" x14ac:dyDescent="0.3">
      <c r="A1443" s="8" t="s">
        <v>3828</v>
      </c>
      <c r="B1443" s="8" t="s">
        <v>3828</v>
      </c>
      <c r="C1443" s="7" t="s">
        <v>3415</v>
      </c>
      <c r="D1443" s="8" t="s">
        <v>3828</v>
      </c>
      <c r="E1443" s="6">
        <v>271.31</v>
      </c>
      <c r="F1443" s="6">
        <v>0.7</v>
      </c>
      <c r="G1443" s="6">
        <f t="shared" si="36"/>
        <v>387.58571428571429</v>
      </c>
      <c r="H1443" s="10" t="s">
        <v>2274</v>
      </c>
    </row>
    <row r="1444" spans="1:8" x14ac:dyDescent="0.3">
      <c r="A1444" s="8" t="s">
        <v>3829</v>
      </c>
      <c r="B1444" s="8" t="s">
        <v>3829</v>
      </c>
      <c r="C1444" s="7" t="s">
        <v>3415</v>
      </c>
      <c r="D1444" s="8" t="s">
        <v>3829</v>
      </c>
      <c r="E1444" s="6">
        <v>271.31</v>
      </c>
      <c r="F1444" s="6">
        <v>0.7</v>
      </c>
      <c r="G1444" s="6">
        <f t="shared" si="36"/>
        <v>387.58571428571429</v>
      </c>
      <c r="H1444" s="10" t="s">
        <v>2274</v>
      </c>
    </row>
    <row r="1445" spans="1:8" x14ac:dyDescent="0.3">
      <c r="A1445" s="8" t="s">
        <v>3830</v>
      </c>
      <c r="B1445" s="8" t="s">
        <v>3830</v>
      </c>
      <c r="C1445" s="7" t="s">
        <v>3415</v>
      </c>
      <c r="D1445" s="8" t="s">
        <v>3830</v>
      </c>
      <c r="E1445" s="6">
        <v>263.58</v>
      </c>
      <c r="F1445" s="6">
        <v>0.7</v>
      </c>
      <c r="G1445" s="6">
        <f t="shared" si="36"/>
        <v>376.54285714285714</v>
      </c>
      <c r="H1445" s="10" t="s">
        <v>2274</v>
      </c>
    </row>
    <row r="1446" spans="1:8" x14ac:dyDescent="0.3">
      <c r="A1446" s="8" t="s">
        <v>3831</v>
      </c>
      <c r="B1446" s="8" t="s">
        <v>3831</v>
      </c>
      <c r="C1446" s="7" t="s">
        <v>3415</v>
      </c>
      <c r="D1446" s="8" t="s">
        <v>3831</v>
      </c>
      <c r="E1446" s="6">
        <v>263.58</v>
      </c>
      <c r="F1446" s="6">
        <v>0.7</v>
      </c>
      <c r="G1446" s="6">
        <f t="shared" si="36"/>
        <v>376.54285714285714</v>
      </c>
      <c r="H1446" s="10" t="s">
        <v>2274</v>
      </c>
    </row>
    <row r="1447" spans="1:8" x14ac:dyDescent="0.3">
      <c r="A1447" s="8" t="s">
        <v>3832</v>
      </c>
      <c r="B1447" s="8" t="s">
        <v>3832</v>
      </c>
      <c r="C1447" s="7" t="s">
        <v>3415</v>
      </c>
      <c r="D1447" s="8" t="s">
        <v>3832</v>
      </c>
      <c r="E1447" s="6">
        <v>263.58</v>
      </c>
      <c r="F1447" s="6">
        <v>0.7</v>
      </c>
      <c r="G1447" s="6">
        <f t="shared" si="36"/>
        <v>376.54285714285714</v>
      </c>
      <c r="H1447" s="10" t="s">
        <v>2274</v>
      </c>
    </row>
    <row r="1448" spans="1:8" x14ac:dyDescent="0.3">
      <c r="A1448" s="8" t="s">
        <v>3833</v>
      </c>
      <c r="B1448" s="8" t="s">
        <v>3833</v>
      </c>
      <c r="C1448" s="7" t="s">
        <v>3415</v>
      </c>
      <c r="D1448" s="8" t="s">
        <v>3833</v>
      </c>
      <c r="E1448" s="6">
        <v>263.58</v>
      </c>
      <c r="F1448" s="6">
        <v>0.7</v>
      </c>
      <c r="G1448" s="6">
        <f t="shared" si="36"/>
        <v>376.54285714285714</v>
      </c>
      <c r="H1448" s="10" t="s">
        <v>2274</v>
      </c>
    </row>
    <row r="1449" spans="1:8" x14ac:dyDescent="0.3">
      <c r="A1449" s="8" t="s">
        <v>3834</v>
      </c>
      <c r="B1449" s="8" t="s">
        <v>3834</v>
      </c>
      <c r="C1449" s="7" t="s">
        <v>3415</v>
      </c>
      <c r="D1449" s="8" t="s">
        <v>3834</v>
      </c>
      <c r="E1449" s="6">
        <v>263.58</v>
      </c>
      <c r="F1449" s="6">
        <v>0.7</v>
      </c>
      <c r="G1449" s="6">
        <f t="shared" si="36"/>
        <v>376.54285714285714</v>
      </c>
      <c r="H1449" s="10" t="s">
        <v>2274</v>
      </c>
    </row>
    <row r="1450" spans="1:8" x14ac:dyDescent="0.3">
      <c r="A1450" s="8" t="s">
        <v>3835</v>
      </c>
      <c r="B1450" s="8" t="s">
        <v>3835</v>
      </c>
      <c r="C1450" s="7" t="s">
        <v>3415</v>
      </c>
      <c r="D1450" s="8" t="s">
        <v>3835</v>
      </c>
      <c r="E1450" s="6">
        <v>271.31</v>
      </c>
      <c r="F1450" s="6">
        <v>0.7</v>
      </c>
      <c r="G1450" s="6">
        <f t="shared" si="36"/>
        <v>387.58571428571429</v>
      </c>
      <c r="H1450" s="10" t="s">
        <v>2274</v>
      </c>
    </row>
    <row r="1451" spans="1:8" x14ac:dyDescent="0.3">
      <c r="A1451" s="8" t="s">
        <v>3836</v>
      </c>
      <c r="B1451" s="8" t="s">
        <v>3836</v>
      </c>
      <c r="C1451" s="7" t="s">
        <v>3415</v>
      </c>
      <c r="D1451" s="8" t="s">
        <v>3836</v>
      </c>
      <c r="E1451" s="6">
        <v>307.39</v>
      </c>
      <c r="F1451" s="6">
        <v>0.7</v>
      </c>
      <c r="G1451" s="6">
        <f t="shared" si="36"/>
        <v>439.12857142857143</v>
      </c>
      <c r="H1451" s="10" t="s">
        <v>2274</v>
      </c>
    </row>
    <row r="1452" spans="1:8" x14ac:dyDescent="0.3">
      <c r="A1452" s="8" t="s">
        <v>3837</v>
      </c>
      <c r="B1452" s="8" t="s">
        <v>3837</v>
      </c>
      <c r="C1452" s="7" t="s">
        <v>3415</v>
      </c>
      <c r="D1452" s="8" t="s">
        <v>3837</v>
      </c>
      <c r="E1452" s="6">
        <v>298.68</v>
      </c>
      <c r="F1452" s="6">
        <v>0.7</v>
      </c>
      <c r="G1452" s="6">
        <f t="shared" si="36"/>
        <v>426.68571428571431</v>
      </c>
      <c r="H1452" s="10" t="s">
        <v>2274</v>
      </c>
    </row>
    <row r="1453" spans="1:8" x14ac:dyDescent="0.3">
      <c r="A1453" s="8" t="s">
        <v>3838</v>
      </c>
      <c r="B1453" s="8" t="s">
        <v>3838</v>
      </c>
      <c r="C1453" s="7" t="s">
        <v>3415</v>
      </c>
      <c r="D1453" s="8" t="s">
        <v>3838</v>
      </c>
      <c r="E1453" s="6">
        <v>298.68</v>
      </c>
      <c r="F1453" s="6">
        <v>0.7</v>
      </c>
      <c r="G1453" s="6">
        <f t="shared" si="36"/>
        <v>426.68571428571431</v>
      </c>
      <c r="H1453" s="10" t="s">
        <v>2274</v>
      </c>
    </row>
    <row r="1454" spans="1:8" x14ac:dyDescent="0.3">
      <c r="A1454" s="8" t="s">
        <v>3839</v>
      </c>
      <c r="B1454" s="8" t="s">
        <v>3839</v>
      </c>
      <c r="C1454" s="7" t="s">
        <v>3415</v>
      </c>
      <c r="D1454" s="8" t="s">
        <v>3839</v>
      </c>
      <c r="E1454" s="6">
        <v>298.68</v>
      </c>
      <c r="F1454" s="6">
        <v>0.7</v>
      </c>
      <c r="G1454" s="6">
        <f t="shared" si="36"/>
        <v>426.68571428571431</v>
      </c>
      <c r="H1454" s="10" t="s">
        <v>2274</v>
      </c>
    </row>
    <row r="1455" spans="1:8" x14ac:dyDescent="0.3">
      <c r="A1455" s="8" t="s">
        <v>3840</v>
      </c>
      <c r="B1455" s="8" t="s">
        <v>3840</v>
      </c>
      <c r="C1455" s="7" t="s">
        <v>3415</v>
      </c>
      <c r="D1455" s="8" t="s">
        <v>3840</v>
      </c>
      <c r="E1455" s="6">
        <v>298.68</v>
      </c>
      <c r="F1455" s="6">
        <v>0.7</v>
      </c>
      <c r="G1455" s="6">
        <f t="shared" si="36"/>
        <v>426.68571428571431</v>
      </c>
      <c r="H1455" s="10" t="s">
        <v>2274</v>
      </c>
    </row>
    <row r="1456" spans="1:8" x14ac:dyDescent="0.3">
      <c r="A1456" s="8" t="s">
        <v>3841</v>
      </c>
      <c r="B1456" s="8" t="s">
        <v>3841</v>
      </c>
      <c r="C1456" s="7" t="s">
        <v>3415</v>
      </c>
      <c r="D1456" s="8" t="s">
        <v>3841</v>
      </c>
      <c r="E1456" s="6">
        <v>298.68</v>
      </c>
      <c r="F1456" s="6">
        <v>0.7</v>
      </c>
      <c r="G1456" s="6">
        <f t="shared" si="36"/>
        <v>426.68571428571431</v>
      </c>
      <c r="H1456" s="10" t="s">
        <v>2274</v>
      </c>
    </row>
    <row r="1457" spans="1:8" x14ac:dyDescent="0.3">
      <c r="A1457" s="8" t="s">
        <v>3842</v>
      </c>
      <c r="B1457" s="8" t="s">
        <v>3842</v>
      </c>
      <c r="C1457" s="7" t="s">
        <v>3415</v>
      </c>
      <c r="D1457" s="8" t="s">
        <v>3842</v>
      </c>
      <c r="E1457" s="6">
        <v>307.39</v>
      </c>
      <c r="F1457" s="6">
        <v>0.7</v>
      </c>
      <c r="G1457" s="6">
        <f t="shared" si="36"/>
        <v>439.12857142857143</v>
      </c>
      <c r="H1457" s="10" t="s">
        <v>2274</v>
      </c>
    </row>
    <row r="1458" spans="1:8" x14ac:dyDescent="0.3">
      <c r="A1458" s="8" t="s">
        <v>3843</v>
      </c>
      <c r="B1458" s="8" t="s">
        <v>3843</v>
      </c>
      <c r="C1458" s="7" t="s">
        <v>3415</v>
      </c>
      <c r="D1458" s="8" t="s">
        <v>3843</v>
      </c>
      <c r="E1458" s="6">
        <v>307.39</v>
      </c>
      <c r="F1458" s="6">
        <v>0.7</v>
      </c>
      <c r="G1458" s="6">
        <f t="shared" si="36"/>
        <v>439.12857142857143</v>
      </c>
      <c r="H1458" s="10" t="s">
        <v>2274</v>
      </c>
    </row>
    <row r="1459" spans="1:8" x14ac:dyDescent="0.3">
      <c r="A1459" s="8" t="s">
        <v>3844</v>
      </c>
      <c r="B1459" s="8" t="s">
        <v>3844</v>
      </c>
      <c r="C1459" s="7" t="s">
        <v>3415</v>
      </c>
      <c r="D1459" s="8" t="s">
        <v>3844</v>
      </c>
      <c r="E1459" s="6">
        <v>237.64</v>
      </c>
      <c r="F1459" s="6">
        <v>0.7</v>
      </c>
      <c r="G1459" s="6">
        <f t="shared" si="36"/>
        <v>339.48571428571427</v>
      </c>
      <c r="H1459" s="10" t="s">
        <v>2274</v>
      </c>
    </row>
    <row r="1460" spans="1:8" x14ac:dyDescent="0.3">
      <c r="A1460" s="8" t="s">
        <v>3845</v>
      </c>
      <c r="B1460" s="8" t="s">
        <v>3845</v>
      </c>
      <c r="C1460" s="7" t="s">
        <v>3415</v>
      </c>
      <c r="D1460" s="8" t="s">
        <v>3845</v>
      </c>
      <c r="E1460" s="6">
        <v>230.82</v>
      </c>
      <c r="F1460" s="6">
        <v>0.7</v>
      </c>
      <c r="G1460" s="6">
        <f t="shared" si="36"/>
        <v>329.74285714285713</v>
      </c>
      <c r="H1460" s="10" t="s">
        <v>2274</v>
      </c>
    </row>
    <row r="1461" spans="1:8" x14ac:dyDescent="0.3">
      <c r="A1461" s="8" t="s">
        <v>3846</v>
      </c>
      <c r="B1461" s="8" t="s">
        <v>3846</v>
      </c>
      <c r="C1461" s="7" t="s">
        <v>3415</v>
      </c>
      <c r="D1461" s="8" t="s">
        <v>3846</v>
      </c>
      <c r="E1461" s="6">
        <v>226.92</v>
      </c>
      <c r="F1461" s="6">
        <v>0.7</v>
      </c>
      <c r="G1461" s="6">
        <f t="shared" si="36"/>
        <v>324.17142857142858</v>
      </c>
      <c r="H1461" s="10" t="s">
        <v>2274</v>
      </c>
    </row>
    <row r="1462" spans="1:8" x14ac:dyDescent="0.3">
      <c r="A1462" s="8" t="s">
        <v>3847</v>
      </c>
      <c r="B1462" s="8" t="s">
        <v>3847</v>
      </c>
      <c r="C1462" s="7" t="s">
        <v>3415</v>
      </c>
      <c r="D1462" s="8" t="s">
        <v>3847</v>
      </c>
      <c r="E1462" s="6">
        <v>226.92</v>
      </c>
      <c r="F1462" s="6">
        <v>0.7</v>
      </c>
      <c r="G1462" s="6">
        <f t="shared" si="36"/>
        <v>324.17142857142858</v>
      </c>
      <c r="H1462" s="10" t="s">
        <v>2274</v>
      </c>
    </row>
    <row r="1463" spans="1:8" x14ac:dyDescent="0.3">
      <c r="A1463" s="8" t="s">
        <v>3848</v>
      </c>
      <c r="B1463" s="8" t="s">
        <v>3848</v>
      </c>
      <c r="C1463" s="7" t="s">
        <v>3415</v>
      </c>
      <c r="D1463" s="8" t="s">
        <v>3848</v>
      </c>
      <c r="E1463" s="6">
        <v>226.92</v>
      </c>
      <c r="F1463" s="6">
        <v>0.7</v>
      </c>
      <c r="G1463" s="6">
        <f t="shared" si="36"/>
        <v>324.17142857142858</v>
      </c>
      <c r="H1463" s="10" t="s">
        <v>2274</v>
      </c>
    </row>
    <row r="1464" spans="1:8" x14ac:dyDescent="0.3">
      <c r="A1464" s="8" t="s">
        <v>3849</v>
      </c>
      <c r="B1464" s="8" t="s">
        <v>3849</v>
      </c>
      <c r="C1464" s="7" t="s">
        <v>3415</v>
      </c>
      <c r="D1464" s="8" t="s">
        <v>3849</v>
      </c>
      <c r="E1464" s="6">
        <v>230.82</v>
      </c>
      <c r="F1464" s="6">
        <v>0.7</v>
      </c>
      <c r="G1464" s="6">
        <f t="shared" si="36"/>
        <v>329.74285714285713</v>
      </c>
      <c r="H1464" s="10" t="s">
        <v>2274</v>
      </c>
    </row>
    <row r="1465" spans="1:8" x14ac:dyDescent="0.3">
      <c r="A1465" s="8" t="s">
        <v>3850</v>
      </c>
      <c r="B1465" s="8" t="s">
        <v>3850</v>
      </c>
      <c r="C1465" s="7" t="s">
        <v>3415</v>
      </c>
      <c r="D1465" s="8" t="s">
        <v>3850</v>
      </c>
      <c r="E1465" s="6">
        <v>230.82</v>
      </c>
      <c r="F1465" s="6">
        <v>0.7</v>
      </c>
      <c r="G1465" s="6">
        <f t="shared" si="36"/>
        <v>329.74285714285713</v>
      </c>
      <c r="H1465" s="10" t="s">
        <v>2274</v>
      </c>
    </row>
    <row r="1466" spans="1:8" x14ac:dyDescent="0.3">
      <c r="A1466" s="8" t="s">
        <v>3851</v>
      </c>
      <c r="B1466" s="8" t="s">
        <v>3851</v>
      </c>
      <c r="C1466" s="7" t="s">
        <v>3415</v>
      </c>
      <c r="D1466" s="8" t="s">
        <v>3851</v>
      </c>
      <c r="E1466" s="6">
        <v>230.82</v>
      </c>
      <c r="F1466" s="6">
        <v>0.7</v>
      </c>
      <c r="G1466" s="6">
        <f t="shared" si="36"/>
        <v>329.74285714285713</v>
      </c>
      <c r="H1466" s="10" t="s">
        <v>2274</v>
      </c>
    </row>
    <row r="1467" spans="1:8" x14ac:dyDescent="0.3">
      <c r="A1467" s="8" t="s">
        <v>3852</v>
      </c>
      <c r="B1467" s="8" t="s">
        <v>3852</v>
      </c>
      <c r="C1467" s="7" t="s">
        <v>3415</v>
      </c>
      <c r="D1467" s="8" t="s">
        <v>3852</v>
      </c>
      <c r="E1467" s="6">
        <v>230.82</v>
      </c>
      <c r="F1467" s="6">
        <v>0.7</v>
      </c>
      <c r="G1467" s="6">
        <f t="shared" si="36"/>
        <v>329.74285714285713</v>
      </c>
      <c r="H1467" s="10" t="s">
        <v>2274</v>
      </c>
    </row>
    <row r="1468" spans="1:8" x14ac:dyDescent="0.3">
      <c r="A1468" s="8" t="s">
        <v>3853</v>
      </c>
      <c r="B1468" s="8" t="s">
        <v>3853</v>
      </c>
      <c r="C1468" s="7" t="s">
        <v>3415</v>
      </c>
      <c r="D1468" s="8" t="s">
        <v>3853</v>
      </c>
      <c r="E1468" s="6">
        <v>237.64</v>
      </c>
      <c r="F1468" s="6">
        <v>0.7</v>
      </c>
      <c r="G1468" s="6">
        <f t="shared" si="36"/>
        <v>339.48571428571427</v>
      </c>
      <c r="H1468" s="10" t="s">
        <v>2274</v>
      </c>
    </row>
    <row r="1469" spans="1:8" x14ac:dyDescent="0.3">
      <c r="A1469" s="8" t="s">
        <v>3854</v>
      </c>
      <c r="B1469" s="8" t="s">
        <v>3854</v>
      </c>
      <c r="C1469" s="7" t="s">
        <v>3415</v>
      </c>
      <c r="D1469" s="8" t="s">
        <v>3854</v>
      </c>
      <c r="E1469" s="6">
        <v>215.08</v>
      </c>
      <c r="F1469" s="6">
        <v>0.7</v>
      </c>
      <c r="G1469" s="6">
        <f t="shared" si="36"/>
        <v>307.25714285714287</v>
      </c>
      <c r="H1469" s="10" t="s">
        <v>2274</v>
      </c>
    </row>
    <row r="1470" spans="1:8" x14ac:dyDescent="0.3">
      <c r="A1470" s="8" t="s">
        <v>3855</v>
      </c>
      <c r="B1470" s="8" t="s">
        <v>3855</v>
      </c>
      <c r="C1470" s="7" t="s">
        <v>3415</v>
      </c>
      <c r="D1470" s="8" t="s">
        <v>3855</v>
      </c>
      <c r="E1470" s="6">
        <v>226.92</v>
      </c>
      <c r="F1470" s="6">
        <v>0.7</v>
      </c>
      <c r="G1470" s="6">
        <f t="shared" si="36"/>
        <v>324.17142857142858</v>
      </c>
      <c r="H1470" s="10" t="s">
        <v>2274</v>
      </c>
    </row>
    <row r="1471" spans="1:8" x14ac:dyDescent="0.3">
      <c r="A1471" s="8" t="s">
        <v>3856</v>
      </c>
      <c r="B1471" s="8" t="s">
        <v>3856</v>
      </c>
      <c r="C1471" s="7" t="s">
        <v>3415</v>
      </c>
      <c r="D1471" s="8" t="s">
        <v>3856</v>
      </c>
      <c r="E1471" s="6">
        <v>194.22</v>
      </c>
      <c r="F1471" s="6">
        <v>0.7</v>
      </c>
      <c r="G1471" s="6">
        <f t="shared" si="36"/>
        <v>277.45714285714286</v>
      </c>
      <c r="H1471" s="10" t="s">
        <v>2274</v>
      </c>
    </row>
    <row r="1472" spans="1:8" x14ac:dyDescent="0.3">
      <c r="A1472" s="8" t="s">
        <v>3857</v>
      </c>
      <c r="B1472" s="8" t="s">
        <v>3857</v>
      </c>
      <c r="C1472" s="7" t="s">
        <v>3415</v>
      </c>
      <c r="D1472" s="8" t="s">
        <v>3857</v>
      </c>
      <c r="E1472" s="6">
        <v>172</v>
      </c>
      <c r="F1472" s="6">
        <v>0.7</v>
      </c>
      <c r="G1472" s="6">
        <f t="shared" si="36"/>
        <v>245.71428571428572</v>
      </c>
      <c r="H1472" s="10" t="s">
        <v>2274</v>
      </c>
    </row>
    <row r="1473" spans="1:8" x14ac:dyDescent="0.3">
      <c r="A1473" s="8" t="s">
        <v>3858</v>
      </c>
      <c r="B1473" s="8" t="s">
        <v>3858</v>
      </c>
      <c r="C1473" s="7" t="s">
        <v>3415</v>
      </c>
      <c r="D1473" s="8" t="s">
        <v>3858</v>
      </c>
      <c r="E1473" s="6">
        <v>194.22</v>
      </c>
      <c r="F1473" s="6">
        <v>0.7</v>
      </c>
      <c r="G1473" s="6">
        <f t="shared" si="36"/>
        <v>277.45714285714286</v>
      </c>
      <c r="H1473" s="10" t="s">
        <v>2274</v>
      </c>
    </row>
    <row r="1474" spans="1:8" x14ac:dyDescent="0.3">
      <c r="A1474" s="8" t="s">
        <v>3859</v>
      </c>
      <c r="B1474" s="8" t="s">
        <v>3859</v>
      </c>
      <c r="C1474" s="7" t="s">
        <v>3415</v>
      </c>
      <c r="D1474" s="8" t="s">
        <v>3859</v>
      </c>
      <c r="E1474" s="6">
        <v>150.5</v>
      </c>
      <c r="F1474" s="6">
        <v>0.7</v>
      </c>
      <c r="G1474" s="6">
        <f t="shared" si="36"/>
        <v>215</v>
      </c>
      <c r="H1474" s="10" t="s">
        <v>2274</v>
      </c>
    </row>
    <row r="1475" spans="1:8" x14ac:dyDescent="0.3">
      <c r="A1475" s="8" t="s">
        <v>3860</v>
      </c>
      <c r="B1475" s="8" t="s">
        <v>3860</v>
      </c>
      <c r="C1475" s="7" t="s">
        <v>3415</v>
      </c>
      <c r="D1475" s="8" t="s">
        <v>3860</v>
      </c>
      <c r="E1475" s="6">
        <v>226.92</v>
      </c>
      <c r="F1475" s="6">
        <v>0.7</v>
      </c>
      <c r="G1475" s="6">
        <f t="shared" si="36"/>
        <v>324.17142857142858</v>
      </c>
      <c r="H1475" s="10" t="s">
        <v>2274</v>
      </c>
    </row>
    <row r="1476" spans="1:8" x14ac:dyDescent="0.3">
      <c r="A1476" s="8" t="s">
        <v>3861</v>
      </c>
      <c r="B1476" s="8" t="s">
        <v>3861</v>
      </c>
      <c r="C1476" s="7" t="s">
        <v>3415</v>
      </c>
      <c r="D1476" s="8" t="s">
        <v>3861</v>
      </c>
      <c r="E1476" s="6">
        <v>150.5</v>
      </c>
      <c r="F1476" s="6">
        <v>0.7</v>
      </c>
      <c r="G1476" s="6">
        <f t="shared" si="36"/>
        <v>215</v>
      </c>
      <c r="H1476" s="10" t="s">
        <v>2274</v>
      </c>
    </row>
    <row r="1477" spans="1:8" x14ac:dyDescent="0.3">
      <c r="A1477" s="8" t="s">
        <v>3862</v>
      </c>
      <c r="B1477" s="8" t="s">
        <v>3862</v>
      </c>
      <c r="C1477" s="7" t="s">
        <v>3415</v>
      </c>
      <c r="D1477" s="8" t="s">
        <v>3862</v>
      </c>
      <c r="E1477" s="6">
        <v>233.61</v>
      </c>
      <c r="F1477" s="6">
        <v>0.7</v>
      </c>
      <c r="G1477" s="6">
        <f t="shared" si="36"/>
        <v>333.72857142857146</v>
      </c>
      <c r="H1477" s="10" t="s">
        <v>2274</v>
      </c>
    </row>
    <row r="1478" spans="1:8" x14ac:dyDescent="0.3">
      <c r="A1478" s="8" t="s">
        <v>3863</v>
      </c>
      <c r="B1478" s="8" t="s">
        <v>3863</v>
      </c>
      <c r="C1478" s="7" t="s">
        <v>3415</v>
      </c>
      <c r="D1478" s="8" t="s">
        <v>3863</v>
      </c>
      <c r="E1478" s="6">
        <v>233.61</v>
      </c>
      <c r="F1478" s="6">
        <v>0.7</v>
      </c>
      <c r="G1478" s="6">
        <f t="shared" si="36"/>
        <v>333.72857142857146</v>
      </c>
      <c r="H1478" s="10" t="s">
        <v>2274</v>
      </c>
    </row>
    <row r="1479" spans="1:8" x14ac:dyDescent="0.3">
      <c r="A1479" s="8" t="s">
        <v>3864</v>
      </c>
      <c r="B1479" s="8" t="s">
        <v>3864</v>
      </c>
      <c r="C1479" s="7" t="s">
        <v>3415</v>
      </c>
      <c r="D1479" s="8" t="s">
        <v>3864</v>
      </c>
      <c r="E1479" s="6">
        <v>226.92</v>
      </c>
      <c r="F1479" s="6">
        <v>0.7</v>
      </c>
      <c r="G1479" s="6">
        <f t="shared" si="36"/>
        <v>324.17142857142858</v>
      </c>
      <c r="H1479" s="10" t="s">
        <v>2274</v>
      </c>
    </row>
    <row r="1480" spans="1:8" x14ac:dyDescent="0.3">
      <c r="A1480" s="8" t="s">
        <v>3865</v>
      </c>
      <c r="B1480" s="8" t="s">
        <v>3865</v>
      </c>
      <c r="C1480" s="7" t="s">
        <v>3415</v>
      </c>
      <c r="D1480" s="8" t="s">
        <v>3865</v>
      </c>
      <c r="E1480" s="6">
        <v>237.64</v>
      </c>
      <c r="F1480" s="6">
        <v>0.7</v>
      </c>
      <c r="G1480" s="6">
        <f t="shared" si="36"/>
        <v>339.48571428571427</v>
      </c>
      <c r="H1480" s="10" t="s">
        <v>2274</v>
      </c>
    </row>
    <row r="1481" spans="1:8" x14ac:dyDescent="0.3">
      <c r="A1481" s="8" t="s">
        <v>3866</v>
      </c>
      <c r="B1481" s="8" t="s">
        <v>3866</v>
      </c>
      <c r="C1481" s="7" t="s">
        <v>3415</v>
      </c>
      <c r="D1481" s="8" t="s">
        <v>3866</v>
      </c>
      <c r="E1481" s="6">
        <v>230.82</v>
      </c>
      <c r="F1481" s="6">
        <v>0.7</v>
      </c>
      <c r="G1481" s="6">
        <f t="shared" si="36"/>
        <v>329.74285714285713</v>
      </c>
      <c r="H1481" s="10" t="s">
        <v>2274</v>
      </c>
    </row>
    <row r="1482" spans="1:8" x14ac:dyDescent="0.3">
      <c r="A1482" s="8" t="s">
        <v>3867</v>
      </c>
      <c r="B1482" s="8" t="s">
        <v>3867</v>
      </c>
      <c r="C1482" s="7" t="s">
        <v>3415</v>
      </c>
      <c r="D1482" s="8" t="s">
        <v>3867</v>
      </c>
      <c r="E1482" s="6">
        <v>197.6</v>
      </c>
      <c r="F1482" s="6">
        <v>0.7</v>
      </c>
      <c r="G1482" s="6">
        <f t="shared" si="36"/>
        <v>282.28571428571428</v>
      </c>
      <c r="H1482" s="10" t="s">
        <v>2274</v>
      </c>
    </row>
    <row r="1483" spans="1:8" x14ac:dyDescent="0.3">
      <c r="A1483" s="8" t="s">
        <v>3868</v>
      </c>
      <c r="B1483" s="8" t="s">
        <v>3868</v>
      </c>
      <c r="C1483" s="7" t="s">
        <v>3415</v>
      </c>
      <c r="D1483" s="8" t="s">
        <v>3868</v>
      </c>
      <c r="E1483" s="6">
        <v>230.82</v>
      </c>
      <c r="F1483" s="6">
        <v>0.7</v>
      </c>
      <c r="G1483" s="6">
        <f t="shared" si="36"/>
        <v>329.74285714285713</v>
      </c>
      <c r="H1483" s="10" t="s">
        <v>2274</v>
      </c>
    </row>
    <row r="1484" spans="1:8" x14ac:dyDescent="0.3">
      <c r="A1484" s="8" t="s">
        <v>3869</v>
      </c>
      <c r="B1484" s="8" t="s">
        <v>3869</v>
      </c>
      <c r="C1484" s="7" t="s">
        <v>3415</v>
      </c>
      <c r="D1484" s="8" t="s">
        <v>3869</v>
      </c>
      <c r="E1484" s="6">
        <v>230.82</v>
      </c>
      <c r="F1484" s="6">
        <v>0.7</v>
      </c>
      <c r="G1484" s="6">
        <f t="shared" si="36"/>
        <v>329.74285714285713</v>
      </c>
      <c r="H1484" s="10" t="s">
        <v>2274</v>
      </c>
    </row>
    <row r="1485" spans="1:8" x14ac:dyDescent="0.3">
      <c r="A1485" s="8" t="s">
        <v>3870</v>
      </c>
      <c r="B1485" s="8" t="s">
        <v>3870</v>
      </c>
      <c r="C1485" s="7" t="s">
        <v>3415</v>
      </c>
      <c r="D1485" s="8" t="s">
        <v>3870</v>
      </c>
      <c r="E1485" s="6">
        <v>230.82</v>
      </c>
      <c r="F1485" s="6">
        <v>0.7</v>
      </c>
      <c r="G1485" s="6">
        <f t="shared" si="36"/>
        <v>329.74285714285713</v>
      </c>
      <c r="H1485" s="10" t="s">
        <v>2274</v>
      </c>
    </row>
    <row r="1486" spans="1:8" x14ac:dyDescent="0.3">
      <c r="A1486" s="8" t="s">
        <v>3871</v>
      </c>
      <c r="B1486" s="8" t="s">
        <v>3871</v>
      </c>
      <c r="C1486" s="7" t="s">
        <v>3415</v>
      </c>
      <c r="D1486" s="8" t="s">
        <v>3871</v>
      </c>
      <c r="E1486" s="6">
        <v>237.64</v>
      </c>
      <c r="F1486" s="6">
        <v>0.7</v>
      </c>
      <c r="G1486" s="6">
        <f t="shared" si="36"/>
        <v>339.48571428571427</v>
      </c>
      <c r="H1486" s="10" t="s">
        <v>2274</v>
      </c>
    </row>
    <row r="1487" spans="1:8" x14ac:dyDescent="0.3">
      <c r="A1487" s="8" t="s">
        <v>3872</v>
      </c>
      <c r="B1487" s="8" t="s">
        <v>3872</v>
      </c>
      <c r="C1487" s="7" t="s">
        <v>3415</v>
      </c>
      <c r="D1487" s="8" t="s">
        <v>3872</v>
      </c>
      <c r="E1487" s="6">
        <v>237.64</v>
      </c>
      <c r="F1487" s="6">
        <v>0.7</v>
      </c>
      <c r="G1487" s="6">
        <f t="shared" si="36"/>
        <v>339.48571428571427</v>
      </c>
      <c r="H1487" s="10" t="s">
        <v>2274</v>
      </c>
    </row>
    <row r="1488" spans="1:8" x14ac:dyDescent="0.3">
      <c r="A1488" s="8" t="s">
        <v>3873</v>
      </c>
      <c r="B1488" s="8" t="s">
        <v>3873</v>
      </c>
      <c r="C1488" s="7" t="s">
        <v>3415</v>
      </c>
      <c r="D1488" s="8" t="s">
        <v>3873</v>
      </c>
      <c r="E1488" s="6">
        <v>233.61</v>
      </c>
      <c r="F1488" s="6">
        <v>0.7</v>
      </c>
      <c r="G1488" s="6">
        <f t="shared" ref="G1488:G1551" si="37">E1488/F1488</f>
        <v>333.72857142857146</v>
      </c>
      <c r="H1488" s="10" t="s">
        <v>2274</v>
      </c>
    </row>
    <row r="1489" spans="1:8" x14ac:dyDescent="0.3">
      <c r="A1489" s="8" t="s">
        <v>3874</v>
      </c>
      <c r="B1489" s="8" t="s">
        <v>3874</v>
      </c>
      <c r="C1489" s="7" t="s">
        <v>3415</v>
      </c>
      <c r="D1489" s="8" t="s">
        <v>3874</v>
      </c>
      <c r="E1489" s="6">
        <v>226.92</v>
      </c>
      <c r="F1489" s="6">
        <v>0.7</v>
      </c>
      <c r="G1489" s="6">
        <f t="shared" si="37"/>
        <v>324.17142857142858</v>
      </c>
      <c r="H1489" s="10" t="s">
        <v>2274</v>
      </c>
    </row>
    <row r="1490" spans="1:8" x14ac:dyDescent="0.3">
      <c r="A1490" s="8" t="s">
        <v>3875</v>
      </c>
      <c r="B1490" s="8" t="s">
        <v>3875</v>
      </c>
      <c r="C1490" s="7" t="s">
        <v>3415</v>
      </c>
      <c r="D1490" s="8" t="s">
        <v>3875</v>
      </c>
      <c r="E1490" s="6">
        <v>229.19</v>
      </c>
      <c r="F1490" s="6">
        <v>0.7</v>
      </c>
      <c r="G1490" s="6">
        <f t="shared" si="37"/>
        <v>327.41428571428571</v>
      </c>
      <c r="H1490" s="10" t="s">
        <v>2274</v>
      </c>
    </row>
    <row r="1491" spans="1:8" x14ac:dyDescent="0.3">
      <c r="A1491" s="8" t="s">
        <v>3876</v>
      </c>
      <c r="B1491" s="8" t="s">
        <v>3876</v>
      </c>
      <c r="C1491" s="7" t="s">
        <v>3415</v>
      </c>
      <c r="D1491" s="8" t="s">
        <v>3876</v>
      </c>
      <c r="E1491" s="6">
        <v>229.19</v>
      </c>
      <c r="F1491" s="6">
        <v>0.7</v>
      </c>
      <c r="G1491" s="6">
        <f t="shared" si="37"/>
        <v>327.41428571428571</v>
      </c>
      <c r="H1491" s="10" t="s">
        <v>2274</v>
      </c>
    </row>
    <row r="1492" spans="1:8" x14ac:dyDescent="0.3">
      <c r="A1492" s="8" t="s">
        <v>3877</v>
      </c>
      <c r="B1492" s="8" t="s">
        <v>3877</v>
      </c>
      <c r="C1492" s="7" t="s">
        <v>3415</v>
      </c>
      <c r="D1492" s="8" t="s">
        <v>3877</v>
      </c>
      <c r="E1492" s="6">
        <v>229.19</v>
      </c>
      <c r="F1492" s="6">
        <v>0.7</v>
      </c>
      <c r="G1492" s="6">
        <f t="shared" si="37"/>
        <v>327.41428571428571</v>
      </c>
      <c r="H1492" s="10" t="s">
        <v>2274</v>
      </c>
    </row>
    <row r="1493" spans="1:8" x14ac:dyDescent="0.3">
      <c r="A1493" s="8" t="s">
        <v>3878</v>
      </c>
      <c r="B1493" s="8" t="s">
        <v>3878</v>
      </c>
      <c r="C1493" s="7" t="s">
        <v>3415</v>
      </c>
      <c r="D1493" s="8" t="s">
        <v>3878</v>
      </c>
      <c r="E1493" s="6">
        <v>236.02</v>
      </c>
      <c r="F1493" s="6">
        <v>0.7</v>
      </c>
      <c r="G1493" s="6">
        <f t="shared" si="37"/>
        <v>337.17142857142863</v>
      </c>
      <c r="H1493" s="10" t="s">
        <v>2274</v>
      </c>
    </row>
    <row r="1494" spans="1:8" x14ac:dyDescent="0.3">
      <c r="A1494" s="8" t="s">
        <v>3879</v>
      </c>
      <c r="B1494" s="8" t="s">
        <v>3879</v>
      </c>
      <c r="C1494" s="7" t="s">
        <v>3415</v>
      </c>
      <c r="D1494" s="8" t="s">
        <v>3879</v>
      </c>
      <c r="E1494" s="6">
        <v>236.02</v>
      </c>
      <c r="F1494" s="6">
        <v>0.7</v>
      </c>
      <c r="G1494" s="6">
        <f t="shared" si="37"/>
        <v>337.17142857142863</v>
      </c>
      <c r="H1494" s="10" t="s">
        <v>2274</v>
      </c>
    </row>
    <row r="1495" spans="1:8" x14ac:dyDescent="0.3">
      <c r="A1495" s="8" t="s">
        <v>3880</v>
      </c>
      <c r="B1495" s="8" t="s">
        <v>3880</v>
      </c>
      <c r="C1495" s="7" t="s">
        <v>3415</v>
      </c>
      <c r="D1495" s="8" t="s">
        <v>3880</v>
      </c>
      <c r="E1495" s="6">
        <v>172</v>
      </c>
      <c r="F1495" s="6">
        <v>0.7</v>
      </c>
      <c r="G1495" s="6">
        <f t="shared" si="37"/>
        <v>245.71428571428572</v>
      </c>
      <c r="H1495" s="10" t="s">
        <v>2274</v>
      </c>
    </row>
    <row r="1496" spans="1:8" x14ac:dyDescent="0.3">
      <c r="A1496" s="8" t="s">
        <v>3881</v>
      </c>
      <c r="B1496" s="8" t="s">
        <v>3881</v>
      </c>
      <c r="C1496" s="7" t="s">
        <v>3415</v>
      </c>
      <c r="D1496" s="8" t="s">
        <v>3881</v>
      </c>
      <c r="E1496" s="6">
        <v>229.19</v>
      </c>
      <c r="F1496" s="6">
        <v>0.7</v>
      </c>
      <c r="G1496" s="6">
        <f t="shared" si="37"/>
        <v>327.41428571428571</v>
      </c>
      <c r="H1496" s="10" t="s">
        <v>2274</v>
      </c>
    </row>
    <row r="1497" spans="1:8" x14ac:dyDescent="0.3">
      <c r="A1497" s="8" t="s">
        <v>3882</v>
      </c>
      <c r="B1497" s="8" t="s">
        <v>3882</v>
      </c>
      <c r="C1497" s="7" t="s">
        <v>3415</v>
      </c>
      <c r="D1497" s="8" t="s">
        <v>3882</v>
      </c>
      <c r="E1497" s="6">
        <v>196.24</v>
      </c>
      <c r="F1497" s="6">
        <v>0.7</v>
      </c>
      <c r="G1497" s="6">
        <f t="shared" si="37"/>
        <v>280.34285714285716</v>
      </c>
      <c r="H1497" s="10" t="s">
        <v>2274</v>
      </c>
    </row>
    <row r="1498" spans="1:8" x14ac:dyDescent="0.3">
      <c r="A1498" s="8" t="s">
        <v>3883</v>
      </c>
      <c r="B1498" s="8" t="s">
        <v>3883</v>
      </c>
      <c r="C1498" s="7" t="s">
        <v>3415</v>
      </c>
      <c r="D1498" s="8" t="s">
        <v>3883</v>
      </c>
      <c r="E1498" s="6">
        <v>196.24</v>
      </c>
      <c r="F1498" s="6">
        <v>0.7</v>
      </c>
      <c r="G1498" s="6">
        <f t="shared" si="37"/>
        <v>280.34285714285716</v>
      </c>
      <c r="H1498" s="10" t="s">
        <v>2274</v>
      </c>
    </row>
    <row r="1499" spans="1:8" x14ac:dyDescent="0.3">
      <c r="A1499" s="8" t="s">
        <v>3884</v>
      </c>
      <c r="B1499" s="8" t="s">
        <v>3884</v>
      </c>
      <c r="C1499" s="7" t="s">
        <v>3415</v>
      </c>
      <c r="D1499" s="8" t="s">
        <v>3884</v>
      </c>
      <c r="E1499" s="6">
        <v>196.24</v>
      </c>
      <c r="F1499" s="6">
        <v>0.7</v>
      </c>
      <c r="G1499" s="6">
        <f t="shared" si="37"/>
        <v>280.34285714285716</v>
      </c>
      <c r="H1499" s="10" t="s">
        <v>2274</v>
      </c>
    </row>
    <row r="1500" spans="1:8" x14ac:dyDescent="0.3">
      <c r="A1500" s="8" t="s">
        <v>3885</v>
      </c>
      <c r="B1500" s="8" t="s">
        <v>3885</v>
      </c>
      <c r="C1500" s="7" t="s">
        <v>3415</v>
      </c>
      <c r="D1500" s="8" t="s">
        <v>3885</v>
      </c>
      <c r="E1500" s="6">
        <v>229.19</v>
      </c>
      <c r="F1500" s="6">
        <v>0.7</v>
      </c>
      <c r="G1500" s="6">
        <f t="shared" si="37"/>
        <v>327.41428571428571</v>
      </c>
      <c r="H1500" s="10" t="s">
        <v>2274</v>
      </c>
    </row>
    <row r="1501" spans="1:8" x14ac:dyDescent="0.3">
      <c r="A1501" s="8" t="s">
        <v>3886</v>
      </c>
      <c r="B1501" s="8" t="s">
        <v>3886</v>
      </c>
      <c r="C1501" s="7" t="s">
        <v>3415</v>
      </c>
      <c r="D1501" s="8" t="s">
        <v>3886</v>
      </c>
      <c r="E1501" s="6">
        <v>236.02</v>
      </c>
      <c r="F1501" s="6">
        <v>0.7</v>
      </c>
      <c r="G1501" s="6">
        <f t="shared" si="37"/>
        <v>337.17142857142863</v>
      </c>
      <c r="H1501" s="10" t="s">
        <v>2274</v>
      </c>
    </row>
    <row r="1502" spans="1:8" x14ac:dyDescent="0.3">
      <c r="A1502" s="8" t="s">
        <v>3887</v>
      </c>
      <c r="B1502" s="8" t="s">
        <v>3887</v>
      </c>
      <c r="C1502" s="7" t="s">
        <v>3415</v>
      </c>
      <c r="D1502" s="8" t="s">
        <v>3887</v>
      </c>
      <c r="E1502" s="6">
        <v>236.02</v>
      </c>
      <c r="F1502" s="6">
        <v>0.7</v>
      </c>
      <c r="G1502" s="6">
        <f t="shared" si="37"/>
        <v>337.17142857142863</v>
      </c>
      <c r="H1502" s="10" t="s">
        <v>2274</v>
      </c>
    </row>
    <row r="1503" spans="1:8" x14ac:dyDescent="0.3">
      <c r="A1503" s="8" t="s">
        <v>3888</v>
      </c>
      <c r="B1503" s="8" t="s">
        <v>3888</v>
      </c>
      <c r="C1503" s="7" t="s">
        <v>3415</v>
      </c>
      <c r="D1503" s="8" t="s">
        <v>3888</v>
      </c>
      <c r="E1503" s="6">
        <v>236.02</v>
      </c>
      <c r="F1503" s="6">
        <v>0.7</v>
      </c>
      <c r="G1503" s="6">
        <f t="shared" si="37"/>
        <v>337.17142857142863</v>
      </c>
      <c r="H1503" s="10" t="s">
        <v>2274</v>
      </c>
    </row>
    <row r="1504" spans="1:8" x14ac:dyDescent="0.3">
      <c r="A1504" s="8" t="s">
        <v>3889</v>
      </c>
      <c r="B1504" s="8" t="s">
        <v>3889</v>
      </c>
      <c r="C1504" s="7" t="s">
        <v>3415</v>
      </c>
      <c r="D1504" s="8" t="s">
        <v>3889</v>
      </c>
      <c r="E1504" s="6">
        <v>229.19</v>
      </c>
      <c r="F1504" s="6">
        <v>0.7</v>
      </c>
      <c r="G1504" s="6">
        <f t="shared" si="37"/>
        <v>327.41428571428571</v>
      </c>
      <c r="H1504" s="10" t="s">
        <v>2274</v>
      </c>
    </row>
    <row r="1505" spans="1:8" x14ac:dyDescent="0.3">
      <c r="A1505" s="8" t="s">
        <v>3890</v>
      </c>
      <c r="B1505" s="8" t="s">
        <v>3890</v>
      </c>
      <c r="C1505" s="7" t="s">
        <v>3415</v>
      </c>
      <c r="D1505" s="8" t="s">
        <v>3890</v>
      </c>
      <c r="E1505" s="6">
        <v>229.19</v>
      </c>
      <c r="F1505" s="6">
        <v>0.7</v>
      </c>
      <c r="G1505" s="6">
        <f t="shared" si="37"/>
        <v>327.41428571428571</v>
      </c>
      <c r="H1505" s="10" t="s">
        <v>2274</v>
      </c>
    </row>
    <row r="1506" spans="1:8" x14ac:dyDescent="0.3">
      <c r="A1506" s="8" t="s">
        <v>3891</v>
      </c>
      <c r="B1506" s="8" t="s">
        <v>3891</v>
      </c>
      <c r="C1506" s="7" t="s">
        <v>3415</v>
      </c>
      <c r="D1506" s="8" t="s">
        <v>3891</v>
      </c>
      <c r="E1506" s="6">
        <v>229.19</v>
      </c>
      <c r="F1506" s="6">
        <v>0.7</v>
      </c>
      <c r="G1506" s="6">
        <f t="shared" si="37"/>
        <v>327.41428571428571</v>
      </c>
      <c r="H1506" s="10" t="s">
        <v>2274</v>
      </c>
    </row>
    <row r="1507" spans="1:8" x14ac:dyDescent="0.3">
      <c r="A1507" s="8" t="s">
        <v>3892</v>
      </c>
      <c r="B1507" s="8" t="s">
        <v>3892</v>
      </c>
      <c r="C1507" s="7" t="s">
        <v>3415</v>
      </c>
      <c r="D1507" s="8" t="s">
        <v>3892</v>
      </c>
      <c r="E1507" s="6">
        <v>229.19</v>
      </c>
      <c r="F1507" s="6">
        <v>0.7</v>
      </c>
      <c r="G1507" s="6">
        <f t="shared" si="37"/>
        <v>327.41428571428571</v>
      </c>
      <c r="H1507" s="10" t="s">
        <v>2274</v>
      </c>
    </row>
    <row r="1508" spans="1:8" x14ac:dyDescent="0.3">
      <c r="A1508" s="8" t="s">
        <v>3893</v>
      </c>
      <c r="B1508" s="8" t="s">
        <v>3893</v>
      </c>
      <c r="C1508" s="7" t="s">
        <v>3415</v>
      </c>
      <c r="D1508" s="8" t="s">
        <v>3893</v>
      </c>
      <c r="E1508" s="6">
        <v>229.19</v>
      </c>
      <c r="F1508" s="6">
        <v>0.7</v>
      </c>
      <c r="G1508" s="6">
        <f t="shared" si="37"/>
        <v>327.41428571428571</v>
      </c>
      <c r="H1508" s="10" t="s">
        <v>2274</v>
      </c>
    </row>
    <row r="1509" spans="1:8" x14ac:dyDescent="0.3">
      <c r="A1509" s="8" t="s">
        <v>3894</v>
      </c>
      <c r="B1509" s="8" t="s">
        <v>3894</v>
      </c>
      <c r="C1509" s="7" t="s">
        <v>3415</v>
      </c>
      <c r="D1509" s="8" t="s">
        <v>3894</v>
      </c>
      <c r="E1509" s="6">
        <v>236.02</v>
      </c>
      <c r="F1509" s="6">
        <v>0.7</v>
      </c>
      <c r="G1509" s="6">
        <f t="shared" si="37"/>
        <v>337.17142857142863</v>
      </c>
      <c r="H1509" s="10" t="s">
        <v>2274</v>
      </c>
    </row>
    <row r="1510" spans="1:8" x14ac:dyDescent="0.3">
      <c r="A1510" s="8" t="s">
        <v>3895</v>
      </c>
      <c r="B1510" s="8" t="s">
        <v>3895</v>
      </c>
      <c r="C1510" s="7" t="s">
        <v>3415</v>
      </c>
      <c r="D1510" s="8" t="s">
        <v>3895</v>
      </c>
      <c r="E1510" s="6">
        <v>236.02</v>
      </c>
      <c r="F1510" s="6">
        <v>0.7</v>
      </c>
      <c r="G1510" s="6">
        <f t="shared" si="37"/>
        <v>337.17142857142863</v>
      </c>
      <c r="H1510" s="10" t="s">
        <v>2274</v>
      </c>
    </row>
    <row r="1511" spans="1:8" x14ac:dyDescent="0.3">
      <c r="A1511" s="8" t="s">
        <v>3896</v>
      </c>
      <c r="B1511" s="8" t="s">
        <v>3896</v>
      </c>
      <c r="C1511" s="7" t="s">
        <v>3415</v>
      </c>
      <c r="D1511" s="8" t="s">
        <v>3896</v>
      </c>
      <c r="E1511" s="6">
        <v>174.9</v>
      </c>
      <c r="F1511" s="6">
        <v>0.7</v>
      </c>
      <c r="G1511" s="6">
        <f t="shared" si="37"/>
        <v>249.85714285714289</v>
      </c>
      <c r="H1511" s="10" t="s">
        <v>2274</v>
      </c>
    </row>
    <row r="1512" spans="1:8" x14ac:dyDescent="0.3">
      <c r="A1512" s="8" t="s">
        <v>3897</v>
      </c>
      <c r="B1512" s="8" t="s">
        <v>3897</v>
      </c>
      <c r="C1512" s="7" t="s">
        <v>3415</v>
      </c>
      <c r="D1512" s="8" t="s">
        <v>3897</v>
      </c>
      <c r="E1512" s="6">
        <v>190.06</v>
      </c>
      <c r="F1512" s="6">
        <v>0.7</v>
      </c>
      <c r="G1512" s="6">
        <f t="shared" si="37"/>
        <v>271.51428571428573</v>
      </c>
      <c r="H1512" s="10" t="s">
        <v>2274</v>
      </c>
    </row>
    <row r="1513" spans="1:8" x14ac:dyDescent="0.3">
      <c r="A1513" s="8" t="s">
        <v>3898</v>
      </c>
      <c r="B1513" s="8" t="s">
        <v>3898</v>
      </c>
      <c r="C1513" s="7" t="s">
        <v>3415</v>
      </c>
      <c r="D1513" s="8" t="s">
        <v>3898</v>
      </c>
      <c r="E1513" s="6">
        <v>364.13</v>
      </c>
      <c r="F1513" s="6">
        <v>0.7</v>
      </c>
      <c r="G1513" s="6">
        <f t="shared" si="37"/>
        <v>520.18571428571431</v>
      </c>
      <c r="H1513" s="10" t="s">
        <v>2274</v>
      </c>
    </row>
    <row r="1514" spans="1:8" x14ac:dyDescent="0.3">
      <c r="A1514" s="8" t="s">
        <v>3899</v>
      </c>
      <c r="B1514" s="8" t="s">
        <v>3899</v>
      </c>
      <c r="C1514" s="7" t="s">
        <v>3415</v>
      </c>
      <c r="D1514" s="8" t="s">
        <v>3899</v>
      </c>
      <c r="E1514" s="6">
        <v>364.13</v>
      </c>
      <c r="F1514" s="6">
        <v>0.7</v>
      </c>
      <c r="G1514" s="6">
        <f t="shared" si="37"/>
        <v>520.18571428571431</v>
      </c>
      <c r="H1514" s="10" t="s">
        <v>2274</v>
      </c>
    </row>
    <row r="1515" spans="1:8" x14ac:dyDescent="0.3">
      <c r="A1515" s="8" t="s">
        <v>3900</v>
      </c>
      <c r="B1515" s="8" t="s">
        <v>3900</v>
      </c>
      <c r="C1515" s="7" t="s">
        <v>3415</v>
      </c>
      <c r="D1515" s="8" t="s">
        <v>3900</v>
      </c>
      <c r="E1515" s="6">
        <v>357.18</v>
      </c>
      <c r="F1515" s="6">
        <v>0.7</v>
      </c>
      <c r="G1515" s="6">
        <f t="shared" si="37"/>
        <v>510.25714285714292</v>
      </c>
      <c r="H1515" s="10" t="s">
        <v>2274</v>
      </c>
    </row>
    <row r="1516" spans="1:8" x14ac:dyDescent="0.3">
      <c r="A1516" s="8" t="s">
        <v>3901</v>
      </c>
      <c r="B1516" s="8" t="s">
        <v>3901</v>
      </c>
      <c r="C1516" s="7" t="s">
        <v>3415</v>
      </c>
      <c r="D1516" s="8" t="s">
        <v>3901</v>
      </c>
      <c r="E1516" s="6">
        <v>357.18</v>
      </c>
      <c r="F1516" s="6">
        <v>0.7</v>
      </c>
      <c r="G1516" s="6">
        <f t="shared" si="37"/>
        <v>510.25714285714292</v>
      </c>
      <c r="H1516" s="10" t="s">
        <v>2274</v>
      </c>
    </row>
    <row r="1517" spans="1:8" x14ac:dyDescent="0.3">
      <c r="A1517" s="8" t="s">
        <v>3902</v>
      </c>
      <c r="B1517" s="8" t="s">
        <v>3902</v>
      </c>
      <c r="C1517" s="7" t="s">
        <v>3415</v>
      </c>
      <c r="D1517" s="8" t="s">
        <v>3902</v>
      </c>
      <c r="E1517" s="6">
        <v>164.06</v>
      </c>
      <c r="F1517" s="6">
        <v>0.7</v>
      </c>
      <c r="G1517" s="6">
        <f t="shared" si="37"/>
        <v>234.37142857142859</v>
      </c>
      <c r="H1517" s="10" t="s">
        <v>2274</v>
      </c>
    </row>
    <row r="1518" spans="1:8" x14ac:dyDescent="0.3">
      <c r="A1518" s="8" t="s">
        <v>3903</v>
      </c>
      <c r="B1518" s="8" t="s">
        <v>3903</v>
      </c>
      <c r="C1518" s="7" t="s">
        <v>3415</v>
      </c>
      <c r="D1518" s="8" t="s">
        <v>3903</v>
      </c>
      <c r="E1518" s="6">
        <v>159.51</v>
      </c>
      <c r="F1518" s="6">
        <v>0.7</v>
      </c>
      <c r="G1518" s="6">
        <f t="shared" si="37"/>
        <v>227.87142857142857</v>
      </c>
      <c r="H1518" s="10" t="s">
        <v>2274</v>
      </c>
    </row>
    <row r="1519" spans="1:8" x14ac:dyDescent="0.3">
      <c r="A1519" s="8" t="s">
        <v>3904</v>
      </c>
      <c r="B1519" s="8" t="s">
        <v>3904</v>
      </c>
      <c r="C1519" s="7" t="s">
        <v>3415</v>
      </c>
      <c r="D1519" s="8" t="s">
        <v>3904</v>
      </c>
      <c r="E1519" s="6">
        <v>159.51</v>
      </c>
      <c r="F1519" s="6">
        <v>0.7</v>
      </c>
      <c r="G1519" s="6">
        <f t="shared" si="37"/>
        <v>227.87142857142857</v>
      </c>
      <c r="H1519" s="10" t="s">
        <v>2274</v>
      </c>
    </row>
    <row r="1520" spans="1:8" x14ac:dyDescent="0.3">
      <c r="A1520" s="8" t="s">
        <v>3905</v>
      </c>
      <c r="B1520" s="8" t="s">
        <v>3905</v>
      </c>
      <c r="C1520" s="7" t="s">
        <v>3415</v>
      </c>
      <c r="D1520" s="8" t="s">
        <v>3905</v>
      </c>
      <c r="E1520" s="6">
        <v>159.51</v>
      </c>
      <c r="F1520" s="6">
        <v>0.7</v>
      </c>
      <c r="G1520" s="6">
        <f t="shared" si="37"/>
        <v>227.87142857142857</v>
      </c>
      <c r="H1520" s="10" t="s">
        <v>2274</v>
      </c>
    </row>
    <row r="1521" spans="1:8" x14ac:dyDescent="0.3">
      <c r="A1521" s="8" t="s">
        <v>3906</v>
      </c>
      <c r="B1521" s="8" t="s">
        <v>3906</v>
      </c>
      <c r="C1521" s="7" t="s">
        <v>3415</v>
      </c>
      <c r="D1521" s="8" t="s">
        <v>3906</v>
      </c>
      <c r="E1521" s="6">
        <v>159.51</v>
      </c>
      <c r="F1521" s="6">
        <v>0.7</v>
      </c>
      <c r="G1521" s="6">
        <f t="shared" si="37"/>
        <v>227.87142857142857</v>
      </c>
      <c r="H1521" s="10" t="s">
        <v>2274</v>
      </c>
    </row>
    <row r="1522" spans="1:8" x14ac:dyDescent="0.3">
      <c r="A1522" s="8" t="s">
        <v>3907</v>
      </c>
      <c r="B1522" s="8" t="s">
        <v>3907</v>
      </c>
      <c r="C1522" s="7" t="s">
        <v>3415</v>
      </c>
      <c r="D1522" s="8" t="s">
        <v>3907</v>
      </c>
      <c r="E1522" s="6">
        <v>153.13999999999999</v>
      </c>
      <c r="F1522" s="6">
        <v>0.7</v>
      </c>
      <c r="G1522" s="6">
        <f t="shared" si="37"/>
        <v>218.77142857142857</v>
      </c>
      <c r="H1522" s="10" t="s">
        <v>2274</v>
      </c>
    </row>
    <row r="1523" spans="1:8" x14ac:dyDescent="0.3">
      <c r="A1523" s="8" t="s">
        <v>3908</v>
      </c>
      <c r="B1523" s="8" t="s">
        <v>3908</v>
      </c>
      <c r="C1523" s="7" t="s">
        <v>3415</v>
      </c>
      <c r="D1523" s="8" t="s">
        <v>3908</v>
      </c>
      <c r="E1523" s="6">
        <v>142.16</v>
      </c>
      <c r="F1523" s="6">
        <v>0.7</v>
      </c>
      <c r="G1523" s="6">
        <f t="shared" si="37"/>
        <v>203.08571428571429</v>
      </c>
      <c r="H1523" s="10" t="s">
        <v>2274</v>
      </c>
    </row>
    <row r="1524" spans="1:8" x14ac:dyDescent="0.3">
      <c r="A1524" s="8" t="s">
        <v>3909</v>
      </c>
      <c r="B1524" s="8" t="s">
        <v>3909</v>
      </c>
      <c r="C1524" s="7" t="s">
        <v>3415</v>
      </c>
      <c r="D1524" s="8" t="s">
        <v>3909</v>
      </c>
      <c r="E1524" s="6">
        <v>142.16</v>
      </c>
      <c r="F1524" s="6">
        <v>0.7</v>
      </c>
      <c r="G1524" s="6">
        <f t="shared" si="37"/>
        <v>203.08571428571429</v>
      </c>
      <c r="H1524" s="10" t="s">
        <v>2274</v>
      </c>
    </row>
    <row r="1525" spans="1:8" x14ac:dyDescent="0.3">
      <c r="A1525" s="8" t="s">
        <v>3910</v>
      </c>
      <c r="B1525" s="8" t="s">
        <v>3910</v>
      </c>
      <c r="C1525" s="7" t="s">
        <v>3415</v>
      </c>
      <c r="D1525" s="8" t="s">
        <v>3910</v>
      </c>
      <c r="E1525" s="6">
        <v>148.91999999999999</v>
      </c>
      <c r="F1525" s="6">
        <v>0.7</v>
      </c>
      <c r="G1525" s="6">
        <f t="shared" si="37"/>
        <v>212.74285714285713</v>
      </c>
      <c r="H1525" s="10" t="s">
        <v>2274</v>
      </c>
    </row>
    <row r="1526" spans="1:8" x14ac:dyDescent="0.3">
      <c r="A1526" s="8" t="s">
        <v>3911</v>
      </c>
      <c r="B1526" s="8" t="s">
        <v>3911</v>
      </c>
      <c r="C1526" s="7" t="s">
        <v>3415</v>
      </c>
      <c r="D1526" s="8" t="s">
        <v>3911</v>
      </c>
      <c r="E1526" s="6">
        <v>148.91999999999999</v>
      </c>
      <c r="F1526" s="6">
        <v>0.7</v>
      </c>
      <c r="G1526" s="6">
        <f t="shared" si="37"/>
        <v>212.74285714285713</v>
      </c>
      <c r="H1526" s="10" t="s">
        <v>2274</v>
      </c>
    </row>
    <row r="1527" spans="1:8" x14ac:dyDescent="0.3">
      <c r="A1527" s="8" t="s">
        <v>3912</v>
      </c>
      <c r="B1527" s="8" t="s">
        <v>3912</v>
      </c>
      <c r="C1527" s="7" t="s">
        <v>3415</v>
      </c>
      <c r="D1527" s="8" t="s">
        <v>3912</v>
      </c>
      <c r="E1527" s="6">
        <v>192.86</v>
      </c>
      <c r="F1527" s="6">
        <v>0.7</v>
      </c>
      <c r="G1527" s="6">
        <f t="shared" si="37"/>
        <v>275.51428571428573</v>
      </c>
      <c r="H1527" s="10" t="s">
        <v>2274</v>
      </c>
    </row>
    <row r="1528" spans="1:8" x14ac:dyDescent="0.3">
      <c r="A1528" s="8" t="s">
        <v>3913</v>
      </c>
      <c r="B1528" s="8" t="s">
        <v>3913</v>
      </c>
      <c r="C1528" s="7" t="s">
        <v>3415</v>
      </c>
      <c r="D1528" s="8" t="s">
        <v>3913</v>
      </c>
      <c r="E1528" s="6">
        <v>148.13999999999999</v>
      </c>
      <c r="F1528" s="6">
        <v>0.7</v>
      </c>
      <c r="G1528" s="6">
        <f t="shared" si="37"/>
        <v>211.62857142857143</v>
      </c>
      <c r="H1528" s="10" t="s">
        <v>2274</v>
      </c>
    </row>
    <row r="1529" spans="1:8" x14ac:dyDescent="0.3">
      <c r="A1529" s="8" t="s">
        <v>3914</v>
      </c>
      <c r="B1529" s="8" t="s">
        <v>3914</v>
      </c>
      <c r="C1529" s="7" t="s">
        <v>3415</v>
      </c>
      <c r="D1529" s="8" t="s">
        <v>3914</v>
      </c>
      <c r="E1529" s="6">
        <v>152.43</v>
      </c>
      <c r="F1529" s="6">
        <v>0.7</v>
      </c>
      <c r="G1529" s="6">
        <f t="shared" si="37"/>
        <v>217.75714285714287</v>
      </c>
      <c r="H1529" s="10" t="s">
        <v>2274</v>
      </c>
    </row>
    <row r="1530" spans="1:8" x14ac:dyDescent="0.3">
      <c r="A1530" s="8" t="s">
        <v>3915</v>
      </c>
      <c r="B1530" s="8" t="s">
        <v>3915</v>
      </c>
      <c r="C1530" s="7" t="s">
        <v>3415</v>
      </c>
      <c r="D1530" s="8" t="s">
        <v>3915</v>
      </c>
      <c r="E1530" s="6">
        <v>148.13999999999999</v>
      </c>
      <c r="F1530" s="6">
        <v>0.7</v>
      </c>
      <c r="G1530" s="6">
        <f t="shared" si="37"/>
        <v>211.62857142857143</v>
      </c>
      <c r="H1530" s="10" t="s">
        <v>2274</v>
      </c>
    </row>
    <row r="1531" spans="1:8" x14ac:dyDescent="0.3">
      <c r="A1531" s="8" t="s">
        <v>3916</v>
      </c>
      <c r="B1531" s="8" t="s">
        <v>3916</v>
      </c>
      <c r="C1531" s="7" t="s">
        <v>3415</v>
      </c>
      <c r="D1531" s="8" t="s">
        <v>3916</v>
      </c>
      <c r="E1531" s="6">
        <v>130.88</v>
      </c>
      <c r="F1531" s="6">
        <v>0.7</v>
      </c>
      <c r="G1531" s="6">
        <f t="shared" si="37"/>
        <v>186.97142857142859</v>
      </c>
      <c r="H1531" s="10" t="s">
        <v>2274</v>
      </c>
    </row>
    <row r="1532" spans="1:8" x14ac:dyDescent="0.3">
      <c r="A1532" s="8" t="s">
        <v>3917</v>
      </c>
      <c r="B1532" s="8" t="s">
        <v>3917</v>
      </c>
      <c r="C1532" s="7" t="s">
        <v>3415</v>
      </c>
      <c r="D1532" s="8" t="s">
        <v>3917</v>
      </c>
      <c r="E1532" s="6">
        <v>130.88</v>
      </c>
      <c r="F1532" s="6">
        <v>0.7</v>
      </c>
      <c r="G1532" s="6">
        <f t="shared" si="37"/>
        <v>186.97142857142859</v>
      </c>
      <c r="H1532" s="10" t="s">
        <v>2274</v>
      </c>
    </row>
    <row r="1533" spans="1:8" x14ac:dyDescent="0.3">
      <c r="A1533" s="8" t="s">
        <v>3918</v>
      </c>
      <c r="B1533" s="8" t="s">
        <v>3918</v>
      </c>
      <c r="C1533" s="7" t="s">
        <v>3415</v>
      </c>
      <c r="D1533" s="8" t="s">
        <v>3918</v>
      </c>
      <c r="E1533" s="6">
        <v>130.88</v>
      </c>
      <c r="F1533" s="6">
        <v>0.7</v>
      </c>
      <c r="G1533" s="6">
        <f t="shared" si="37"/>
        <v>186.97142857142859</v>
      </c>
      <c r="H1533" s="10" t="s">
        <v>2274</v>
      </c>
    </row>
    <row r="1534" spans="1:8" x14ac:dyDescent="0.3">
      <c r="A1534" s="8" t="s">
        <v>3919</v>
      </c>
      <c r="B1534" s="8" t="s">
        <v>3919</v>
      </c>
      <c r="C1534" s="7" t="s">
        <v>3415</v>
      </c>
      <c r="D1534" s="8" t="s">
        <v>3919</v>
      </c>
      <c r="E1534" s="6">
        <v>148.13999999999999</v>
      </c>
      <c r="F1534" s="6">
        <v>0.7</v>
      </c>
      <c r="G1534" s="6">
        <f t="shared" si="37"/>
        <v>211.62857142857143</v>
      </c>
      <c r="H1534" s="10" t="s">
        <v>2274</v>
      </c>
    </row>
    <row r="1535" spans="1:8" x14ac:dyDescent="0.3">
      <c r="A1535" s="8" t="s">
        <v>3920</v>
      </c>
      <c r="B1535" s="8" t="s">
        <v>3920</v>
      </c>
      <c r="C1535" s="7" t="s">
        <v>3415</v>
      </c>
      <c r="D1535" s="8" t="s">
        <v>3920</v>
      </c>
      <c r="E1535" s="6">
        <v>287.63</v>
      </c>
      <c r="F1535" s="6">
        <v>0.7</v>
      </c>
      <c r="G1535" s="6">
        <f t="shared" si="37"/>
        <v>410.90000000000003</v>
      </c>
      <c r="H1535" s="10" t="s">
        <v>2274</v>
      </c>
    </row>
    <row r="1536" spans="1:8" x14ac:dyDescent="0.3">
      <c r="A1536" s="8" t="s">
        <v>3921</v>
      </c>
      <c r="B1536" s="8" t="s">
        <v>3921</v>
      </c>
      <c r="C1536" s="7" t="s">
        <v>3415</v>
      </c>
      <c r="D1536" s="8" t="s">
        <v>3921</v>
      </c>
      <c r="E1536" s="6">
        <v>88.66</v>
      </c>
      <c r="F1536" s="6">
        <v>0.7</v>
      </c>
      <c r="G1536" s="6">
        <f t="shared" si="37"/>
        <v>126.65714285714286</v>
      </c>
      <c r="H1536" s="10" t="s">
        <v>2274</v>
      </c>
    </row>
    <row r="1537" spans="1:8" x14ac:dyDescent="0.3">
      <c r="A1537" s="8" t="s">
        <v>3922</v>
      </c>
      <c r="B1537" s="8" t="s">
        <v>3922</v>
      </c>
      <c r="C1537" s="7" t="s">
        <v>3415</v>
      </c>
      <c r="D1537" s="8" t="s">
        <v>3922</v>
      </c>
      <c r="E1537" s="6">
        <v>86</v>
      </c>
      <c r="F1537" s="6">
        <v>0.7</v>
      </c>
      <c r="G1537" s="6">
        <f t="shared" si="37"/>
        <v>122.85714285714286</v>
      </c>
      <c r="H1537" s="10" t="s">
        <v>2274</v>
      </c>
    </row>
    <row r="1538" spans="1:8" x14ac:dyDescent="0.3">
      <c r="A1538" s="8" t="s">
        <v>3923</v>
      </c>
      <c r="B1538" s="8" t="s">
        <v>3923</v>
      </c>
      <c r="C1538" s="7" t="s">
        <v>3415</v>
      </c>
      <c r="D1538" s="8" t="s">
        <v>3923</v>
      </c>
      <c r="E1538" s="6">
        <v>106.47</v>
      </c>
      <c r="F1538" s="6">
        <v>0.7</v>
      </c>
      <c r="G1538" s="6">
        <f t="shared" si="37"/>
        <v>152.1</v>
      </c>
      <c r="H1538" s="10" t="s">
        <v>2274</v>
      </c>
    </row>
    <row r="1539" spans="1:8" x14ac:dyDescent="0.3">
      <c r="A1539" s="8" t="s">
        <v>3924</v>
      </c>
      <c r="B1539" s="8" t="s">
        <v>3924</v>
      </c>
      <c r="C1539" s="7" t="s">
        <v>3415</v>
      </c>
      <c r="D1539" s="8" t="s">
        <v>3924</v>
      </c>
      <c r="E1539" s="6">
        <v>103.42</v>
      </c>
      <c r="F1539" s="6">
        <v>0.7</v>
      </c>
      <c r="G1539" s="6">
        <f t="shared" si="37"/>
        <v>147.74285714285716</v>
      </c>
      <c r="H1539" s="10" t="s">
        <v>2274</v>
      </c>
    </row>
    <row r="1540" spans="1:8" x14ac:dyDescent="0.3">
      <c r="A1540" s="8" t="s">
        <v>3925</v>
      </c>
      <c r="B1540" s="8" t="s">
        <v>3925</v>
      </c>
      <c r="C1540" s="7" t="s">
        <v>3415</v>
      </c>
      <c r="D1540" s="8" t="s">
        <v>3925</v>
      </c>
      <c r="E1540" s="6">
        <v>88.66</v>
      </c>
      <c r="F1540" s="6">
        <v>0.7</v>
      </c>
      <c r="G1540" s="6">
        <f t="shared" si="37"/>
        <v>126.65714285714286</v>
      </c>
      <c r="H1540" s="10" t="s">
        <v>2274</v>
      </c>
    </row>
    <row r="1541" spans="1:8" x14ac:dyDescent="0.3">
      <c r="A1541" s="8" t="s">
        <v>3926</v>
      </c>
      <c r="B1541" s="8" t="s">
        <v>3926</v>
      </c>
      <c r="C1541" s="7" t="s">
        <v>3415</v>
      </c>
      <c r="D1541" s="8" t="s">
        <v>3926</v>
      </c>
      <c r="E1541" s="6">
        <v>79.239999999999995</v>
      </c>
      <c r="F1541" s="6">
        <v>0.7</v>
      </c>
      <c r="G1541" s="6">
        <f t="shared" si="37"/>
        <v>113.2</v>
      </c>
      <c r="H1541" s="10" t="s">
        <v>2274</v>
      </c>
    </row>
    <row r="1542" spans="1:8" x14ac:dyDescent="0.3">
      <c r="A1542" s="8" t="s">
        <v>3927</v>
      </c>
      <c r="B1542" s="8" t="s">
        <v>3927</v>
      </c>
      <c r="C1542" s="7" t="s">
        <v>3415</v>
      </c>
      <c r="D1542" s="8" t="s">
        <v>3927</v>
      </c>
      <c r="E1542" s="6">
        <v>572.59</v>
      </c>
      <c r="F1542" s="6">
        <v>0.7</v>
      </c>
      <c r="G1542" s="6">
        <f t="shared" si="37"/>
        <v>817.98571428571438</v>
      </c>
      <c r="H1542" s="10" t="s">
        <v>2274</v>
      </c>
    </row>
    <row r="1543" spans="1:8" x14ac:dyDescent="0.3">
      <c r="A1543" s="8" t="s">
        <v>3928</v>
      </c>
      <c r="B1543" s="8" t="s">
        <v>3928</v>
      </c>
      <c r="C1543" s="7" t="s">
        <v>3415</v>
      </c>
      <c r="D1543" s="8" t="s">
        <v>3928</v>
      </c>
      <c r="E1543" s="6">
        <v>543.4</v>
      </c>
      <c r="F1543" s="6">
        <v>0.7</v>
      </c>
      <c r="G1543" s="6">
        <f t="shared" si="37"/>
        <v>776.28571428571433</v>
      </c>
      <c r="H1543" s="10" t="s">
        <v>2274</v>
      </c>
    </row>
    <row r="1544" spans="1:8" x14ac:dyDescent="0.3">
      <c r="A1544" s="8" t="s">
        <v>3929</v>
      </c>
      <c r="B1544" s="8" t="s">
        <v>3929</v>
      </c>
      <c r="C1544" s="7" t="s">
        <v>3415</v>
      </c>
      <c r="D1544" s="8" t="s">
        <v>3929</v>
      </c>
      <c r="E1544" s="6">
        <v>602.1</v>
      </c>
      <c r="F1544" s="6">
        <v>0.7</v>
      </c>
      <c r="G1544" s="6">
        <f t="shared" si="37"/>
        <v>860.14285714285722</v>
      </c>
      <c r="H1544" s="10" t="s">
        <v>2274</v>
      </c>
    </row>
    <row r="1545" spans="1:8" x14ac:dyDescent="0.3">
      <c r="A1545" s="8" t="s">
        <v>3930</v>
      </c>
      <c r="B1545" s="8" t="s">
        <v>3930</v>
      </c>
      <c r="C1545" s="7" t="s">
        <v>3415</v>
      </c>
      <c r="D1545" s="8" t="s">
        <v>3930</v>
      </c>
      <c r="E1545" s="6">
        <v>290.23</v>
      </c>
      <c r="F1545" s="6">
        <v>0.7</v>
      </c>
      <c r="G1545" s="6">
        <f t="shared" si="37"/>
        <v>414.61428571428576</v>
      </c>
      <c r="H1545" s="10" t="s">
        <v>2274</v>
      </c>
    </row>
    <row r="1546" spans="1:8" x14ac:dyDescent="0.3">
      <c r="A1546" s="8" t="s">
        <v>3931</v>
      </c>
      <c r="B1546" s="8" t="s">
        <v>3931</v>
      </c>
      <c r="C1546" s="7" t="s">
        <v>3415</v>
      </c>
      <c r="D1546" s="8" t="s">
        <v>3931</v>
      </c>
      <c r="E1546" s="6">
        <v>319.61</v>
      </c>
      <c r="F1546" s="6">
        <v>0.7</v>
      </c>
      <c r="G1546" s="6">
        <f t="shared" si="37"/>
        <v>456.58571428571435</v>
      </c>
      <c r="H1546" s="10" t="s">
        <v>2274</v>
      </c>
    </row>
    <row r="1547" spans="1:8" x14ac:dyDescent="0.3">
      <c r="A1547" s="8" t="s">
        <v>3932</v>
      </c>
      <c r="B1547" s="8" t="s">
        <v>3932</v>
      </c>
      <c r="C1547" s="7" t="s">
        <v>3415</v>
      </c>
      <c r="D1547" s="8" t="s">
        <v>3932</v>
      </c>
      <c r="E1547" s="6">
        <v>329.62</v>
      </c>
      <c r="F1547" s="6">
        <v>0.7</v>
      </c>
      <c r="G1547" s="6">
        <f t="shared" si="37"/>
        <v>470.8857142857143</v>
      </c>
      <c r="H1547" s="10" t="s">
        <v>2274</v>
      </c>
    </row>
    <row r="1548" spans="1:8" x14ac:dyDescent="0.3">
      <c r="A1548" s="8" t="s">
        <v>3933</v>
      </c>
      <c r="B1548" s="8" t="s">
        <v>3933</v>
      </c>
      <c r="C1548" s="7" t="s">
        <v>3415</v>
      </c>
      <c r="D1548" s="8" t="s">
        <v>3933</v>
      </c>
      <c r="E1548" s="6">
        <v>329.62</v>
      </c>
      <c r="F1548" s="6">
        <v>0.7</v>
      </c>
      <c r="G1548" s="6">
        <f t="shared" si="37"/>
        <v>470.8857142857143</v>
      </c>
      <c r="H1548" s="10" t="s">
        <v>2274</v>
      </c>
    </row>
    <row r="1549" spans="1:8" x14ac:dyDescent="0.3">
      <c r="A1549" s="8" t="s">
        <v>3934</v>
      </c>
      <c r="B1549" s="8" t="s">
        <v>3934</v>
      </c>
      <c r="C1549" s="7" t="s">
        <v>3415</v>
      </c>
      <c r="D1549" s="8" t="s">
        <v>3934</v>
      </c>
      <c r="E1549" s="6">
        <v>352.11</v>
      </c>
      <c r="F1549" s="6">
        <v>0.7</v>
      </c>
      <c r="G1549" s="6">
        <f t="shared" si="37"/>
        <v>503.01428571428579</v>
      </c>
      <c r="H1549" s="10" t="s">
        <v>2274</v>
      </c>
    </row>
    <row r="1550" spans="1:8" x14ac:dyDescent="0.3">
      <c r="A1550" s="8" t="s">
        <v>3935</v>
      </c>
      <c r="B1550" s="8" t="s">
        <v>3935</v>
      </c>
      <c r="C1550" s="7" t="s">
        <v>3415</v>
      </c>
      <c r="D1550" s="8" t="s">
        <v>3935</v>
      </c>
      <c r="E1550" s="6">
        <v>352.11</v>
      </c>
      <c r="F1550" s="6">
        <v>0.7</v>
      </c>
      <c r="G1550" s="6">
        <f t="shared" si="37"/>
        <v>503.01428571428579</v>
      </c>
      <c r="H1550" s="10" t="s">
        <v>2274</v>
      </c>
    </row>
    <row r="1551" spans="1:8" x14ac:dyDescent="0.3">
      <c r="A1551" s="8" t="s">
        <v>3936</v>
      </c>
      <c r="B1551" s="8" t="s">
        <v>3936</v>
      </c>
      <c r="C1551" s="7" t="s">
        <v>3415</v>
      </c>
      <c r="D1551" s="8" t="s">
        <v>3936</v>
      </c>
      <c r="E1551" s="6">
        <v>407.94</v>
      </c>
      <c r="F1551" s="6">
        <v>0.7</v>
      </c>
      <c r="G1551" s="6">
        <f t="shared" si="37"/>
        <v>582.7714285714286</v>
      </c>
      <c r="H1551" s="10" t="s">
        <v>2274</v>
      </c>
    </row>
    <row r="1552" spans="1:8" x14ac:dyDescent="0.3">
      <c r="A1552" s="8" t="s">
        <v>3937</v>
      </c>
      <c r="B1552" s="8" t="s">
        <v>3937</v>
      </c>
      <c r="C1552" s="7" t="s">
        <v>3415</v>
      </c>
      <c r="D1552" s="8" t="s">
        <v>3937</v>
      </c>
      <c r="E1552" s="6">
        <v>435.24</v>
      </c>
      <c r="F1552" s="6">
        <v>0.7</v>
      </c>
      <c r="G1552" s="6">
        <f t="shared" ref="G1552:G1615" si="38">E1552/F1552</f>
        <v>621.7714285714286</v>
      </c>
      <c r="H1552" s="10" t="s">
        <v>2274</v>
      </c>
    </row>
    <row r="1553" spans="1:8" x14ac:dyDescent="0.3">
      <c r="A1553" s="8" t="s">
        <v>3938</v>
      </c>
      <c r="B1553" s="8" t="s">
        <v>3938</v>
      </c>
      <c r="C1553" s="7" t="s">
        <v>3415</v>
      </c>
      <c r="D1553" s="8" t="s">
        <v>3938</v>
      </c>
      <c r="E1553" s="6">
        <v>435.24</v>
      </c>
      <c r="F1553" s="6">
        <v>0.7</v>
      </c>
      <c r="G1553" s="6">
        <f t="shared" si="38"/>
        <v>621.7714285714286</v>
      </c>
      <c r="H1553" s="10" t="s">
        <v>2274</v>
      </c>
    </row>
    <row r="1554" spans="1:8" x14ac:dyDescent="0.3">
      <c r="A1554" s="8" t="s">
        <v>3939</v>
      </c>
      <c r="B1554" s="8" t="s">
        <v>3939</v>
      </c>
      <c r="C1554" s="7" t="s">
        <v>3415</v>
      </c>
      <c r="D1554" s="8" t="s">
        <v>3939</v>
      </c>
      <c r="E1554" s="6">
        <v>462.61</v>
      </c>
      <c r="F1554" s="6">
        <v>0.7</v>
      </c>
      <c r="G1554" s="6">
        <f t="shared" si="38"/>
        <v>660.87142857142862</v>
      </c>
      <c r="H1554" s="10" t="s">
        <v>2274</v>
      </c>
    </row>
    <row r="1555" spans="1:8" x14ac:dyDescent="0.3">
      <c r="A1555" s="8" t="s">
        <v>3940</v>
      </c>
      <c r="B1555" s="8" t="s">
        <v>3940</v>
      </c>
      <c r="C1555" s="7" t="s">
        <v>3415</v>
      </c>
      <c r="D1555" s="8" t="s">
        <v>3940</v>
      </c>
      <c r="E1555" s="6">
        <v>490.04</v>
      </c>
      <c r="F1555" s="6">
        <v>0.7</v>
      </c>
      <c r="G1555" s="6">
        <f t="shared" si="38"/>
        <v>700.05714285714294</v>
      </c>
      <c r="H1555" s="5" t="s">
        <v>2274</v>
      </c>
    </row>
    <row r="1556" spans="1:8" x14ac:dyDescent="0.3">
      <c r="A1556" s="8" t="s">
        <v>3941</v>
      </c>
      <c r="B1556" s="8" t="s">
        <v>3941</v>
      </c>
      <c r="C1556" s="7" t="s">
        <v>3415</v>
      </c>
      <c r="D1556" s="8" t="s">
        <v>3941</v>
      </c>
      <c r="E1556" s="6">
        <v>544.70000000000005</v>
      </c>
      <c r="F1556" s="6">
        <v>0.7</v>
      </c>
      <c r="G1556" s="6">
        <f t="shared" si="38"/>
        <v>778.14285714285722</v>
      </c>
      <c r="H1556" s="5" t="s">
        <v>2274</v>
      </c>
    </row>
    <row r="1557" spans="1:8" x14ac:dyDescent="0.3">
      <c r="A1557" s="8" t="s">
        <v>3942</v>
      </c>
      <c r="B1557" s="8" t="s">
        <v>3942</v>
      </c>
      <c r="C1557" s="7" t="s">
        <v>3415</v>
      </c>
      <c r="D1557" s="8" t="s">
        <v>3942</v>
      </c>
      <c r="E1557" s="6">
        <v>83.59</v>
      </c>
      <c r="F1557" s="6">
        <v>0.7</v>
      </c>
      <c r="G1557" s="6">
        <f t="shared" si="38"/>
        <v>119.41428571428573</v>
      </c>
      <c r="H1557" s="5" t="s">
        <v>2274</v>
      </c>
    </row>
    <row r="1558" spans="1:8" x14ac:dyDescent="0.3">
      <c r="A1558" s="8" t="s">
        <v>3943</v>
      </c>
      <c r="B1558" s="8" t="s">
        <v>3943</v>
      </c>
      <c r="C1558" s="7" t="s">
        <v>3415</v>
      </c>
      <c r="D1558" s="8" t="s">
        <v>3943</v>
      </c>
      <c r="E1558" s="6">
        <v>83.59</v>
      </c>
      <c r="F1558" s="6">
        <v>0.7</v>
      </c>
      <c r="G1558" s="6">
        <f t="shared" si="38"/>
        <v>119.41428571428573</v>
      </c>
      <c r="H1558" s="5" t="s">
        <v>2274</v>
      </c>
    </row>
    <row r="1559" spans="1:8" x14ac:dyDescent="0.3">
      <c r="A1559" s="8" t="s">
        <v>3944</v>
      </c>
      <c r="B1559" s="8" t="s">
        <v>3944</v>
      </c>
      <c r="C1559" s="7" t="s">
        <v>3415</v>
      </c>
      <c r="D1559" s="8" t="s">
        <v>3944</v>
      </c>
      <c r="E1559" s="6">
        <v>86.06</v>
      </c>
      <c r="F1559" s="6">
        <v>0.7</v>
      </c>
      <c r="G1559" s="6">
        <f t="shared" si="38"/>
        <v>122.94285714285715</v>
      </c>
      <c r="H1559" s="5" t="s">
        <v>2274</v>
      </c>
    </row>
    <row r="1560" spans="1:8" x14ac:dyDescent="0.3">
      <c r="A1560" s="8" t="s">
        <v>3945</v>
      </c>
      <c r="B1560" s="8" t="s">
        <v>3945</v>
      </c>
      <c r="C1560" s="7" t="s">
        <v>3415</v>
      </c>
      <c r="D1560" s="8" t="s">
        <v>3945</v>
      </c>
      <c r="E1560" s="6">
        <v>83.59</v>
      </c>
      <c r="F1560" s="6">
        <v>0.7</v>
      </c>
      <c r="G1560" s="6">
        <f t="shared" si="38"/>
        <v>119.41428571428573</v>
      </c>
      <c r="H1560" s="5" t="s">
        <v>2274</v>
      </c>
    </row>
    <row r="1561" spans="1:8" x14ac:dyDescent="0.3">
      <c r="A1561" s="8" t="s">
        <v>3946</v>
      </c>
      <c r="B1561" s="8" t="s">
        <v>3946</v>
      </c>
      <c r="C1561" s="7" t="s">
        <v>3415</v>
      </c>
      <c r="D1561" s="8" t="s">
        <v>3946</v>
      </c>
      <c r="E1561" s="6">
        <v>76.83</v>
      </c>
      <c r="F1561" s="6">
        <v>0.7</v>
      </c>
      <c r="G1561" s="6">
        <f t="shared" si="38"/>
        <v>109.75714285714287</v>
      </c>
      <c r="H1561" s="5" t="s">
        <v>2274</v>
      </c>
    </row>
    <row r="1562" spans="1:8" x14ac:dyDescent="0.3">
      <c r="A1562" s="8" t="s">
        <v>3947</v>
      </c>
      <c r="B1562" s="8" t="s">
        <v>3947</v>
      </c>
      <c r="C1562" s="7" t="s">
        <v>3415</v>
      </c>
      <c r="D1562" s="8" t="s">
        <v>3947</v>
      </c>
      <c r="E1562" s="6">
        <v>76.83</v>
      </c>
      <c r="F1562" s="6">
        <v>0.7</v>
      </c>
      <c r="G1562" s="6">
        <f t="shared" si="38"/>
        <v>109.75714285714287</v>
      </c>
      <c r="H1562" s="5" t="s">
        <v>2274</v>
      </c>
    </row>
    <row r="1563" spans="1:8" x14ac:dyDescent="0.3">
      <c r="A1563" s="8" t="s">
        <v>3948</v>
      </c>
      <c r="B1563" s="8" t="s">
        <v>3948</v>
      </c>
      <c r="C1563" s="7" t="s">
        <v>3415</v>
      </c>
      <c r="D1563" s="8" t="s">
        <v>3948</v>
      </c>
      <c r="E1563" s="6">
        <v>76.83</v>
      </c>
      <c r="F1563" s="6">
        <v>0.7</v>
      </c>
      <c r="G1563" s="6">
        <f t="shared" si="38"/>
        <v>109.75714285714287</v>
      </c>
      <c r="H1563" s="5" t="s">
        <v>2274</v>
      </c>
    </row>
    <row r="1564" spans="1:8" x14ac:dyDescent="0.3">
      <c r="A1564" s="8" t="s">
        <v>3949</v>
      </c>
      <c r="B1564" s="8" t="s">
        <v>3949</v>
      </c>
      <c r="C1564" s="7" t="s">
        <v>3415</v>
      </c>
      <c r="D1564" s="8" t="s">
        <v>3949</v>
      </c>
      <c r="E1564" s="6">
        <v>76.83</v>
      </c>
      <c r="F1564" s="6">
        <v>0.7</v>
      </c>
      <c r="G1564" s="6">
        <f t="shared" si="38"/>
        <v>109.75714285714287</v>
      </c>
      <c r="H1564" s="5" t="s">
        <v>2274</v>
      </c>
    </row>
    <row r="1565" spans="1:8" x14ac:dyDescent="0.3">
      <c r="A1565" s="8" t="s">
        <v>3950</v>
      </c>
      <c r="B1565" s="8" t="s">
        <v>3950</v>
      </c>
      <c r="C1565" s="7" t="s">
        <v>3415</v>
      </c>
      <c r="D1565" s="8" t="s">
        <v>3950</v>
      </c>
      <c r="E1565" s="6">
        <v>76.83</v>
      </c>
      <c r="F1565" s="6">
        <v>0.7</v>
      </c>
      <c r="G1565" s="6">
        <f t="shared" si="38"/>
        <v>109.75714285714287</v>
      </c>
      <c r="H1565" s="5" t="s">
        <v>2274</v>
      </c>
    </row>
    <row r="1566" spans="1:8" x14ac:dyDescent="0.3">
      <c r="A1566" s="8" t="s">
        <v>3951</v>
      </c>
      <c r="B1566" s="8" t="s">
        <v>3951</v>
      </c>
      <c r="C1566" s="7" t="s">
        <v>3415</v>
      </c>
      <c r="D1566" s="8" t="s">
        <v>3951</v>
      </c>
      <c r="E1566" s="6">
        <v>76.83</v>
      </c>
      <c r="F1566" s="6">
        <v>0.7</v>
      </c>
      <c r="G1566" s="6">
        <f t="shared" si="38"/>
        <v>109.75714285714287</v>
      </c>
      <c r="H1566" s="5" t="s">
        <v>2274</v>
      </c>
    </row>
    <row r="1567" spans="1:8" x14ac:dyDescent="0.3">
      <c r="A1567" s="8" t="s">
        <v>3952</v>
      </c>
      <c r="B1567" s="8" t="s">
        <v>3952</v>
      </c>
      <c r="C1567" s="7" t="s">
        <v>3415</v>
      </c>
      <c r="D1567" s="8" t="s">
        <v>3952</v>
      </c>
      <c r="E1567" s="6">
        <v>76.83</v>
      </c>
      <c r="F1567" s="6">
        <v>0.7</v>
      </c>
      <c r="G1567" s="6">
        <f t="shared" si="38"/>
        <v>109.75714285714287</v>
      </c>
      <c r="H1567" s="5" t="s">
        <v>2274</v>
      </c>
    </row>
    <row r="1568" spans="1:8" x14ac:dyDescent="0.3">
      <c r="A1568" s="8" t="s">
        <v>3953</v>
      </c>
      <c r="B1568" s="8" t="s">
        <v>3953</v>
      </c>
      <c r="C1568" s="7" t="s">
        <v>3415</v>
      </c>
      <c r="D1568" s="8" t="s">
        <v>3953</v>
      </c>
      <c r="E1568" s="6">
        <v>74.489999999999995</v>
      </c>
      <c r="F1568" s="6">
        <v>0.7</v>
      </c>
      <c r="G1568" s="6">
        <f t="shared" si="38"/>
        <v>106.41428571428571</v>
      </c>
      <c r="H1568" s="5" t="s">
        <v>2274</v>
      </c>
    </row>
    <row r="1569" spans="1:8" x14ac:dyDescent="0.3">
      <c r="A1569" s="8" t="s">
        <v>3954</v>
      </c>
      <c r="B1569" s="8" t="s">
        <v>3954</v>
      </c>
      <c r="C1569" s="7" t="s">
        <v>3415</v>
      </c>
      <c r="D1569" s="8" t="s">
        <v>3954</v>
      </c>
      <c r="E1569" s="6">
        <v>97.63</v>
      </c>
      <c r="F1569" s="6">
        <v>0.7</v>
      </c>
      <c r="G1569" s="6">
        <f t="shared" si="38"/>
        <v>139.47142857142856</v>
      </c>
      <c r="H1569" s="5" t="s">
        <v>2274</v>
      </c>
    </row>
    <row r="1570" spans="1:8" x14ac:dyDescent="0.3">
      <c r="A1570" s="8" t="s">
        <v>3955</v>
      </c>
      <c r="B1570" s="8" t="s">
        <v>3955</v>
      </c>
      <c r="C1570" s="7" t="s">
        <v>3415</v>
      </c>
      <c r="D1570" s="8" t="s">
        <v>3955</v>
      </c>
      <c r="E1570" s="6">
        <v>87.42</v>
      </c>
      <c r="F1570" s="6">
        <v>0.7</v>
      </c>
      <c r="G1570" s="6">
        <f t="shared" si="38"/>
        <v>124.8857142857143</v>
      </c>
      <c r="H1570" s="5" t="s">
        <v>2274</v>
      </c>
    </row>
    <row r="1571" spans="1:8" x14ac:dyDescent="0.3">
      <c r="A1571" s="8" t="s">
        <v>3956</v>
      </c>
      <c r="B1571" s="8" t="s">
        <v>3956</v>
      </c>
      <c r="C1571" s="7" t="s">
        <v>3415</v>
      </c>
      <c r="D1571" s="8" t="s">
        <v>3956</v>
      </c>
      <c r="E1571" s="6">
        <v>94.9</v>
      </c>
      <c r="F1571" s="6">
        <v>0.7</v>
      </c>
      <c r="G1571" s="6">
        <f t="shared" si="38"/>
        <v>135.57142857142858</v>
      </c>
      <c r="H1571" s="5" t="s">
        <v>2274</v>
      </c>
    </row>
    <row r="1572" spans="1:8" x14ac:dyDescent="0.3">
      <c r="A1572" s="8" t="s">
        <v>3957</v>
      </c>
      <c r="B1572" s="8" t="s">
        <v>3957</v>
      </c>
      <c r="C1572" s="7" t="s">
        <v>3415</v>
      </c>
      <c r="D1572" s="8" t="s">
        <v>3957</v>
      </c>
      <c r="E1572" s="6">
        <v>98.61</v>
      </c>
      <c r="F1572" s="6">
        <v>0.7</v>
      </c>
      <c r="G1572" s="6">
        <f t="shared" si="38"/>
        <v>140.87142857142857</v>
      </c>
      <c r="H1572" s="5" t="s">
        <v>2274</v>
      </c>
    </row>
    <row r="1573" spans="1:8" x14ac:dyDescent="0.3">
      <c r="A1573" s="8" t="s">
        <v>3958</v>
      </c>
      <c r="B1573" s="8" t="s">
        <v>3958</v>
      </c>
      <c r="C1573" s="7" t="s">
        <v>3415</v>
      </c>
      <c r="D1573" s="8" t="s">
        <v>3958</v>
      </c>
      <c r="E1573" s="6">
        <v>69.88</v>
      </c>
      <c r="F1573" s="6">
        <v>0.7</v>
      </c>
      <c r="G1573" s="6">
        <f t="shared" si="38"/>
        <v>99.828571428571422</v>
      </c>
      <c r="H1573" s="5" t="s">
        <v>2274</v>
      </c>
    </row>
    <row r="1574" spans="1:8" x14ac:dyDescent="0.3">
      <c r="A1574" s="8" t="s">
        <v>3959</v>
      </c>
      <c r="B1574" s="8" t="s">
        <v>3959</v>
      </c>
      <c r="C1574" s="7" t="s">
        <v>3415</v>
      </c>
      <c r="D1574" s="8" t="s">
        <v>3959</v>
      </c>
      <c r="E1574" s="6">
        <v>105.11</v>
      </c>
      <c r="F1574" s="6">
        <v>0.7</v>
      </c>
      <c r="G1574" s="6">
        <f t="shared" si="38"/>
        <v>150.15714285714287</v>
      </c>
      <c r="H1574" s="5" t="s">
        <v>2274</v>
      </c>
    </row>
    <row r="1575" spans="1:8" x14ac:dyDescent="0.3">
      <c r="A1575" s="8" t="s">
        <v>3960</v>
      </c>
      <c r="B1575" s="8" t="s">
        <v>3960</v>
      </c>
      <c r="C1575" s="7" t="s">
        <v>3415</v>
      </c>
      <c r="D1575" s="8" t="s">
        <v>3960</v>
      </c>
      <c r="E1575" s="6">
        <v>79.11</v>
      </c>
      <c r="F1575" s="6">
        <v>0.7</v>
      </c>
      <c r="G1575" s="6">
        <f t="shared" si="38"/>
        <v>113.01428571428572</v>
      </c>
      <c r="H1575" s="5" t="s">
        <v>2274</v>
      </c>
    </row>
    <row r="1576" spans="1:8" x14ac:dyDescent="0.3">
      <c r="A1576" s="8" t="s">
        <v>3961</v>
      </c>
      <c r="B1576" s="8" t="s">
        <v>3961</v>
      </c>
      <c r="C1576" s="7" t="s">
        <v>3415</v>
      </c>
      <c r="D1576" s="8" t="s">
        <v>3961</v>
      </c>
      <c r="E1576" s="6">
        <v>76.83</v>
      </c>
      <c r="F1576" s="6">
        <v>0.7</v>
      </c>
      <c r="G1576" s="6">
        <f t="shared" si="38"/>
        <v>109.75714285714287</v>
      </c>
      <c r="H1576" s="5" t="s">
        <v>2274</v>
      </c>
    </row>
    <row r="1577" spans="1:8" x14ac:dyDescent="0.3">
      <c r="A1577" s="8" t="s">
        <v>3962</v>
      </c>
      <c r="B1577" s="8" t="s">
        <v>3962</v>
      </c>
      <c r="C1577" s="7" t="s">
        <v>3415</v>
      </c>
      <c r="D1577" s="8" t="s">
        <v>3962</v>
      </c>
      <c r="E1577" s="6">
        <v>65.849999999999994</v>
      </c>
      <c r="F1577" s="6">
        <v>0.7</v>
      </c>
      <c r="G1577" s="6">
        <f t="shared" si="38"/>
        <v>94.071428571428569</v>
      </c>
      <c r="H1577" s="5" t="s">
        <v>2274</v>
      </c>
    </row>
    <row r="1578" spans="1:8" x14ac:dyDescent="0.3">
      <c r="A1578" s="8" t="s">
        <v>3963</v>
      </c>
      <c r="B1578" s="8" t="s">
        <v>3963</v>
      </c>
      <c r="C1578" s="7" t="s">
        <v>3415</v>
      </c>
      <c r="D1578" s="8" t="s">
        <v>3963</v>
      </c>
      <c r="E1578" s="6">
        <v>76.83</v>
      </c>
      <c r="F1578" s="6">
        <v>0.7</v>
      </c>
      <c r="G1578" s="6">
        <f t="shared" si="38"/>
        <v>109.75714285714287</v>
      </c>
      <c r="H1578" s="5" t="s">
        <v>2274</v>
      </c>
    </row>
    <row r="1579" spans="1:8" x14ac:dyDescent="0.3">
      <c r="A1579" s="8" t="s">
        <v>3964</v>
      </c>
      <c r="B1579" s="8" t="s">
        <v>3964</v>
      </c>
      <c r="C1579" s="7" t="s">
        <v>3415</v>
      </c>
      <c r="D1579" s="8" t="s">
        <v>3964</v>
      </c>
      <c r="E1579" s="6">
        <v>76.83</v>
      </c>
      <c r="F1579" s="6">
        <v>0.7</v>
      </c>
      <c r="G1579" s="6">
        <f t="shared" si="38"/>
        <v>109.75714285714287</v>
      </c>
      <c r="H1579" s="5" t="s">
        <v>2274</v>
      </c>
    </row>
    <row r="1580" spans="1:8" x14ac:dyDescent="0.3">
      <c r="A1580" s="8" t="s">
        <v>3965</v>
      </c>
      <c r="B1580" s="8" t="s">
        <v>3965</v>
      </c>
      <c r="C1580" s="7" t="s">
        <v>3415</v>
      </c>
      <c r="D1580" s="8" t="s">
        <v>3965</v>
      </c>
      <c r="E1580" s="6">
        <v>86.06</v>
      </c>
      <c r="F1580" s="6">
        <v>0.7</v>
      </c>
      <c r="G1580" s="6">
        <f t="shared" si="38"/>
        <v>122.94285714285715</v>
      </c>
      <c r="H1580" s="5" t="s">
        <v>2274</v>
      </c>
    </row>
    <row r="1581" spans="1:8" x14ac:dyDescent="0.3">
      <c r="A1581" s="8" t="s">
        <v>3966</v>
      </c>
      <c r="B1581" s="8" t="s">
        <v>3966</v>
      </c>
      <c r="C1581" s="7" t="s">
        <v>3415</v>
      </c>
      <c r="D1581" s="8" t="s">
        <v>3966</v>
      </c>
      <c r="E1581" s="6">
        <v>76.83</v>
      </c>
      <c r="F1581" s="6">
        <v>0.7</v>
      </c>
      <c r="G1581" s="6">
        <f t="shared" si="38"/>
        <v>109.75714285714287</v>
      </c>
      <c r="H1581" s="5" t="s">
        <v>2274</v>
      </c>
    </row>
    <row r="1582" spans="1:8" x14ac:dyDescent="0.3">
      <c r="A1582" s="8" t="s">
        <v>3967</v>
      </c>
      <c r="B1582" s="8" t="s">
        <v>3967</v>
      </c>
      <c r="C1582" s="7" t="s">
        <v>3415</v>
      </c>
      <c r="D1582" s="8" t="s">
        <v>3967</v>
      </c>
      <c r="E1582" s="6">
        <v>76.83</v>
      </c>
      <c r="F1582" s="6">
        <v>0.7</v>
      </c>
      <c r="G1582" s="6">
        <f t="shared" si="38"/>
        <v>109.75714285714287</v>
      </c>
      <c r="H1582" s="5" t="s">
        <v>2274</v>
      </c>
    </row>
    <row r="1583" spans="1:8" x14ac:dyDescent="0.3">
      <c r="A1583" s="8" t="s">
        <v>3968</v>
      </c>
      <c r="B1583" s="8" t="s">
        <v>3968</v>
      </c>
      <c r="C1583" s="7" t="s">
        <v>3415</v>
      </c>
      <c r="D1583" s="8" t="s">
        <v>3968</v>
      </c>
      <c r="E1583" s="6">
        <v>76.83</v>
      </c>
      <c r="F1583" s="6">
        <v>0.7</v>
      </c>
      <c r="G1583" s="6">
        <f t="shared" si="38"/>
        <v>109.75714285714287</v>
      </c>
      <c r="H1583" s="5" t="s">
        <v>2274</v>
      </c>
    </row>
    <row r="1584" spans="1:8" x14ac:dyDescent="0.3">
      <c r="A1584" s="8" t="s">
        <v>3969</v>
      </c>
      <c r="B1584" s="8" t="s">
        <v>3969</v>
      </c>
      <c r="C1584" s="7" t="s">
        <v>3415</v>
      </c>
      <c r="D1584" s="8" t="s">
        <v>3969</v>
      </c>
      <c r="E1584" s="6">
        <v>83.79</v>
      </c>
      <c r="F1584" s="6">
        <v>0.7</v>
      </c>
      <c r="G1584" s="6">
        <f t="shared" si="38"/>
        <v>119.70000000000002</v>
      </c>
      <c r="H1584" s="5" t="s">
        <v>2274</v>
      </c>
    </row>
    <row r="1585" spans="1:8" x14ac:dyDescent="0.3">
      <c r="A1585" s="8" t="s">
        <v>3970</v>
      </c>
      <c r="B1585" s="8" t="s">
        <v>3970</v>
      </c>
      <c r="C1585" s="7" t="s">
        <v>3415</v>
      </c>
      <c r="D1585" s="8" t="s">
        <v>3970</v>
      </c>
      <c r="E1585" s="6">
        <v>76.83</v>
      </c>
      <c r="F1585" s="6">
        <v>0.7</v>
      </c>
      <c r="G1585" s="6">
        <f t="shared" si="38"/>
        <v>109.75714285714287</v>
      </c>
      <c r="H1585" s="5" t="s">
        <v>2274</v>
      </c>
    </row>
    <row r="1586" spans="1:8" x14ac:dyDescent="0.3">
      <c r="A1586" s="8" t="s">
        <v>3971</v>
      </c>
      <c r="B1586" s="8" t="s">
        <v>3971</v>
      </c>
      <c r="C1586" s="7" t="s">
        <v>3415</v>
      </c>
      <c r="D1586" s="8" t="s">
        <v>3971</v>
      </c>
      <c r="E1586" s="6">
        <v>83.79</v>
      </c>
      <c r="F1586" s="6">
        <v>0.7</v>
      </c>
      <c r="G1586" s="6">
        <f t="shared" si="38"/>
        <v>119.70000000000002</v>
      </c>
      <c r="H1586" s="5" t="s">
        <v>2274</v>
      </c>
    </row>
    <row r="1587" spans="1:8" x14ac:dyDescent="0.3">
      <c r="A1587" s="8" t="s">
        <v>3972</v>
      </c>
      <c r="B1587" s="8" t="s">
        <v>3972</v>
      </c>
      <c r="C1587" s="7" t="s">
        <v>3415</v>
      </c>
      <c r="D1587" s="8" t="s">
        <v>3972</v>
      </c>
      <c r="E1587" s="6">
        <v>83.79</v>
      </c>
      <c r="F1587" s="6">
        <v>0.7</v>
      </c>
      <c r="G1587" s="6">
        <f t="shared" si="38"/>
        <v>119.70000000000002</v>
      </c>
      <c r="H1587" s="5" t="s">
        <v>2274</v>
      </c>
    </row>
    <row r="1588" spans="1:8" x14ac:dyDescent="0.3">
      <c r="A1588" s="8" t="s">
        <v>3973</v>
      </c>
      <c r="B1588" s="8" t="s">
        <v>3973</v>
      </c>
      <c r="C1588" s="7" t="s">
        <v>3415</v>
      </c>
      <c r="D1588" s="8" t="s">
        <v>3973</v>
      </c>
      <c r="E1588" s="6">
        <v>76.83</v>
      </c>
      <c r="F1588" s="6">
        <v>0.7</v>
      </c>
      <c r="G1588" s="6">
        <f t="shared" si="38"/>
        <v>109.75714285714287</v>
      </c>
      <c r="H1588" s="5" t="s">
        <v>2274</v>
      </c>
    </row>
    <row r="1589" spans="1:8" x14ac:dyDescent="0.3">
      <c r="A1589" s="8" t="s">
        <v>3974</v>
      </c>
      <c r="B1589" s="8" t="s">
        <v>3974</v>
      </c>
      <c r="C1589" s="7" t="s">
        <v>3415</v>
      </c>
      <c r="D1589" s="8" t="s">
        <v>3974</v>
      </c>
      <c r="E1589" s="6">
        <v>83.79</v>
      </c>
      <c r="F1589" s="6">
        <v>0.7</v>
      </c>
      <c r="G1589" s="6">
        <f t="shared" si="38"/>
        <v>119.70000000000002</v>
      </c>
      <c r="H1589" s="5" t="s">
        <v>2274</v>
      </c>
    </row>
    <row r="1590" spans="1:8" x14ac:dyDescent="0.3">
      <c r="A1590" s="8" t="s">
        <v>3975</v>
      </c>
      <c r="B1590" s="8" t="s">
        <v>3975</v>
      </c>
      <c r="C1590" s="7" t="s">
        <v>3415</v>
      </c>
      <c r="D1590" s="8" t="s">
        <v>3975</v>
      </c>
      <c r="E1590" s="6">
        <v>79.11</v>
      </c>
      <c r="F1590" s="6">
        <v>0.7</v>
      </c>
      <c r="G1590" s="6">
        <f t="shared" si="38"/>
        <v>113.01428571428572</v>
      </c>
      <c r="H1590" s="5" t="s">
        <v>2274</v>
      </c>
    </row>
    <row r="1591" spans="1:8" x14ac:dyDescent="0.3">
      <c r="A1591" s="8" t="s">
        <v>3976</v>
      </c>
      <c r="B1591" s="8" t="s">
        <v>3976</v>
      </c>
      <c r="C1591" s="7" t="s">
        <v>3415</v>
      </c>
      <c r="D1591" s="8" t="s">
        <v>3976</v>
      </c>
      <c r="E1591" s="6">
        <v>79.11</v>
      </c>
      <c r="F1591" s="6">
        <v>0.7</v>
      </c>
      <c r="G1591" s="6">
        <f t="shared" si="38"/>
        <v>113.01428571428572</v>
      </c>
      <c r="H1591" s="5" t="s">
        <v>2274</v>
      </c>
    </row>
    <row r="1592" spans="1:8" x14ac:dyDescent="0.3">
      <c r="A1592" s="8" t="s">
        <v>3977</v>
      </c>
      <c r="B1592" s="8" t="s">
        <v>3977</v>
      </c>
      <c r="C1592" s="7" t="s">
        <v>3415</v>
      </c>
      <c r="D1592" s="8" t="s">
        <v>3977</v>
      </c>
      <c r="E1592" s="6">
        <v>76.83</v>
      </c>
      <c r="F1592" s="6">
        <v>0.7</v>
      </c>
      <c r="G1592" s="6">
        <f t="shared" si="38"/>
        <v>109.75714285714287</v>
      </c>
      <c r="H1592" s="5" t="s">
        <v>2274</v>
      </c>
    </row>
    <row r="1593" spans="1:8" x14ac:dyDescent="0.3">
      <c r="A1593" s="8" t="s">
        <v>3978</v>
      </c>
      <c r="B1593" s="8" t="s">
        <v>3978</v>
      </c>
      <c r="C1593" s="7" t="s">
        <v>3415</v>
      </c>
      <c r="D1593" s="8" t="s">
        <v>3978</v>
      </c>
      <c r="E1593" s="6">
        <v>76.83</v>
      </c>
      <c r="F1593" s="6">
        <v>0.7</v>
      </c>
      <c r="G1593" s="6">
        <f t="shared" si="38"/>
        <v>109.75714285714287</v>
      </c>
      <c r="H1593" s="5" t="s">
        <v>2274</v>
      </c>
    </row>
    <row r="1594" spans="1:8" x14ac:dyDescent="0.3">
      <c r="A1594" s="8" t="s">
        <v>3979</v>
      </c>
      <c r="B1594" s="8" t="s">
        <v>3979</v>
      </c>
      <c r="C1594" s="7" t="s">
        <v>3415</v>
      </c>
      <c r="D1594" s="8" t="s">
        <v>3979</v>
      </c>
      <c r="E1594" s="6">
        <v>76.83</v>
      </c>
      <c r="F1594" s="6">
        <v>0.7</v>
      </c>
      <c r="G1594" s="6">
        <f t="shared" si="38"/>
        <v>109.75714285714287</v>
      </c>
      <c r="H1594" s="5" t="s">
        <v>2274</v>
      </c>
    </row>
    <row r="1595" spans="1:8" x14ac:dyDescent="0.3">
      <c r="A1595" s="8" t="s">
        <v>3980</v>
      </c>
      <c r="B1595" s="8" t="s">
        <v>3980</v>
      </c>
      <c r="C1595" s="7" t="s">
        <v>3415</v>
      </c>
      <c r="D1595" s="8" t="s">
        <v>3980</v>
      </c>
      <c r="E1595" s="6">
        <v>76.83</v>
      </c>
      <c r="F1595" s="6">
        <v>0.7</v>
      </c>
      <c r="G1595" s="6">
        <f t="shared" si="38"/>
        <v>109.75714285714287</v>
      </c>
      <c r="H1595" s="5" t="s">
        <v>2274</v>
      </c>
    </row>
    <row r="1596" spans="1:8" x14ac:dyDescent="0.3">
      <c r="A1596" s="8" t="s">
        <v>3981</v>
      </c>
      <c r="B1596" s="8" t="s">
        <v>3981</v>
      </c>
      <c r="C1596" s="7" t="s">
        <v>3415</v>
      </c>
      <c r="D1596" s="8" t="s">
        <v>3981</v>
      </c>
      <c r="E1596" s="6">
        <v>76.83</v>
      </c>
      <c r="F1596" s="6">
        <v>0.7</v>
      </c>
      <c r="G1596" s="6">
        <f t="shared" si="38"/>
        <v>109.75714285714287</v>
      </c>
      <c r="H1596" s="5" t="s">
        <v>2274</v>
      </c>
    </row>
    <row r="1597" spans="1:8" x14ac:dyDescent="0.3">
      <c r="A1597" s="8" t="s">
        <v>3982</v>
      </c>
      <c r="B1597" s="8" t="s">
        <v>3982</v>
      </c>
      <c r="C1597" s="7" t="s">
        <v>3415</v>
      </c>
      <c r="D1597" s="8" t="s">
        <v>3982</v>
      </c>
      <c r="E1597" s="6">
        <v>76.83</v>
      </c>
      <c r="F1597" s="6">
        <v>0.7</v>
      </c>
      <c r="G1597" s="6">
        <f t="shared" si="38"/>
        <v>109.75714285714287</v>
      </c>
      <c r="H1597" s="5" t="s">
        <v>2274</v>
      </c>
    </row>
    <row r="1598" spans="1:8" x14ac:dyDescent="0.3">
      <c r="A1598" s="8" t="s">
        <v>3983</v>
      </c>
      <c r="B1598" s="8" t="s">
        <v>3983</v>
      </c>
      <c r="C1598" s="7" t="s">
        <v>3415</v>
      </c>
      <c r="D1598" s="8" t="s">
        <v>3983</v>
      </c>
      <c r="E1598" s="6">
        <v>76.83</v>
      </c>
      <c r="F1598" s="6">
        <v>0.7</v>
      </c>
      <c r="G1598" s="6">
        <f t="shared" si="38"/>
        <v>109.75714285714287</v>
      </c>
      <c r="H1598" s="5" t="s">
        <v>2274</v>
      </c>
    </row>
    <row r="1599" spans="1:8" x14ac:dyDescent="0.3">
      <c r="A1599" s="8" t="s">
        <v>3984</v>
      </c>
      <c r="B1599" s="8" t="s">
        <v>3984</v>
      </c>
      <c r="C1599" s="7" t="s">
        <v>3415</v>
      </c>
      <c r="D1599" s="8" t="s">
        <v>3984</v>
      </c>
      <c r="E1599" s="6">
        <v>76.83</v>
      </c>
      <c r="F1599" s="6">
        <v>0.7</v>
      </c>
      <c r="G1599" s="6">
        <f t="shared" si="38"/>
        <v>109.75714285714287</v>
      </c>
      <c r="H1599" s="5" t="s">
        <v>2274</v>
      </c>
    </row>
    <row r="1600" spans="1:8" x14ac:dyDescent="0.3">
      <c r="A1600" s="8" t="s">
        <v>3985</v>
      </c>
      <c r="B1600" s="8" t="s">
        <v>3985</v>
      </c>
      <c r="C1600" s="7" t="s">
        <v>3415</v>
      </c>
      <c r="D1600" s="8" t="s">
        <v>3985</v>
      </c>
      <c r="E1600" s="6">
        <v>65.849999999999994</v>
      </c>
      <c r="F1600" s="6">
        <v>0.7</v>
      </c>
      <c r="G1600" s="6">
        <f t="shared" si="38"/>
        <v>94.071428571428569</v>
      </c>
      <c r="H1600" s="5" t="s">
        <v>2274</v>
      </c>
    </row>
    <row r="1601" spans="1:8" x14ac:dyDescent="0.3">
      <c r="A1601" s="8" t="s">
        <v>3986</v>
      </c>
      <c r="B1601" s="8" t="s">
        <v>3986</v>
      </c>
      <c r="C1601" s="7" t="s">
        <v>3415</v>
      </c>
      <c r="D1601" s="8" t="s">
        <v>3986</v>
      </c>
      <c r="E1601" s="6">
        <v>79.11</v>
      </c>
      <c r="F1601" s="6">
        <v>0.7</v>
      </c>
      <c r="G1601" s="6">
        <f t="shared" si="38"/>
        <v>113.01428571428572</v>
      </c>
      <c r="H1601" s="5" t="s">
        <v>2274</v>
      </c>
    </row>
    <row r="1602" spans="1:8" x14ac:dyDescent="0.3">
      <c r="A1602" s="8" t="s">
        <v>3987</v>
      </c>
      <c r="B1602" s="8" t="s">
        <v>3987</v>
      </c>
      <c r="C1602" s="7" t="s">
        <v>3415</v>
      </c>
      <c r="D1602" s="8" t="s">
        <v>3987</v>
      </c>
      <c r="E1602" s="6">
        <v>79.11</v>
      </c>
      <c r="F1602" s="6">
        <v>0.7</v>
      </c>
      <c r="G1602" s="6">
        <f t="shared" si="38"/>
        <v>113.01428571428572</v>
      </c>
      <c r="H1602" s="5" t="s">
        <v>2274</v>
      </c>
    </row>
    <row r="1603" spans="1:8" x14ac:dyDescent="0.3">
      <c r="A1603" s="8" t="s">
        <v>3988</v>
      </c>
      <c r="B1603" s="8" t="s">
        <v>3988</v>
      </c>
      <c r="C1603" s="7" t="s">
        <v>3415</v>
      </c>
      <c r="D1603" s="8" t="s">
        <v>3988</v>
      </c>
      <c r="E1603" s="6">
        <v>76.83</v>
      </c>
      <c r="F1603" s="6">
        <v>0.7</v>
      </c>
      <c r="G1603" s="6">
        <f t="shared" si="38"/>
        <v>109.75714285714287</v>
      </c>
      <c r="H1603" s="5" t="s">
        <v>2274</v>
      </c>
    </row>
    <row r="1604" spans="1:8" x14ac:dyDescent="0.3">
      <c r="A1604" s="8" t="s">
        <v>3989</v>
      </c>
      <c r="B1604" s="8" t="s">
        <v>3989</v>
      </c>
      <c r="C1604" s="7" t="s">
        <v>3415</v>
      </c>
      <c r="D1604" s="8" t="s">
        <v>3989</v>
      </c>
      <c r="E1604" s="6">
        <v>65.849999999999994</v>
      </c>
      <c r="F1604" s="6">
        <v>0.7</v>
      </c>
      <c r="G1604" s="6">
        <f t="shared" si="38"/>
        <v>94.071428571428569</v>
      </c>
      <c r="H1604" s="5" t="s">
        <v>2274</v>
      </c>
    </row>
    <row r="1605" spans="1:8" x14ac:dyDescent="0.3">
      <c r="A1605" s="8" t="s">
        <v>3990</v>
      </c>
      <c r="B1605" s="8" t="s">
        <v>3990</v>
      </c>
      <c r="C1605" s="7" t="s">
        <v>3415</v>
      </c>
      <c r="D1605" s="8" t="s">
        <v>3990</v>
      </c>
      <c r="E1605" s="6">
        <v>76.83</v>
      </c>
      <c r="F1605" s="6">
        <v>0.7</v>
      </c>
      <c r="G1605" s="6">
        <f t="shared" si="38"/>
        <v>109.75714285714287</v>
      </c>
      <c r="H1605" s="5" t="s">
        <v>2274</v>
      </c>
    </row>
    <row r="1606" spans="1:8" x14ac:dyDescent="0.3">
      <c r="A1606" s="8" t="s">
        <v>3991</v>
      </c>
      <c r="B1606" s="8" t="s">
        <v>3991</v>
      </c>
      <c r="C1606" s="7" t="s">
        <v>3415</v>
      </c>
      <c r="D1606" s="8" t="s">
        <v>3991</v>
      </c>
      <c r="E1606" s="6">
        <v>61.62</v>
      </c>
      <c r="F1606" s="6">
        <v>0.7</v>
      </c>
      <c r="G1606" s="6">
        <f t="shared" si="38"/>
        <v>88.028571428571425</v>
      </c>
      <c r="H1606" s="5" t="s">
        <v>2274</v>
      </c>
    </row>
    <row r="1607" spans="1:8" x14ac:dyDescent="0.3">
      <c r="A1607" s="8" t="s">
        <v>3992</v>
      </c>
      <c r="B1607" s="8" t="s">
        <v>3992</v>
      </c>
      <c r="C1607" s="7" t="s">
        <v>3415</v>
      </c>
      <c r="D1607" s="8" t="s">
        <v>3992</v>
      </c>
      <c r="E1607" s="6">
        <v>76.83</v>
      </c>
      <c r="F1607" s="6">
        <v>0.7</v>
      </c>
      <c r="G1607" s="6">
        <f t="shared" si="38"/>
        <v>109.75714285714287</v>
      </c>
      <c r="H1607" s="5" t="s">
        <v>2274</v>
      </c>
    </row>
    <row r="1608" spans="1:8" x14ac:dyDescent="0.3">
      <c r="A1608" s="8" t="s">
        <v>3993</v>
      </c>
      <c r="B1608" s="8" t="s">
        <v>3993</v>
      </c>
      <c r="C1608" s="7" t="s">
        <v>3415</v>
      </c>
      <c r="D1608" s="8" t="s">
        <v>3993</v>
      </c>
      <c r="E1608" s="6">
        <v>76.83</v>
      </c>
      <c r="F1608" s="6">
        <v>0.7</v>
      </c>
      <c r="G1608" s="6">
        <f t="shared" si="38"/>
        <v>109.75714285714287</v>
      </c>
      <c r="H1608" s="5" t="s">
        <v>2274</v>
      </c>
    </row>
    <row r="1609" spans="1:8" x14ac:dyDescent="0.3">
      <c r="A1609" s="8" t="s">
        <v>3994</v>
      </c>
      <c r="B1609" s="8" t="s">
        <v>3994</v>
      </c>
      <c r="C1609" s="7" t="s">
        <v>3415</v>
      </c>
      <c r="D1609" s="8" t="s">
        <v>3994</v>
      </c>
      <c r="E1609" s="6">
        <v>66.239999999999995</v>
      </c>
      <c r="F1609" s="6">
        <v>0.7</v>
      </c>
      <c r="G1609" s="6">
        <f t="shared" si="38"/>
        <v>94.628571428571433</v>
      </c>
      <c r="H1609" s="5" t="s">
        <v>2274</v>
      </c>
    </row>
    <row r="1610" spans="1:8" x14ac:dyDescent="0.3">
      <c r="A1610" s="8" t="s">
        <v>3995</v>
      </c>
      <c r="B1610" s="8" t="s">
        <v>3995</v>
      </c>
      <c r="C1610" s="7" t="s">
        <v>3415</v>
      </c>
      <c r="D1610" s="8" t="s">
        <v>3995</v>
      </c>
      <c r="E1610" s="6">
        <v>76.83</v>
      </c>
      <c r="F1610" s="6">
        <v>0.7</v>
      </c>
      <c r="G1610" s="6">
        <f t="shared" si="38"/>
        <v>109.75714285714287</v>
      </c>
      <c r="H1610" s="5" t="s">
        <v>2274</v>
      </c>
    </row>
    <row r="1611" spans="1:8" x14ac:dyDescent="0.3">
      <c r="A1611" s="8" t="s">
        <v>3996</v>
      </c>
      <c r="B1611" s="8" t="s">
        <v>3996</v>
      </c>
      <c r="C1611" s="7" t="s">
        <v>3415</v>
      </c>
      <c r="D1611" s="8" t="s">
        <v>3996</v>
      </c>
      <c r="E1611" s="6">
        <v>76.83</v>
      </c>
      <c r="F1611" s="6">
        <v>0.7</v>
      </c>
      <c r="G1611" s="6">
        <f t="shared" si="38"/>
        <v>109.75714285714287</v>
      </c>
      <c r="H1611" s="5" t="s">
        <v>2274</v>
      </c>
    </row>
    <row r="1612" spans="1:8" x14ac:dyDescent="0.3">
      <c r="A1612" s="8" t="s">
        <v>3997</v>
      </c>
      <c r="B1612" s="8" t="s">
        <v>3997</v>
      </c>
      <c r="C1612" s="7" t="s">
        <v>3415</v>
      </c>
      <c r="D1612" s="8" t="s">
        <v>3997</v>
      </c>
      <c r="E1612" s="6">
        <v>76.83</v>
      </c>
      <c r="F1612" s="6">
        <v>0.7</v>
      </c>
      <c r="G1612" s="6">
        <f t="shared" si="38"/>
        <v>109.75714285714287</v>
      </c>
      <c r="H1612" s="5" t="s">
        <v>2274</v>
      </c>
    </row>
    <row r="1613" spans="1:8" x14ac:dyDescent="0.3">
      <c r="A1613" s="8" t="s">
        <v>3998</v>
      </c>
      <c r="B1613" s="8" t="s">
        <v>3998</v>
      </c>
      <c r="C1613" s="7" t="s">
        <v>3415</v>
      </c>
      <c r="D1613" s="8" t="s">
        <v>3998</v>
      </c>
      <c r="E1613" s="6">
        <v>79.11</v>
      </c>
      <c r="F1613" s="6">
        <v>0.7</v>
      </c>
      <c r="G1613" s="6">
        <f t="shared" si="38"/>
        <v>113.01428571428572</v>
      </c>
      <c r="H1613" s="5" t="s">
        <v>2274</v>
      </c>
    </row>
    <row r="1614" spans="1:8" x14ac:dyDescent="0.3">
      <c r="A1614" s="8" t="s">
        <v>3999</v>
      </c>
      <c r="B1614" s="8" t="s">
        <v>3999</v>
      </c>
      <c r="C1614" s="7" t="s">
        <v>3415</v>
      </c>
      <c r="D1614" s="8" t="s">
        <v>3999</v>
      </c>
      <c r="E1614" s="6">
        <v>67.92</v>
      </c>
      <c r="F1614" s="6">
        <v>0.7</v>
      </c>
      <c r="G1614" s="6">
        <f t="shared" si="38"/>
        <v>97.028571428571439</v>
      </c>
      <c r="H1614" s="5" t="s">
        <v>2274</v>
      </c>
    </row>
    <row r="1615" spans="1:8" x14ac:dyDescent="0.3">
      <c r="A1615" s="8" t="s">
        <v>4000</v>
      </c>
      <c r="B1615" s="8" t="s">
        <v>4000</v>
      </c>
      <c r="C1615" s="7" t="s">
        <v>3415</v>
      </c>
      <c r="D1615" s="8" t="s">
        <v>4000</v>
      </c>
      <c r="E1615" s="6">
        <v>86.06</v>
      </c>
      <c r="F1615" s="6">
        <v>0.7</v>
      </c>
      <c r="G1615" s="6">
        <f t="shared" si="38"/>
        <v>122.94285714285715</v>
      </c>
      <c r="H1615" s="5" t="s">
        <v>2274</v>
      </c>
    </row>
    <row r="1616" spans="1:8" x14ac:dyDescent="0.3">
      <c r="A1616" s="8" t="s">
        <v>4001</v>
      </c>
      <c r="B1616" s="8" t="s">
        <v>4001</v>
      </c>
      <c r="C1616" s="7" t="s">
        <v>3415</v>
      </c>
      <c r="D1616" s="8" t="s">
        <v>4001</v>
      </c>
      <c r="E1616" s="6">
        <v>83.59</v>
      </c>
      <c r="F1616" s="6">
        <v>0.7</v>
      </c>
      <c r="G1616" s="6">
        <f t="shared" ref="G1616:G1679" si="39">E1616/F1616</f>
        <v>119.41428571428573</v>
      </c>
      <c r="H1616" s="5" t="s">
        <v>2274</v>
      </c>
    </row>
    <row r="1617" spans="1:8" x14ac:dyDescent="0.3">
      <c r="A1617" s="8" t="s">
        <v>4002</v>
      </c>
      <c r="B1617" s="8" t="s">
        <v>4002</v>
      </c>
      <c r="C1617" s="7" t="s">
        <v>3415</v>
      </c>
      <c r="D1617" s="8" t="s">
        <v>4002</v>
      </c>
      <c r="E1617" s="6">
        <v>83.59</v>
      </c>
      <c r="F1617" s="6">
        <v>0.7</v>
      </c>
      <c r="G1617" s="6">
        <f t="shared" si="39"/>
        <v>119.41428571428573</v>
      </c>
      <c r="H1617" s="5" t="s">
        <v>2274</v>
      </c>
    </row>
    <row r="1618" spans="1:8" x14ac:dyDescent="0.3">
      <c r="A1618" s="8" t="s">
        <v>4003</v>
      </c>
      <c r="B1618" s="8" t="s">
        <v>4003</v>
      </c>
      <c r="C1618" s="7" t="s">
        <v>3415</v>
      </c>
      <c r="D1618" s="8" t="s">
        <v>4003</v>
      </c>
      <c r="E1618" s="6">
        <v>71.7</v>
      </c>
      <c r="F1618" s="6">
        <v>0.7</v>
      </c>
      <c r="G1618" s="6">
        <f t="shared" si="39"/>
        <v>102.42857142857144</v>
      </c>
      <c r="H1618" s="5" t="s">
        <v>2274</v>
      </c>
    </row>
    <row r="1619" spans="1:8" x14ac:dyDescent="0.3">
      <c r="A1619" s="8" t="s">
        <v>4004</v>
      </c>
      <c r="B1619" s="8" t="s">
        <v>4004</v>
      </c>
      <c r="C1619" s="7" t="s">
        <v>3415</v>
      </c>
      <c r="D1619" s="8" t="s">
        <v>4004</v>
      </c>
      <c r="E1619" s="6">
        <v>69.88</v>
      </c>
      <c r="F1619" s="6">
        <v>0.7</v>
      </c>
      <c r="G1619" s="6">
        <f t="shared" si="39"/>
        <v>99.828571428571422</v>
      </c>
      <c r="H1619" s="5" t="s">
        <v>2274</v>
      </c>
    </row>
    <row r="1620" spans="1:8" x14ac:dyDescent="0.3">
      <c r="A1620" s="8" t="s">
        <v>4005</v>
      </c>
      <c r="B1620" s="8" t="s">
        <v>4005</v>
      </c>
      <c r="C1620" s="7" t="s">
        <v>3415</v>
      </c>
      <c r="D1620" s="8" t="s">
        <v>4005</v>
      </c>
      <c r="E1620" s="6">
        <v>86.06</v>
      </c>
      <c r="F1620" s="6">
        <v>0.7</v>
      </c>
      <c r="G1620" s="6">
        <f t="shared" si="39"/>
        <v>122.94285714285715</v>
      </c>
      <c r="H1620" s="5" t="s">
        <v>2274</v>
      </c>
    </row>
    <row r="1621" spans="1:8" x14ac:dyDescent="0.3">
      <c r="A1621" s="8" t="s">
        <v>4006</v>
      </c>
      <c r="B1621" s="8" t="s">
        <v>4006</v>
      </c>
      <c r="C1621" s="7" t="s">
        <v>3415</v>
      </c>
      <c r="D1621" s="8" t="s">
        <v>4006</v>
      </c>
      <c r="E1621" s="6">
        <v>86.06</v>
      </c>
      <c r="F1621" s="6">
        <v>0.7</v>
      </c>
      <c r="G1621" s="6">
        <f t="shared" si="39"/>
        <v>122.94285714285715</v>
      </c>
      <c r="H1621" s="5" t="s">
        <v>2274</v>
      </c>
    </row>
    <row r="1622" spans="1:8" x14ac:dyDescent="0.3">
      <c r="A1622" s="8" t="s">
        <v>4007</v>
      </c>
      <c r="B1622" s="8" t="s">
        <v>4007</v>
      </c>
      <c r="C1622" s="7" t="s">
        <v>3415</v>
      </c>
      <c r="D1622" s="8" t="s">
        <v>4007</v>
      </c>
      <c r="E1622" s="6">
        <v>83.59</v>
      </c>
      <c r="F1622" s="6">
        <v>0.7</v>
      </c>
      <c r="G1622" s="6">
        <f t="shared" si="39"/>
        <v>119.41428571428573</v>
      </c>
      <c r="H1622" s="5" t="s">
        <v>2274</v>
      </c>
    </row>
    <row r="1623" spans="1:8" x14ac:dyDescent="0.3">
      <c r="A1623" s="8" t="s">
        <v>4008</v>
      </c>
      <c r="B1623" s="8" t="s">
        <v>4008</v>
      </c>
      <c r="C1623" s="7" t="s">
        <v>3415</v>
      </c>
      <c r="D1623" s="8" t="s">
        <v>4008</v>
      </c>
      <c r="E1623" s="6">
        <v>83.59</v>
      </c>
      <c r="F1623" s="6">
        <v>0.7</v>
      </c>
      <c r="G1623" s="6">
        <f t="shared" si="39"/>
        <v>119.41428571428573</v>
      </c>
      <c r="H1623" s="5" t="s">
        <v>2274</v>
      </c>
    </row>
    <row r="1624" spans="1:8" x14ac:dyDescent="0.3">
      <c r="A1624" s="8" t="s">
        <v>4009</v>
      </c>
      <c r="B1624" s="8" t="s">
        <v>4009</v>
      </c>
      <c r="C1624" s="7" t="s">
        <v>3415</v>
      </c>
      <c r="D1624" s="8" t="s">
        <v>4009</v>
      </c>
      <c r="E1624" s="6">
        <v>83.59</v>
      </c>
      <c r="F1624" s="6">
        <v>0.7</v>
      </c>
      <c r="G1624" s="6">
        <f t="shared" si="39"/>
        <v>119.41428571428573</v>
      </c>
      <c r="H1624" s="5" t="s">
        <v>2274</v>
      </c>
    </row>
    <row r="1625" spans="1:8" x14ac:dyDescent="0.3">
      <c r="A1625" s="8" t="s">
        <v>4010</v>
      </c>
      <c r="B1625" s="8" t="s">
        <v>4010</v>
      </c>
      <c r="C1625" s="7" t="s">
        <v>3415</v>
      </c>
      <c r="D1625" s="8" t="s">
        <v>4010</v>
      </c>
      <c r="E1625" s="6">
        <v>83.59</v>
      </c>
      <c r="F1625" s="6">
        <v>0.7</v>
      </c>
      <c r="G1625" s="6">
        <f t="shared" si="39"/>
        <v>119.41428571428573</v>
      </c>
      <c r="H1625" s="5" t="s">
        <v>2274</v>
      </c>
    </row>
    <row r="1626" spans="1:8" x14ac:dyDescent="0.3">
      <c r="A1626" s="8" t="s">
        <v>4011</v>
      </c>
      <c r="B1626" s="8" t="s">
        <v>4011</v>
      </c>
      <c r="C1626" s="7" t="s">
        <v>3415</v>
      </c>
      <c r="D1626" s="8" t="s">
        <v>4011</v>
      </c>
      <c r="E1626" s="6">
        <v>86.06</v>
      </c>
      <c r="F1626" s="6">
        <v>0.7</v>
      </c>
      <c r="G1626" s="6">
        <f t="shared" si="39"/>
        <v>122.94285714285715</v>
      </c>
      <c r="H1626" s="5" t="s">
        <v>2274</v>
      </c>
    </row>
    <row r="1627" spans="1:8" x14ac:dyDescent="0.3">
      <c r="A1627" s="8" t="s">
        <v>4012</v>
      </c>
      <c r="B1627" s="8" t="s">
        <v>4012</v>
      </c>
      <c r="C1627" s="7" t="s">
        <v>3415</v>
      </c>
      <c r="D1627" s="8" t="s">
        <v>4012</v>
      </c>
      <c r="E1627" s="6">
        <v>86.06</v>
      </c>
      <c r="F1627" s="6">
        <v>0.7</v>
      </c>
      <c r="G1627" s="6">
        <f t="shared" si="39"/>
        <v>122.94285714285715</v>
      </c>
      <c r="H1627" s="5" t="s">
        <v>2274</v>
      </c>
    </row>
    <row r="1628" spans="1:8" x14ac:dyDescent="0.3">
      <c r="A1628" s="8" t="s">
        <v>4013</v>
      </c>
      <c r="B1628" s="8" t="s">
        <v>4013</v>
      </c>
      <c r="C1628" s="7" t="s">
        <v>3415</v>
      </c>
      <c r="D1628" s="8" t="s">
        <v>4013</v>
      </c>
      <c r="E1628" s="6">
        <v>86.06</v>
      </c>
      <c r="F1628" s="6">
        <v>0.7</v>
      </c>
      <c r="G1628" s="6">
        <f t="shared" si="39"/>
        <v>122.94285714285715</v>
      </c>
      <c r="H1628" s="5" t="s">
        <v>2274</v>
      </c>
    </row>
    <row r="1629" spans="1:8" x14ac:dyDescent="0.3">
      <c r="A1629" s="8" t="s">
        <v>4014</v>
      </c>
      <c r="B1629" s="8" t="s">
        <v>4014</v>
      </c>
      <c r="C1629" s="7" t="s">
        <v>3415</v>
      </c>
      <c r="D1629" s="8" t="s">
        <v>4014</v>
      </c>
      <c r="E1629" s="6">
        <v>83.59</v>
      </c>
      <c r="F1629" s="6">
        <v>0.7</v>
      </c>
      <c r="G1629" s="6">
        <f t="shared" si="39"/>
        <v>119.41428571428573</v>
      </c>
      <c r="H1629" s="5" t="s">
        <v>2274</v>
      </c>
    </row>
    <row r="1630" spans="1:8" x14ac:dyDescent="0.3">
      <c r="A1630" s="8" t="s">
        <v>4015</v>
      </c>
      <c r="B1630" s="8" t="s">
        <v>4015</v>
      </c>
      <c r="C1630" s="7" t="s">
        <v>3415</v>
      </c>
      <c r="D1630" s="8" t="s">
        <v>4015</v>
      </c>
      <c r="E1630" s="6">
        <v>83.59</v>
      </c>
      <c r="F1630" s="6">
        <v>0.7</v>
      </c>
      <c r="G1630" s="6">
        <f t="shared" si="39"/>
        <v>119.41428571428573</v>
      </c>
      <c r="H1630" s="5" t="s">
        <v>2274</v>
      </c>
    </row>
    <row r="1631" spans="1:8" x14ac:dyDescent="0.3">
      <c r="A1631" s="8" t="s">
        <v>4016</v>
      </c>
      <c r="B1631" s="8" t="s">
        <v>4016</v>
      </c>
      <c r="C1631" s="7" t="s">
        <v>3415</v>
      </c>
      <c r="D1631" s="8" t="s">
        <v>4016</v>
      </c>
      <c r="E1631" s="6">
        <v>83.59</v>
      </c>
      <c r="F1631" s="6">
        <v>0.7</v>
      </c>
      <c r="G1631" s="6">
        <f t="shared" si="39"/>
        <v>119.41428571428573</v>
      </c>
      <c r="H1631" s="5" t="s">
        <v>2274</v>
      </c>
    </row>
    <row r="1632" spans="1:8" x14ac:dyDescent="0.3">
      <c r="A1632" s="8" t="s">
        <v>4017</v>
      </c>
      <c r="B1632" s="8" t="s">
        <v>4017</v>
      </c>
      <c r="C1632" s="7" t="s">
        <v>3415</v>
      </c>
      <c r="D1632" s="8" t="s">
        <v>4017</v>
      </c>
      <c r="E1632" s="6">
        <v>83.59</v>
      </c>
      <c r="F1632" s="6">
        <v>0.7</v>
      </c>
      <c r="G1632" s="6">
        <f t="shared" si="39"/>
        <v>119.41428571428573</v>
      </c>
      <c r="H1632" s="5" t="s">
        <v>2274</v>
      </c>
    </row>
    <row r="1633" spans="1:8" x14ac:dyDescent="0.3">
      <c r="A1633" s="8" t="s">
        <v>4018</v>
      </c>
      <c r="B1633" s="8" t="s">
        <v>4018</v>
      </c>
      <c r="C1633" s="7" t="s">
        <v>3415</v>
      </c>
      <c r="D1633" s="8" t="s">
        <v>4018</v>
      </c>
      <c r="E1633" s="6">
        <v>86.06</v>
      </c>
      <c r="F1633" s="6">
        <v>0.7</v>
      </c>
      <c r="G1633" s="6">
        <f t="shared" si="39"/>
        <v>122.94285714285715</v>
      </c>
      <c r="H1633" s="5" t="s">
        <v>2274</v>
      </c>
    </row>
    <row r="1634" spans="1:8" x14ac:dyDescent="0.3">
      <c r="A1634" s="8" t="s">
        <v>4019</v>
      </c>
      <c r="B1634" s="8" t="s">
        <v>4019</v>
      </c>
      <c r="C1634" s="7" t="s">
        <v>3415</v>
      </c>
      <c r="D1634" s="8" t="s">
        <v>4019</v>
      </c>
      <c r="E1634" s="6">
        <v>86.06</v>
      </c>
      <c r="F1634" s="6">
        <v>0.7</v>
      </c>
      <c r="G1634" s="6">
        <f t="shared" si="39"/>
        <v>122.94285714285715</v>
      </c>
      <c r="H1634" s="5" t="s">
        <v>2274</v>
      </c>
    </row>
    <row r="1635" spans="1:8" x14ac:dyDescent="0.3">
      <c r="A1635" s="8" t="s">
        <v>4020</v>
      </c>
      <c r="B1635" s="8" t="s">
        <v>4020</v>
      </c>
      <c r="C1635" s="7" t="s">
        <v>3415</v>
      </c>
      <c r="D1635" s="8" t="s">
        <v>4020</v>
      </c>
      <c r="E1635" s="6">
        <v>83.79</v>
      </c>
      <c r="F1635" s="6">
        <v>0.7</v>
      </c>
      <c r="G1635" s="6">
        <f t="shared" si="39"/>
        <v>119.70000000000002</v>
      </c>
      <c r="H1635" s="5" t="s">
        <v>2274</v>
      </c>
    </row>
    <row r="1636" spans="1:8" x14ac:dyDescent="0.3">
      <c r="A1636" s="8" t="s">
        <v>4021</v>
      </c>
      <c r="B1636" s="8" t="s">
        <v>4021</v>
      </c>
      <c r="C1636" s="7" t="s">
        <v>3415</v>
      </c>
      <c r="D1636" s="8" t="s">
        <v>4021</v>
      </c>
      <c r="E1636" s="6">
        <v>83.79</v>
      </c>
      <c r="F1636" s="6">
        <v>0.7</v>
      </c>
      <c r="G1636" s="6">
        <f t="shared" si="39"/>
        <v>119.70000000000002</v>
      </c>
      <c r="H1636" s="5" t="s">
        <v>2274</v>
      </c>
    </row>
    <row r="1637" spans="1:8" x14ac:dyDescent="0.3">
      <c r="A1637" s="8" t="s">
        <v>4022</v>
      </c>
      <c r="B1637" s="8" t="s">
        <v>4022</v>
      </c>
      <c r="C1637" s="7" t="s">
        <v>3415</v>
      </c>
      <c r="D1637" s="8" t="s">
        <v>4022</v>
      </c>
      <c r="E1637" s="6">
        <v>83.79</v>
      </c>
      <c r="F1637" s="6">
        <v>0.7</v>
      </c>
      <c r="G1637" s="6">
        <f t="shared" si="39"/>
        <v>119.70000000000002</v>
      </c>
      <c r="H1637" s="5" t="s">
        <v>2274</v>
      </c>
    </row>
    <row r="1638" spans="1:8" x14ac:dyDescent="0.3">
      <c r="A1638" s="8" t="s">
        <v>4023</v>
      </c>
      <c r="B1638" s="8" t="s">
        <v>4023</v>
      </c>
      <c r="C1638" s="7" t="s">
        <v>3415</v>
      </c>
      <c r="D1638" s="8" t="s">
        <v>4023</v>
      </c>
      <c r="E1638" s="6">
        <v>83.79</v>
      </c>
      <c r="F1638" s="6">
        <v>0.7</v>
      </c>
      <c r="G1638" s="6">
        <f t="shared" si="39"/>
        <v>119.70000000000002</v>
      </c>
      <c r="H1638" s="5" t="s">
        <v>2274</v>
      </c>
    </row>
    <row r="1639" spans="1:8" x14ac:dyDescent="0.3">
      <c r="A1639" s="8" t="s">
        <v>4024</v>
      </c>
      <c r="B1639" s="8" t="s">
        <v>4024</v>
      </c>
      <c r="C1639" s="7" t="s">
        <v>3415</v>
      </c>
      <c r="D1639" s="8" t="s">
        <v>4024</v>
      </c>
      <c r="E1639" s="6">
        <v>86.06</v>
      </c>
      <c r="F1639" s="6">
        <v>0.7</v>
      </c>
      <c r="G1639" s="6">
        <f t="shared" si="39"/>
        <v>122.94285714285715</v>
      </c>
      <c r="H1639" s="5" t="s">
        <v>2274</v>
      </c>
    </row>
    <row r="1640" spans="1:8" x14ac:dyDescent="0.3">
      <c r="A1640" s="8" t="s">
        <v>4025</v>
      </c>
      <c r="B1640" s="8" t="s">
        <v>4025</v>
      </c>
      <c r="C1640" s="7" t="s">
        <v>3415</v>
      </c>
      <c r="D1640" s="8" t="s">
        <v>4025</v>
      </c>
      <c r="E1640" s="6">
        <v>97.63</v>
      </c>
      <c r="F1640" s="6">
        <v>0.7</v>
      </c>
      <c r="G1640" s="6">
        <f t="shared" si="39"/>
        <v>139.47142857142856</v>
      </c>
      <c r="H1640" s="5" t="s">
        <v>2274</v>
      </c>
    </row>
    <row r="1641" spans="1:8" x14ac:dyDescent="0.3">
      <c r="A1641" s="8" t="s">
        <v>4026</v>
      </c>
      <c r="B1641" s="8" t="s">
        <v>4026</v>
      </c>
      <c r="C1641" s="7" t="s">
        <v>3415</v>
      </c>
      <c r="D1641" s="8" t="s">
        <v>4026</v>
      </c>
      <c r="E1641" s="6">
        <v>94.9</v>
      </c>
      <c r="F1641" s="6">
        <v>0.7</v>
      </c>
      <c r="G1641" s="6">
        <f t="shared" si="39"/>
        <v>135.57142857142858</v>
      </c>
      <c r="H1641" s="5" t="s">
        <v>2274</v>
      </c>
    </row>
    <row r="1642" spans="1:8" x14ac:dyDescent="0.3">
      <c r="A1642" s="8" t="s">
        <v>4027</v>
      </c>
      <c r="B1642" s="8" t="s">
        <v>4027</v>
      </c>
      <c r="C1642" s="7" t="s">
        <v>3415</v>
      </c>
      <c r="D1642" s="8" t="s">
        <v>4027</v>
      </c>
      <c r="E1642" s="6">
        <v>99.52</v>
      </c>
      <c r="F1642" s="6">
        <v>0.7</v>
      </c>
      <c r="G1642" s="6">
        <f t="shared" si="39"/>
        <v>142.17142857142858</v>
      </c>
      <c r="H1642" s="5" t="s">
        <v>2274</v>
      </c>
    </row>
    <row r="1643" spans="1:8" x14ac:dyDescent="0.3">
      <c r="A1643" s="8" t="s">
        <v>4028</v>
      </c>
      <c r="B1643" s="8" t="s">
        <v>4028</v>
      </c>
      <c r="C1643" s="7" t="s">
        <v>3415</v>
      </c>
      <c r="D1643" s="8" t="s">
        <v>4028</v>
      </c>
      <c r="E1643" s="6">
        <v>99.52</v>
      </c>
      <c r="F1643" s="6">
        <v>0.7</v>
      </c>
      <c r="G1643" s="6">
        <f t="shared" si="39"/>
        <v>142.17142857142858</v>
      </c>
      <c r="H1643" s="5" t="s">
        <v>2274</v>
      </c>
    </row>
    <row r="1644" spans="1:8" x14ac:dyDescent="0.3">
      <c r="A1644" s="8" t="s">
        <v>4029</v>
      </c>
      <c r="B1644" s="8" t="s">
        <v>4029</v>
      </c>
      <c r="C1644" s="7" t="s">
        <v>3415</v>
      </c>
      <c r="D1644" s="8" t="s">
        <v>4029</v>
      </c>
      <c r="E1644" s="6">
        <v>98.61</v>
      </c>
      <c r="F1644" s="6">
        <v>0.7</v>
      </c>
      <c r="G1644" s="6">
        <f t="shared" si="39"/>
        <v>140.87142857142857</v>
      </c>
      <c r="H1644" s="5" t="s">
        <v>2274</v>
      </c>
    </row>
    <row r="1645" spans="1:8" x14ac:dyDescent="0.3">
      <c r="A1645" s="8" t="s">
        <v>4030</v>
      </c>
      <c r="B1645" s="8" t="s">
        <v>4030</v>
      </c>
      <c r="C1645" s="7" t="s">
        <v>3415</v>
      </c>
      <c r="D1645" s="8" t="s">
        <v>4030</v>
      </c>
      <c r="E1645" s="6">
        <v>97.63</v>
      </c>
      <c r="F1645" s="6">
        <v>0.7</v>
      </c>
      <c r="G1645" s="6">
        <f t="shared" si="39"/>
        <v>139.47142857142856</v>
      </c>
      <c r="H1645" s="5" t="s">
        <v>2274</v>
      </c>
    </row>
    <row r="1646" spans="1:8" x14ac:dyDescent="0.3">
      <c r="A1646" s="8" t="s">
        <v>4031</v>
      </c>
      <c r="B1646" s="8" t="s">
        <v>4031</v>
      </c>
      <c r="C1646" s="7" t="s">
        <v>3415</v>
      </c>
      <c r="D1646" s="8" t="s">
        <v>4031</v>
      </c>
      <c r="E1646" s="6">
        <v>94.9</v>
      </c>
      <c r="F1646" s="6">
        <v>0.7</v>
      </c>
      <c r="G1646" s="6">
        <f t="shared" si="39"/>
        <v>135.57142857142858</v>
      </c>
      <c r="H1646" s="5" t="s">
        <v>2274</v>
      </c>
    </row>
    <row r="1647" spans="1:8" x14ac:dyDescent="0.3">
      <c r="A1647" s="8" t="s">
        <v>4032</v>
      </c>
      <c r="B1647" s="8" t="s">
        <v>4032</v>
      </c>
      <c r="C1647" s="7" t="s">
        <v>3415</v>
      </c>
      <c r="D1647" s="8" t="s">
        <v>4032</v>
      </c>
      <c r="E1647" s="6">
        <v>98.61</v>
      </c>
      <c r="F1647" s="6">
        <v>0.7</v>
      </c>
      <c r="G1647" s="6">
        <f t="shared" si="39"/>
        <v>140.87142857142857</v>
      </c>
      <c r="H1647" s="5" t="s">
        <v>2274</v>
      </c>
    </row>
    <row r="1648" spans="1:8" x14ac:dyDescent="0.3">
      <c r="A1648" s="8" t="s">
        <v>4033</v>
      </c>
      <c r="B1648" s="8" t="s">
        <v>4033</v>
      </c>
      <c r="C1648" s="7" t="s">
        <v>3415</v>
      </c>
      <c r="D1648" s="8" t="s">
        <v>4033</v>
      </c>
      <c r="E1648" s="6">
        <v>94.9</v>
      </c>
      <c r="F1648" s="6">
        <v>0.7</v>
      </c>
      <c r="G1648" s="6">
        <f t="shared" si="39"/>
        <v>135.57142857142858</v>
      </c>
      <c r="H1648" s="5" t="s">
        <v>2274</v>
      </c>
    </row>
    <row r="1649" spans="1:8" x14ac:dyDescent="0.3">
      <c r="A1649" s="8" t="s">
        <v>4034</v>
      </c>
      <c r="B1649" s="8" t="s">
        <v>4034</v>
      </c>
      <c r="C1649" s="7" t="s">
        <v>3415</v>
      </c>
      <c r="D1649" s="8" t="s">
        <v>4034</v>
      </c>
      <c r="E1649" s="6">
        <v>94.9</v>
      </c>
      <c r="F1649" s="6">
        <v>0.7</v>
      </c>
      <c r="G1649" s="6">
        <f t="shared" si="39"/>
        <v>135.57142857142858</v>
      </c>
      <c r="H1649" s="5" t="s">
        <v>2274</v>
      </c>
    </row>
    <row r="1650" spans="1:8" x14ac:dyDescent="0.3">
      <c r="A1650" s="8" t="s">
        <v>4035</v>
      </c>
      <c r="B1650" s="8" t="s">
        <v>4035</v>
      </c>
      <c r="C1650" s="7" t="s">
        <v>3415</v>
      </c>
      <c r="D1650" s="8" t="s">
        <v>4035</v>
      </c>
      <c r="E1650" s="6">
        <v>83.59</v>
      </c>
      <c r="F1650" s="6">
        <v>0.7</v>
      </c>
      <c r="G1650" s="6">
        <f t="shared" si="39"/>
        <v>119.41428571428573</v>
      </c>
      <c r="H1650" s="5" t="s">
        <v>2274</v>
      </c>
    </row>
    <row r="1651" spans="1:8" x14ac:dyDescent="0.3">
      <c r="A1651" s="8" t="s">
        <v>4036</v>
      </c>
      <c r="B1651" s="8" t="s">
        <v>4036</v>
      </c>
      <c r="C1651" s="7" t="s">
        <v>3415</v>
      </c>
      <c r="D1651" s="8" t="s">
        <v>4036</v>
      </c>
      <c r="E1651" s="6">
        <v>83.59</v>
      </c>
      <c r="F1651" s="6">
        <v>0.7</v>
      </c>
      <c r="G1651" s="6">
        <f t="shared" si="39"/>
        <v>119.41428571428573</v>
      </c>
      <c r="H1651" s="5" t="s">
        <v>2274</v>
      </c>
    </row>
    <row r="1652" spans="1:8" x14ac:dyDescent="0.3">
      <c r="A1652" s="8" t="s">
        <v>4037</v>
      </c>
      <c r="B1652" s="8" t="s">
        <v>4037</v>
      </c>
      <c r="C1652" s="7" t="s">
        <v>3415</v>
      </c>
      <c r="D1652" s="8" t="s">
        <v>4037</v>
      </c>
      <c r="E1652" s="6">
        <v>83.59</v>
      </c>
      <c r="F1652" s="6">
        <v>0.7</v>
      </c>
      <c r="G1652" s="6">
        <f t="shared" si="39"/>
        <v>119.41428571428573</v>
      </c>
      <c r="H1652" s="5" t="s">
        <v>2274</v>
      </c>
    </row>
    <row r="1653" spans="1:8" x14ac:dyDescent="0.3">
      <c r="A1653" s="8" t="s">
        <v>4038</v>
      </c>
      <c r="B1653" s="8" t="s">
        <v>4038</v>
      </c>
      <c r="C1653" s="7" t="s">
        <v>3415</v>
      </c>
      <c r="D1653" s="8" t="s">
        <v>4038</v>
      </c>
      <c r="E1653" s="6">
        <v>83.59</v>
      </c>
      <c r="F1653" s="6">
        <v>0.7</v>
      </c>
      <c r="G1653" s="6">
        <f t="shared" si="39"/>
        <v>119.41428571428573</v>
      </c>
      <c r="H1653" s="5" t="s">
        <v>2274</v>
      </c>
    </row>
    <row r="1654" spans="1:8" x14ac:dyDescent="0.3">
      <c r="A1654" s="8" t="s">
        <v>4039</v>
      </c>
      <c r="B1654" s="8" t="s">
        <v>4039</v>
      </c>
      <c r="C1654" s="7" t="s">
        <v>3415</v>
      </c>
      <c r="D1654" s="8" t="s">
        <v>4039</v>
      </c>
      <c r="E1654" s="6">
        <v>83.59</v>
      </c>
      <c r="F1654" s="6">
        <v>0.7</v>
      </c>
      <c r="G1654" s="6">
        <f t="shared" si="39"/>
        <v>119.41428571428573</v>
      </c>
      <c r="H1654" s="5" t="s">
        <v>2274</v>
      </c>
    </row>
    <row r="1655" spans="1:8" x14ac:dyDescent="0.3">
      <c r="A1655" s="8" t="s">
        <v>4040</v>
      </c>
      <c r="B1655" s="8" t="s">
        <v>4040</v>
      </c>
      <c r="C1655" s="7" t="s">
        <v>3415</v>
      </c>
      <c r="D1655" s="8" t="s">
        <v>4040</v>
      </c>
      <c r="E1655" s="6">
        <v>86.06</v>
      </c>
      <c r="F1655" s="6">
        <v>0.7</v>
      </c>
      <c r="G1655" s="6">
        <f t="shared" si="39"/>
        <v>122.94285714285715</v>
      </c>
      <c r="H1655" s="5" t="s">
        <v>2274</v>
      </c>
    </row>
    <row r="1656" spans="1:8" x14ac:dyDescent="0.3">
      <c r="A1656" s="8" t="s">
        <v>4041</v>
      </c>
      <c r="B1656" s="8" t="s">
        <v>4041</v>
      </c>
      <c r="C1656" s="7" t="s">
        <v>3415</v>
      </c>
      <c r="D1656" s="8" t="s">
        <v>4041</v>
      </c>
      <c r="E1656" s="6">
        <v>86.06</v>
      </c>
      <c r="F1656" s="6">
        <v>0.7</v>
      </c>
      <c r="G1656" s="6">
        <f t="shared" si="39"/>
        <v>122.94285714285715</v>
      </c>
      <c r="H1656" s="5" t="s">
        <v>2274</v>
      </c>
    </row>
    <row r="1657" spans="1:8" x14ac:dyDescent="0.3">
      <c r="A1657" s="8" t="s">
        <v>4042</v>
      </c>
      <c r="B1657" s="8" t="s">
        <v>4042</v>
      </c>
      <c r="C1657" s="7" t="s">
        <v>3415</v>
      </c>
      <c r="D1657" s="8" t="s">
        <v>4042</v>
      </c>
      <c r="E1657" s="6">
        <v>83.79</v>
      </c>
      <c r="F1657" s="6">
        <v>0.7</v>
      </c>
      <c r="G1657" s="6">
        <f t="shared" si="39"/>
        <v>119.70000000000002</v>
      </c>
      <c r="H1657" s="5" t="s">
        <v>2274</v>
      </c>
    </row>
    <row r="1658" spans="1:8" x14ac:dyDescent="0.3">
      <c r="A1658" s="8" t="s">
        <v>4043</v>
      </c>
      <c r="B1658" s="8" t="s">
        <v>4043</v>
      </c>
      <c r="C1658" s="7" t="s">
        <v>3415</v>
      </c>
      <c r="D1658" s="8" t="s">
        <v>4043</v>
      </c>
      <c r="E1658" s="6">
        <v>83.79</v>
      </c>
      <c r="F1658" s="6">
        <v>0.7</v>
      </c>
      <c r="G1658" s="6">
        <f t="shared" si="39"/>
        <v>119.70000000000002</v>
      </c>
      <c r="H1658" s="5" t="s">
        <v>2274</v>
      </c>
    </row>
    <row r="1659" spans="1:8" x14ac:dyDescent="0.3">
      <c r="A1659" s="8" t="s">
        <v>4044</v>
      </c>
      <c r="B1659" s="8" t="s">
        <v>4044</v>
      </c>
      <c r="C1659" s="7" t="s">
        <v>3415</v>
      </c>
      <c r="D1659" s="8" t="s">
        <v>4044</v>
      </c>
      <c r="E1659" s="6">
        <v>83.79</v>
      </c>
      <c r="F1659" s="6">
        <v>0.7</v>
      </c>
      <c r="G1659" s="6">
        <f t="shared" si="39"/>
        <v>119.70000000000002</v>
      </c>
      <c r="H1659" s="5" t="s">
        <v>2274</v>
      </c>
    </row>
    <row r="1660" spans="1:8" x14ac:dyDescent="0.3">
      <c r="A1660" s="8" t="s">
        <v>4045</v>
      </c>
      <c r="B1660" s="8" t="s">
        <v>4045</v>
      </c>
      <c r="C1660" s="7" t="s">
        <v>3415</v>
      </c>
      <c r="D1660" s="8" t="s">
        <v>4045</v>
      </c>
      <c r="E1660" s="6">
        <v>83.79</v>
      </c>
      <c r="F1660" s="6">
        <v>0.7</v>
      </c>
      <c r="G1660" s="6">
        <f t="shared" si="39"/>
        <v>119.70000000000002</v>
      </c>
      <c r="H1660" s="5" t="s">
        <v>2274</v>
      </c>
    </row>
    <row r="1661" spans="1:8" x14ac:dyDescent="0.3">
      <c r="A1661" s="8" t="s">
        <v>4046</v>
      </c>
      <c r="B1661" s="8" t="s">
        <v>4046</v>
      </c>
      <c r="C1661" s="7" t="s">
        <v>3415</v>
      </c>
      <c r="D1661" s="8" t="s">
        <v>4046</v>
      </c>
      <c r="E1661" s="6">
        <v>83.79</v>
      </c>
      <c r="F1661" s="6">
        <v>0.7</v>
      </c>
      <c r="G1661" s="6">
        <f t="shared" si="39"/>
        <v>119.70000000000002</v>
      </c>
      <c r="H1661" s="5" t="s">
        <v>2274</v>
      </c>
    </row>
    <row r="1662" spans="1:8" x14ac:dyDescent="0.3">
      <c r="A1662" s="8" t="s">
        <v>4047</v>
      </c>
      <c r="B1662" s="8" t="s">
        <v>4047</v>
      </c>
      <c r="C1662" s="7" t="s">
        <v>3415</v>
      </c>
      <c r="D1662" s="8" t="s">
        <v>4047</v>
      </c>
      <c r="E1662" s="6">
        <v>79.11</v>
      </c>
      <c r="F1662" s="6">
        <v>0.7</v>
      </c>
      <c r="G1662" s="6">
        <f t="shared" si="39"/>
        <v>113.01428571428572</v>
      </c>
      <c r="H1662" s="5" t="s">
        <v>2274</v>
      </c>
    </row>
    <row r="1663" spans="1:8" x14ac:dyDescent="0.3">
      <c r="A1663" s="8" t="s">
        <v>4048</v>
      </c>
      <c r="B1663" s="8" t="s">
        <v>4048</v>
      </c>
      <c r="C1663" s="7" t="s">
        <v>3415</v>
      </c>
      <c r="D1663" s="8" t="s">
        <v>4048</v>
      </c>
      <c r="E1663" s="6">
        <v>76.83</v>
      </c>
      <c r="F1663" s="6">
        <v>0.7</v>
      </c>
      <c r="G1663" s="6">
        <f t="shared" si="39"/>
        <v>109.75714285714287</v>
      </c>
      <c r="H1663" s="5" t="s">
        <v>2274</v>
      </c>
    </row>
    <row r="1664" spans="1:8" x14ac:dyDescent="0.3">
      <c r="A1664" s="8" t="s">
        <v>4049</v>
      </c>
      <c r="B1664" s="8" t="s">
        <v>4049</v>
      </c>
      <c r="C1664" s="7" t="s">
        <v>3415</v>
      </c>
      <c r="D1664" s="8" t="s">
        <v>4049</v>
      </c>
      <c r="E1664" s="6">
        <v>76.83</v>
      </c>
      <c r="F1664" s="6">
        <v>0.7</v>
      </c>
      <c r="G1664" s="6">
        <f t="shared" si="39"/>
        <v>109.75714285714287</v>
      </c>
      <c r="H1664" s="5" t="s">
        <v>2274</v>
      </c>
    </row>
    <row r="1665" spans="1:8" x14ac:dyDescent="0.3">
      <c r="A1665" s="8" t="s">
        <v>4050</v>
      </c>
      <c r="B1665" s="8" t="s">
        <v>4050</v>
      </c>
      <c r="C1665" s="7" t="s">
        <v>3415</v>
      </c>
      <c r="D1665" s="8" t="s">
        <v>4050</v>
      </c>
      <c r="E1665" s="6">
        <v>76.83</v>
      </c>
      <c r="F1665" s="6">
        <v>0.7</v>
      </c>
      <c r="G1665" s="6">
        <f t="shared" si="39"/>
        <v>109.75714285714287</v>
      </c>
      <c r="H1665" s="5" t="s">
        <v>2274</v>
      </c>
    </row>
    <row r="1666" spans="1:8" x14ac:dyDescent="0.3">
      <c r="A1666" s="8" t="s">
        <v>4051</v>
      </c>
      <c r="B1666" s="8" t="s">
        <v>4051</v>
      </c>
      <c r="C1666" s="7" t="s">
        <v>3415</v>
      </c>
      <c r="D1666" s="8" t="s">
        <v>4051</v>
      </c>
      <c r="E1666" s="6">
        <v>76.83</v>
      </c>
      <c r="F1666" s="6">
        <v>0.7</v>
      </c>
      <c r="G1666" s="6">
        <f t="shared" si="39"/>
        <v>109.75714285714287</v>
      </c>
      <c r="H1666" s="5" t="s">
        <v>2274</v>
      </c>
    </row>
    <row r="1667" spans="1:8" x14ac:dyDescent="0.3">
      <c r="A1667" s="8" t="s">
        <v>4052</v>
      </c>
      <c r="B1667" s="8" t="s">
        <v>4052</v>
      </c>
      <c r="C1667" s="7" t="s">
        <v>3415</v>
      </c>
      <c r="D1667" s="8" t="s">
        <v>4052</v>
      </c>
      <c r="E1667" s="6">
        <v>76.83</v>
      </c>
      <c r="F1667" s="6">
        <v>0.7</v>
      </c>
      <c r="G1667" s="6">
        <f t="shared" si="39"/>
        <v>109.75714285714287</v>
      </c>
      <c r="H1667" s="5" t="s">
        <v>2274</v>
      </c>
    </row>
    <row r="1668" spans="1:8" x14ac:dyDescent="0.3">
      <c r="A1668" s="8" t="s">
        <v>4053</v>
      </c>
      <c r="B1668" s="8" t="s">
        <v>4053</v>
      </c>
      <c r="C1668" s="7" t="s">
        <v>3415</v>
      </c>
      <c r="D1668" s="8" t="s">
        <v>4053</v>
      </c>
      <c r="E1668" s="6">
        <v>76.83</v>
      </c>
      <c r="F1668" s="6">
        <v>0.7</v>
      </c>
      <c r="G1668" s="6">
        <f t="shared" si="39"/>
        <v>109.75714285714287</v>
      </c>
      <c r="H1668" s="5" t="s">
        <v>2274</v>
      </c>
    </row>
    <row r="1669" spans="1:8" x14ac:dyDescent="0.3">
      <c r="A1669" s="8" t="s">
        <v>4054</v>
      </c>
      <c r="B1669" s="8" t="s">
        <v>4054</v>
      </c>
      <c r="C1669" s="7" t="s">
        <v>3415</v>
      </c>
      <c r="D1669" s="8" t="s">
        <v>4054</v>
      </c>
      <c r="E1669" s="6">
        <v>76.83</v>
      </c>
      <c r="F1669" s="6">
        <v>0.7</v>
      </c>
      <c r="G1669" s="6">
        <f t="shared" si="39"/>
        <v>109.75714285714287</v>
      </c>
      <c r="H1669" s="5" t="s">
        <v>2274</v>
      </c>
    </row>
    <row r="1670" spans="1:8" x14ac:dyDescent="0.3">
      <c r="A1670" s="8" t="s">
        <v>4055</v>
      </c>
      <c r="B1670" s="8" t="s">
        <v>4055</v>
      </c>
      <c r="C1670" s="7" t="s">
        <v>3415</v>
      </c>
      <c r="D1670" s="8" t="s">
        <v>4055</v>
      </c>
      <c r="E1670" s="6">
        <v>76.83</v>
      </c>
      <c r="F1670" s="6">
        <v>0.7</v>
      </c>
      <c r="G1670" s="6">
        <f t="shared" si="39"/>
        <v>109.75714285714287</v>
      </c>
      <c r="H1670" s="5" t="s">
        <v>2274</v>
      </c>
    </row>
    <row r="1671" spans="1:8" x14ac:dyDescent="0.3">
      <c r="A1671" s="8" t="s">
        <v>4056</v>
      </c>
      <c r="B1671" s="8" t="s">
        <v>4056</v>
      </c>
      <c r="C1671" s="7" t="s">
        <v>3415</v>
      </c>
      <c r="D1671" s="8" t="s">
        <v>4056</v>
      </c>
      <c r="E1671" s="6">
        <v>76.83</v>
      </c>
      <c r="F1671" s="6">
        <v>0.7</v>
      </c>
      <c r="G1671" s="6">
        <f t="shared" si="39"/>
        <v>109.75714285714287</v>
      </c>
      <c r="H1671" s="5" t="s">
        <v>2274</v>
      </c>
    </row>
    <row r="1672" spans="1:8" x14ac:dyDescent="0.3">
      <c r="A1672" s="8" t="s">
        <v>4057</v>
      </c>
      <c r="B1672" s="8" t="s">
        <v>4057</v>
      </c>
      <c r="C1672" s="7" t="s">
        <v>3415</v>
      </c>
      <c r="D1672" s="8" t="s">
        <v>4057</v>
      </c>
      <c r="E1672" s="6">
        <v>79.11</v>
      </c>
      <c r="F1672" s="6">
        <v>0.7</v>
      </c>
      <c r="G1672" s="6">
        <f t="shared" si="39"/>
        <v>113.01428571428572</v>
      </c>
      <c r="H1672" s="5" t="s">
        <v>2274</v>
      </c>
    </row>
    <row r="1673" spans="1:8" x14ac:dyDescent="0.3">
      <c r="A1673" s="8" t="s">
        <v>4058</v>
      </c>
      <c r="B1673" s="8" t="s">
        <v>4058</v>
      </c>
      <c r="C1673" s="7" t="s">
        <v>3415</v>
      </c>
      <c r="D1673" s="8" t="s">
        <v>4058</v>
      </c>
      <c r="E1673" s="6">
        <v>86.06</v>
      </c>
      <c r="F1673" s="6">
        <v>0.7</v>
      </c>
      <c r="G1673" s="6">
        <f t="shared" si="39"/>
        <v>122.94285714285715</v>
      </c>
      <c r="H1673" s="5" t="s">
        <v>2274</v>
      </c>
    </row>
    <row r="1674" spans="1:8" x14ac:dyDescent="0.3">
      <c r="A1674" s="8" t="s">
        <v>4059</v>
      </c>
      <c r="B1674" s="8" t="s">
        <v>4059</v>
      </c>
      <c r="C1674" s="7" t="s">
        <v>3415</v>
      </c>
      <c r="D1674" s="8" t="s">
        <v>4059</v>
      </c>
      <c r="E1674" s="6">
        <v>83.59</v>
      </c>
      <c r="F1674" s="6">
        <v>0.7</v>
      </c>
      <c r="G1674" s="6">
        <f t="shared" si="39"/>
        <v>119.41428571428573</v>
      </c>
      <c r="H1674" s="5" t="s">
        <v>2274</v>
      </c>
    </row>
    <row r="1675" spans="1:8" x14ac:dyDescent="0.3">
      <c r="A1675" s="8" t="s">
        <v>4060</v>
      </c>
      <c r="B1675" s="8" t="s">
        <v>4060</v>
      </c>
      <c r="C1675" s="7" t="s">
        <v>3415</v>
      </c>
      <c r="D1675" s="8" t="s">
        <v>4060</v>
      </c>
      <c r="E1675" s="6">
        <v>83.59</v>
      </c>
      <c r="F1675" s="6">
        <v>0.7</v>
      </c>
      <c r="G1675" s="6">
        <f t="shared" si="39"/>
        <v>119.41428571428573</v>
      </c>
      <c r="H1675" s="5" t="s">
        <v>2274</v>
      </c>
    </row>
    <row r="1676" spans="1:8" x14ac:dyDescent="0.3">
      <c r="A1676" s="8" t="s">
        <v>4061</v>
      </c>
      <c r="B1676" s="8" t="s">
        <v>4061</v>
      </c>
      <c r="C1676" s="7" t="s">
        <v>3415</v>
      </c>
      <c r="D1676" s="8" t="s">
        <v>4061</v>
      </c>
      <c r="E1676" s="6">
        <v>83.59</v>
      </c>
      <c r="F1676" s="6">
        <v>0.7</v>
      </c>
      <c r="G1676" s="6">
        <f t="shared" si="39"/>
        <v>119.41428571428573</v>
      </c>
      <c r="H1676" s="5" t="s">
        <v>2274</v>
      </c>
    </row>
    <row r="1677" spans="1:8" x14ac:dyDescent="0.3">
      <c r="A1677" s="8" t="s">
        <v>4062</v>
      </c>
      <c r="B1677" s="8" t="s">
        <v>4062</v>
      </c>
      <c r="C1677" s="7" t="s">
        <v>3415</v>
      </c>
      <c r="D1677" s="8" t="s">
        <v>4062</v>
      </c>
      <c r="E1677" s="6">
        <v>83.59</v>
      </c>
      <c r="F1677" s="6">
        <v>0.7</v>
      </c>
      <c r="G1677" s="6">
        <f t="shared" si="39"/>
        <v>119.41428571428573</v>
      </c>
      <c r="H1677" s="5" t="s">
        <v>2274</v>
      </c>
    </row>
    <row r="1678" spans="1:8" x14ac:dyDescent="0.3">
      <c r="A1678" s="8" t="s">
        <v>4063</v>
      </c>
      <c r="B1678" s="8" t="s">
        <v>4063</v>
      </c>
      <c r="C1678" s="7" t="s">
        <v>3415</v>
      </c>
      <c r="D1678" s="8" t="s">
        <v>4063</v>
      </c>
      <c r="E1678" s="6">
        <v>86.06</v>
      </c>
      <c r="F1678" s="6">
        <v>0.7</v>
      </c>
      <c r="G1678" s="6">
        <f t="shared" si="39"/>
        <v>122.94285714285715</v>
      </c>
      <c r="H1678" s="5" t="s">
        <v>2274</v>
      </c>
    </row>
    <row r="1679" spans="1:8" x14ac:dyDescent="0.3">
      <c r="A1679" s="8" t="s">
        <v>4064</v>
      </c>
      <c r="B1679" s="8" t="s">
        <v>4064</v>
      </c>
      <c r="C1679" s="7" t="s">
        <v>3415</v>
      </c>
      <c r="D1679" s="8" t="s">
        <v>4064</v>
      </c>
      <c r="E1679" s="6">
        <v>86.06</v>
      </c>
      <c r="F1679" s="6">
        <v>0.7</v>
      </c>
      <c r="G1679" s="6">
        <f t="shared" si="39"/>
        <v>122.94285714285715</v>
      </c>
      <c r="H1679" s="5" t="s">
        <v>2274</v>
      </c>
    </row>
    <row r="1680" spans="1:8" x14ac:dyDescent="0.3">
      <c r="A1680" s="8" t="s">
        <v>4065</v>
      </c>
      <c r="B1680" s="8" t="s">
        <v>4065</v>
      </c>
      <c r="C1680" s="7" t="s">
        <v>3415</v>
      </c>
      <c r="D1680" s="8" t="s">
        <v>4065</v>
      </c>
      <c r="E1680" s="6">
        <v>86.06</v>
      </c>
      <c r="F1680" s="6">
        <v>0.7</v>
      </c>
      <c r="G1680" s="6">
        <f t="shared" ref="G1680:G1743" si="40">E1680/F1680</f>
        <v>122.94285714285715</v>
      </c>
      <c r="H1680" s="5" t="s">
        <v>2274</v>
      </c>
    </row>
    <row r="1681" spans="1:8" x14ac:dyDescent="0.3">
      <c r="A1681" s="8" t="s">
        <v>4066</v>
      </c>
      <c r="B1681" s="8" t="s">
        <v>4066</v>
      </c>
      <c r="C1681" s="7" t="s">
        <v>3415</v>
      </c>
      <c r="D1681" s="8" t="s">
        <v>4066</v>
      </c>
      <c r="E1681" s="6">
        <v>83.59</v>
      </c>
      <c r="F1681" s="6">
        <v>0.7</v>
      </c>
      <c r="G1681" s="6">
        <f t="shared" si="40"/>
        <v>119.41428571428573</v>
      </c>
      <c r="H1681" s="5" t="s">
        <v>2274</v>
      </c>
    </row>
    <row r="1682" spans="1:8" x14ac:dyDescent="0.3">
      <c r="A1682" s="8" t="s">
        <v>4067</v>
      </c>
      <c r="B1682" s="8" t="s">
        <v>4067</v>
      </c>
      <c r="C1682" s="7" t="s">
        <v>3415</v>
      </c>
      <c r="D1682" s="8" t="s">
        <v>4067</v>
      </c>
      <c r="E1682" s="6">
        <v>83.59</v>
      </c>
      <c r="F1682" s="6">
        <v>0.7</v>
      </c>
      <c r="G1682" s="6">
        <f t="shared" si="40"/>
        <v>119.41428571428573</v>
      </c>
      <c r="H1682" s="5" t="s">
        <v>2274</v>
      </c>
    </row>
    <row r="1683" spans="1:8" x14ac:dyDescent="0.3">
      <c r="A1683" s="8" t="s">
        <v>4068</v>
      </c>
      <c r="B1683" s="8" t="s">
        <v>4068</v>
      </c>
      <c r="C1683" s="7" t="s">
        <v>3415</v>
      </c>
      <c r="D1683" s="8" t="s">
        <v>4068</v>
      </c>
      <c r="E1683" s="6">
        <v>83.59</v>
      </c>
      <c r="F1683" s="6">
        <v>0.7</v>
      </c>
      <c r="G1683" s="6">
        <f t="shared" si="40"/>
        <v>119.41428571428573</v>
      </c>
      <c r="H1683" s="5" t="s">
        <v>2274</v>
      </c>
    </row>
    <row r="1684" spans="1:8" x14ac:dyDescent="0.3">
      <c r="A1684" s="8" t="s">
        <v>4069</v>
      </c>
      <c r="B1684" s="8" t="s">
        <v>4069</v>
      </c>
      <c r="C1684" s="7" t="s">
        <v>3415</v>
      </c>
      <c r="D1684" s="8" t="s">
        <v>4069</v>
      </c>
      <c r="E1684" s="6">
        <v>83.59</v>
      </c>
      <c r="F1684" s="6">
        <v>0.7</v>
      </c>
      <c r="G1684" s="6">
        <f t="shared" si="40"/>
        <v>119.41428571428573</v>
      </c>
      <c r="H1684" s="5" t="s">
        <v>2274</v>
      </c>
    </row>
    <row r="1685" spans="1:8" x14ac:dyDescent="0.3">
      <c r="A1685" s="8" t="s">
        <v>4070</v>
      </c>
      <c r="B1685" s="8" t="s">
        <v>4070</v>
      </c>
      <c r="C1685" s="7" t="s">
        <v>3415</v>
      </c>
      <c r="D1685" s="8" t="s">
        <v>4070</v>
      </c>
      <c r="E1685" s="6">
        <v>86.06</v>
      </c>
      <c r="F1685" s="6">
        <v>0.7</v>
      </c>
      <c r="G1685" s="6">
        <f t="shared" si="40"/>
        <v>122.94285714285715</v>
      </c>
      <c r="H1685" s="5" t="s">
        <v>2274</v>
      </c>
    </row>
    <row r="1686" spans="1:8" x14ac:dyDescent="0.3">
      <c r="A1686" s="8" t="s">
        <v>4071</v>
      </c>
      <c r="B1686" s="8" t="s">
        <v>4071</v>
      </c>
      <c r="C1686" s="7" t="s">
        <v>3415</v>
      </c>
      <c r="D1686" s="8" t="s">
        <v>4071</v>
      </c>
      <c r="E1686" s="6">
        <v>86.06</v>
      </c>
      <c r="F1686" s="6">
        <v>0.7</v>
      </c>
      <c r="G1686" s="6">
        <f t="shared" si="40"/>
        <v>122.94285714285715</v>
      </c>
      <c r="H1686" s="5" t="s">
        <v>2274</v>
      </c>
    </row>
    <row r="1687" spans="1:8" x14ac:dyDescent="0.3">
      <c r="A1687" s="8" t="s">
        <v>4072</v>
      </c>
      <c r="B1687" s="8" t="s">
        <v>4072</v>
      </c>
      <c r="C1687" s="7" t="s">
        <v>3415</v>
      </c>
      <c r="D1687" s="8" t="s">
        <v>4072</v>
      </c>
      <c r="E1687" s="6">
        <v>83.59</v>
      </c>
      <c r="F1687" s="6">
        <v>0.7</v>
      </c>
      <c r="G1687" s="6">
        <f t="shared" si="40"/>
        <v>119.41428571428573</v>
      </c>
      <c r="H1687" s="5" t="s">
        <v>2274</v>
      </c>
    </row>
    <row r="1688" spans="1:8" x14ac:dyDescent="0.3">
      <c r="A1688" s="8" t="s">
        <v>4073</v>
      </c>
      <c r="B1688" s="8" t="s">
        <v>4073</v>
      </c>
      <c r="C1688" s="7" t="s">
        <v>3415</v>
      </c>
      <c r="D1688" s="8" t="s">
        <v>4073</v>
      </c>
      <c r="E1688" s="6">
        <v>83.59</v>
      </c>
      <c r="F1688" s="6">
        <v>0.7</v>
      </c>
      <c r="G1688" s="6">
        <f t="shared" si="40"/>
        <v>119.41428571428573</v>
      </c>
      <c r="H1688" s="5" t="s">
        <v>2274</v>
      </c>
    </row>
    <row r="1689" spans="1:8" x14ac:dyDescent="0.3">
      <c r="A1689" s="8" t="s">
        <v>4074</v>
      </c>
      <c r="B1689" s="8" t="s">
        <v>4074</v>
      </c>
      <c r="C1689" s="7" t="s">
        <v>3415</v>
      </c>
      <c r="D1689" s="8" t="s">
        <v>4074</v>
      </c>
      <c r="E1689" s="6">
        <v>83.59</v>
      </c>
      <c r="F1689" s="6">
        <v>0.7</v>
      </c>
      <c r="G1689" s="6">
        <f t="shared" si="40"/>
        <v>119.41428571428573</v>
      </c>
      <c r="H1689" s="10" t="s">
        <v>2274</v>
      </c>
    </row>
    <row r="1690" spans="1:8" x14ac:dyDescent="0.3">
      <c r="A1690" s="8" t="s">
        <v>4075</v>
      </c>
      <c r="B1690" s="8" t="s">
        <v>4075</v>
      </c>
      <c r="C1690" s="7" t="s">
        <v>3415</v>
      </c>
      <c r="D1690" s="8" t="s">
        <v>4075</v>
      </c>
      <c r="E1690" s="6">
        <v>83.59</v>
      </c>
      <c r="F1690" s="6">
        <v>0.7</v>
      </c>
      <c r="G1690" s="6">
        <f t="shared" si="40"/>
        <v>119.41428571428573</v>
      </c>
      <c r="H1690" s="10" t="s">
        <v>2274</v>
      </c>
    </row>
    <row r="1691" spans="1:8" x14ac:dyDescent="0.3">
      <c r="A1691" s="8" t="s">
        <v>4076</v>
      </c>
      <c r="B1691" s="8" t="s">
        <v>4076</v>
      </c>
      <c r="C1691" s="7" t="s">
        <v>3415</v>
      </c>
      <c r="D1691" s="8" t="s">
        <v>4076</v>
      </c>
      <c r="E1691" s="6">
        <v>83.59</v>
      </c>
      <c r="F1691" s="6">
        <v>0.7</v>
      </c>
      <c r="G1691" s="6">
        <f t="shared" si="40"/>
        <v>119.41428571428573</v>
      </c>
      <c r="H1691" s="10" t="s">
        <v>2274</v>
      </c>
    </row>
    <row r="1692" spans="1:8" x14ac:dyDescent="0.3">
      <c r="A1692" s="8" t="s">
        <v>4077</v>
      </c>
      <c r="B1692" s="8" t="s">
        <v>4077</v>
      </c>
      <c r="C1692" s="7" t="s">
        <v>3415</v>
      </c>
      <c r="D1692" s="8" t="s">
        <v>4077</v>
      </c>
      <c r="E1692" s="6">
        <v>86.06</v>
      </c>
      <c r="F1692" s="6">
        <v>0.7</v>
      </c>
      <c r="G1692" s="6">
        <f t="shared" si="40"/>
        <v>122.94285714285715</v>
      </c>
      <c r="H1692" s="10" t="s">
        <v>2274</v>
      </c>
    </row>
    <row r="1693" spans="1:8" x14ac:dyDescent="0.3">
      <c r="A1693" s="8" t="s">
        <v>4078</v>
      </c>
      <c r="B1693" s="8" t="s">
        <v>4078</v>
      </c>
      <c r="C1693" s="7" t="s">
        <v>3415</v>
      </c>
      <c r="D1693" s="8" t="s">
        <v>4078</v>
      </c>
      <c r="E1693" s="6">
        <v>86.06</v>
      </c>
      <c r="F1693" s="6">
        <v>0.7</v>
      </c>
      <c r="G1693" s="6">
        <f t="shared" si="40"/>
        <v>122.94285714285715</v>
      </c>
      <c r="H1693" s="10" t="s">
        <v>2274</v>
      </c>
    </row>
    <row r="1694" spans="1:8" x14ac:dyDescent="0.3">
      <c r="A1694" s="8" t="s">
        <v>4079</v>
      </c>
      <c r="B1694" s="8" t="s">
        <v>4079</v>
      </c>
      <c r="C1694" s="7" t="s">
        <v>3415</v>
      </c>
      <c r="D1694" s="8" t="s">
        <v>4079</v>
      </c>
      <c r="E1694" s="6">
        <v>83.59</v>
      </c>
      <c r="F1694" s="6">
        <v>0.7</v>
      </c>
      <c r="G1694" s="6">
        <f t="shared" si="40"/>
        <v>119.41428571428573</v>
      </c>
      <c r="H1694" s="10" t="s">
        <v>2274</v>
      </c>
    </row>
    <row r="1695" spans="1:8" x14ac:dyDescent="0.3">
      <c r="A1695" s="8" t="s">
        <v>4080</v>
      </c>
      <c r="B1695" s="8" t="s">
        <v>4080</v>
      </c>
      <c r="C1695" s="7" t="s">
        <v>3415</v>
      </c>
      <c r="D1695" s="8" t="s">
        <v>4080</v>
      </c>
      <c r="E1695" s="6">
        <v>83.59</v>
      </c>
      <c r="F1695" s="6">
        <v>0.7</v>
      </c>
      <c r="G1695" s="6">
        <f t="shared" si="40"/>
        <v>119.41428571428573</v>
      </c>
      <c r="H1695" s="10" t="s">
        <v>2274</v>
      </c>
    </row>
    <row r="1696" spans="1:8" x14ac:dyDescent="0.3">
      <c r="A1696" s="8" t="s">
        <v>4081</v>
      </c>
      <c r="B1696" s="8" t="s">
        <v>4081</v>
      </c>
      <c r="C1696" s="7" t="s">
        <v>3415</v>
      </c>
      <c r="D1696" s="8" t="s">
        <v>4081</v>
      </c>
      <c r="E1696" s="6">
        <v>83.59</v>
      </c>
      <c r="F1696" s="6">
        <v>0.7</v>
      </c>
      <c r="G1696" s="6">
        <f t="shared" si="40"/>
        <v>119.41428571428573</v>
      </c>
      <c r="H1696" s="10" t="s">
        <v>2274</v>
      </c>
    </row>
    <row r="1697" spans="1:8" x14ac:dyDescent="0.3">
      <c r="A1697" s="8" t="s">
        <v>4082</v>
      </c>
      <c r="B1697" s="8" t="s">
        <v>4082</v>
      </c>
      <c r="C1697" s="7" t="s">
        <v>3415</v>
      </c>
      <c r="D1697" s="8" t="s">
        <v>4082</v>
      </c>
      <c r="E1697" s="6">
        <v>83.59</v>
      </c>
      <c r="F1697" s="6">
        <v>0.7</v>
      </c>
      <c r="G1697" s="6">
        <f t="shared" si="40"/>
        <v>119.41428571428573</v>
      </c>
      <c r="H1697" s="10" t="s">
        <v>2274</v>
      </c>
    </row>
    <row r="1698" spans="1:8" x14ac:dyDescent="0.3">
      <c r="A1698" s="8" t="s">
        <v>4083</v>
      </c>
      <c r="B1698" s="8" t="s">
        <v>4083</v>
      </c>
      <c r="C1698" s="7" t="s">
        <v>3415</v>
      </c>
      <c r="D1698" s="8" t="s">
        <v>4083</v>
      </c>
      <c r="E1698" s="6">
        <v>83.59</v>
      </c>
      <c r="F1698" s="6">
        <v>0.7</v>
      </c>
      <c r="G1698" s="6">
        <f t="shared" si="40"/>
        <v>119.41428571428573</v>
      </c>
      <c r="H1698" s="10" t="s">
        <v>2274</v>
      </c>
    </row>
    <row r="1699" spans="1:8" x14ac:dyDescent="0.3">
      <c r="A1699" s="8" t="s">
        <v>4084</v>
      </c>
      <c r="B1699" s="8" t="s">
        <v>4084</v>
      </c>
      <c r="C1699" s="7" t="s">
        <v>3415</v>
      </c>
      <c r="D1699" s="8" t="s">
        <v>4084</v>
      </c>
      <c r="E1699" s="6">
        <v>83.59</v>
      </c>
      <c r="F1699" s="6">
        <v>0.7</v>
      </c>
      <c r="G1699" s="6">
        <f t="shared" si="40"/>
        <v>119.41428571428573</v>
      </c>
      <c r="H1699" s="10" t="s">
        <v>2274</v>
      </c>
    </row>
    <row r="1700" spans="1:8" x14ac:dyDescent="0.3">
      <c r="A1700" s="8" t="s">
        <v>4085</v>
      </c>
      <c r="B1700" s="8" t="s">
        <v>4085</v>
      </c>
      <c r="C1700" s="7" t="s">
        <v>3415</v>
      </c>
      <c r="D1700" s="8" t="s">
        <v>4085</v>
      </c>
      <c r="E1700" s="6">
        <v>86.06</v>
      </c>
      <c r="F1700" s="6">
        <v>0.7</v>
      </c>
      <c r="G1700" s="6">
        <f t="shared" si="40"/>
        <v>122.94285714285715</v>
      </c>
      <c r="H1700" s="10" t="s">
        <v>2274</v>
      </c>
    </row>
    <row r="1701" spans="1:8" x14ac:dyDescent="0.3">
      <c r="A1701" s="8" t="s">
        <v>4086</v>
      </c>
      <c r="B1701" s="8" t="s">
        <v>4086</v>
      </c>
      <c r="C1701" s="7" t="s">
        <v>3415</v>
      </c>
      <c r="D1701" s="8" t="s">
        <v>4086</v>
      </c>
      <c r="E1701" s="6">
        <v>94.64</v>
      </c>
      <c r="F1701" s="6">
        <v>0.7</v>
      </c>
      <c r="G1701" s="6">
        <f t="shared" si="40"/>
        <v>135.20000000000002</v>
      </c>
      <c r="H1701" s="10" t="s">
        <v>2274</v>
      </c>
    </row>
    <row r="1702" spans="1:8" x14ac:dyDescent="0.3">
      <c r="A1702" s="8" t="s">
        <v>4087</v>
      </c>
      <c r="B1702" s="8" t="s">
        <v>4087</v>
      </c>
      <c r="C1702" s="7" t="s">
        <v>3415</v>
      </c>
      <c r="D1702" s="8" t="s">
        <v>4087</v>
      </c>
      <c r="E1702" s="6">
        <v>90.48</v>
      </c>
      <c r="F1702" s="6">
        <v>0.7</v>
      </c>
      <c r="G1702" s="6">
        <f t="shared" si="40"/>
        <v>129.25714285714287</v>
      </c>
      <c r="H1702" s="10" t="s">
        <v>2274</v>
      </c>
    </row>
    <row r="1703" spans="1:8" x14ac:dyDescent="0.3">
      <c r="A1703" s="8" t="s">
        <v>4088</v>
      </c>
      <c r="B1703" s="8" t="s">
        <v>4088</v>
      </c>
      <c r="C1703" s="7" t="s">
        <v>3415</v>
      </c>
      <c r="D1703" s="8" t="s">
        <v>4088</v>
      </c>
      <c r="E1703" s="6">
        <v>90.48</v>
      </c>
      <c r="F1703" s="6">
        <v>0.7</v>
      </c>
      <c r="G1703" s="6">
        <f t="shared" si="40"/>
        <v>129.25714285714287</v>
      </c>
      <c r="H1703" s="10" t="s">
        <v>2274</v>
      </c>
    </row>
    <row r="1704" spans="1:8" x14ac:dyDescent="0.3">
      <c r="A1704" s="8" t="s">
        <v>4089</v>
      </c>
      <c r="B1704" s="8" t="s">
        <v>4089</v>
      </c>
      <c r="C1704" s="7" t="s">
        <v>3415</v>
      </c>
      <c r="D1704" s="8" t="s">
        <v>4089</v>
      </c>
      <c r="E1704" s="6">
        <v>90.48</v>
      </c>
      <c r="F1704" s="6">
        <v>0.7</v>
      </c>
      <c r="G1704" s="6">
        <f t="shared" si="40"/>
        <v>129.25714285714287</v>
      </c>
      <c r="H1704" s="10" t="s">
        <v>2274</v>
      </c>
    </row>
    <row r="1705" spans="1:8" x14ac:dyDescent="0.3">
      <c r="A1705" s="8" t="s">
        <v>4090</v>
      </c>
      <c r="B1705" s="8" t="s">
        <v>4090</v>
      </c>
      <c r="C1705" s="7" t="s">
        <v>3415</v>
      </c>
      <c r="D1705" s="8" t="s">
        <v>4090</v>
      </c>
      <c r="E1705" s="6">
        <v>53.75</v>
      </c>
      <c r="F1705" s="6">
        <v>0.7</v>
      </c>
      <c r="G1705" s="6">
        <f t="shared" si="40"/>
        <v>76.785714285714292</v>
      </c>
      <c r="H1705" s="10" t="s">
        <v>2274</v>
      </c>
    </row>
    <row r="1706" spans="1:8" x14ac:dyDescent="0.3">
      <c r="A1706" s="8" t="s">
        <v>4091</v>
      </c>
      <c r="B1706" s="8" t="s">
        <v>4091</v>
      </c>
      <c r="C1706" s="7" t="s">
        <v>3415</v>
      </c>
      <c r="D1706" s="8" t="s">
        <v>4091</v>
      </c>
      <c r="E1706" s="6">
        <v>97.5</v>
      </c>
      <c r="F1706" s="6">
        <v>0.7</v>
      </c>
      <c r="G1706" s="6">
        <f t="shared" si="40"/>
        <v>139.28571428571431</v>
      </c>
      <c r="H1706" s="10" t="s">
        <v>2274</v>
      </c>
    </row>
    <row r="1707" spans="1:8" x14ac:dyDescent="0.3">
      <c r="A1707" s="8" t="s">
        <v>4092</v>
      </c>
      <c r="B1707" s="8" t="s">
        <v>4092</v>
      </c>
      <c r="C1707" s="7" t="s">
        <v>3415</v>
      </c>
      <c r="D1707" s="8" t="s">
        <v>4092</v>
      </c>
      <c r="E1707" s="6">
        <v>51.6</v>
      </c>
      <c r="F1707" s="6">
        <v>0.7</v>
      </c>
      <c r="G1707" s="6">
        <f t="shared" si="40"/>
        <v>73.714285714285722</v>
      </c>
      <c r="H1707" s="10" t="s">
        <v>2274</v>
      </c>
    </row>
    <row r="1708" spans="1:8" x14ac:dyDescent="0.3">
      <c r="A1708" s="8" t="s">
        <v>4093</v>
      </c>
      <c r="B1708" s="8" t="s">
        <v>4093</v>
      </c>
      <c r="C1708" s="7" t="s">
        <v>3415</v>
      </c>
      <c r="D1708" s="8" t="s">
        <v>4093</v>
      </c>
      <c r="E1708" s="6">
        <v>64.5</v>
      </c>
      <c r="F1708" s="6">
        <v>0.7</v>
      </c>
      <c r="G1708" s="6">
        <f t="shared" si="40"/>
        <v>92.142857142857153</v>
      </c>
      <c r="H1708" s="10" t="s">
        <v>2274</v>
      </c>
    </row>
    <row r="1709" spans="1:8" x14ac:dyDescent="0.3">
      <c r="A1709" s="8" t="s">
        <v>4094</v>
      </c>
      <c r="B1709" s="8" t="s">
        <v>4094</v>
      </c>
      <c r="C1709" s="7" t="s">
        <v>3415</v>
      </c>
      <c r="D1709" s="8" t="s">
        <v>4094</v>
      </c>
      <c r="E1709" s="6">
        <v>87.2</v>
      </c>
      <c r="F1709" s="6">
        <v>0.7</v>
      </c>
      <c r="G1709" s="6">
        <f t="shared" si="40"/>
        <v>124.57142857142858</v>
      </c>
      <c r="H1709" s="10" t="s">
        <v>2274</v>
      </c>
    </row>
    <row r="1710" spans="1:8" ht="43.2" x14ac:dyDescent="0.3">
      <c r="A1710" s="8" t="s">
        <v>4095</v>
      </c>
      <c r="B1710" s="8" t="s">
        <v>4095</v>
      </c>
      <c r="C1710" s="7" t="s">
        <v>4096</v>
      </c>
      <c r="D1710" s="8" t="s">
        <v>4095</v>
      </c>
      <c r="E1710" s="6">
        <v>51.6</v>
      </c>
      <c r="F1710" s="6">
        <v>0.7</v>
      </c>
      <c r="G1710" s="6">
        <f t="shared" si="40"/>
        <v>73.714285714285722</v>
      </c>
      <c r="H1710" s="5" t="s">
        <v>2274</v>
      </c>
    </row>
    <row r="1711" spans="1:8" x14ac:dyDescent="0.3">
      <c r="A1711" s="8" t="s">
        <v>4097</v>
      </c>
      <c r="B1711" s="8" t="s">
        <v>4097</v>
      </c>
      <c r="C1711" s="7" t="s">
        <v>3415</v>
      </c>
      <c r="D1711" s="8" t="s">
        <v>4097</v>
      </c>
      <c r="E1711" s="6">
        <v>94.64</v>
      </c>
      <c r="F1711" s="6">
        <v>0.7</v>
      </c>
      <c r="G1711" s="6">
        <f t="shared" si="40"/>
        <v>135.20000000000002</v>
      </c>
      <c r="H1711" s="5" t="s">
        <v>2274</v>
      </c>
    </row>
    <row r="1712" spans="1:8" x14ac:dyDescent="0.3">
      <c r="A1712" s="8" t="s">
        <v>4098</v>
      </c>
      <c r="B1712" s="8" t="s">
        <v>4098</v>
      </c>
      <c r="C1712" s="7" t="s">
        <v>3415</v>
      </c>
      <c r="D1712" s="8" t="s">
        <v>4098</v>
      </c>
      <c r="E1712" s="6">
        <v>97.5</v>
      </c>
      <c r="F1712" s="6">
        <v>0.7</v>
      </c>
      <c r="G1712" s="6">
        <f t="shared" si="40"/>
        <v>139.28571428571431</v>
      </c>
      <c r="H1712" s="5" t="s">
        <v>2274</v>
      </c>
    </row>
    <row r="1713" spans="1:8" x14ac:dyDescent="0.3">
      <c r="A1713" s="8" t="s">
        <v>4099</v>
      </c>
      <c r="B1713" s="8" t="s">
        <v>4099</v>
      </c>
      <c r="C1713" s="7" t="s">
        <v>3415</v>
      </c>
      <c r="D1713" s="8" t="s">
        <v>4099</v>
      </c>
      <c r="E1713" s="6">
        <v>94.64</v>
      </c>
      <c r="F1713" s="6">
        <v>0.7</v>
      </c>
      <c r="G1713" s="6">
        <f t="shared" si="40"/>
        <v>135.20000000000002</v>
      </c>
      <c r="H1713" s="5" t="s">
        <v>2274</v>
      </c>
    </row>
    <row r="1714" spans="1:8" x14ac:dyDescent="0.3">
      <c r="A1714" s="8" t="s">
        <v>4100</v>
      </c>
      <c r="B1714" s="8" t="s">
        <v>4100</v>
      </c>
      <c r="C1714" s="7" t="s">
        <v>3415</v>
      </c>
      <c r="D1714" s="8" t="s">
        <v>4100</v>
      </c>
      <c r="E1714" s="6">
        <v>94.64</v>
      </c>
      <c r="F1714" s="6">
        <v>0.7</v>
      </c>
      <c r="G1714" s="6">
        <f t="shared" si="40"/>
        <v>135.20000000000002</v>
      </c>
      <c r="H1714" s="5" t="s">
        <v>2274</v>
      </c>
    </row>
    <row r="1715" spans="1:8" x14ac:dyDescent="0.3">
      <c r="A1715" s="8" t="s">
        <v>4101</v>
      </c>
      <c r="B1715" s="8" t="s">
        <v>4101</v>
      </c>
      <c r="C1715" s="7" t="s">
        <v>3415</v>
      </c>
      <c r="D1715" s="8" t="s">
        <v>4101</v>
      </c>
      <c r="E1715" s="6">
        <v>94.64</v>
      </c>
      <c r="F1715" s="6">
        <v>0.7</v>
      </c>
      <c r="G1715" s="6">
        <f t="shared" si="40"/>
        <v>135.20000000000002</v>
      </c>
      <c r="H1715" s="5" t="s">
        <v>2274</v>
      </c>
    </row>
    <row r="1716" spans="1:8" x14ac:dyDescent="0.3">
      <c r="A1716" s="8" t="s">
        <v>4102</v>
      </c>
      <c r="B1716" s="8" t="s">
        <v>4102</v>
      </c>
      <c r="C1716" s="7" t="s">
        <v>3415</v>
      </c>
      <c r="D1716" s="8" t="s">
        <v>4102</v>
      </c>
      <c r="E1716" s="6">
        <v>94.64</v>
      </c>
      <c r="F1716" s="6">
        <v>0.7</v>
      </c>
      <c r="G1716" s="6">
        <f t="shared" si="40"/>
        <v>135.20000000000002</v>
      </c>
      <c r="H1716" s="5" t="s">
        <v>2274</v>
      </c>
    </row>
    <row r="1717" spans="1:8" x14ac:dyDescent="0.3">
      <c r="A1717" s="8" t="s">
        <v>4103</v>
      </c>
      <c r="B1717" s="8" t="s">
        <v>4103</v>
      </c>
      <c r="C1717" s="7" t="s">
        <v>3415</v>
      </c>
      <c r="D1717" s="8" t="s">
        <v>4103</v>
      </c>
      <c r="E1717" s="6">
        <v>94.64</v>
      </c>
      <c r="F1717" s="6">
        <v>0.7</v>
      </c>
      <c r="G1717" s="6">
        <f t="shared" si="40"/>
        <v>135.20000000000002</v>
      </c>
      <c r="H1717" s="5" t="s">
        <v>2274</v>
      </c>
    </row>
    <row r="1718" spans="1:8" x14ac:dyDescent="0.3">
      <c r="A1718" s="8" t="s">
        <v>4104</v>
      </c>
      <c r="B1718" s="8" t="s">
        <v>4104</v>
      </c>
      <c r="C1718" s="7" t="s">
        <v>3415</v>
      </c>
      <c r="D1718" s="8" t="s">
        <v>4104</v>
      </c>
      <c r="E1718" s="6">
        <v>97.5</v>
      </c>
      <c r="F1718" s="6">
        <v>0.7</v>
      </c>
      <c r="G1718" s="6">
        <f t="shared" si="40"/>
        <v>139.28571428571431</v>
      </c>
      <c r="H1718" s="5" t="s">
        <v>2274</v>
      </c>
    </row>
    <row r="1719" spans="1:8" x14ac:dyDescent="0.3">
      <c r="A1719" s="8" t="s">
        <v>4105</v>
      </c>
      <c r="B1719" s="8" t="s">
        <v>4105</v>
      </c>
      <c r="C1719" s="7" t="s">
        <v>3415</v>
      </c>
      <c r="D1719" s="8" t="s">
        <v>4105</v>
      </c>
      <c r="E1719" s="6">
        <v>94.64</v>
      </c>
      <c r="F1719" s="6">
        <v>0.7</v>
      </c>
      <c r="G1719" s="6">
        <f t="shared" si="40"/>
        <v>135.20000000000002</v>
      </c>
      <c r="H1719" s="5" t="s">
        <v>2274</v>
      </c>
    </row>
    <row r="1720" spans="1:8" x14ac:dyDescent="0.3">
      <c r="A1720" s="8" t="s">
        <v>4106</v>
      </c>
      <c r="B1720" s="8" t="s">
        <v>4106</v>
      </c>
      <c r="C1720" s="7" t="s">
        <v>3415</v>
      </c>
      <c r="D1720" s="8" t="s">
        <v>4106</v>
      </c>
      <c r="E1720" s="6">
        <v>94.64</v>
      </c>
      <c r="F1720" s="6">
        <v>0.7</v>
      </c>
      <c r="G1720" s="6">
        <f t="shared" si="40"/>
        <v>135.20000000000002</v>
      </c>
      <c r="H1720" s="5" t="s">
        <v>2274</v>
      </c>
    </row>
    <row r="1721" spans="1:8" x14ac:dyDescent="0.3">
      <c r="A1721" s="8" t="s">
        <v>4107</v>
      </c>
      <c r="B1721" s="8" t="s">
        <v>4107</v>
      </c>
      <c r="C1721" s="7" t="s">
        <v>3415</v>
      </c>
      <c r="D1721" s="8" t="s">
        <v>4107</v>
      </c>
      <c r="E1721" s="6">
        <v>94.64</v>
      </c>
      <c r="F1721" s="6">
        <v>0.7</v>
      </c>
      <c r="G1721" s="6">
        <f t="shared" si="40"/>
        <v>135.20000000000002</v>
      </c>
      <c r="H1721" s="5" t="s">
        <v>2274</v>
      </c>
    </row>
    <row r="1722" spans="1:8" x14ac:dyDescent="0.3">
      <c r="A1722" s="8" t="s">
        <v>4108</v>
      </c>
      <c r="B1722" s="8" t="s">
        <v>4108</v>
      </c>
      <c r="C1722" s="7" t="s">
        <v>3415</v>
      </c>
      <c r="D1722" s="8" t="s">
        <v>4108</v>
      </c>
      <c r="E1722" s="6">
        <v>94.64</v>
      </c>
      <c r="F1722" s="6">
        <v>0.7</v>
      </c>
      <c r="G1722" s="6">
        <f t="shared" si="40"/>
        <v>135.20000000000002</v>
      </c>
      <c r="H1722" s="5" t="s">
        <v>2274</v>
      </c>
    </row>
    <row r="1723" spans="1:8" x14ac:dyDescent="0.3">
      <c r="A1723" s="8" t="s">
        <v>4109</v>
      </c>
      <c r="B1723" s="8" t="s">
        <v>4109</v>
      </c>
      <c r="C1723" s="7" t="s">
        <v>3415</v>
      </c>
      <c r="D1723" s="8" t="s">
        <v>4109</v>
      </c>
      <c r="E1723" s="6">
        <v>103.03</v>
      </c>
      <c r="F1723" s="6">
        <v>0.7</v>
      </c>
      <c r="G1723" s="6">
        <f t="shared" si="40"/>
        <v>147.18571428571428</v>
      </c>
      <c r="H1723" s="5" t="s">
        <v>2274</v>
      </c>
    </row>
    <row r="1724" spans="1:8" x14ac:dyDescent="0.3">
      <c r="A1724" s="8" t="s">
        <v>4110</v>
      </c>
      <c r="B1724" s="8" t="s">
        <v>4110</v>
      </c>
      <c r="C1724" s="7" t="s">
        <v>3415</v>
      </c>
      <c r="D1724" s="8" t="s">
        <v>4110</v>
      </c>
      <c r="E1724" s="6">
        <v>100.3</v>
      </c>
      <c r="F1724" s="6">
        <v>0.7</v>
      </c>
      <c r="G1724" s="6">
        <f t="shared" si="40"/>
        <v>143.28571428571428</v>
      </c>
      <c r="H1724" s="5" t="s">
        <v>2274</v>
      </c>
    </row>
    <row r="1725" spans="1:8" x14ac:dyDescent="0.3">
      <c r="A1725" s="8" t="s">
        <v>4111</v>
      </c>
      <c r="B1725" s="8" t="s">
        <v>4111</v>
      </c>
      <c r="C1725" s="7" t="s">
        <v>2276</v>
      </c>
      <c r="D1725" s="8" t="s">
        <v>4111</v>
      </c>
      <c r="E1725" s="6">
        <v>100.3</v>
      </c>
      <c r="F1725" s="6">
        <v>0.7</v>
      </c>
      <c r="G1725" s="6">
        <f t="shared" si="40"/>
        <v>143.28571428571428</v>
      </c>
      <c r="H1725" s="5" t="s">
        <v>2274</v>
      </c>
    </row>
    <row r="1726" spans="1:8" x14ac:dyDescent="0.3">
      <c r="A1726" s="8" t="s">
        <v>4112</v>
      </c>
      <c r="B1726" s="8" t="s">
        <v>4112</v>
      </c>
      <c r="C1726" s="7" t="s">
        <v>3415</v>
      </c>
      <c r="D1726" s="8" t="s">
        <v>4112</v>
      </c>
      <c r="E1726" s="6">
        <v>100.3</v>
      </c>
      <c r="F1726" s="6">
        <v>0.7</v>
      </c>
      <c r="G1726" s="6">
        <f t="shared" si="40"/>
        <v>143.28571428571428</v>
      </c>
      <c r="H1726" s="5" t="s">
        <v>2274</v>
      </c>
    </row>
    <row r="1727" spans="1:8" x14ac:dyDescent="0.3">
      <c r="A1727" s="8" t="s">
        <v>4113</v>
      </c>
      <c r="B1727" s="8" t="s">
        <v>4113</v>
      </c>
      <c r="C1727" s="7" t="s">
        <v>3415</v>
      </c>
      <c r="D1727" s="8" t="s">
        <v>4113</v>
      </c>
      <c r="E1727" s="6">
        <v>100.3</v>
      </c>
      <c r="F1727" s="6">
        <v>0.7</v>
      </c>
      <c r="G1727" s="6">
        <f t="shared" si="40"/>
        <v>143.28571428571428</v>
      </c>
      <c r="H1727" s="5" t="s">
        <v>2274</v>
      </c>
    </row>
    <row r="1728" spans="1:8" x14ac:dyDescent="0.3">
      <c r="A1728" s="8" t="s">
        <v>4114</v>
      </c>
      <c r="B1728" s="8" t="s">
        <v>4114</v>
      </c>
      <c r="C1728" s="7" t="s">
        <v>3415</v>
      </c>
      <c r="D1728" s="8" t="s">
        <v>4114</v>
      </c>
      <c r="E1728" s="6">
        <v>100.3</v>
      </c>
      <c r="F1728" s="6">
        <v>0.7</v>
      </c>
      <c r="G1728" s="6">
        <f t="shared" si="40"/>
        <v>143.28571428571428</v>
      </c>
      <c r="H1728" s="5" t="s">
        <v>2274</v>
      </c>
    </row>
    <row r="1729" spans="1:8" x14ac:dyDescent="0.3">
      <c r="A1729" s="8" t="s">
        <v>4115</v>
      </c>
      <c r="B1729" s="8" t="s">
        <v>4115</v>
      </c>
      <c r="C1729" s="7" t="s">
        <v>3415</v>
      </c>
      <c r="D1729" s="8" t="s">
        <v>4115</v>
      </c>
      <c r="E1729" s="6">
        <v>103.03</v>
      </c>
      <c r="F1729" s="6">
        <v>0.7</v>
      </c>
      <c r="G1729" s="6">
        <f t="shared" si="40"/>
        <v>147.18571428571428</v>
      </c>
      <c r="H1729" s="5" t="s">
        <v>2274</v>
      </c>
    </row>
    <row r="1730" spans="1:8" x14ac:dyDescent="0.3">
      <c r="A1730" s="8" t="s">
        <v>4116</v>
      </c>
      <c r="B1730" s="8" t="s">
        <v>4116</v>
      </c>
      <c r="C1730" s="7" t="s">
        <v>3415</v>
      </c>
      <c r="D1730" s="8" t="s">
        <v>4116</v>
      </c>
      <c r="E1730" s="6">
        <v>183.89</v>
      </c>
      <c r="F1730" s="6">
        <v>0.7</v>
      </c>
      <c r="G1730" s="6">
        <f t="shared" si="40"/>
        <v>262.7</v>
      </c>
      <c r="H1730" s="5" t="s">
        <v>2274</v>
      </c>
    </row>
    <row r="1731" spans="1:8" x14ac:dyDescent="0.3">
      <c r="A1731" s="8" t="s">
        <v>4117</v>
      </c>
      <c r="B1731" s="8" t="s">
        <v>4117</v>
      </c>
      <c r="C1731" s="7" t="s">
        <v>3415</v>
      </c>
      <c r="D1731" s="8" t="s">
        <v>4117</v>
      </c>
      <c r="E1731" s="6">
        <v>168.61</v>
      </c>
      <c r="F1731" s="6">
        <v>0.7</v>
      </c>
      <c r="G1731" s="6">
        <f t="shared" si="40"/>
        <v>240.87142857142859</v>
      </c>
      <c r="H1731" s="5" t="s">
        <v>2274</v>
      </c>
    </row>
    <row r="1732" spans="1:8" x14ac:dyDescent="0.3">
      <c r="A1732" s="8" t="s">
        <v>4118</v>
      </c>
      <c r="B1732" s="8" t="s">
        <v>4118</v>
      </c>
      <c r="C1732" s="7" t="s">
        <v>3415</v>
      </c>
      <c r="D1732" s="8" t="s">
        <v>4118</v>
      </c>
      <c r="E1732" s="6">
        <v>168.61</v>
      </c>
      <c r="F1732" s="6">
        <v>0.7</v>
      </c>
      <c r="G1732" s="6">
        <f t="shared" si="40"/>
        <v>240.87142857142859</v>
      </c>
      <c r="H1732" s="5" t="s">
        <v>2274</v>
      </c>
    </row>
    <row r="1733" spans="1:8" x14ac:dyDescent="0.3">
      <c r="A1733" s="8" t="s">
        <v>4119</v>
      </c>
      <c r="B1733" s="8" t="s">
        <v>4119</v>
      </c>
      <c r="C1733" s="7" t="s">
        <v>3415</v>
      </c>
      <c r="D1733" s="8" t="s">
        <v>4119</v>
      </c>
      <c r="E1733" s="6">
        <v>168.61</v>
      </c>
      <c r="F1733" s="6">
        <v>0.7</v>
      </c>
      <c r="G1733" s="6">
        <f t="shared" si="40"/>
        <v>240.87142857142859</v>
      </c>
      <c r="H1733" s="5" t="s">
        <v>2274</v>
      </c>
    </row>
    <row r="1734" spans="1:8" x14ac:dyDescent="0.3">
      <c r="A1734" s="8" t="s">
        <v>4120</v>
      </c>
      <c r="B1734" s="8" t="s">
        <v>4120</v>
      </c>
      <c r="C1734" s="7" t="s">
        <v>3415</v>
      </c>
      <c r="D1734" s="8" t="s">
        <v>4120</v>
      </c>
      <c r="E1734" s="6">
        <v>168.61</v>
      </c>
      <c r="F1734" s="6">
        <v>0.7</v>
      </c>
      <c r="G1734" s="6">
        <f t="shared" si="40"/>
        <v>240.87142857142859</v>
      </c>
      <c r="H1734" s="5" t="s">
        <v>2274</v>
      </c>
    </row>
    <row r="1735" spans="1:8" x14ac:dyDescent="0.3">
      <c r="A1735" s="8" t="s">
        <v>4121</v>
      </c>
      <c r="B1735" s="8" t="s">
        <v>4121</v>
      </c>
      <c r="C1735" s="7" t="s">
        <v>3415</v>
      </c>
      <c r="D1735" s="8" t="s">
        <v>4121</v>
      </c>
      <c r="E1735" s="6">
        <v>155.34</v>
      </c>
      <c r="F1735" s="6">
        <v>0.7</v>
      </c>
      <c r="G1735" s="6">
        <f t="shared" si="40"/>
        <v>221.91428571428574</v>
      </c>
      <c r="H1735" s="5" t="s">
        <v>2274</v>
      </c>
    </row>
    <row r="1736" spans="1:8" x14ac:dyDescent="0.3">
      <c r="A1736" s="8" t="s">
        <v>4122</v>
      </c>
      <c r="B1736" s="8" t="s">
        <v>4122</v>
      </c>
      <c r="C1736" s="7" t="s">
        <v>3415</v>
      </c>
      <c r="D1736" s="8" t="s">
        <v>4122</v>
      </c>
      <c r="E1736" s="6">
        <v>168.61</v>
      </c>
      <c r="F1736" s="6">
        <v>0.7</v>
      </c>
      <c r="G1736" s="6">
        <f t="shared" si="40"/>
        <v>240.87142857142859</v>
      </c>
      <c r="H1736" s="5" t="s">
        <v>2274</v>
      </c>
    </row>
    <row r="1737" spans="1:8" x14ac:dyDescent="0.3">
      <c r="A1737" s="8" t="s">
        <v>4123</v>
      </c>
      <c r="B1737" s="8" t="s">
        <v>4123</v>
      </c>
      <c r="C1737" s="7" t="s">
        <v>3415</v>
      </c>
      <c r="D1737" s="8" t="s">
        <v>4123</v>
      </c>
      <c r="E1737" s="6">
        <v>173.55</v>
      </c>
      <c r="F1737" s="6">
        <v>0.7</v>
      </c>
      <c r="G1737" s="6">
        <f t="shared" si="40"/>
        <v>247.92857142857147</v>
      </c>
      <c r="H1737" s="5" t="s">
        <v>2274</v>
      </c>
    </row>
    <row r="1738" spans="1:8" x14ac:dyDescent="0.3">
      <c r="A1738" s="8" t="s">
        <v>4124</v>
      </c>
      <c r="B1738" s="8" t="s">
        <v>4124</v>
      </c>
      <c r="C1738" s="7" t="s">
        <v>3415</v>
      </c>
      <c r="D1738" s="8" t="s">
        <v>4124</v>
      </c>
      <c r="E1738" s="6">
        <v>191.56</v>
      </c>
      <c r="F1738" s="6">
        <v>0.7</v>
      </c>
      <c r="G1738" s="6">
        <f t="shared" si="40"/>
        <v>273.6571428571429</v>
      </c>
      <c r="H1738" s="5" t="s">
        <v>2274</v>
      </c>
    </row>
    <row r="1739" spans="1:8" x14ac:dyDescent="0.3">
      <c r="A1739" s="8" t="s">
        <v>4125</v>
      </c>
      <c r="B1739" s="8" t="s">
        <v>4125</v>
      </c>
      <c r="C1739" s="7" t="s">
        <v>3415</v>
      </c>
      <c r="D1739" s="8" t="s">
        <v>4125</v>
      </c>
      <c r="E1739" s="6">
        <v>148.72</v>
      </c>
      <c r="F1739" s="6">
        <v>0.7</v>
      </c>
      <c r="G1739" s="6">
        <f t="shared" si="40"/>
        <v>212.45714285714286</v>
      </c>
      <c r="H1739" s="5" t="s">
        <v>2274</v>
      </c>
    </row>
    <row r="1740" spans="1:8" x14ac:dyDescent="0.3">
      <c r="A1740" s="8" t="s">
        <v>4126</v>
      </c>
      <c r="B1740" s="8" t="s">
        <v>4126</v>
      </c>
      <c r="C1740" s="7" t="s">
        <v>3415</v>
      </c>
      <c r="D1740" s="8" t="s">
        <v>4126</v>
      </c>
      <c r="E1740" s="6">
        <v>168.61</v>
      </c>
      <c r="F1740" s="6">
        <v>0.7</v>
      </c>
      <c r="G1740" s="6">
        <f t="shared" si="40"/>
        <v>240.87142857142859</v>
      </c>
      <c r="H1740" s="5" t="s">
        <v>2274</v>
      </c>
    </row>
    <row r="1741" spans="1:8" x14ac:dyDescent="0.3">
      <c r="A1741" s="8" t="s">
        <v>4127</v>
      </c>
      <c r="B1741" s="8" t="s">
        <v>4127</v>
      </c>
      <c r="C1741" s="7" t="s">
        <v>3415</v>
      </c>
      <c r="D1741" s="8" t="s">
        <v>4127</v>
      </c>
      <c r="E1741" s="6">
        <v>168.61</v>
      </c>
      <c r="F1741" s="6">
        <v>0.7</v>
      </c>
      <c r="G1741" s="6">
        <f t="shared" si="40"/>
        <v>240.87142857142859</v>
      </c>
      <c r="H1741" s="5" t="s">
        <v>2274</v>
      </c>
    </row>
    <row r="1742" spans="1:8" x14ac:dyDescent="0.3">
      <c r="A1742" s="8" t="s">
        <v>4128</v>
      </c>
      <c r="B1742" s="8" t="s">
        <v>4128</v>
      </c>
      <c r="C1742" s="7" t="s">
        <v>3415</v>
      </c>
      <c r="D1742" s="8" t="s">
        <v>4128</v>
      </c>
      <c r="E1742" s="6">
        <v>176.8</v>
      </c>
      <c r="F1742" s="6">
        <v>0.7</v>
      </c>
      <c r="G1742" s="6">
        <f t="shared" si="40"/>
        <v>252.57142857142861</v>
      </c>
      <c r="H1742" s="5" t="s">
        <v>2274</v>
      </c>
    </row>
    <row r="1743" spans="1:8" x14ac:dyDescent="0.3">
      <c r="A1743" s="8" t="s">
        <v>4129</v>
      </c>
      <c r="B1743" s="8" t="s">
        <v>4129</v>
      </c>
      <c r="C1743" s="7" t="s">
        <v>3415</v>
      </c>
      <c r="D1743" s="8" t="s">
        <v>4129</v>
      </c>
      <c r="E1743" s="6">
        <v>173.55</v>
      </c>
      <c r="F1743" s="6">
        <v>0.7</v>
      </c>
      <c r="G1743" s="6">
        <f t="shared" si="40"/>
        <v>247.92857142857147</v>
      </c>
      <c r="H1743" s="5" t="s">
        <v>2274</v>
      </c>
    </row>
    <row r="1744" spans="1:8" x14ac:dyDescent="0.3">
      <c r="A1744" s="8" t="s">
        <v>4130</v>
      </c>
      <c r="B1744" s="8" t="s">
        <v>4130</v>
      </c>
      <c r="C1744" s="7" t="s">
        <v>3415</v>
      </c>
      <c r="D1744" s="8" t="s">
        <v>4130</v>
      </c>
      <c r="E1744" s="6">
        <v>168.61</v>
      </c>
      <c r="F1744" s="6">
        <v>0.7</v>
      </c>
      <c r="G1744" s="6">
        <f t="shared" ref="G1744:G1783" si="41">E1744/F1744</f>
        <v>240.87142857142859</v>
      </c>
      <c r="H1744" s="5" t="s">
        <v>2274</v>
      </c>
    </row>
    <row r="1745" spans="1:8" x14ac:dyDescent="0.3">
      <c r="A1745" s="8" t="s">
        <v>4131</v>
      </c>
      <c r="B1745" s="8" t="s">
        <v>4131</v>
      </c>
      <c r="C1745" s="7" t="s">
        <v>3415</v>
      </c>
      <c r="D1745" s="8" t="s">
        <v>4131</v>
      </c>
      <c r="E1745" s="6">
        <v>181.87</v>
      </c>
      <c r="F1745" s="6">
        <v>0.7</v>
      </c>
      <c r="G1745" s="6">
        <f t="shared" si="41"/>
        <v>259.81428571428575</v>
      </c>
      <c r="H1745" s="5" t="s">
        <v>2274</v>
      </c>
    </row>
    <row r="1746" spans="1:8" x14ac:dyDescent="0.3">
      <c r="A1746" s="8" t="s">
        <v>4132</v>
      </c>
      <c r="B1746" s="8" t="s">
        <v>4132</v>
      </c>
      <c r="C1746" s="7" t="s">
        <v>3415</v>
      </c>
      <c r="D1746" s="8" t="s">
        <v>4132</v>
      </c>
      <c r="E1746" s="6">
        <v>168.61</v>
      </c>
      <c r="F1746" s="6">
        <v>0.7</v>
      </c>
      <c r="G1746" s="6">
        <f t="shared" si="41"/>
        <v>240.87142857142859</v>
      </c>
      <c r="H1746" s="5" t="s">
        <v>2274</v>
      </c>
    </row>
    <row r="1747" spans="1:8" x14ac:dyDescent="0.3">
      <c r="A1747" s="8" t="s">
        <v>4133</v>
      </c>
      <c r="B1747" s="8" t="s">
        <v>4133</v>
      </c>
      <c r="C1747" s="7" t="s">
        <v>3415</v>
      </c>
      <c r="D1747" s="8" t="s">
        <v>4133</v>
      </c>
      <c r="E1747" s="6">
        <v>177.26</v>
      </c>
      <c r="F1747" s="6">
        <v>0.7</v>
      </c>
      <c r="G1747" s="6">
        <f t="shared" si="41"/>
        <v>253.22857142857143</v>
      </c>
      <c r="H1747" s="5" t="s">
        <v>2274</v>
      </c>
    </row>
    <row r="1748" spans="1:8" x14ac:dyDescent="0.3">
      <c r="A1748" s="8" t="s">
        <v>4134</v>
      </c>
      <c r="B1748" s="8" t="s">
        <v>4134</v>
      </c>
      <c r="C1748" s="7" t="s">
        <v>3415</v>
      </c>
      <c r="D1748" s="8" t="s">
        <v>4134</v>
      </c>
      <c r="E1748" s="6">
        <v>173.81</v>
      </c>
      <c r="F1748" s="6">
        <v>0.7</v>
      </c>
      <c r="G1748" s="6">
        <f t="shared" si="41"/>
        <v>248.3</v>
      </c>
      <c r="H1748" s="5" t="s">
        <v>2274</v>
      </c>
    </row>
    <row r="1749" spans="1:8" x14ac:dyDescent="0.3">
      <c r="A1749" s="8" t="s">
        <v>4135</v>
      </c>
      <c r="B1749" s="8" t="s">
        <v>4135</v>
      </c>
      <c r="C1749" s="7" t="s">
        <v>3415</v>
      </c>
      <c r="D1749" s="8" t="s">
        <v>4135</v>
      </c>
      <c r="E1749" s="6">
        <v>171.8</v>
      </c>
      <c r="F1749" s="6">
        <v>0.7</v>
      </c>
      <c r="G1749" s="6">
        <f t="shared" si="41"/>
        <v>245.42857142857147</v>
      </c>
      <c r="H1749" s="5" t="s">
        <v>2274</v>
      </c>
    </row>
    <row r="1750" spans="1:8" x14ac:dyDescent="0.3">
      <c r="A1750" s="8" t="s">
        <v>4136</v>
      </c>
      <c r="B1750" s="8" t="s">
        <v>4136</v>
      </c>
      <c r="C1750" s="7" t="s">
        <v>3415</v>
      </c>
      <c r="D1750" s="8" t="s">
        <v>4136</v>
      </c>
      <c r="E1750" s="6">
        <v>168.61</v>
      </c>
      <c r="F1750" s="6">
        <v>0.7</v>
      </c>
      <c r="G1750" s="6">
        <f t="shared" si="41"/>
        <v>240.87142857142859</v>
      </c>
      <c r="H1750" s="5" t="s">
        <v>2274</v>
      </c>
    </row>
    <row r="1751" spans="1:8" x14ac:dyDescent="0.3">
      <c r="A1751" s="8" t="s">
        <v>4137</v>
      </c>
      <c r="B1751" s="8" t="s">
        <v>4137</v>
      </c>
      <c r="C1751" s="7" t="s">
        <v>3415</v>
      </c>
      <c r="D1751" s="8" t="s">
        <v>4137</v>
      </c>
      <c r="E1751" s="6">
        <v>168.61</v>
      </c>
      <c r="F1751" s="6">
        <v>0.7</v>
      </c>
      <c r="G1751" s="6">
        <f t="shared" si="41"/>
        <v>240.87142857142859</v>
      </c>
      <c r="H1751" s="5" t="s">
        <v>2274</v>
      </c>
    </row>
    <row r="1752" spans="1:8" x14ac:dyDescent="0.3">
      <c r="A1752" s="8" t="s">
        <v>4138</v>
      </c>
      <c r="B1752" s="8" t="s">
        <v>4138</v>
      </c>
      <c r="C1752" s="7" t="s">
        <v>3415</v>
      </c>
      <c r="D1752" s="8" t="s">
        <v>4138</v>
      </c>
      <c r="E1752" s="6">
        <v>176.8</v>
      </c>
      <c r="F1752" s="6">
        <v>0.7</v>
      </c>
      <c r="G1752" s="6">
        <f t="shared" si="41"/>
        <v>252.57142857142861</v>
      </c>
      <c r="H1752" s="5" t="s">
        <v>2274</v>
      </c>
    </row>
    <row r="1753" spans="1:8" x14ac:dyDescent="0.3">
      <c r="A1753" s="8" t="s">
        <v>4139</v>
      </c>
      <c r="B1753" s="8" t="s">
        <v>4139</v>
      </c>
      <c r="C1753" s="7" t="s">
        <v>3415</v>
      </c>
      <c r="D1753" s="8" t="s">
        <v>4139</v>
      </c>
      <c r="E1753" s="6">
        <v>168.61</v>
      </c>
      <c r="F1753" s="6">
        <v>0.7</v>
      </c>
      <c r="G1753" s="6">
        <f t="shared" si="41"/>
        <v>240.87142857142859</v>
      </c>
      <c r="H1753" s="5" t="s">
        <v>2274</v>
      </c>
    </row>
    <row r="1754" spans="1:8" x14ac:dyDescent="0.3">
      <c r="A1754" s="8" t="s">
        <v>4140</v>
      </c>
      <c r="B1754" s="8" t="s">
        <v>4140</v>
      </c>
      <c r="C1754" s="7" t="s">
        <v>3415</v>
      </c>
      <c r="D1754" s="8" t="s">
        <v>4140</v>
      </c>
      <c r="E1754" s="6">
        <v>176.8</v>
      </c>
      <c r="F1754" s="6">
        <v>0.7</v>
      </c>
      <c r="G1754" s="6">
        <f t="shared" si="41"/>
        <v>252.57142857142861</v>
      </c>
      <c r="H1754" s="5" t="s">
        <v>2274</v>
      </c>
    </row>
    <row r="1755" spans="1:8" x14ac:dyDescent="0.3">
      <c r="A1755" s="8" t="s">
        <v>4141</v>
      </c>
      <c r="B1755" s="8" t="s">
        <v>4141</v>
      </c>
      <c r="C1755" s="7" t="s">
        <v>3415</v>
      </c>
      <c r="D1755" s="8" t="s">
        <v>4141</v>
      </c>
      <c r="E1755" s="6">
        <v>173.55</v>
      </c>
      <c r="F1755" s="6">
        <v>0.7</v>
      </c>
      <c r="G1755" s="6">
        <f t="shared" si="41"/>
        <v>247.92857142857147</v>
      </c>
      <c r="H1755" s="5" t="s">
        <v>2274</v>
      </c>
    </row>
    <row r="1756" spans="1:8" x14ac:dyDescent="0.3">
      <c r="A1756" s="8" t="s">
        <v>4142</v>
      </c>
      <c r="B1756" s="8" t="s">
        <v>4142</v>
      </c>
      <c r="C1756" s="7" t="s">
        <v>3415</v>
      </c>
      <c r="D1756" s="8" t="s">
        <v>4142</v>
      </c>
      <c r="E1756" s="6">
        <v>173.55</v>
      </c>
      <c r="F1756" s="6">
        <v>0.7</v>
      </c>
      <c r="G1756" s="6">
        <f t="shared" si="41"/>
        <v>247.92857142857147</v>
      </c>
      <c r="H1756" s="5" t="s">
        <v>2274</v>
      </c>
    </row>
    <row r="1757" spans="1:8" x14ac:dyDescent="0.3">
      <c r="A1757" s="8" t="s">
        <v>4143</v>
      </c>
      <c r="B1757" s="8" t="s">
        <v>4143</v>
      </c>
      <c r="C1757" s="7" t="s">
        <v>3415</v>
      </c>
      <c r="D1757" s="8" t="s">
        <v>4143</v>
      </c>
      <c r="E1757" s="6">
        <v>176.8</v>
      </c>
      <c r="F1757" s="6">
        <v>0.7</v>
      </c>
      <c r="G1757" s="6">
        <f t="shared" si="41"/>
        <v>252.57142857142861</v>
      </c>
      <c r="H1757" s="5" t="s">
        <v>2274</v>
      </c>
    </row>
    <row r="1758" spans="1:8" x14ac:dyDescent="0.3">
      <c r="A1758" s="8" t="s">
        <v>4144</v>
      </c>
      <c r="B1758" s="8" t="s">
        <v>4144</v>
      </c>
      <c r="C1758" s="7" t="s">
        <v>3415</v>
      </c>
      <c r="D1758" s="8" t="s">
        <v>4144</v>
      </c>
      <c r="E1758" s="6">
        <v>175.24</v>
      </c>
      <c r="F1758" s="6">
        <v>0.7</v>
      </c>
      <c r="G1758" s="6">
        <f t="shared" si="41"/>
        <v>250.34285714285718</v>
      </c>
      <c r="H1758" s="5" t="s">
        <v>2274</v>
      </c>
    </row>
    <row r="1759" spans="1:8" x14ac:dyDescent="0.3">
      <c r="A1759" s="8" t="s">
        <v>4145</v>
      </c>
      <c r="B1759" s="8" t="s">
        <v>4145</v>
      </c>
      <c r="C1759" s="7" t="s">
        <v>3415</v>
      </c>
      <c r="D1759" s="8" t="s">
        <v>4145</v>
      </c>
      <c r="E1759" s="6">
        <v>171.8</v>
      </c>
      <c r="F1759" s="6">
        <v>0.7</v>
      </c>
      <c r="G1759" s="6">
        <f t="shared" si="41"/>
        <v>245.42857142857147</v>
      </c>
      <c r="H1759" s="5" t="s">
        <v>2274</v>
      </c>
    </row>
    <row r="1760" spans="1:8" x14ac:dyDescent="0.3">
      <c r="A1760" s="8" t="s">
        <v>4146</v>
      </c>
      <c r="B1760" s="8" t="s">
        <v>4146</v>
      </c>
      <c r="C1760" s="7" t="s">
        <v>3415</v>
      </c>
      <c r="D1760" s="8" t="s">
        <v>4146</v>
      </c>
      <c r="E1760" s="6">
        <v>165.3</v>
      </c>
      <c r="F1760" s="6">
        <v>0.7</v>
      </c>
      <c r="G1760" s="6">
        <f t="shared" si="41"/>
        <v>236.14285714285717</v>
      </c>
      <c r="H1760" s="5" t="s">
        <v>2274</v>
      </c>
    </row>
    <row r="1761" spans="1:8" x14ac:dyDescent="0.3">
      <c r="A1761" s="8" t="s">
        <v>4147</v>
      </c>
      <c r="B1761" s="8" t="s">
        <v>4147</v>
      </c>
      <c r="C1761" s="7" t="s">
        <v>3415</v>
      </c>
      <c r="D1761" s="8" t="s">
        <v>4147</v>
      </c>
      <c r="E1761" s="6">
        <v>172.58</v>
      </c>
      <c r="F1761" s="6">
        <v>0.7</v>
      </c>
      <c r="G1761" s="6">
        <f t="shared" si="41"/>
        <v>246.54285714285717</v>
      </c>
      <c r="H1761" s="5" t="s">
        <v>2274</v>
      </c>
    </row>
    <row r="1762" spans="1:8" x14ac:dyDescent="0.3">
      <c r="A1762" s="8" t="s">
        <v>4148</v>
      </c>
      <c r="B1762" s="8" t="s">
        <v>4148</v>
      </c>
      <c r="C1762" s="7" t="s">
        <v>3415</v>
      </c>
      <c r="D1762" s="8" t="s">
        <v>4148</v>
      </c>
      <c r="E1762" s="6">
        <v>307.45</v>
      </c>
      <c r="F1762" s="6">
        <v>0.7</v>
      </c>
      <c r="G1762" s="6">
        <f t="shared" si="41"/>
        <v>439.21428571428572</v>
      </c>
      <c r="H1762" s="5" t="s">
        <v>2274</v>
      </c>
    </row>
    <row r="1763" spans="1:8" x14ac:dyDescent="0.3">
      <c r="A1763" s="8" t="s">
        <v>4149</v>
      </c>
      <c r="B1763" s="8" t="s">
        <v>4149</v>
      </c>
      <c r="C1763" s="7" t="s">
        <v>3415</v>
      </c>
      <c r="D1763" s="8" t="s">
        <v>4149</v>
      </c>
      <c r="E1763" s="6">
        <v>532.80999999999995</v>
      </c>
      <c r="F1763" s="6">
        <v>0.7</v>
      </c>
      <c r="G1763" s="6">
        <f t="shared" si="41"/>
        <v>761.15714285714284</v>
      </c>
      <c r="H1763" s="5" t="s">
        <v>2274</v>
      </c>
    </row>
    <row r="1764" spans="1:8" x14ac:dyDescent="0.3">
      <c r="A1764" s="8" t="s">
        <v>4150</v>
      </c>
      <c r="B1764" s="8" t="s">
        <v>4150</v>
      </c>
      <c r="C1764" s="7" t="s">
        <v>3415</v>
      </c>
      <c r="D1764" s="8" t="s">
        <v>4150</v>
      </c>
      <c r="E1764" s="6">
        <v>532.80999999999995</v>
      </c>
      <c r="F1764" s="6">
        <v>0.7</v>
      </c>
      <c r="G1764" s="6">
        <f t="shared" si="41"/>
        <v>761.15714285714284</v>
      </c>
      <c r="H1764" s="5" t="s">
        <v>2274</v>
      </c>
    </row>
    <row r="1765" spans="1:8" x14ac:dyDescent="0.3">
      <c r="A1765" s="8" t="s">
        <v>4151</v>
      </c>
      <c r="B1765" s="8" t="s">
        <v>4151</v>
      </c>
      <c r="C1765" s="7" t="s">
        <v>3415</v>
      </c>
      <c r="D1765" s="8" t="s">
        <v>4151</v>
      </c>
      <c r="E1765" s="6">
        <v>379.99</v>
      </c>
      <c r="F1765" s="6">
        <v>0.7</v>
      </c>
      <c r="G1765" s="6">
        <f t="shared" si="41"/>
        <v>542.84285714285716</v>
      </c>
      <c r="H1765" s="5" t="s">
        <v>2274</v>
      </c>
    </row>
    <row r="1766" spans="1:8" x14ac:dyDescent="0.3">
      <c r="A1766" s="8" t="s">
        <v>4152</v>
      </c>
      <c r="B1766" s="8" t="s">
        <v>4152</v>
      </c>
      <c r="C1766" s="7" t="s">
        <v>3415</v>
      </c>
      <c r="D1766" s="8" t="s">
        <v>4152</v>
      </c>
      <c r="E1766" s="6">
        <v>272.94</v>
      </c>
      <c r="F1766" s="6">
        <v>0.7</v>
      </c>
      <c r="G1766" s="6">
        <f t="shared" si="41"/>
        <v>389.91428571428571</v>
      </c>
      <c r="H1766" s="5" t="s">
        <v>2274</v>
      </c>
    </row>
    <row r="1767" spans="1:8" x14ac:dyDescent="0.3">
      <c r="A1767" s="8" t="s">
        <v>4153</v>
      </c>
      <c r="B1767" s="8" t="s">
        <v>4153</v>
      </c>
      <c r="C1767" s="7" t="s">
        <v>3415</v>
      </c>
      <c r="D1767" s="8" t="s">
        <v>4153</v>
      </c>
      <c r="E1767" s="6">
        <v>272.94</v>
      </c>
      <c r="F1767" s="6">
        <v>0.7</v>
      </c>
      <c r="G1767" s="6">
        <f t="shared" si="41"/>
        <v>389.91428571428571</v>
      </c>
      <c r="H1767" s="5" t="s">
        <v>2274</v>
      </c>
    </row>
    <row r="1768" spans="1:8" x14ac:dyDescent="0.3">
      <c r="A1768" s="8" t="s">
        <v>4154</v>
      </c>
      <c r="B1768" s="8" t="s">
        <v>4154</v>
      </c>
      <c r="C1768" s="7" t="s">
        <v>3415</v>
      </c>
      <c r="D1768" s="8" t="s">
        <v>4154</v>
      </c>
      <c r="E1768" s="6">
        <v>351.33</v>
      </c>
      <c r="F1768" s="6">
        <v>0.7</v>
      </c>
      <c r="G1768" s="6">
        <f t="shared" si="41"/>
        <v>501.90000000000003</v>
      </c>
      <c r="H1768" s="5" t="s">
        <v>2274</v>
      </c>
    </row>
    <row r="1769" spans="1:8" x14ac:dyDescent="0.3">
      <c r="A1769" s="8" t="s">
        <v>4155</v>
      </c>
      <c r="B1769" s="8" t="s">
        <v>4155</v>
      </c>
      <c r="C1769" s="7" t="s">
        <v>3415</v>
      </c>
      <c r="D1769" s="8" t="s">
        <v>4155</v>
      </c>
      <c r="E1769" s="6">
        <v>617.83000000000004</v>
      </c>
      <c r="F1769" s="6">
        <v>0.7</v>
      </c>
      <c r="G1769" s="6">
        <f t="shared" si="41"/>
        <v>882.61428571428587</v>
      </c>
      <c r="H1769" s="5" t="s">
        <v>2274</v>
      </c>
    </row>
    <row r="1770" spans="1:8" x14ac:dyDescent="0.3">
      <c r="A1770" s="8" t="s">
        <v>4156</v>
      </c>
      <c r="B1770" s="8" t="s">
        <v>4156</v>
      </c>
      <c r="C1770" s="7" t="s">
        <v>3415</v>
      </c>
      <c r="D1770" s="8" t="s">
        <v>4156</v>
      </c>
      <c r="E1770" s="6">
        <v>628.36</v>
      </c>
      <c r="F1770" s="6">
        <v>0.7</v>
      </c>
      <c r="G1770" s="6">
        <f t="shared" si="41"/>
        <v>897.65714285714296</v>
      </c>
      <c r="H1770" s="5" t="s">
        <v>2274</v>
      </c>
    </row>
    <row r="1771" spans="1:8" x14ac:dyDescent="0.3">
      <c r="A1771" s="8" t="s">
        <v>4157</v>
      </c>
      <c r="B1771" s="8" t="s">
        <v>4157</v>
      </c>
      <c r="C1771" s="7" t="s">
        <v>3415</v>
      </c>
      <c r="D1771" s="8" t="s">
        <v>4157</v>
      </c>
      <c r="E1771" s="6">
        <v>628.36</v>
      </c>
      <c r="F1771" s="6">
        <v>0.7</v>
      </c>
      <c r="G1771" s="6">
        <f t="shared" si="41"/>
        <v>897.65714285714296</v>
      </c>
      <c r="H1771" s="5" t="s">
        <v>2274</v>
      </c>
    </row>
    <row r="1772" spans="1:8" x14ac:dyDescent="0.3">
      <c r="A1772" s="8" t="s">
        <v>4158</v>
      </c>
      <c r="B1772" s="8" t="s">
        <v>4158</v>
      </c>
      <c r="C1772" s="7" t="s">
        <v>3415</v>
      </c>
      <c r="D1772" s="8" t="s">
        <v>4158</v>
      </c>
      <c r="E1772" s="6">
        <v>229.19</v>
      </c>
      <c r="F1772" s="6">
        <v>0.7</v>
      </c>
      <c r="G1772" s="6">
        <f t="shared" si="41"/>
        <v>327.41428571428571</v>
      </c>
      <c r="H1772" s="5" t="s">
        <v>2274</v>
      </c>
    </row>
    <row r="1773" spans="1:8" x14ac:dyDescent="0.3">
      <c r="A1773" s="8" t="s">
        <v>4159</v>
      </c>
      <c r="B1773" s="8" t="s">
        <v>4159</v>
      </c>
      <c r="C1773" s="7" t="s">
        <v>3415</v>
      </c>
      <c r="D1773" s="8" t="s">
        <v>4159</v>
      </c>
      <c r="E1773" s="6">
        <v>590.66</v>
      </c>
      <c r="F1773" s="6">
        <v>0.7</v>
      </c>
      <c r="G1773" s="6">
        <f t="shared" si="41"/>
        <v>843.8</v>
      </c>
      <c r="H1773" s="5" t="s">
        <v>2274</v>
      </c>
    </row>
    <row r="1774" spans="1:8" x14ac:dyDescent="0.3">
      <c r="A1774" s="8" t="s">
        <v>4160</v>
      </c>
      <c r="B1774" s="8" t="s">
        <v>4160</v>
      </c>
      <c r="C1774" s="7" t="s">
        <v>3415</v>
      </c>
      <c r="D1774" s="8" t="s">
        <v>4160</v>
      </c>
      <c r="E1774" s="6">
        <v>590.66</v>
      </c>
      <c r="F1774" s="6">
        <v>0.7</v>
      </c>
      <c r="G1774" s="6">
        <f t="shared" si="41"/>
        <v>843.8</v>
      </c>
      <c r="H1774" s="5" t="s">
        <v>2274</v>
      </c>
    </row>
    <row r="1775" spans="1:8" x14ac:dyDescent="0.3">
      <c r="A1775" s="8" t="s">
        <v>4161</v>
      </c>
      <c r="B1775" s="8" t="s">
        <v>4161</v>
      </c>
      <c r="C1775" s="7" t="s">
        <v>3415</v>
      </c>
      <c r="D1775" s="8" t="s">
        <v>4161</v>
      </c>
      <c r="E1775" s="6">
        <v>714.35</v>
      </c>
      <c r="F1775" s="6">
        <v>0.7</v>
      </c>
      <c r="G1775" s="6">
        <f t="shared" si="41"/>
        <v>1020.5000000000001</v>
      </c>
      <c r="H1775" s="5" t="s">
        <v>2274</v>
      </c>
    </row>
    <row r="1776" spans="1:8" x14ac:dyDescent="0.3">
      <c r="A1776" s="8" t="s">
        <v>4162</v>
      </c>
      <c r="B1776" s="8" t="s">
        <v>4162</v>
      </c>
      <c r="C1776" s="7" t="s">
        <v>3415</v>
      </c>
      <c r="D1776" s="8" t="s">
        <v>4162</v>
      </c>
      <c r="E1776" s="6">
        <v>839.28</v>
      </c>
      <c r="F1776" s="6">
        <v>0.7</v>
      </c>
      <c r="G1776" s="6">
        <f t="shared" si="41"/>
        <v>1198.9714285714285</v>
      </c>
      <c r="H1776" s="5" t="s">
        <v>2274</v>
      </c>
    </row>
    <row r="1777" spans="1:8" x14ac:dyDescent="0.3">
      <c r="A1777" s="8" t="s">
        <v>4163</v>
      </c>
      <c r="B1777" s="8" t="s">
        <v>4163</v>
      </c>
      <c r="C1777" s="7" t="s">
        <v>3415</v>
      </c>
      <c r="D1777" s="8" t="s">
        <v>4163</v>
      </c>
      <c r="E1777" s="6">
        <v>292.63</v>
      </c>
      <c r="F1777" s="6">
        <v>0.7</v>
      </c>
      <c r="G1777" s="6">
        <f t="shared" si="41"/>
        <v>418.04285714285714</v>
      </c>
      <c r="H1777" s="5" t="s">
        <v>2274</v>
      </c>
    </row>
    <row r="1778" spans="1:8" x14ac:dyDescent="0.3">
      <c r="A1778" s="8" t="s">
        <v>4164</v>
      </c>
      <c r="B1778" s="8" t="s">
        <v>4164</v>
      </c>
      <c r="C1778" s="7" t="s">
        <v>3415</v>
      </c>
      <c r="D1778" s="8" t="s">
        <v>4164</v>
      </c>
      <c r="E1778" s="6">
        <v>388.12</v>
      </c>
      <c r="F1778" s="6">
        <v>0.7</v>
      </c>
      <c r="G1778" s="6">
        <f t="shared" si="41"/>
        <v>554.45714285714291</v>
      </c>
      <c r="H1778" s="5" t="s">
        <v>2274</v>
      </c>
    </row>
    <row r="1779" spans="1:8" x14ac:dyDescent="0.3">
      <c r="A1779" s="8" t="s">
        <v>4165</v>
      </c>
      <c r="B1779" s="8" t="s">
        <v>4165</v>
      </c>
      <c r="C1779" s="7" t="s">
        <v>3415</v>
      </c>
      <c r="D1779" s="8" t="s">
        <v>4165</v>
      </c>
      <c r="E1779" s="6">
        <v>289.32</v>
      </c>
      <c r="F1779" s="6">
        <v>0.7</v>
      </c>
      <c r="G1779" s="6">
        <f t="shared" si="41"/>
        <v>413.31428571428575</v>
      </c>
      <c r="H1779" s="5" t="s">
        <v>2274</v>
      </c>
    </row>
    <row r="1780" spans="1:8" x14ac:dyDescent="0.3">
      <c r="A1780" s="8" t="s">
        <v>4166</v>
      </c>
      <c r="B1780" s="8" t="s">
        <v>4166</v>
      </c>
      <c r="C1780" s="7" t="s">
        <v>3415</v>
      </c>
      <c r="D1780" s="8" t="s">
        <v>4166</v>
      </c>
      <c r="E1780" s="6">
        <v>359.78</v>
      </c>
      <c r="F1780" s="6">
        <v>0.7</v>
      </c>
      <c r="G1780" s="6">
        <f t="shared" si="41"/>
        <v>513.97142857142853</v>
      </c>
      <c r="H1780" s="5" t="s">
        <v>2274</v>
      </c>
    </row>
    <row r="1781" spans="1:8" x14ac:dyDescent="0.3">
      <c r="A1781" s="8" t="s">
        <v>4167</v>
      </c>
      <c r="B1781" s="8" t="s">
        <v>4167</v>
      </c>
      <c r="C1781" s="7" t="s">
        <v>2276</v>
      </c>
      <c r="D1781" s="8" t="s">
        <v>4167</v>
      </c>
      <c r="E1781" s="6">
        <v>1072.4000000000001</v>
      </c>
      <c r="F1781" s="6">
        <v>0.7</v>
      </c>
      <c r="G1781" s="6">
        <f t="shared" si="41"/>
        <v>1532.0000000000002</v>
      </c>
      <c r="H1781" s="5" t="s">
        <v>2274</v>
      </c>
    </row>
    <row r="1782" spans="1:8" x14ac:dyDescent="0.3">
      <c r="A1782" s="8" t="s">
        <v>4168</v>
      </c>
      <c r="B1782" s="8" t="s">
        <v>4168</v>
      </c>
      <c r="C1782" s="7" t="s">
        <v>2276</v>
      </c>
      <c r="D1782" s="8" t="s">
        <v>4168</v>
      </c>
      <c r="E1782" s="6">
        <v>3719</v>
      </c>
      <c r="F1782" s="6">
        <v>0.7</v>
      </c>
      <c r="G1782" s="6">
        <f t="shared" si="41"/>
        <v>5312.8571428571431</v>
      </c>
      <c r="H1782" s="5" t="s">
        <v>2274</v>
      </c>
    </row>
    <row r="1783" spans="1:8" x14ac:dyDescent="0.3">
      <c r="A1783" s="8" t="s">
        <v>4169</v>
      </c>
      <c r="B1783" s="8" t="s">
        <v>4169</v>
      </c>
      <c r="C1783" s="7" t="s">
        <v>2276</v>
      </c>
      <c r="D1783" s="8" t="s">
        <v>4169</v>
      </c>
      <c r="E1783" s="6">
        <v>123</v>
      </c>
      <c r="F1783" s="6">
        <v>0.7</v>
      </c>
      <c r="G1783" s="6">
        <f t="shared" si="41"/>
        <v>175.71428571428572</v>
      </c>
      <c r="H1783" s="5" t="s">
        <v>2274</v>
      </c>
    </row>
    <row r="1784" spans="1:8" x14ac:dyDescent="0.3">
      <c r="A1784" s="8" t="s">
        <v>4170</v>
      </c>
      <c r="B1784" s="8" t="s">
        <v>4170</v>
      </c>
      <c r="C1784" s="7" t="s">
        <v>2276</v>
      </c>
      <c r="D1784" s="8" t="s">
        <v>4170</v>
      </c>
      <c r="E1784" s="6">
        <v>1333.2</v>
      </c>
      <c r="F1784" s="6">
        <v>0.7</v>
      </c>
      <c r="G1784" s="6">
        <f t="shared" ref="G1784:G1799" si="42">E1784/F1784</f>
        <v>1904.5714285714287</v>
      </c>
      <c r="H1784" s="5" t="s">
        <v>2274</v>
      </c>
    </row>
    <row r="1785" spans="1:8" x14ac:dyDescent="0.3">
      <c r="A1785" s="8" t="s">
        <v>4171</v>
      </c>
      <c r="B1785" s="8" t="s">
        <v>4171</v>
      </c>
      <c r="C1785" s="7" t="s">
        <v>2276</v>
      </c>
      <c r="D1785" s="8" t="s">
        <v>4171</v>
      </c>
      <c r="E1785" s="6">
        <v>894.8</v>
      </c>
      <c r="F1785" s="6">
        <v>0.7</v>
      </c>
      <c r="G1785" s="6">
        <f t="shared" si="42"/>
        <v>1278.2857142857142</v>
      </c>
      <c r="H1785" s="5" t="s">
        <v>2274</v>
      </c>
    </row>
    <row r="1786" spans="1:8" x14ac:dyDescent="0.3">
      <c r="A1786" s="8" t="s">
        <v>4172</v>
      </c>
      <c r="B1786" s="8" t="s">
        <v>4172</v>
      </c>
      <c r="C1786" s="7" t="s">
        <v>4173</v>
      </c>
      <c r="D1786" s="8" t="s">
        <v>4172</v>
      </c>
      <c r="E1786" s="6">
        <v>229.71</v>
      </c>
      <c r="F1786" s="6">
        <v>0.7</v>
      </c>
      <c r="G1786" s="6">
        <f t="shared" si="42"/>
        <v>328.1571428571429</v>
      </c>
      <c r="H1786" s="5" t="s">
        <v>2274</v>
      </c>
    </row>
    <row r="1787" spans="1:8" x14ac:dyDescent="0.3">
      <c r="A1787" s="8" t="s">
        <v>4174</v>
      </c>
      <c r="B1787" s="8" t="s">
        <v>4174</v>
      </c>
      <c r="C1787" s="7" t="s">
        <v>4173</v>
      </c>
      <c r="D1787" s="8" t="s">
        <v>4174</v>
      </c>
      <c r="E1787" s="6">
        <v>236.34</v>
      </c>
      <c r="F1787" s="6">
        <v>0.7</v>
      </c>
      <c r="G1787" s="6">
        <f t="shared" si="42"/>
        <v>337.62857142857143</v>
      </c>
      <c r="H1787" s="5" t="s">
        <v>2274</v>
      </c>
    </row>
    <row r="1788" spans="1:8" x14ac:dyDescent="0.3">
      <c r="A1788" s="8" t="s">
        <v>4175</v>
      </c>
      <c r="B1788" s="8" t="s">
        <v>4175</v>
      </c>
      <c r="C1788" s="7" t="s">
        <v>4173</v>
      </c>
      <c r="D1788" s="8" t="s">
        <v>4175</v>
      </c>
      <c r="E1788" s="6">
        <v>362.18</v>
      </c>
      <c r="F1788" s="6">
        <v>0.7</v>
      </c>
      <c r="G1788" s="6">
        <f t="shared" si="42"/>
        <v>517.40000000000009</v>
      </c>
      <c r="H1788" s="5" t="s">
        <v>2274</v>
      </c>
    </row>
    <row r="1789" spans="1:8" ht="43.2" x14ac:dyDescent="0.3">
      <c r="A1789" s="8" t="s">
        <v>4176</v>
      </c>
      <c r="B1789" s="8" t="s">
        <v>4176</v>
      </c>
      <c r="C1789" s="7" t="s">
        <v>4177</v>
      </c>
      <c r="D1789" s="8" t="s">
        <v>4176</v>
      </c>
      <c r="E1789" s="6">
        <v>212.14</v>
      </c>
      <c r="F1789" s="6">
        <v>0.7</v>
      </c>
      <c r="G1789" s="6">
        <f t="shared" si="42"/>
        <v>303.05714285714288</v>
      </c>
      <c r="H1789" s="5" t="s">
        <v>2274</v>
      </c>
    </row>
    <row r="1790" spans="1:8" x14ac:dyDescent="0.3">
      <c r="A1790" s="8" t="s">
        <v>4178</v>
      </c>
      <c r="B1790" s="8" t="s">
        <v>4178</v>
      </c>
      <c r="C1790" s="7" t="s">
        <v>4173</v>
      </c>
      <c r="D1790" s="8" t="s">
        <v>4178</v>
      </c>
      <c r="E1790" s="6">
        <v>201.18</v>
      </c>
      <c r="F1790" s="6">
        <v>0.7</v>
      </c>
      <c r="G1790" s="6">
        <f t="shared" si="42"/>
        <v>287.40000000000003</v>
      </c>
      <c r="H1790" s="5" t="s">
        <v>2274</v>
      </c>
    </row>
    <row r="1791" spans="1:8" x14ac:dyDescent="0.3">
      <c r="A1791" s="8" t="s">
        <v>4179</v>
      </c>
      <c r="B1791" s="8" t="s">
        <v>4179</v>
      </c>
      <c r="C1791" s="7" t="s">
        <v>4173</v>
      </c>
      <c r="D1791" s="8" t="s">
        <v>4179</v>
      </c>
      <c r="E1791" s="6">
        <v>197.34</v>
      </c>
      <c r="F1791" s="6">
        <v>0.7</v>
      </c>
      <c r="G1791" s="6">
        <f t="shared" si="42"/>
        <v>281.91428571428571</v>
      </c>
      <c r="H1791" s="5" t="s">
        <v>2274</v>
      </c>
    </row>
    <row r="1792" spans="1:8" x14ac:dyDescent="0.3">
      <c r="A1792" s="8" t="s">
        <v>4180</v>
      </c>
      <c r="B1792" s="8" t="s">
        <v>4180</v>
      </c>
      <c r="C1792" s="7" t="s">
        <v>4173</v>
      </c>
      <c r="D1792" s="8" t="s">
        <v>4180</v>
      </c>
      <c r="E1792" s="6">
        <v>241.48</v>
      </c>
      <c r="F1792" s="6">
        <v>0.7</v>
      </c>
      <c r="G1792" s="6">
        <f t="shared" si="42"/>
        <v>344.97142857142859</v>
      </c>
      <c r="H1792" s="5" t="s">
        <v>2274</v>
      </c>
    </row>
    <row r="1793" spans="1:8" x14ac:dyDescent="0.3">
      <c r="A1793" s="8" t="s">
        <v>4181</v>
      </c>
      <c r="B1793" s="8" t="s">
        <v>4181</v>
      </c>
      <c r="C1793" s="7" t="s">
        <v>4173</v>
      </c>
      <c r="D1793" s="8" t="s">
        <v>4181</v>
      </c>
      <c r="E1793" s="6">
        <v>241.87</v>
      </c>
      <c r="F1793" s="6">
        <v>0.7</v>
      </c>
      <c r="G1793" s="6">
        <f t="shared" si="42"/>
        <v>345.52857142857147</v>
      </c>
      <c r="H1793" s="5" t="s">
        <v>2274</v>
      </c>
    </row>
    <row r="1794" spans="1:8" x14ac:dyDescent="0.3">
      <c r="A1794" s="8" t="s">
        <v>4182</v>
      </c>
      <c r="B1794" s="8" t="s">
        <v>4182</v>
      </c>
      <c r="C1794" s="7" t="s">
        <v>4173</v>
      </c>
      <c r="D1794" s="8" t="s">
        <v>4182</v>
      </c>
      <c r="E1794" s="6">
        <v>240.7</v>
      </c>
      <c r="F1794" s="6">
        <v>0.7</v>
      </c>
      <c r="G1794" s="6">
        <f t="shared" si="42"/>
        <v>343.85714285714289</v>
      </c>
      <c r="H1794" s="5" t="s">
        <v>2274</v>
      </c>
    </row>
    <row r="1795" spans="1:8" x14ac:dyDescent="0.3">
      <c r="A1795" s="8" t="s">
        <v>4183</v>
      </c>
      <c r="B1795" s="8" t="s">
        <v>4183</v>
      </c>
      <c r="C1795" s="7" t="s">
        <v>4173</v>
      </c>
      <c r="D1795" s="8" t="s">
        <v>4183</v>
      </c>
      <c r="E1795" s="6">
        <v>245.31</v>
      </c>
      <c r="F1795" s="6">
        <v>0.7</v>
      </c>
      <c r="G1795" s="6">
        <f t="shared" si="42"/>
        <v>350.44285714285718</v>
      </c>
      <c r="H1795" s="5" t="s">
        <v>2274</v>
      </c>
    </row>
    <row r="1796" spans="1:8" x14ac:dyDescent="0.3">
      <c r="A1796" s="8" t="s">
        <v>4184</v>
      </c>
      <c r="B1796" s="8" t="s">
        <v>4184</v>
      </c>
      <c r="C1796" s="7" t="s">
        <v>4173</v>
      </c>
      <c r="D1796" s="8" t="s">
        <v>4184</v>
      </c>
      <c r="E1796" s="6">
        <v>240.7</v>
      </c>
      <c r="F1796" s="6">
        <v>0.7</v>
      </c>
      <c r="G1796" s="6">
        <f t="shared" si="42"/>
        <v>343.85714285714289</v>
      </c>
      <c r="H1796" s="5" t="s">
        <v>2274</v>
      </c>
    </row>
    <row r="1797" spans="1:8" x14ac:dyDescent="0.3">
      <c r="A1797" s="8" t="s">
        <v>4185</v>
      </c>
      <c r="B1797" s="8" t="s">
        <v>4185</v>
      </c>
      <c r="C1797" s="7" t="s">
        <v>4173</v>
      </c>
      <c r="D1797" s="8" t="s">
        <v>4185</v>
      </c>
      <c r="E1797" s="6">
        <v>249.99</v>
      </c>
      <c r="F1797" s="6">
        <v>0.7</v>
      </c>
      <c r="G1797" s="6">
        <f t="shared" si="42"/>
        <v>357.12857142857149</v>
      </c>
      <c r="H1797" s="5" t="s">
        <v>2274</v>
      </c>
    </row>
    <row r="1798" spans="1:8" x14ac:dyDescent="0.3">
      <c r="A1798" s="8" t="s">
        <v>4186</v>
      </c>
      <c r="B1798" s="8" t="s">
        <v>4186</v>
      </c>
      <c r="C1798" s="7" t="s">
        <v>4173</v>
      </c>
      <c r="D1798" s="8" t="s">
        <v>4186</v>
      </c>
      <c r="E1798" s="6">
        <v>249.8</v>
      </c>
      <c r="F1798" s="6">
        <v>0.7</v>
      </c>
      <c r="G1798" s="6">
        <f t="shared" si="42"/>
        <v>356.85714285714289</v>
      </c>
      <c r="H1798" s="5" t="s">
        <v>2274</v>
      </c>
    </row>
    <row r="1799" spans="1:8" ht="43.2" x14ac:dyDescent="0.3">
      <c r="A1799" s="1" t="s">
        <v>4187</v>
      </c>
      <c r="B1799" s="1" t="s">
        <v>4187</v>
      </c>
      <c r="C1799" s="7" t="s">
        <v>4188</v>
      </c>
      <c r="D1799" s="1" t="s">
        <v>4187</v>
      </c>
      <c r="E1799" s="9">
        <v>107.8</v>
      </c>
      <c r="F1799" s="6">
        <v>0.7</v>
      </c>
      <c r="G1799" s="6">
        <f t="shared" si="42"/>
        <v>154</v>
      </c>
      <c r="H1799" s="5" t="s">
        <v>2274</v>
      </c>
    </row>
    <row r="1800" spans="1:8" x14ac:dyDescent="0.3">
      <c r="A1800" s="8" t="s">
        <v>4189</v>
      </c>
      <c r="B1800" s="8" t="s">
        <v>4189</v>
      </c>
      <c r="C1800" s="7" t="s">
        <v>4173</v>
      </c>
      <c r="D1800" s="8" t="s">
        <v>4189</v>
      </c>
      <c r="E1800" s="6">
        <v>208.65</v>
      </c>
      <c r="F1800" s="6">
        <v>0.7</v>
      </c>
      <c r="G1800" s="6">
        <f t="shared" ref="G1800:G1863" si="43">E1800/F1800</f>
        <v>298.07142857142861</v>
      </c>
      <c r="H1800" s="5" t="s">
        <v>2274</v>
      </c>
    </row>
    <row r="1801" spans="1:8" x14ac:dyDescent="0.3">
      <c r="A1801" s="8" t="s">
        <v>4190</v>
      </c>
      <c r="B1801" s="8" t="s">
        <v>4190</v>
      </c>
      <c r="C1801" s="7" t="s">
        <v>4173</v>
      </c>
      <c r="D1801" s="8" t="s">
        <v>4190</v>
      </c>
      <c r="E1801" s="6">
        <v>224.32</v>
      </c>
      <c r="F1801" s="6">
        <v>0.7</v>
      </c>
      <c r="G1801" s="6">
        <f t="shared" si="43"/>
        <v>320.45714285714286</v>
      </c>
      <c r="H1801" s="5" t="s">
        <v>2274</v>
      </c>
    </row>
    <row r="1802" spans="1:8" x14ac:dyDescent="0.3">
      <c r="A1802" s="8" t="s">
        <v>4191</v>
      </c>
      <c r="B1802" s="8" t="s">
        <v>4191</v>
      </c>
      <c r="C1802" s="7" t="s">
        <v>4173</v>
      </c>
      <c r="D1802" s="8" t="s">
        <v>4191</v>
      </c>
      <c r="E1802" s="6">
        <v>233.03</v>
      </c>
      <c r="F1802" s="6">
        <v>0.7</v>
      </c>
      <c r="G1802" s="6">
        <f t="shared" si="43"/>
        <v>332.90000000000003</v>
      </c>
      <c r="H1802" s="5" t="s">
        <v>2274</v>
      </c>
    </row>
    <row r="1803" spans="1:8" x14ac:dyDescent="0.3">
      <c r="A1803" s="8" t="s">
        <v>4192</v>
      </c>
      <c r="B1803" s="8" t="s">
        <v>4192</v>
      </c>
      <c r="C1803" s="7" t="s">
        <v>4173</v>
      </c>
      <c r="D1803" s="8" t="s">
        <v>4192</v>
      </c>
      <c r="E1803" s="6">
        <v>233.74</v>
      </c>
      <c r="F1803" s="6">
        <v>0.7</v>
      </c>
      <c r="G1803" s="6">
        <f t="shared" si="43"/>
        <v>333.91428571428577</v>
      </c>
      <c r="H1803" s="5" t="s">
        <v>2274</v>
      </c>
    </row>
    <row r="1804" spans="1:8" x14ac:dyDescent="0.3">
      <c r="A1804" s="8" t="s">
        <v>4193</v>
      </c>
      <c r="B1804" s="8" t="s">
        <v>4193</v>
      </c>
      <c r="C1804" s="7" t="s">
        <v>4173</v>
      </c>
      <c r="D1804" s="8" t="s">
        <v>4193</v>
      </c>
      <c r="E1804" s="6">
        <v>245.31</v>
      </c>
      <c r="F1804" s="6">
        <v>0.7</v>
      </c>
      <c r="G1804" s="6">
        <f t="shared" si="43"/>
        <v>350.44285714285718</v>
      </c>
      <c r="H1804" s="5" t="s">
        <v>2274</v>
      </c>
    </row>
    <row r="1805" spans="1:8" x14ac:dyDescent="0.3">
      <c r="A1805" s="8" t="s">
        <v>4194</v>
      </c>
      <c r="B1805" s="8" t="s">
        <v>4194</v>
      </c>
      <c r="C1805" s="7" t="s">
        <v>4173</v>
      </c>
      <c r="D1805" s="8" t="s">
        <v>4194</v>
      </c>
      <c r="E1805" s="6">
        <v>194.94</v>
      </c>
      <c r="F1805" s="6">
        <v>0.7</v>
      </c>
      <c r="G1805" s="6">
        <f t="shared" si="43"/>
        <v>278.48571428571432</v>
      </c>
      <c r="H1805" s="5" t="s">
        <v>2274</v>
      </c>
    </row>
    <row r="1806" spans="1:8" x14ac:dyDescent="0.3">
      <c r="A1806" s="8" t="s">
        <v>4195</v>
      </c>
      <c r="B1806" s="8" t="s">
        <v>4195</v>
      </c>
      <c r="C1806" s="7" t="s">
        <v>4173</v>
      </c>
      <c r="D1806" s="8" t="s">
        <v>4195</v>
      </c>
      <c r="E1806" s="6">
        <v>238.42</v>
      </c>
      <c r="F1806" s="6">
        <v>0.7</v>
      </c>
      <c r="G1806" s="6">
        <f t="shared" si="43"/>
        <v>340.6</v>
      </c>
      <c r="H1806" s="5" t="s">
        <v>2274</v>
      </c>
    </row>
    <row r="1807" spans="1:8" x14ac:dyDescent="0.3">
      <c r="A1807" s="8" t="s">
        <v>4196</v>
      </c>
      <c r="B1807" s="8" t="s">
        <v>4196</v>
      </c>
      <c r="C1807" s="7" t="s">
        <v>4197</v>
      </c>
      <c r="D1807" s="8" t="s">
        <v>4196</v>
      </c>
      <c r="E1807" s="6">
        <v>234.85</v>
      </c>
      <c r="F1807" s="6">
        <v>0.7</v>
      </c>
      <c r="G1807" s="6">
        <f t="shared" si="43"/>
        <v>335.5</v>
      </c>
      <c r="H1807" s="5" t="s">
        <v>2274</v>
      </c>
    </row>
    <row r="1808" spans="1:8" x14ac:dyDescent="0.3">
      <c r="A1808" s="8" t="s">
        <v>4198</v>
      </c>
      <c r="B1808" s="8" t="s">
        <v>4198</v>
      </c>
      <c r="C1808" s="7" t="s">
        <v>4197</v>
      </c>
      <c r="D1808" s="8" t="s">
        <v>4198</v>
      </c>
      <c r="E1808" s="6">
        <v>234.91</v>
      </c>
      <c r="F1808" s="6">
        <v>0.7</v>
      </c>
      <c r="G1808" s="6">
        <f t="shared" si="43"/>
        <v>335.58571428571429</v>
      </c>
      <c r="H1808" s="5" t="s">
        <v>2274</v>
      </c>
    </row>
    <row r="1809" spans="1:8" x14ac:dyDescent="0.3">
      <c r="A1809" s="8" t="s">
        <v>4199</v>
      </c>
      <c r="B1809" s="8" t="s">
        <v>4199</v>
      </c>
      <c r="C1809" s="7" t="s">
        <v>4197</v>
      </c>
      <c r="D1809" s="8" t="s">
        <v>4199</v>
      </c>
      <c r="E1809" s="6">
        <v>234.91</v>
      </c>
      <c r="F1809" s="6">
        <v>0.7</v>
      </c>
      <c r="G1809" s="6">
        <f t="shared" si="43"/>
        <v>335.58571428571429</v>
      </c>
      <c r="H1809" s="5" t="s">
        <v>2274</v>
      </c>
    </row>
    <row r="1810" spans="1:8" x14ac:dyDescent="0.3">
      <c r="A1810" s="8" t="s">
        <v>4200</v>
      </c>
      <c r="B1810" s="8" t="s">
        <v>4200</v>
      </c>
      <c r="C1810" s="7" t="s">
        <v>4197</v>
      </c>
      <c r="D1810" s="8" t="s">
        <v>4200</v>
      </c>
      <c r="E1810" s="6">
        <v>234.91</v>
      </c>
      <c r="F1810" s="6">
        <v>0.7</v>
      </c>
      <c r="G1810" s="6">
        <f t="shared" si="43"/>
        <v>335.58571428571429</v>
      </c>
      <c r="H1810" s="5" t="s">
        <v>2274</v>
      </c>
    </row>
    <row r="1811" spans="1:8" x14ac:dyDescent="0.3">
      <c r="A1811" s="8" t="s">
        <v>4201</v>
      </c>
      <c r="B1811" s="8" t="s">
        <v>4201</v>
      </c>
      <c r="C1811" s="7" t="s">
        <v>4197</v>
      </c>
      <c r="D1811" s="8" t="s">
        <v>4201</v>
      </c>
      <c r="E1811" s="6">
        <v>284.77</v>
      </c>
      <c r="F1811" s="6">
        <v>0.7</v>
      </c>
      <c r="G1811" s="6">
        <f t="shared" si="43"/>
        <v>406.81428571428569</v>
      </c>
      <c r="H1811" s="5" t="s">
        <v>2274</v>
      </c>
    </row>
    <row r="1812" spans="1:8" x14ac:dyDescent="0.3">
      <c r="A1812" s="8" t="s">
        <v>4202</v>
      </c>
      <c r="B1812" s="8" t="s">
        <v>4202</v>
      </c>
      <c r="C1812" s="7" t="s">
        <v>4197</v>
      </c>
      <c r="D1812" s="8" t="s">
        <v>4202</v>
      </c>
      <c r="E1812" s="6">
        <v>331.96</v>
      </c>
      <c r="F1812" s="6">
        <v>0.7</v>
      </c>
      <c r="G1812" s="6">
        <f t="shared" si="43"/>
        <v>474.22857142857146</v>
      </c>
      <c r="H1812" s="5" t="s">
        <v>2274</v>
      </c>
    </row>
    <row r="1813" spans="1:8" x14ac:dyDescent="0.3">
      <c r="A1813" s="8" t="s">
        <v>4203</v>
      </c>
      <c r="B1813" s="8" t="s">
        <v>4203</v>
      </c>
      <c r="C1813" s="7" t="s">
        <v>4197</v>
      </c>
      <c r="D1813" s="8" t="s">
        <v>4203</v>
      </c>
      <c r="E1813" s="6">
        <v>234.91</v>
      </c>
      <c r="F1813" s="6">
        <v>0.7</v>
      </c>
      <c r="G1813" s="6">
        <f t="shared" si="43"/>
        <v>335.58571428571429</v>
      </c>
      <c r="H1813" s="5" t="s">
        <v>2274</v>
      </c>
    </row>
    <row r="1814" spans="1:8" x14ac:dyDescent="0.3">
      <c r="A1814" s="8" t="s">
        <v>4204</v>
      </c>
      <c r="B1814" s="8" t="s">
        <v>4204</v>
      </c>
      <c r="C1814" s="7" t="s">
        <v>4197</v>
      </c>
      <c r="D1814" s="8" t="s">
        <v>4204</v>
      </c>
      <c r="E1814" s="6">
        <v>234.91</v>
      </c>
      <c r="F1814" s="6">
        <v>0.7</v>
      </c>
      <c r="G1814" s="6">
        <f t="shared" si="43"/>
        <v>335.58571428571429</v>
      </c>
      <c r="H1814" s="5" t="s">
        <v>2274</v>
      </c>
    </row>
    <row r="1815" spans="1:8" x14ac:dyDescent="0.3">
      <c r="A1815" s="8" t="s">
        <v>4205</v>
      </c>
      <c r="B1815" s="8" t="s">
        <v>4205</v>
      </c>
      <c r="C1815" s="7" t="s">
        <v>4197</v>
      </c>
      <c r="D1815" s="8" t="s">
        <v>4205</v>
      </c>
      <c r="E1815" s="6">
        <v>234.91</v>
      </c>
      <c r="F1815" s="6">
        <v>0.7</v>
      </c>
      <c r="G1815" s="6">
        <f t="shared" si="43"/>
        <v>335.58571428571429</v>
      </c>
      <c r="H1815" s="5" t="s">
        <v>2274</v>
      </c>
    </row>
    <row r="1816" spans="1:8" x14ac:dyDescent="0.3">
      <c r="A1816" s="8" t="s">
        <v>4206</v>
      </c>
      <c r="B1816" s="8" t="s">
        <v>4206</v>
      </c>
      <c r="C1816" s="7" t="s">
        <v>4197</v>
      </c>
      <c r="D1816" s="8" t="s">
        <v>4206</v>
      </c>
      <c r="E1816" s="6">
        <v>284.77</v>
      </c>
      <c r="F1816" s="6">
        <v>0.7</v>
      </c>
      <c r="G1816" s="6">
        <f t="shared" si="43"/>
        <v>406.81428571428569</v>
      </c>
      <c r="H1816" s="5" t="s">
        <v>2274</v>
      </c>
    </row>
    <row r="1817" spans="1:8" x14ac:dyDescent="0.3">
      <c r="A1817" s="8" t="s">
        <v>4207</v>
      </c>
      <c r="B1817" s="8" t="s">
        <v>4207</v>
      </c>
      <c r="C1817" s="7" t="s">
        <v>4197</v>
      </c>
      <c r="D1817" s="8" t="s">
        <v>4207</v>
      </c>
      <c r="E1817" s="6">
        <v>331.96</v>
      </c>
      <c r="F1817" s="6">
        <v>0.7</v>
      </c>
      <c r="G1817" s="6">
        <f t="shared" si="43"/>
        <v>474.22857142857146</v>
      </c>
      <c r="H1817" s="5" t="s">
        <v>2274</v>
      </c>
    </row>
    <row r="1818" spans="1:8" x14ac:dyDescent="0.3">
      <c r="A1818" s="8" t="s">
        <v>4208</v>
      </c>
      <c r="B1818" s="8" t="s">
        <v>4208</v>
      </c>
      <c r="C1818" s="7" t="s">
        <v>4197</v>
      </c>
      <c r="D1818" s="8" t="s">
        <v>4208</v>
      </c>
      <c r="E1818" s="6">
        <v>234.91</v>
      </c>
      <c r="F1818" s="6">
        <v>0.7</v>
      </c>
      <c r="G1818" s="6">
        <f t="shared" si="43"/>
        <v>335.58571428571429</v>
      </c>
      <c r="H1818" s="5" t="s">
        <v>2274</v>
      </c>
    </row>
    <row r="1819" spans="1:8" x14ac:dyDescent="0.3">
      <c r="A1819" s="8" t="s">
        <v>4209</v>
      </c>
      <c r="B1819" s="8" t="s">
        <v>4209</v>
      </c>
      <c r="C1819" s="7" t="s">
        <v>4197</v>
      </c>
      <c r="D1819" s="8" t="s">
        <v>4209</v>
      </c>
      <c r="E1819" s="6">
        <v>234.91</v>
      </c>
      <c r="F1819" s="6">
        <v>0.7</v>
      </c>
      <c r="G1819" s="6">
        <f t="shared" si="43"/>
        <v>335.58571428571429</v>
      </c>
      <c r="H1819" s="5" t="s">
        <v>2274</v>
      </c>
    </row>
    <row r="1820" spans="1:8" x14ac:dyDescent="0.3">
      <c r="A1820" s="8" t="s">
        <v>4210</v>
      </c>
      <c r="B1820" s="8" t="s">
        <v>4210</v>
      </c>
      <c r="C1820" s="7" t="s">
        <v>4197</v>
      </c>
      <c r="D1820" s="8" t="s">
        <v>4210</v>
      </c>
      <c r="E1820" s="6">
        <v>284.77</v>
      </c>
      <c r="F1820" s="6">
        <v>0.7</v>
      </c>
      <c r="G1820" s="6">
        <f t="shared" si="43"/>
        <v>406.81428571428569</v>
      </c>
      <c r="H1820" s="5" t="s">
        <v>2274</v>
      </c>
    </row>
    <row r="1821" spans="1:8" x14ac:dyDescent="0.3">
      <c r="A1821" s="8" t="s">
        <v>4211</v>
      </c>
      <c r="B1821" s="8" t="s">
        <v>4211</v>
      </c>
      <c r="C1821" s="7" t="s">
        <v>4197</v>
      </c>
      <c r="D1821" s="8" t="s">
        <v>4211</v>
      </c>
      <c r="E1821" s="6">
        <v>284.77</v>
      </c>
      <c r="F1821" s="6">
        <v>0.7</v>
      </c>
      <c r="G1821" s="6">
        <f t="shared" si="43"/>
        <v>406.81428571428569</v>
      </c>
      <c r="H1821" s="5" t="s">
        <v>2274</v>
      </c>
    </row>
    <row r="1822" spans="1:8" x14ac:dyDescent="0.3">
      <c r="A1822" s="8" t="s">
        <v>4212</v>
      </c>
      <c r="B1822" s="8" t="s">
        <v>4212</v>
      </c>
      <c r="C1822" s="7" t="s">
        <v>4197</v>
      </c>
      <c r="D1822" s="8" t="s">
        <v>4212</v>
      </c>
      <c r="E1822" s="6">
        <v>331.96</v>
      </c>
      <c r="F1822" s="6">
        <v>0.7</v>
      </c>
      <c r="G1822" s="6">
        <f t="shared" si="43"/>
        <v>474.22857142857146</v>
      </c>
      <c r="H1822" s="5" t="s">
        <v>2274</v>
      </c>
    </row>
    <row r="1823" spans="1:8" x14ac:dyDescent="0.3">
      <c r="A1823" s="8" t="s">
        <v>4213</v>
      </c>
      <c r="B1823" s="8" t="s">
        <v>4213</v>
      </c>
      <c r="C1823" s="7" t="s">
        <v>4197</v>
      </c>
      <c r="D1823" s="8" t="s">
        <v>4213</v>
      </c>
      <c r="E1823" s="6">
        <v>284.77</v>
      </c>
      <c r="F1823" s="6">
        <v>0.7</v>
      </c>
      <c r="G1823" s="6">
        <f t="shared" si="43"/>
        <v>406.81428571428569</v>
      </c>
      <c r="H1823" s="5" t="s">
        <v>2274</v>
      </c>
    </row>
    <row r="1824" spans="1:8" x14ac:dyDescent="0.3">
      <c r="A1824" s="8" t="s">
        <v>4214</v>
      </c>
      <c r="B1824" s="8" t="s">
        <v>4214</v>
      </c>
      <c r="C1824" s="7" t="s">
        <v>4197</v>
      </c>
      <c r="D1824" s="8" t="s">
        <v>4214</v>
      </c>
      <c r="E1824" s="6">
        <v>284.77</v>
      </c>
      <c r="F1824" s="6">
        <v>0.7</v>
      </c>
      <c r="G1824" s="6">
        <f t="shared" si="43"/>
        <v>406.81428571428569</v>
      </c>
      <c r="H1824" s="5" t="s">
        <v>2274</v>
      </c>
    </row>
    <row r="1825" spans="1:8" x14ac:dyDescent="0.3">
      <c r="A1825" s="8" t="s">
        <v>4215</v>
      </c>
      <c r="B1825" s="8" t="s">
        <v>4215</v>
      </c>
      <c r="C1825" s="7" t="s">
        <v>4197</v>
      </c>
      <c r="D1825" s="8" t="s">
        <v>4215</v>
      </c>
      <c r="E1825" s="6">
        <v>331.96</v>
      </c>
      <c r="F1825" s="6">
        <v>0.7</v>
      </c>
      <c r="G1825" s="6">
        <f t="shared" si="43"/>
        <v>474.22857142857146</v>
      </c>
      <c r="H1825" s="5" t="s">
        <v>2274</v>
      </c>
    </row>
    <row r="1826" spans="1:8" x14ac:dyDescent="0.3">
      <c r="A1826" s="8" t="s">
        <v>4216</v>
      </c>
      <c r="B1826" s="8" t="s">
        <v>4216</v>
      </c>
      <c r="C1826" s="7" t="s">
        <v>4197</v>
      </c>
      <c r="D1826" s="8" t="s">
        <v>4216</v>
      </c>
      <c r="E1826" s="6">
        <v>284.77</v>
      </c>
      <c r="F1826" s="6">
        <v>0.7</v>
      </c>
      <c r="G1826" s="6">
        <f t="shared" si="43"/>
        <v>406.81428571428569</v>
      </c>
      <c r="H1826" s="5" t="s">
        <v>2274</v>
      </c>
    </row>
    <row r="1827" spans="1:8" x14ac:dyDescent="0.3">
      <c r="A1827" s="8" t="s">
        <v>4217</v>
      </c>
      <c r="B1827" s="8" t="s">
        <v>4217</v>
      </c>
      <c r="C1827" s="7" t="s">
        <v>4197</v>
      </c>
      <c r="D1827" s="8" t="s">
        <v>4217</v>
      </c>
      <c r="E1827" s="6">
        <v>284.77</v>
      </c>
      <c r="F1827" s="6">
        <v>0.7</v>
      </c>
      <c r="G1827" s="6">
        <f t="shared" si="43"/>
        <v>406.81428571428569</v>
      </c>
      <c r="H1827" s="5" t="s">
        <v>2274</v>
      </c>
    </row>
    <row r="1828" spans="1:8" x14ac:dyDescent="0.3">
      <c r="A1828" s="8" t="s">
        <v>4218</v>
      </c>
      <c r="B1828" s="8" t="s">
        <v>4218</v>
      </c>
      <c r="C1828" s="7" t="s">
        <v>4197</v>
      </c>
      <c r="D1828" s="8" t="s">
        <v>4218</v>
      </c>
      <c r="E1828" s="6">
        <v>284.77</v>
      </c>
      <c r="F1828" s="6">
        <v>0.7</v>
      </c>
      <c r="G1828" s="6">
        <f t="shared" si="43"/>
        <v>406.81428571428569</v>
      </c>
      <c r="H1828" s="5" t="s">
        <v>2274</v>
      </c>
    </row>
    <row r="1829" spans="1:8" x14ac:dyDescent="0.3">
      <c r="A1829" s="8" t="s">
        <v>4219</v>
      </c>
      <c r="B1829" s="8" t="s">
        <v>4219</v>
      </c>
      <c r="C1829" s="7" t="s">
        <v>4197</v>
      </c>
      <c r="D1829" s="8" t="s">
        <v>4219</v>
      </c>
      <c r="E1829" s="6">
        <v>284.77</v>
      </c>
      <c r="F1829" s="6">
        <v>0.7</v>
      </c>
      <c r="G1829" s="6">
        <f t="shared" si="43"/>
        <v>406.81428571428569</v>
      </c>
      <c r="H1829" s="5" t="s">
        <v>2274</v>
      </c>
    </row>
    <row r="1830" spans="1:8" x14ac:dyDescent="0.3">
      <c r="A1830" s="8" t="s">
        <v>4220</v>
      </c>
      <c r="B1830" s="8" t="s">
        <v>4220</v>
      </c>
      <c r="C1830" s="7" t="s">
        <v>4197</v>
      </c>
      <c r="D1830" s="8" t="s">
        <v>4220</v>
      </c>
      <c r="E1830" s="6">
        <v>284.77</v>
      </c>
      <c r="F1830" s="6">
        <v>0.7</v>
      </c>
      <c r="G1830" s="6">
        <f t="shared" si="43"/>
        <v>406.81428571428569</v>
      </c>
      <c r="H1830" s="5" t="s">
        <v>2274</v>
      </c>
    </row>
    <row r="1831" spans="1:8" x14ac:dyDescent="0.3">
      <c r="A1831" s="8" t="s">
        <v>4221</v>
      </c>
      <c r="B1831" s="8" t="s">
        <v>4221</v>
      </c>
      <c r="C1831" s="7" t="s">
        <v>4197</v>
      </c>
      <c r="D1831" s="8" t="s">
        <v>4221</v>
      </c>
      <c r="E1831" s="6">
        <v>331.96</v>
      </c>
      <c r="F1831" s="6">
        <v>0.7</v>
      </c>
      <c r="G1831" s="6">
        <f t="shared" si="43"/>
        <v>474.22857142857146</v>
      </c>
      <c r="H1831" s="5" t="s">
        <v>2274</v>
      </c>
    </row>
    <row r="1832" spans="1:8" x14ac:dyDescent="0.3">
      <c r="A1832" s="8" t="s">
        <v>4222</v>
      </c>
      <c r="B1832" s="8" t="s">
        <v>4222</v>
      </c>
      <c r="C1832" s="7" t="s">
        <v>4197</v>
      </c>
      <c r="D1832" s="8" t="s">
        <v>4222</v>
      </c>
      <c r="E1832" s="6">
        <v>331.96</v>
      </c>
      <c r="F1832" s="6">
        <v>0.7</v>
      </c>
      <c r="G1832" s="6">
        <f t="shared" si="43"/>
        <v>474.22857142857146</v>
      </c>
      <c r="H1832" s="5" t="s">
        <v>2274</v>
      </c>
    </row>
    <row r="1833" spans="1:8" x14ac:dyDescent="0.3">
      <c r="A1833" s="8" t="s">
        <v>4223</v>
      </c>
      <c r="B1833" s="8" t="s">
        <v>4223</v>
      </c>
      <c r="C1833" s="7" t="s">
        <v>4197</v>
      </c>
      <c r="D1833" s="8" t="s">
        <v>4223</v>
      </c>
      <c r="E1833" s="6">
        <v>234.91</v>
      </c>
      <c r="F1833" s="6">
        <v>0.7</v>
      </c>
      <c r="G1833" s="6">
        <f t="shared" si="43"/>
        <v>335.58571428571429</v>
      </c>
      <c r="H1833" s="5" t="s">
        <v>2274</v>
      </c>
    </row>
    <row r="1834" spans="1:8" x14ac:dyDescent="0.3">
      <c r="A1834" s="8" t="s">
        <v>4224</v>
      </c>
      <c r="B1834" s="8" t="s">
        <v>4224</v>
      </c>
      <c r="C1834" s="7" t="s">
        <v>4197</v>
      </c>
      <c r="D1834" s="8" t="s">
        <v>4224</v>
      </c>
      <c r="E1834" s="6">
        <v>234.91</v>
      </c>
      <c r="F1834" s="6">
        <v>0.7</v>
      </c>
      <c r="G1834" s="6">
        <f t="shared" si="43"/>
        <v>335.58571428571429</v>
      </c>
      <c r="H1834" s="5" t="s">
        <v>2274</v>
      </c>
    </row>
    <row r="1835" spans="1:8" x14ac:dyDescent="0.3">
      <c r="A1835" s="8" t="s">
        <v>4225</v>
      </c>
      <c r="B1835" s="8" t="s">
        <v>4225</v>
      </c>
      <c r="C1835" s="7" t="s">
        <v>4197</v>
      </c>
      <c r="D1835" s="8" t="s">
        <v>4225</v>
      </c>
      <c r="E1835" s="6">
        <v>174.85</v>
      </c>
      <c r="F1835" s="6">
        <v>0.7</v>
      </c>
      <c r="G1835" s="6">
        <f t="shared" si="43"/>
        <v>249.78571428571431</v>
      </c>
      <c r="H1835" s="5" t="s">
        <v>2274</v>
      </c>
    </row>
    <row r="1836" spans="1:8" x14ac:dyDescent="0.3">
      <c r="A1836" s="8" t="s">
        <v>4226</v>
      </c>
      <c r="B1836" s="8" t="s">
        <v>4226</v>
      </c>
      <c r="C1836" s="7" t="s">
        <v>4197</v>
      </c>
      <c r="D1836" s="8" t="s">
        <v>4226</v>
      </c>
      <c r="E1836" s="6">
        <v>207.09</v>
      </c>
      <c r="F1836" s="6">
        <v>0.7</v>
      </c>
      <c r="G1836" s="6">
        <f t="shared" si="43"/>
        <v>295.84285714285716</v>
      </c>
      <c r="H1836" s="5" t="s">
        <v>2274</v>
      </c>
    </row>
    <row r="1837" spans="1:8" x14ac:dyDescent="0.3">
      <c r="A1837" s="8" t="s">
        <v>4227</v>
      </c>
      <c r="B1837" s="8" t="s">
        <v>4227</v>
      </c>
      <c r="C1837" s="7" t="s">
        <v>4197</v>
      </c>
      <c r="D1837" s="8" t="s">
        <v>4227</v>
      </c>
      <c r="E1837" s="6">
        <v>207.09</v>
      </c>
      <c r="F1837" s="6">
        <v>0.7</v>
      </c>
      <c r="G1837" s="6">
        <f t="shared" si="43"/>
        <v>295.84285714285716</v>
      </c>
      <c r="H1837" s="5" t="s">
        <v>2274</v>
      </c>
    </row>
    <row r="1838" spans="1:8" x14ac:dyDescent="0.3">
      <c r="A1838" s="8" t="s">
        <v>4228</v>
      </c>
      <c r="B1838" s="8" t="s">
        <v>4228</v>
      </c>
      <c r="C1838" s="7" t="s">
        <v>4197</v>
      </c>
      <c r="D1838" s="8" t="s">
        <v>4228</v>
      </c>
      <c r="E1838" s="6">
        <v>225.84</v>
      </c>
      <c r="F1838" s="6">
        <v>0.7</v>
      </c>
      <c r="G1838" s="6">
        <f t="shared" si="43"/>
        <v>322.62857142857143</v>
      </c>
      <c r="H1838" s="5" t="s">
        <v>2274</v>
      </c>
    </row>
    <row r="1839" spans="1:8" x14ac:dyDescent="0.3">
      <c r="A1839" s="8" t="s">
        <v>4229</v>
      </c>
      <c r="B1839" s="8" t="s">
        <v>4229</v>
      </c>
      <c r="C1839" s="7" t="s">
        <v>4197</v>
      </c>
      <c r="D1839" s="8" t="s">
        <v>4229</v>
      </c>
      <c r="E1839" s="6">
        <v>251.16</v>
      </c>
      <c r="F1839" s="6">
        <v>0.7</v>
      </c>
      <c r="G1839" s="6">
        <f t="shared" si="43"/>
        <v>358.8</v>
      </c>
      <c r="H1839" s="5" t="s">
        <v>2274</v>
      </c>
    </row>
    <row r="1840" spans="1:8" x14ac:dyDescent="0.3">
      <c r="A1840" s="8" t="s">
        <v>4230</v>
      </c>
      <c r="B1840" s="8" t="s">
        <v>4230</v>
      </c>
      <c r="C1840" s="7" t="s">
        <v>4197</v>
      </c>
      <c r="D1840" s="8" t="s">
        <v>4230</v>
      </c>
      <c r="E1840" s="6">
        <v>172.64</v>
      </c>
      <c r="F1840" s="6">
        <v>0.7</v>
      </c>
      <c r="G1840" s="6">
        <f t="shared" si="43"/>
        <v>246.62857142857143</v>
      </c>
      <c r="H1840" s="5" t="s">
        <v>2274</v>
      </c>
    </row>
    <row r="1841" spans="1:8" x14ac:dyDescent="0.3">
      <c r="A1841" s="8" t="s">
        <v>4231</v>
      </c>
      <c r="B1841" s="8" t="s">
        <v>4231</v>
      </c>
      <c r="C1841" s="7" t="s">
        <v>4197</v>
      </c>
      <c r="D1841" s="8" t="s">
        <v>4231</v>
      </c>
      <c r="E1841" s="6">
        <v>172.64</v>
      </c>
      <c r="F1841" s="6">
        <v>0.7</v>
      </c>
      <c r="G1841" s="6">
        <f t="shared" si="43"/>
        <v>246.62857142857143</v>
      </c>
      <c r="H1841" s="5" t="s">
        <v>2274</v>
      </c>
    </row>
    <row r="1842" spans="1:8" x14ac:dyDescent="0.3">
      <c r="A1842" s="8" t="s">
        <v>4232</v>
      </c>
      <c r="B1842" s="8" t="s">
        <v>4232</v>
      </c>
      <c r="C1842" s="7" t="s">
        <v>4197</v>
      </c>
      <c r="D1842" s="8" t="s">
        <v>4232</v>
      </c>
      <c r="E1842" s="6">
        <v>172.64</v>
      </c>
      <c r="F1842" s="6">
        <v>0.7</v>
      </c>
      <c r="G1842" s="6">
        <f t="shared" si="43"/>
        <v>246.62857142857143</v>
      </c>
      <c r="H1842" s="5" t="s">
        <v>2274</v>
      </c>
    </row>
    <row r="1843" spans="1:8" x14ac:dyDescent="0.3">
      <c r="A1843" s="8" t="s">
        <v>4233</v>
      </c>
      <c r="B1843" s="8" t="s">
        <v>4233</v>
      </c>
      <c r="C1843" s="7" t="s">
        <v>4197</v>
      </c>
      <c r="D1843" s="8" t="s">
        <v>4233</v>
      </c>
      <c r="E1843" s="6">
        <v>219.57</v>
      </c>
      <c r="F1843" s="6">
        <v>0.7</v>
      </c>
      <c r="G1843" s="6">
        <f t="shared" si="43"/>
        <v>313.67142857142858</v>
      </c>
      <c r="H1843" s="5" t="s">
        <v>2274</v>
      </c>
    </row>
    <row r="1844" spans="1:8" x14ac:dyDescent="0.3">
      <c r="A1844" s="8" t="s">
        <v>4234</v>
      </c>
      <c r="B1844" s="8" t="s">
        <v>4234</v>
      </c>
      <c r="C1844" s="7" t="s">
        <v>4197</v>
      </c>
      <c r="D1844" s="8" t="s">
        <v>4234</v>
      </c>
      <c r="E1844" s="6">
        <v>277.36</v>
      </c>
      <c r="F1844" s="6">
        <v>0.7</v>
      </c>
      <c r="G1844" s="6">
        <f t="shared" si="43"/>
        <v>396.22857142857146</v>
      </c>
      <c r="H1844" s="5" t="s">
        <v>2274</v>
      </c>
    </row>
    <row r="1845" spans="1:8" x14ac:dyDescent="0.3">
      <c r="A1845" s="8" t="s">
        <v>4235</v>
      </c>
      <c r="B1845" s="8" t="s">
        <v>4235</v>
      </c>
      <c r="C1845" s="7" t="s">
        <v>4197</v>
      </c>
      <c r="D1845" s="8" t="s">
        <v>4235</v>
      </c>
      <c r="E1845" s="6">
        <v>171.67</v>
      </c>
      <c r="F1845" s="6">
        <v>0.7</v>
      </c>
      <c r="G1845" s="6">
        <f t="shared" si="43"/>
        <v>245.24285714285713</v>
      </c>
      <c r="H1845" s="5" t="s">
        <v>2274</v>
      </c>
    </row>
    <row r="1846" spans="1:8" x14ac:dyDescent="0.3">
      <c r="A1846" s="8" t="s">
        <v>4236</v>
      </c>
      <c r="B1846" s="8" t="s">
        <v>4236</v>
      </c>
      <c r="C1846" s="7" t="s">
        <v>4197</v>
      </c>
      <c r="D1846" s="8" t="s">
        <v>4236</v>
      </c>
      <c r="E1846" s="6">
        <v>180.05</v>
      </c>
      <c r="F1846" s="6">
        <v>0.7</v>
      </c>
      <c r="G1846" s="6">
        <f t="shared" si="43"/>
        <v>257.21428571428572</v>
      </c>
      <c r="H1846" s="5" t="s">
        <v>2274</v>
      </c>
    </row>
    <row r="1847" spans="1:8" x14ac:dyDescent="0.3">
      <c r="A1847" s="8" t="s">
        <v>4237</v>
      </c>
      <c r="B1847" s="8" t="s">
        <v>4237</v>
      </c>
      <c r="C1847" s="7" t="s">
        <v>4197</v>
      </c>
      <c r="D1847" s="8" t="s">
        <v>4237</v>
      </c>
      <c r="E1847" s="6">
        <v>180.05</v>
      </c>
      <c r="F1847" s="6">
        <v>0.7</v>
      </c>
      <c r="G1847" s="6">
        <f t="shared" si="43"/>
        <v>257.21428571428572</v>
      </c>
      <c r="H1847" s="5" t="s">
        <v>2274</v>
      </c>
    </row>
    <row r="1848" spans="1:8" x14ac:dyDescent="0.3">
      <c r="A1848" s="8" t="s">
        <v>4238</v>
      </c>
      <c r="B1848" s="8" t="s">
        <v>4238</v>
      </c>
      <c r="C1848" s="7" t="s">
        <v>4197</v>
      </c>
      <c r="D1848" s="8" t="s">
        <v>4238</v>
      </c>
      <c r="E1848" s="6">
        <v>226.01</v>
      </c>
      <c r="F1848" s="6">
        <v>0.7</v>
      </c>
      <c r="G1848" s="6">
        <f t="shared" si="43"/>
        <v>322.87142857142857</v>
      </c>
      <c r="H1848" s="5" t="s">
        <v>2274</v>
      </c>
    </row>
    <row r="1849" spans="1:8" x14ac:dyDescent="0.3">
      <c r="A1849" s="8" t="s">
        <v>4239</v>
      </c>
      <c r="B1849" s="8" t="s">
        <v>4239</v>
      </c>
      <c r="C1849" s="7" t="s">
        <v>4197</v>
      </c>
      <c r="D1849" s="8" t="s">
        <v>4239</v>
      </c>
      <c r="E1849" s="6">
        <v>275.33999999999997</v>
      </c>
      <c r="F1849" s="6">
        <v>0.7</v>
      </c>
      <c r="G1849" s="6">
        <f t="shared" si="43"/>
        <v>393.34285714285716</v>
      </c>
      <c r="H1849" s="5" t="s">
        <v>2274</v>
      </c>
    </row>
    <row r="1850" spans="1:8" x14ac:dyDescent="0.3">
      <c r="A1850" s="8" t="s">
        <v>4240</v>
      </c>
      <c r="B1850" s="8" t="s">
        <v>4240</v>
      </c>
      <c r="C1850" s="7" t="s">
        <v>4197</v>
      </c>
      <c r="D1850" s="8" t="s">
        <v>4240</v>
      </c>
      <c r="E1850" s="6">
        <v>182.46</v>
      </c>
      <c r="F1850" s="6">
        <v>0.7</v>
      </c>
      <c r="G1850" s="6">
        <f t="shared" si="43"/>
        <v>260.6571428571429</v>
      </c>
      <c r="H1850" s="5" t="s">
        <v>2274</v>
      </c>
    </row>
    <row r="1851" spans="1:8" x14ac:dyDescent="0.3">
      <c r="A1851" s="8" t="s">
        <v>4241</v>
      </c>
      <c r="B1851" s="8" t="s">
        <v>4241</v>
      </c>
      <c r="C1851" s="7" t="s">
        <v>4197</v>
      </c>
      <c r="D1851" s="8" t="s">
        <v>4241</v>
      </c>
      <c r="E1851" s="6">
        <v>201.31</v>
      </c>
      <c r="F1851" s="6">
        <v>0.7</v>
      </c>
      <c r="G1851" s="6">
        <f t="shared" si="43"/>
        <v>287.58571428571429</v>
      </c>
      <c r="H1851" s="5" t="s">
        <v>2274</v>
      </c>
    </row>
    <row r="1852" spans="1:8" x14ac:dyDescent="0.3">
      <c r="A1852" s="8" t="s">
        <v>4242</v>
      </c>
      <c r="B1852" s="8" t="s">
        <v>4242</v>
      </c>
      <c r="C1852" s="7" t="s">
        <v>4197</v>
      </c>
      <c r="D1852" s="8" t="s">
        <v>4242</v>
      </c>
      <c r="E1852" s="6">
        <v>197.47</v>
      </c>
      <c r="F1852" s="6">
        <v>0.7</v>
      </c>
      <c r="G1852" s="6">
        <f t="shared" si="43"/>
        <v>282.10000000000002</v>
      </c>
      <c r="H1852" s="5" t="s">
        <v>2274</v>
      </c>
    </row>
    <row r="1853" spans="1:8" x14ac:dyDescent="0.3">
      <c r="A1853" s="8" t="s">
        <v>4243</v>
      </c>
      <c r="B1853" s="8" t="s">
        <v>4243</v>
      </c>
      <c r="C1853" s="7" t="s">
        <v>4197</v>
      </c>
      <c r="D1853" s="8" t="s">
        <v>4243</v>
      </c>
      <c r="E1853" s="6">
        <v>197.47</v>
      </c>
      <c r="F1853" s="6">
        <v>0.7</v>
      </c>
      <c r="G1853" s="6">
        <f t="shared" si="43"/>
        <v>282.10000000000002</v>
      </c>
      <c r="H1853" s="5" t="s">
        <v>2274</v>
      </c>
    </row>
    <row r="1854" spans="1:8" x14ac:dyDescent="0.3">
      <c r="A1854" s="8" t="s">
        <v>4244</v>
      </c>
      <c r="B1854" s="8" t="s">
        <v>4244</v>
      </c>
      <c r="C1854" s="7" t="s">
        <v>4197</v>
      </c>
      <c r="D1854" s="8" t="s">
        <v>4244</v>
      </c>
      <c r="E1854" s="6">
        <v>215.15</v>
      </c>
      <c r="F1854" s="6">
        <v>0.7</v>
      </c>
      <c r="G1854" s="6">
        <f t="shared" si="43"/>
        <v>307.35714285714289</v>
      </c>
      <c r="H1854" s="5" t="s">
        <v>2274</v>
      </c>
    </row>
    <row r="1855" spans="1:8" x14ac:dyDescent="0.3">
      <c r="A1855" s="8" t="s">
        <v>4245</v>
      </c>
      <c r="B1855" s="8" t="s">
        <v>4245</v>
      </c>
      <c r="C1855" s="7" t="s">
        <v>4197</v>
      </c>
      <c r="D1855" s="8" t="s">
        <v>4245</v>
      </c>
      <c r="E1855" s="6">
        <v>274.3</v>
      </c>
      <c r="F1855" s="6">
        <v>0.7</v>
      </c>
      <c r="G1855" s="6">
        <f t="shared" si="43"/>
        <v>391.85714285714289</v>
      </c>
      <c r="H1855" s="5" t="s">
        <v>2274</v>
      </c>
    </row>
    <row r="1856" spans="1:8" x14ac:dyDescent="0.3">
      <c r="A1856" s="8" t="s">
        <v>4246</v>
      </c>
      <c r="B1856" s="8" t="s">
        <v>4246</v>
      </c>
      <c r="C1856" s="7" t="s">
        <v>4197</v>
      </c>
      <c r="D1856" s="8" t="s">
        <v>4246</v>
      </c>
      <c r="E1856" s="6">
        <v>164.32</v>
      </c>
      <c r="F1856" s="6">
        <v>0.7</v>
      </c>
      <c r="G1856" s="6">
        <f t="shared" si="43"/>
        <v>234.74285714285716</v>
      </c>
      <c r="H1856" s="5" t="s">
        <v>2274</v>
      </c>
    </row>
    <row r="1857" spans="1:8" x14ac:dyDescent="0.3">
      <c r="A1857" s="8" t="s">
        <v>4247</v>
      </c>
      <c r="B1857" s="8" t="s">
        <v>4247</v>
      </c>
      <c r="C1857" s="7" t="s">
        <v>4197</v>
      </c>
      <c r="D1857" s="8" t="s">
        <v>4247</v>
      </c>
      <c r="E1857" s="6">
        <v>183.37</v>
      </c>
      <c r="F1857" s="6">
        <v>0.7</v>
      </c>
      <c r="G1857" s="6">
        <f t="shared" si="43"/>
        <v>261.95714285714286</v>
      </c>
      <c r="H1857" s="5" t="s">
        <v>2274</v>
      </c>
    </row>
    <row r="1858" spans="1:8" x14ac:dyDescent="0.3">
      <c r="A1858" s="8" t="s">
        <v>4248</v>
      </c>
      <c r="B1858" s="8" t="s">
        <v>4248</v>
      </c>
      <c r="C1858" s="7" t="s">
        <v>4197</v>
      </c>
      <c r="D1858" s="8" t="s">
        <v>4248</v>
      </c>
      <c r="E1858" s="6">
        <v>166.99</v>
      </c>
      <c r="F1858" s="6">
        <v>0.7</v>
      </c>
      <c r="G1858" s="6">
        <f t="shared" si="43"/>
        <v>238.55714285714288</v>
      </c>
      <c r="H1858" s="5" t="s">
        <v>2274</v>
      </c>
    </row>
    <row r="1859" spans="1:8" x14ac:dyDescent="0.3">
      <c r="A1859" s="8" t="s">
        <v>4249</v>
      </c>
      <c r="B1859" s="8" t="s">
        <v>4249</v>
      </c>
      <c r="C1859" s="7" t="s">
        <v>4197</v>
      </c>
      <c r="D1859" s="8" t="s">
        <v>4249</v>
      </c>
      <c r="E1859" s="6">
        <v>171.67</v>
      </c>
      <c r="F1859" s="6">
        <v>0.7</v>
      </c>
      <c r="G1859" s="6">
        <f t="shared" si="43"/>
        <v>245.24285714285713</v>
      </c>
      <c r="H1859" s="5" t="s">
        <v>2274</v>
      </c>
    </row>
    <row r="1860" spans="1:8" x14ac:dyDescent="0.3">
      <c r="A1860" s="8" t="s">
        <v>4250</v>
      </c>
      <c r="B1860" s="8" t="s">
        <v>4250</v>
      </c>
      <c r="C1860" s="7" t="s">
        <v>4197</v>
      </c>
      <c r="D1860" s="8" t="s">
        <v>4250</v>
      </c>
      <c r="E1860" s="6">
        <v>171.47</v>
      </c>
      <c r="F1860" s="6">
        <v>0.7</v>
      </c>
      <c r="G1860" s="6">
        <f t="shared" si="43"/>
        <v>244.95714285714288</v>
      </c>
      <c r="H1860" s="5" t="s">
        <v>2274</v>
      </c>
    </row>
    <row r="1861" spans="1:8" x14ac:dyDescent="0.3">
      <c r="A1861" s="8" t="s">
        <v>4251</v>
      </c>
      <c r="B1861" s="8" t="s">
        <v>4251</v>
      </c>
      <c r="C1861" s="7" t="s">
        <v>4197</v>
      </c>
      <c r="D1861" s="8" t="s">
        <v>4251</v>
      </c>
      <c r="E1861" s="6">
        <v>181.94</v>
      </c>
      <c r="F1861" s="6">
        <v>0.7</v>
      </c>
      <c r="G1861" s="6">
        <f t="shared" si="43"/>
        <v>259.91428571428571</v>
      </c>
      <c r="H1861" s="5" t="s">
        <v>2274</v>
      </c>
    </row>
    <row r="1862" spans="1:8" x14ac:dyDescent="0.3">
      <c r="A1862" s="8" t="s">
        <v>4252</v>
      </c>
      <c r="B1862" s="8" t="s">
        <v>4252</v>
      </c>
      <c r="C1862" s="7" t="s">
        <v>4197</v>
      </c>
      <c r="D1862" s="8" t="s">
        <v>4252</v>
      </c>
      <c r="E1862" s="6">
        <v>224.25</v>
      </c>
      <c r="F1862" s="6">
        <v>0.7</v>
      </c>
      <c r="G1862" s="6">
        <f t="shared" si="43"/>
        <v>320.35714285714289</v>
      </c>
      <c r="H1862" s="5" t="s">
        <v>2274</v>
      </c>
    </row>
    <row r="1863" spans="1:8" x14ac:dyDescent="0.3">
      <c r="A1863" s="8" t="s">
        <v>4253</v>
      </c>
      <c r="B1863" s="8" t="s">
        <v>4253</v>
      </c>
      <c r="C1863" s="7" t="s">
        <v>4197</v>
      </c>
      <c r="D1863" s="8" t="s">
        <v>4253</v>
      </c>
      <c r="E1863" s="6">
        <v>215.02</v>
      </c>
      <c r="F1863" s="6">
        <v>0.7</v>
      </c>
      <c r="G1863" s="6">
        <f t="shared" si="43"/>
        <v>307.17142857142858</v>
      </c>
      <c r="H1863" s="5" t="s">
        <v>2274</v>
      </c>
    </row>
    <row r="1864" spans="1:8" x14ac:dyDescent="0.3">
      <c r="A1864" s="8" t="s">
        <v>4254</v>
      </c>
      <c r="B1864" s="8" t="s">
        <v>4254</v>
      </c>
      <c r="C1864" s="7" t="s">
        <v>4197</v>
      </c>
      <c r="D1864" s="8" t="s">
        <v>4254</v>
      </c>
      <c r="E1864" s="6">
        <v>274.82</v>
      </c>
      <c r="F1864" s="6">
        <v>0.7</v>
      </c>
      <c r="G1864" s="6">
        <f t="shared" ref="G1864:G1922" si="44">E1864/F1864</f>
        <v>392.6</v>
      </c>
      <c r="H1864" s="5" t="s">
        <v>2274</v>
      </c>
    </row>
    <row r="1865" spans="1:8" x14ac:dyDescent="0.3">
      <c r="A1865" s="8" t="s">
        <v>4255</v>
      </c>
      <c r="B1865" s="8" t="s">
        <v>4255</v>
      </c>
      <c r="C1865" s="7" t="s">
        <v>4197</v>
      </c>
      <c r="D1865" s="8" t="s">
        <v>4255</v>
      </c>
      <c r="E1865" s="6">
        <v>370.44</v>
      </c>
      <c r="F1865" s="6">
        <v>0.7</v>
      </c>
      <c r="G1865" s="6">
        <f t="shared" si="44"/>
        <v>529.20000000000005</v>
      </c>
      <c r="H1865" s="5" t="s">
        <v>2274</v>
      </c>
    </row>
    <row r="1866" spans="1:8" x14ac:dyDescent="0.3">
      <c r="A1866" s="8" t="s">
        <v>4256</v>
      </c>
      <c r="B1866" s="8" t="s">
        <v>4256</v>
      </c>
      <c r="C1866" s="7" t="s">
        <v>4197</v>
      </c>
      <c r="D1866" s="8" t="s">
        <v>4256</v>
      </c>
      <c r="E1866" s="6">
        <v>400.27</v>
      </c>
      <c r="F1866" s="6">
        <v>0.7</v>
      </c>
      <c r="G1866" s="6">
        <f t="shared" si="44"/>
        <v>571.81428571428569</v>
      </c>
      <c r="H1866" s="5" t="s">
        <v>2274</v>
      </c>
    </row>
    <row r="1867" spans="1:8" x14ac:dyDescent="0.3">
      <c r="A1867" s="8" t="s">
        <v>4257</v>
      </c>
      <c r="B1867" s="8" t="s">
        <v>4257</v>
      </c>
      <c r="C1867" s="7" t="s">
        <v>4197</v>
      </c>
      <c r="D1867" s="8" t="s">
        <v>4257</v>
      </c>
      <c r="E1867" s="6">
        <v>400.27</v>
      </c>
      <c r="F1867" s="6">
        <v>0.7</v>
      </c>
      <c r="G1867" s="6">
        <f t="shared" si="44"/>
        <v>571.81428571428569</v>
      </c>
      <c r="H1867" s="5" t="s">
        <v>2274</v>
      </c>
    </row>
    <row r="1868" spans="1:8" x14ac:dyDescent="0.3">
      <c r="A1868" s="8" t="s">
        <v>4258</v>
      </c>
      <c r="B1868" s="8" t="s">
        <v>4258</v>
      </c>
      <c r="C1868" s="7" t="s">
        <v>4197</v>
      </c>
      <c r="D1868" s="8" t="s">
        <v>4258</v>
      </c>
      <c r="E1868" s="6">
        <v>407.75</v>
      </c>
      <c r="F1868" s="6">
        <v>0.7</v>
      </c>
      <c r="G1868" s="6">
        <f t="shared" si="44"/>
        <v>582.5</v>
      </c>
      <c r="H1868" s="5" t="s">
        <v>2274</v>
      </c>
    </row>
    <row r="1869" spans="1:8" x14ac:dyDescent="0.3">
      <c r="A1869" s="8" t="s">
        <v>4259</v>
      </c>
      <c r="B1869" s="8" t="s">
        <v>4259</v>
      </c>
      <c r="C1869" s="7" t="s">
        <v>4197</v>
      </c>
      <c r="D1869" s="8" t="s">
        <v>4259</v>
      </c>
      <c r="E1869" s="6">
        <v>407.75</v>
      </c>
      <c r="F1869" s="6">
        <v>0.7</v>
      </c>
      <c r="G1869" s="6">
        <f t="shared" si="44"/>
        <v>582.5</v>
      </c>
      <c r="H1869" s="5" t="s">
        <v>2274</v>
      </c>
    </row>
    <row r="1870" spans="1:8" x14ac:dyDescent="0.3">
      <c r="A1870" s="8" t="s">
        <v>4260</v>
      </c>
      <c r="B1870" s="8" t="s">
        <v>4260</v>
      </c>
      <c r="C1870" s="7" t="s">
        <v>4197</v>
      </c>
      <c r="D1870" s="8" t="s">
        <v>4260</v>
      </c>
      <c r="E1870" s="6">
        <v>415.09</v>
      </c>
      <c r="F1870" s="6">
        <v>0.7</v>
      </c>
      <c r="G1870" s="6">
        <f t="shared" si="44"/>
        <v>592.98571428571427</v>
      </c>
      <c r="H1870" s="5" t="s">
        <v>2274</v>
      </c>
    </row>
    <row r="1871" spans="1:8" x14ac:dyDescent="0.3">
      <c r="A1871" s="8" t="s">
        <v>4261</v>
      </c>
      <c r="B1871" s="8" t="s">
        <v>4261</v>
      </c>
      <c r="C1871" s="7" t="s">
        <v>4197</v>
      </c>
      <c r="D1871" s="8" t="s">
        <v>4261</v>
      </c>
      <c r="E1871" s="6">
        <v>415.09</v>
      </c>
      <c r="F1871" s="6">
        <v>0.7</v>
      </c>
      <c r="G1871" s="6">
        <f t="shared" si="44"/>
        <v>592.98571428571427</v>
      </c>
      <c r="H1871" s="5" t="s">
        <v>2274</v>
      </c>
    </row>
    <row r="1872" spans="1:8" x14ac:dyDescent="0.3">
      <c r="A1872" s="1" t="s">
        <v>4262</v>
      </c>
      <c r="B1872" s="1" t="s">
        <v>4262</v>
      </c>
      <c r="C1872" s="7" t="s">
        <v>4263</v>
      </c>
      <c r="D1872" s="1" t="s">
        <v>4262</v>
      </c>
      <c r="E1872" s="9">
        <v>197.47</v>
      </c>
      <c r="F1872" s="6">
        <v>0.7</v>
      </c>
      <c r="G1872" s="6">
        <f t="shared" si="44"/>
        <v>282.10000000000002</v>
      </c>
      <c r="H1872" s="5" t="s">
        <v>2274</v>
      </c>
    </row>
    <row r="1873" spans="1:8" x14ac:dyDescent="0.3">
      <c r="A1873" s="8" t="s">
        <v>4264</v>
      </c>
      <c r="B1873" s="8" t="s">
        <v>4264</v>
      </c>
      <c r="C1873" s="7" t="s">
        <v>4197</v>
      </c>
      <c r="D1873" s="8" t="s">
        <v>4264</v>
      </c>
      <c r="E1873" s="6">
        <v>197.47</v>
      </c>
      <c r="F1873" s="6">
        <v>0.7</v>
      </c>
      <c r="G1873" s="6">
        <f t="shared" si="44"/>
        <v>282.10000000000002</v>
      </c>
      <c r="H1873" s="10" t="s">
        <v>2274</v>
      </c>
    </row>
    <row r="1874" spans="1:8" x14ac:dyDescent="0.3">
      <c r="A1874" s="8" t="s">
        <v>4265</v>
      </c>
      <c r="B1874" s="8" t="s">
        <v>4265</v>
      </c>
      <c r="C1874" s="7" t="s">
        <v>4197</v>
      </c>
      <c r="D1874" s="8" t="s">
        <v>4265</v>
      </c>
      <c r="E1874" s="6">
        <v>166.73</v>
      </c>
      <c r="F1874" s="6">
        <v>0.7</v>
      </c>
      <c r="G1874" s="6">
        <f t="shared" si="44"/>
        <v>238.18571428571428</v>
      </c>
      <c r="H1874" s="10" t="s">
        <v>2274</v>
      </c>
    </row>
    <row r="1875" spans="1:8" x14ac:dyDescent="0.3">
      <c r="A1875" s="8" t="s">
        <v>4266</v>
      </c>
      <c r="B1875" s="8" t="s">
        <v>4266</v>
      </c>
      <c r="C1875" s="7" t="s">
        <v>4197</v>
      </c>
      <c r="D1875" s="8" t="s">
        <v>4266</v>
      </c>
      <c r="E1875" s="6">
        <v>215.15</v>
      </c>
      <c r="F1875" s="6">
        <v>0.7</v>
      </c>
      <c r="G1875" s="6">
        <f t="shared" si="44"/>
        <v>307.35714285714289</v>
      </c>
      <c r="H1875" s="10" t="s">
        <v>2274</v>
      </c>
    </row>
    <row r="1876" spans="1:8" x14ac:dyDescent="0.3">
      <c r="A1876" s="8" t="s">
        <v>4267</v>
      </c>
      <c r="B1876" s="8" t="s">
        <v>4267</v>
      </c>
      <c r="C1876" s="7" t="s">
        <v>4197</v>
      </c>
      <c r="D1876" s="8" t="s">
        <v>4267</v>
      </c>
      <c r="E1876" s="6">
        <v>274.3</v>
      </c>
      <c r="F1876" s="6">
        <v>0.7</v>
      </c>
      <c r="G1876" s="6">
        <f t="shared" si="44"/>
        <v>391.85714285714289</v>
      </c>
      <c r="H1876" s="10" t="s">
        <v>2274</v>
      </c>
    </row>
    <row r="1877" spans="1:8" x14ac:dyDescent="0.3">
      <c r="A1877" s="8" t="s">
        <v>4268</v>
      </c>
      <c r="B1877" s="8" t="s">
        <v>4268</v>
      </c>
      <c r="C1877" s="7" t="s">
        <v>4197</v>
      </c>
      <c r="D1877" s="8" t="s">
        <v>4268</v>
      </c>
      <c r="E1877" s="6">
        <v>152.56</v>
      </c>
      <c r="F1877" s="6">
        <v>0.7</v>
      </c>
      <c r="G1877" s="6">
        <f t="shared" si="44"/>
        <v>217.94285714285715</v>
      </c>
      <c r="H1877" s="10" t="s">
        <v>2274</v>
      </c>
    </row>
    <row r="1878" spans="1:8" x14ac:dyDescent="0.3">
      <c r="A1878" s="8" t="s">
        <v>4269</v>
      </c>
      <c r="B1878" s="8" t="s">
        <v>4269</v>
      </c>
      <c r="C1878" s="7" t="s">
        <v>4197</v>
      </c>
      <c r="D1878" s="8" t="s">
        <v>4269</v>
      </c>
      <c r="E1878" s="6">
        <v>164.32</v>
      </c>
      <c r="F1878" s="6">
        <v>0.7</v>
      </c>
      <c r="G1878" s="6">
        <f t="shared" si="44"/>
        <v>234.74285714285716</v>
      </c>
      <c r="H1878" s="10" t="s">
        <v>2274</v>
      </c>
    </row>
    <row r="1879" spans="1:8" x14ac:dyDescent="0.3">
      <c r="A1879" s="8" t="s">
        <v>4270</v>
      </c>
      <c r="B1879" s="8" t="s">
        <v>4270</v>
      </c>
      <c r="C1879" s="7" t="s">
        <v>4197</v>
      </c>
      <c r="D1879" s="8" t="s">
        <v>4270</v>
      </c>
      <c r="E1879" s="6">
        <v>164.32</v>
      </c>
      <c r="F1879" s="6">
        <v>0.7</v>
      </c>
      <c r="G1879" s="6">
        <f t="shared" si="44"/>
        <v>234.74285714285716</v>
      </c>
      <c r="H1879" s="10" t="s">
        <v>2274</v>
      </c>
    </row>
    <row r="1880" spans="1:8" x14ac:dyDescent="0.3">
      <c r="A1880" s="8" t="s">
        <v>4271</v>
      </c>
      <c r="B1880" s="8" t="s">
        <v>4271</v>
      </c>
      <c r="C1880" s="7" t="s">
        <v>4197</v>
      </c>
      <c r="D1880" s="8" t="s">
        <v>4271</v>
      </c>
      <c r="E1880" s="6">
        <v>164.32</v>
      </c>
      <c r="F1880" s="6">
        <v>0.7</v>
      </c>
      <c r="G1880" s="6">
        <f t="shared" si="44"/>
        <v>234.74285714285716</v>
      </c>
      <c r="H1880" s="10" t="s">
        <v>2274</v>
      </c>
    </row>
    <row r="1881" spans="1:8" x14ac:dyDescent="0.3">
      <c r="A1881" s="8" t="s">
        <v>4272</v>
      </c>
      <c r="B1881" s="8" t="s">
        <v>4272</v>
      </c>
      <c r="C1881" s="7" t="s">
        <v>4197</v>
      </c>
      <c r="D1881" s="8" t="s">
        <v>4272</v>
      </c>
      <c r="E1881" s="6">
        <v>164.32</v>
      </c>
      <c r="F1881" s="6">
        <v>0.7</v>
      </c>
      <c r="G1881" s="6">
        <f t="shared" si="44"/>
        <v>234.74285714285716</v>
      </c>
      <c r="H1881" s="10" t="s">
        <v>2274</v>
      </c>
    </row>
    <row r="1882" spans="1:8" x14ac:dyDescent="0.3">
      <c r="A1882" s="8" t="s">
        <v>4273</v>
      </c>
      <c r="B1882" s="8" t="s">
        <v>4273</v>
      </c>
      <c r="C1882" s="7" t="s">
        <v>4197</v>
      </c>
      <c r="D1882" s="8" t="s">
        <v>4273</v>
      </c>
      <c r="E1882" s="6">
        <v>183.37</v>
      </c>
      <c r="F1882" s="6">
        <v>0.7</v>
      </c>
      <c r="G1882" s="6">
        <f t="shared" si="44"/>
        <v>261.95714285714286</v>
      </c>
      <c r="H1882" s="10" t="s">
        <v>2274</v>
      </c>
    </row>
    <row r="1883" spans="1:8" x14ac:dyDescent="0.3">
      <c r="A1883" s="8" t="s">
        <v>4274</v>
      </c>
      <c r="B1883" s="8" t="s">
        <v>4274</v>
      </c>
      <c r="C1883" s="7" t="s">
        <v>4197</v>
      </c>
      <c r="D1883" s="8" t="s">
        <v>4274</v>
      </c>
      <c r="E1883" s="6">
        <v>247.26</v>
      </c>
      <c r="F1883" s="6">
        <v>0.7</v>
      </c>
      <c r="G1883" s="6">
        <f t="shared" si="44"/>
        <v>353.22857142857146</v>
      </c>
      <c r="H1883" s="10" t="s">
        <v>2274</v>
      </c>
    </row>
    <row r="1884" spans="1:8" x14ac:dyDescent="0.3">
      <c r="A1884" s="8" t="s">
        <v>4275</v>
      </c>
      <c r="B1884" s="8" t="s">
        <v>4275</v>
      </c>
      <c r="C1884" s="7" t="s">
        <v>4197</v>
      </c>
      <c r="D1884" s="8" t="s">
        <v>4275</v>
      </c>
      <c r="E1884" s="6">
        <v>166.99</v>
      </c>
      <c r="F1884" s="6">
        <v>0.7</v>
      </c>
      <c r="G1884" s="6">
        <f t="shared" si="44"/>
        <v>238.55714285714288</v>
      </c>
      <c r="H1884" s="10" t="s">
        <v>2274</v>
      </c>
    </row>
    <row r="1885" spans="1:8" x14ac:dyDescent="0.3">
      <c r="A1885" s="8" t="s">
        <v>4276</v>
      </c>
      <c r="B1885" s="8" t="s">
        <v>4276</v>
      </c>
      <c r="C1885" s="7" t="s">
        <v>4197</v>
      </c>
      <c r="D1885" s="8" t="s">
        <v>4276</v>
      </c>
      <c r="E1885" s="6">
        <v>171.67</v>
      </c>
      <c r="F1885" s="6">
        <v>0.7</v>
      </c>
      <c r="G1885" s="6">
        <f t="shared" si="44"/>
        <v>245.24285714285713</v>
      </c>
      <c r="H1885" s="10" t="s">
        <v>2274</v>
      </c>
    </row>
    <row r="1886" spans="1:8" x14ac:dyDescent="0.3">
      <c r="A1886" s="8" t="s">
        <v>4277</v>
      </c>
      <c r="B1886" s="8" t="s">
        <v>4277</v>
      </c>
      <c r="C1886" s="7" t="s">
        <v>4197</v>
      </c>
      <c r="D1886" s="8" t="s">
        <v>4277</v>
      </c>
      <c r="E1886" s="6">
        <v>171.47</v>
      </c>
      <c r="F1886" s="6">
        <v>0.7</v>
      </c>
      <c r="G1886" s="6">
        <f t="shared" si="44"/>
        <v>244.95714285714288</v>
      </c>
      <c r="H1886" s="10" t="s">
        <v>2274</v>
      </c>
    </row>
    <row r="1887" spans="1:8" x14ac:dyDescent="0.3">
      <c r="A1887" s="8" t="s">
        <v>4278</v>
      </c>
      <c r="B1887" s="8" t="s">
        <v>4278</v>
      </c>
      <c r="C1887" s="7" t="s">
        <v>4197</v>
      </c>
      <c r="D1887" s="8" t="s">
        <v>4278</v>
      </c>
      <c r="E1887" s="6">
        <v>180.25</v>
      </c>
      <c r="F1887" s="6">
        <v>0.7</v>
      </c>
      <c r="G1887" s="6">
        <f t="shared" si="44"/>
        <v>257.5</v>
      </c>
      <c r="H1887" s="10" t="s">
        <v>2274</v>
      </c>
    </row>
    <row r="1888" spans="1:8" x14ac:dyDescent="0.3">
      <c r="A1888" s="8" t="s">
        <v>4279</v>
      </c>
      <c r="B1888" s="8" t="s">
        <v>4279</v>
      </c>
      <c r="C1888" s="7" t="s">
        <v>4197</v>
      </c>
      <c r="D1888" s="8" t="s">
        <v>4279</v>
      </c>
      <c r="E1888" s="6">
        <v>239.79</v>
      </c>
      <c r="F1888" s="6">
        <v>0.7</v>
      </c>
      <c r="G1888" s="6">
        <f t="shared" si="44"/>
        <v>342.55714285714288</v>
      </c>
      <c r="H1888" s="10" t="s">
        <v>2274</v>
      </c>
    </row>
    <row r="1889" spans="1:8" x14ac:dyDescent="0.3">
      <c r="A1889" s="8" t="s">
        <v>4280</v>
      </c>
      <c r="B1889" s="8" t="s">
        <v>4280</v>
      </c>
      <c r="C1889" s="7" t="s">
        <v>4197</v>
      </c>
      <c r="D1889" s="8" t="s">
        <v>4280</v>
      </c>
      <c r="E1889" s="6">
        <v>414.64</v>
      </c>
      <c r="F1889" s="6">
        <v>0.7</v>
      </c>
      <c r="G1889" s="6">
        <f t="shared" si="44"/>
        <v>592.34285714285716</v>
      </c>
      <c r="H1889" s="10" t="s">
        <v>2274</v>
      </c>
    </row>
    <row r="1890" spans="1:8" x14ac:dyDescent="0.3">
      <c r="A1890" s="8" t="s">
        <v>4281</v>
      </c>
      <c r="B1890" s="8" t="s">
        <v>4281</v>
      </c>
      <c r="C1890" s="7" t="s">
        <v>4173</v>
      </c>
      <c r="D1890" s="8" t="s">
        <v>4281</v>
      </c>
      <c r="E1890" s="6">
        <v>514.74</v>
      </c>
      <c r="F1890" s="6">
        <v>0.7</v>
      </c>
      <c r="G1890" s="6">
        <f t="shared" si="44"/>
        <v>735.34285714285716</v>
      </c>
      <c r="H1890" s="10" t="s">
        <v>2274</v>
      </c>
    </row>
    <row r="1891" spans="1:8" x14ac:dyDescent="0.3">
      <c r="A1891" s="8" t="s">
        <v>4282</v>
      </c>
      <c r="B1891" s="8" t="s">
        <v>4282</v>
      </c>
      <c r="C1891" s="7" t="s">
        <v>4173</v>
      </c>
      <c r="D1891" s="8" t="s">
        <v>4282</v>
      </c>
      <c r="E1891" s="6">
        <v>510.9</v>
      </c>
      <c r="F1891" s="6">
        <v>0.7</v>
      </c>
      <c r="G1891" s="6">
        <f t="shared" si="44"/>
        <v>729.85714285714289</v>
      </c>
      <c r="H1891" s="10" t="s">
        <v>2274</v>
      </c>
    </row>
    <row r="1892" spans="1:8" x14ac:dyDescent="0.3">
      <c r="A1892" s="8" t="s">
        <v>4283</v>
      </c>
      <c r="B1892" s="8" t="s">
        <v>4283</v>
      </c>
      <c r="C1892" s="7" t="s">
        <v>4173</v>
      </c>
      <c r="D1892" s="8" t="s">
        <v>4283</v>
      </c>
      <c r="E1892" s="6">
        <v>668.66</v>
      </c>
      <c r="F1892" s="6">
        <v>0.7</v>
      </c>
      <c r="G1892" s="6">
        <f t="shared" si="44"/>
        <v>955.2285714285714</v>
      </c>
      <c r="H1892" s="10" t="s">
        <v>2274</v>
      </c>
    </row>
    <row r="1893" spans="1:8" x14ac:dyDescent="0.3">
      <c r="A1893" s="8" t="s">
        <v>4284</v>
      </c>
      <c r="B1893" s="8" t="s">
        <v>4284</v>
      </c>
      <c r="C1893" s="7" t="s">
        <v>4173</v>
      </c>
      <c r="D1893" s="8" t="s">
        <v>4284</v>
      </c>
      <c r="E1893" s="6">
        <v>667.49</v>
      </c>
      <c r="F1893" s="6">
        <v>0.7</v>
      </c>
      <c r="G1893" s="6">
        <f t="shared" si="44"/>
        <v>953.55714285714294</v>
      </c>
      <c r="H1893" s="10" t="s">
        <v>2274</v>
      </c>
    </row>
    <row r="1894" spans="1:8" x14ac:dyDescent="0.3">
      <c r="A1894" s="8" t="s">
        <v>4285</v>
      </c>
      <c r="B1894" s="8" t="s">
        <v>4285</v>
      </c>
      <c r="C1894" s="7" t="s">
        <v>4173</v>
      </c>
      <c r="D1894" s="8" t="s">
        <v>4285</v>
      </c>
      <c r="E1894" s="6">
        <v>629.14</v>
      </c>
      <c r="F1894" s="6">
        <v>0.7</v>
      </c>
      <c r="G1894" s="6">
        <f t="shared" si="44"/>
        <v>898.7714285714286</v>
      </c>
      <c r="H1894" s="10" t="s">
        <v>2274</v>
      </c>
    </row>
    <row r="1895" spans="1:8" x14ac:dyDescent="0.3">
      <c r="A1895" s="8" t="s">
        <v>4286</v>
      </c>
      <c r="B1895" s="8" t="s">
        <v>4286</v>
      </c>
      <c r="C1895" s="7" t="s">
        <v>4173</v>
      </c>
      <c r="D1895" s="8" t="s">
        <v>4286</v>
      </c>
      <c r="E1895" s="6">
        <v>485.75</v>
      </c>
      <c r="F1895" s="6">
        <v>0.7</v>
      </c>
      <c r="G1895" s="6">
        <f t="shared" si="44"/>
        <v>693.92857142857144</v>
      </c>
      <c r="H1895" s="10" t="s">
        <v>2274</v>
      </c>
    </row>
    <row r="1896" spans="1:8" x14ac:dyDescent="0.3">
      <c r="A1896" s="8" t="s">
        <v>4287</v>
      </c>
      <c r="B1896" s="8" t="s">
        <v>4287</v>
      </c>
      <c r="C1896" s="7" t="s">
        <v>4173</v>
      </c>
      <c r="D1896" s="8" t="s">
        <v>4287</v>
      </c>
      <c r="E1896" s="6">
        <v>528.32000000000005</v>
      </c>
      <c r="F1896" s="6">
        <v>0.7</v>
      </c>
      <c r="G1896" s="6">
        <f t="shared" si="44"/>
        <v>754.74285714285725</v>
      </c>
      <c r="H1896" s="10" t="s">
        <v>2274</v>
      </c>
    </row>
    <row r="1897" spans="1:8" x14ac:dyDescent="0.3">
      <c r="A1897" s="8" t="s">
        <v>4288</v>
      </c>
      <c r="B1897" s="8" t="s">
        <v>4288</v>
      </c>
      <c r="C1897" s="7" t="s">
        <v>4173</v>
      </c>
      <c r="D1897" s="8" t="s">
        <v>4288</v>
      </c>
      <c r="E1897" s="6">
        <v>528.26</v>
      </c>
      <c r="F1897" s="6">
        <v>0.7</v>
      </c>
      <c r="G1897" s="6">
        <f t="shared" si="44"/>
        <v>754.65714285714284</v>
      </c>
      <c r="H1897" s="10" t="s">
        <v>2274</v>
      </c>
    </row>
    <row r="1898" spans="1:8" x14ac:dyDescent="0.3">
      <c r="A1898" s="8" t="s">
        <v>4289</v>
      </c>
      <c r="B1898" s="8" t="s">
        <v>4289</v>
      </c>
      <c r="C1898" s="7" t="s">
        <v>4173</v>
      </c>
      <c r="D1898" s="8" t="s">
        <v>4289</v>
      </c>
      <c r="E1898" s="6">
        <v>187.59</v>
      </c>
      <c r="F1898" s="6">
        <v>0.7</v>
      </c>
      <c r="G1898" s="6">
        <f t="shared" si="44"/>
        <v>267.98571428571432</v>
      </c>
      <c r="H1898" s="10" t="s">
        <v>2274</v>
      </c>
    </row>
    <row r="1899" spans="1:8" x14ac:dyDescent="0.3">
      <c r="A1899" s="8" t="s">
        <v>4290</v>
      </c>
      <c r="B1899" s="8" t="s">
        <v>4290</v>
      </c>
      <c r="C1899" s="7" t="s">
        <v>4173</v>
      </c>
      <c r="D1899" s="8" t="s">
        <v>4290</v>
      </c>
      <c r="E1899" s="6">
        <v>444.34</v>
      </c>
      <c r="F1899" s="6">
        <v>0.7</v>
      </c>
      <c r="G1899" s="6">
        <f t="shared" si="44"/>
        <v>634.7714285714286</v>
      </c>
      <c r="H1899" s="10" t="s">
        <v>2274</v>
      </c>
    </row>
    <row r="1900" spans="1:8" x14ac:dyDescent="0.3">
      <c r="A1900" s="8" t="s">
        <v>4291</v>
      </c>
      <c r="B1900" s="8" t="s">
        <v>4291</v>
      </c>
      <c r="C1900" s="7" t="s">
        <v>4173</v>
      </c>
      <c r="D1900" s="8" t="s">
        <v>4291</v>
      </c>
      <c r="E1900" s="6">
        <v>484.71</v>
      </c>
      <c r="F1900" s="6">
        <v>0.7</v>
      </c>
      <c r="G1900" s="6">
        <f t="shared" si="44"/>
        <v>692.44285714285718</v>
      </c>
      <c r="H1900" s="10" t="s">
        <v>2274</v>
      </c>
    </row>
    <row r="1901" spans="1:8" x14ac:dyDescent="0.3">
      <c r="A1901" s="8" t="s">
        <v>4292</v>
      </c>
      <c r="B1901" s="8" t="s">
        <v>4292</v>
      </c>
      <c r="C1901" s="7" t="s">
        <v>4173</v>
      </c>
      <c r="D1901" s="8" t="s">
        <v>4292</v>
      </c>
      <c r="E1901" s="6">
        <v>528.32000000000005</v>
      </c>
      <c r="F1901" s="6">
        <v>0.7</v>
      </c>
      <c r="G1901" s="6">
        <f t="shared" si="44"/>
        <v>754.74285714285725</v>
      </c>
      <c r="H1901" s="10" t="s">
        <v>2274</v>
      </c>
    </row>
    <row r="1902" spans="1:8" x14ac:dyDescent="0.3">
      <c r="A1902" s="8" t="s">
        <v>4293</v>
      </c>
      <c r="B1902" s="8" t="s">
        <v>4293</v>
      </c>
      <c r="C1902" s="7" t="s">
        <v>4173</v>
      </c>
      <c r="D1902" s="8" t="s">
        <v>4293</v>
      </c>
      <c r="E1902" s="6">
        <v>528.32000000000005</v>
      </c>
      <c r="F1902" s="6">
        <v>0.7</v>
      </c>
      <c r="G1902" s="6">
        <f t="shared" si="44"/>
        <v>754.74285714285725</v>
      </c>
      <c r="H1902" s="10" t="s">
        <v>2274</v>
      </c>
    </row>
    <row r="1903" spans="1:8" x14ac:dyDescent="0.3">
      <c r="A1903" s="8" t="s">
        <v>4294</v>
      </c>
      <c r="B1903" s="8" t="s">
        <v>4294</v>
      </c>
      <c r="C1903" s="7" t="s">
        <v>4173</v>
      </c>
      <c r="D1903" s="8" t="s">
        <v>4294</v>
      </c>
      <c r="E1903" s="6">
        <v>528.26</v>
      </c>
      <c r="F1903" s="6">
        <v>0.7</v>
      </c>
      <c r="G1903" s="6">
        <f t="shared" si="44"/>
        <v>754.65714285714284</v>
      </c>
      <c r="H1903" s="10" t="s">
        <v>2274</v>
      </c>
    </row>
    <row r="1904" spans="1:8" x14ac:dyDescent="0.3">
      <c r="A1904" s="8" t="s">
        <v>4295</v>
      </c>
      <c r="B1904" s="8" t="s">
        <v>4295</v>
      </c>
      <c r="C1904" s="7" t="s">
        <v>4173</v>
      </c>
      <c r="D1904" s="8" t="s">
        <v>4295</v>
      </c>
      <c r="E1904" s="6">
        <v>514.54</v>
      </c>
      <c r="F1904" s="6">
        <v>0.7</v>
      </c>
      <c r="G1904" s="6">
        <f t="shared" si="44"/>
        <v>735.05714285714282</v>
      </c>
      <c r="H1904" s="10" t="s">
        <v>2274</v>
      </c>
    </row>
    <row r="1905" spans="1:8" x14ac:dyDescent="0.3">
      <c r="A1905" s="8" t="s">
        <v>4296</v>
      </c>
      <c r="B1905" s="8" t="s">
        <v>4296</v>
      </c>
      <c r="C1905" s="7" t="s">
        <v>4173</v>
      </c>
      <c r="D1905" s="8" t="s">
        <v>4296</v>
      </c>
      <c r="E1905" s="6">
        <v>513.57000000000005</v>
      </c>
      <c r="F1905" s="6">
        <v>0.7</v>
      </c>
      <c r="G1905" s="6">
        <f t="shared" si="44"/>
        <v>733.67142857142869</v>
      </c>
      <c r="H1905" s="10" t="s">
        <v>2274</v>
      </c>
    </row>
    <row r="1906" spans="1:8" x14ac:dyDescent="0.3">
      <c r="A1906" s="8" t="s">
        <v>4297</v>
      </c>
      <c r="B1906" s="8" t="s">
        <v>4297</v>
      </c>
      <c r="C1906" s="7" t="s">
        <v>4173</v>
      </c>
      <c r="D1906" s="8" t="s">
        <v>4297</v>
      </c>
      <c r="E1906" s="6">
        <v>473.66</v>
      </c>
      <c r="F1906" s="6">
        <v>0.7</v>
      </c>
      <c r="G1906" s="6">
        <f t="shared" si="44"/>
        <v>676.65714285714296</v>
      </c>
      <c r="H1906" s="10" t="s">
        <v>2274</v>
      </c>
    </row>
    <row r="1907" spans="1:8" x14ac:dyDescent="0.3">
      <c r="A1907" s="8" t="s">
        <v>4298</v>
      </c>
      <c r="B1907" s="8" t="s">
        <v>4298</v>
      </c>
      <c r="C1907" s="7" t="s">
        <v>4173</v>
      </c>
      <c r="D1907" s="8" t="s">
        <v>4298</v>
      </c>
      <c r="E1907" s="6">
        <v>556.53</v>
      </c>
      <c r="F1907" s="6">
        <v>0.7</v>
      </c>
      <c r="G1907" s="6">
        <f t="shared" si="44"/>
        <v>795.0428571428572</v>
      </c>
      <c r="H1907" s="10" t="s">
        <v>2274</v>
      </c>
    </row>
    <row r="1908" spans="1:8" x14ac:dyDescent="0.3">
      <c r="A1908" s="8" t="s">
        <v>4299</v>
      </c>
      <c r="B1908" s="8" t="s">
        <v>4299</v>
      </c>
      <c r="C1908" s="7" t="s">
        <v>4173</v>
      </c>
      <c r="D1908" s="8" t="s">
        <v>4299</v>
      </c>
      <c r="E1908" s="6">
        <v>583.46</v>
      </c>
      <c r="F1908" s="6">
        <v>0.7</v>
      </c>
      <c r="G1908" s="6">
        <f t="shared" si="44"/>
        <v>833.51428571428585</v>
      </c>
      <c r="H1908" s="10" t="s">
        <v>2274</v>
      </c>
    </row>
    <row r="1909" spans="1:8" x14ac:dyDescent="0.3">
      <c r="A1909" s="8" t="s">
        <v>4300</v>
      </c>
      <c r="B1909" s="8" t="s">
        <v>4300</v>
      </c>
      <c r="C1909" s="7" t="s">
        <v>4173</v>
      </c>
      <c r="D1909" s="8" t="s">
        <v>4300</v>
      </c>
      <c r="E1909" s="6">
        <v>3005.8</v>
      </c>
      <c r="F1909" s="6">
        <v>0.7</v>
      </c>
      <c r="G1909" s="6">
        <f t="shared" si="44"/>
        <v>4294.0000000000009</v>
      </c>
      <c r="H1909" s="10" t="s">
        <v>2274</v>
      </c>
    </row>
    <row r="1910" spans="1:8" x14ac:dyDescent="0.3">
      <c r="A1910" s="8" t="s">
        <v>4301</v>
      </c>
      <c r="B1910" s="8" t="s">
        <v>4301</v>
      </c>
      <c r="C1910" s="7" t="s">
        <v>4173</v>
      </c>
      <c r="D1910" s="8" t="s">
        <v>4301</v>
      </c>
      <c r="E1910" s="6">
        <v>3316.95</v>
      </c>
      <c r="F1910" s="6">
        <v>0.7</v>
      </c>
      <c r="G1910" s="6">
        <f t="shared" si="44"/>
        <v>4738.5</v>
      </c>
      <c r="H1910" s="10" t="s">
        <v>2274</v>
      </c>
    </row>
    <row r="1911" spans="1:8" x14ac:dyDescent="0.3">
      <c r="A1911" s="8" t="s">
        <v>4302</v>
      </c>
      <c r="B1911" s="8" t="s">
        <v>4302</v>
      </c>
      <c r="C1911" s="7" t="s">
        <v>4173</v>
      </c>
      <c r="D1911" s="8" t="s">
        <v>4302</v>
      </c>
      <c r="E1911" s="6">
        <v>3210.03</v>
      </c>
      <c r="F1911" s="6">
        <v>0.7</v>
      </c>
      <c r="G1911" s="6">
        <f t="shared" si="44"/>
        <v>4585.7571428571437</v>
      </c>
      <c r="H1911" s="10" t="s">
        <v>2274</v>
      </c>
    </row>
    <row r="1912" spans="1:8" x14ac:dyDescent="0.3">
      <c r="A1912" s="8" t="s">
        <v>4303</v>
      </c>
      <c r="B1912" s="8" t="s">
        <v>4303</v>
      </c>
      <c r="C1912" s="7" t="s">
        <v>4173</v>
      </c>
      <c r="D1912" s="8" t="s">
        <v>4303</v>
      </c>
      <c r="E1912" s="6">
        <v>3477.63</v>
      </c>
      <c r="F1912" s="6">
        <v>0.7</v>
      </c>
      <c r="G1912" s="6">
        <f t="shared" si="44"/>
        <v>4968.0428571428574</v>
      </c>
      <c r="H1912" s="10" t="s">
        <v>2274</v>
      </c>
    </row>
    <row r="1913" spans="1:8" x14ac:dyDescent="0.3">
      <c r="A1913" s="8" t="s">
        <v>4304</v>
      </c>
      <c r="B1913" s="8" t="s">
        <v>4304</v>
      </c>
      <c r="C1913" s="7" t="s">
        <v>4173</v>
      </c>
      <c r="D1913" s="8" t="s">
        <v>4304</v>
      </c>
      <c r="E1913" s="6">
        <v>3456.83</v>
      </c>
      <c r="F1913" s="6">
        <v>0.7</v>
      </c>
      <c r="G1913" s="6">
        <f t="shared" si="44"/>
        <v>4938.3285714285712</v>
      </c>
      <c r="H1913" s="10" t="s">
        <v>2274</v>
      </c>
    </row>
    <row r="1914" spans="1:8" x14ac:dyDescent="0.3">
      <c r="A1914" s="8" t="s">
        <v>4305</v>
      </c>
      <c r="B1914" s="8" t="s">
        <v>4305</v>
      </c>
      <c r="C1914" s="7" t="s">
        <v>4173</v>
      </c>
      <c r="D1914" s="8" t="s">
        <v>4305</v>
      </c>
      <c r="E1914" s="6">
        <v>4056.65</v>
      </c>
      <c r="F1914" s="6">
        <v>0.7</v>
      </c>
      <c r="G1914" s="6">
        <f t="shared" si="44"/>
        <v>5795.2142857142862</v>
      </c>
      <c r="H1914" s="10" t="s">
        <v>2274</v>
      </c>
    </row>
    <row r="1915" spans="1:8" x14ac:dyDescent="0.3">
      <c r="A1915" s="8" t="s">
        <v>4306</v>
      </c>
      <c r="B1915" s="8" t="s">
        <v>4306</v>
      </c>
      <c r="C1915" s="7" t="s">
        <v>4173</v>
      </c>
      <c r="D1915" s="8" t="s">
        <v>4306</v>
      </c>
      <c r="E1915" s="6">
        <v>3633.76</v>
      </c>
      <c r="F1915" s="6">
        <v>0.7</v>
      </c>
      <c r="G1915" s="6">
        <f t="shared" si="44"/>
        <v>5191.0857142857149</v>
      </c>
      <c r="H1915" s="10" t="s">
        <v>2274</v>
      </c>
    </row>
    <row r="1916" spans="1:8" x14ac:dyDescent="0.3">
      <c r="A1916" s="8" t="s">
        <v>4307</v>
      </c>
      <c r="B1916" s="8" t="s">
        <v>4307</v>
      </c>
      <c r="C1916" s="7" t="s">
        <v>4173</v>
      </c>
      <c r="D1916" s="8" t="s">
        <v>4307</v>
      </c>
      <c r="E1916" s="6">
        <v>5084.17</v>
      </c>
      <c r="F1916" s="6">
        <v>0.7</v>
      </c>
      <c r="G1916" s="6">
        <f t="shared" si="44"/>
        <v>7263.1</v>
      </c>
      <c r="H1916" s="10" t="s">
        <v>2274</v>
      </c>
    </row>
    <row r="1917" spans="1:8" x14ac:dyDescent="0.3">
      <c r="A1917" s="8" t="s">
        <v>4308</v>
      </c>
      <c r="B1917" s="8" t="s">
        <v>4308</v>
      </c>
      <c r="C1917" s="7" t="s">
        <v>4173</v>
      </c>
      <c r="D1917" s="8" t="s">
        <v>4308</v>
      </c>
      <c r="E1917" s="6">
        <v>1827.54</v>
      </c>
      <c r="F1917" s="6">
        <v>0.7</v>
      </c>
      <c r="G1917" s="6">
        <f t="shared" si="44"/>
        <v>2610.7714285714287</v>
      </c>
      <c r="H1917" s="10" t="s">
        <v>2274</v>
      </c>
    </row>
    <row r="1918" spans="1:8" x14ac:dyDescent="0.3">
      <c r="A1918" s="8" t="s">
        <v>4309</v>
      </c>
      <c r="B1918" s="8" t="s">
        <v>4309</v>
      </c>
      <c r="C1918" s="7" t="s">
        <v>4173</v>
      </c>
      <c r="D1918" s="8" t="s">
        <v>4309</v>
      </c>
      <c r="E1918" s="6">
        <v>1827.54</v>
      </c>
      <c r="F1918" s="6">
        <v>0.7</v>
      </c>
      <c r="G1918" s="6">
        <f t="shared" si="44"/>
        <v>2610.7714285714287</v>
      </c>
      <c r="H1918" s="10" t="s">
        <v>2274</v>
      </c>
    </row>
    <row r="1919" spans="1:8" x14ac:dyDescent="0.3">
      <c r="A1919" s="8" t="s">
        <v>4310</v>
      </c>
      <c r="B1919" s="8" t="s">
        <v>4310</v>
      </c>
      <c r="C1919" s="7" t="s">
        <v>4173</v>
      </c>
      <c r="D1919" s="8" t="s">
        <v>4310</v>
      </c>
      <c r="E1919" s="6">
        <v>1998.56</v>
      </c>
      <c r="F1919" s="6">
        <v>0.7</v>
      </c>
      <c r="G1919" s="6">
        <f t="shared" si="44"/>
        <v>2855.0857142857144</v>
      </c>
      <c r="H1919" s="10" t="s">
        <v>2274</v>
      </c>
    </row>
    <row r="1920" spans="1:8" x14ac:dyDescent="0.3">
      <c r="A1920" s="8" t="s">
        <v>4311</v>
      </c>
      <c r="B1920" s="8" t="s">
        <v>4311</v>
      </c>
      <c r="C1920" s="7" t="s">
        <v>4173</v>
      </c>
      <c r="D1920" s="8" t="s">
        <v>4311</v>
      </c>
      <c r="E1920" s="6">
        <v>2127.4499999999998</v>
      </c>
      <c r="F1920" s="6">
        <v>0.7</v>
      </c>
      <c r="G1920" s="6">
        <f t="shared" si="44"/>
        <v>3039.2142857142858</v>
      </c>
      <c r="H1920" s="10" t="s">
        <v>2274</v>
      </c>
    </row>
    <row r="1921" spans="1:8" x14ac:dyDescent="0.3">
      <c r="A1921" s="8" t="s">
        <v>4312</v>
      </c>
      <c r="B1921" s="8" t="s">
        <v>4312</v>
      </c>
      <c r="C1921" s="7" t="s">
        <v>4173</v>
      </c>
      <c r="D1921" s="8" t="s">
        <v>4312</v>
      </c>
      <c r="E1921" s="6">
        <v>2675.08</v>
      </c>
      <c r="F1921" s="6">
        <v>0.7</v>
      </c>
      <c r="G1921" s="6">
        <f t="shared" si="44"/>
        <v>3821.5428571428574</v>
      </c>
      <c r="H1921" s="10" t="s">
        <v>2274</v>
      </c>
    </row>
    <row r="1922" spans="1:8" x14ac:dyDescent="0.3">
      <c r="A1922" s="8" t="s">
        <v>4313</v>
      </c>
      <c r="B1922" s="8" t="s">
        <v>4313</v>
      </c>
      <c r="C1922" s="7" t="s">
        <v>4173</v>
      </c>
      <c r="D1922" s="8" t="s">
        <v>4313</v>
      </c>
      <c r="E1922" s="6">
        <v>758.6</v>
      </c>
      <c r="F1922" s="6">
        <v>0.7</v>
      </c>
      <c r="G1922" s="6">
        <f t="shared" si="44"/>
        <v>1083.7142857142858</v>
      </c>
      <c r="H1922" s="10" t="s">
        <v>2274</v>
      </c>
    </row>
    <row r="1923" spans="1:8" x14ac:dyDescent="0.3">
      <c r="A1923" s="8" t="s">
        <v>4314</v>
      </c>
      <c r="B1923" s="8" t="s">
        <v>4314</v>
      </c>
      <c r="C1923" s="7" t="s">
        <v>4173</v>
      </c>
      <c r="D1923" s="8" t="s">
        <v>4314</v>
      </c>
      <c r="E1923" s="6">
        <v>60.52</v>
      </c>
      <c r="F1923" s="6">
        <v>0.7</v>
      </c>
      <c r="G1923" s="6">
        <f t="shared" ref="G1923:G1951" si="45">E1923/F1923</f>
        <v>86.45714285714287</v>
      </c>
      <c r="H1923" s="10" t="s">
        <v>2274</v>
      </c>
    </row>
    <row r="1924" spans="1:8" x14ac:dyDescent="0.3">
      <c r="A1924" s="8" t="s">
        <v>4315</v>
      </c>
      <c r="B1924" s="8" t="s">
        <v>4315</v>
      </c>
      <c r="C1924" s="7" t="s">
        <v>4173</v>
      </c>
      <c r="D1924" s="8" t="s">
        <v>4315</v>
      </c>
      <c r="E1924" s="6">
        <v>124.61</v>
      </c>
      <c r="F1924" s="6">
        <v>0.7</v>
      </c>
      <c r="G1924" s="6">
        <f t="shared" si="45"/>
        <v>178.01428571428573</v>
      </c>
      <c r="H1924" s="10" t="s">
        <v>2274</v>
      </c>
    </row>
    <row r="1925" spans="1:8" x14ac:dyDescent="0.3">
      <c r="A1925" s="8" t="s">
        <v>4316</v>
      </c>
      <c r="B1925" s="8" t="s">
        <v>4316</v>
      </c>
      <c r="C1925" s="7" t="s">
        <v>4173</v>
      </c>
      <c r="D1925" s="8" t="s">
        <v>4316</v>
      </c>
      <c r="E1925" s="6">
        <v>371.41</v>
      </c>
      <c r="F1925" s="6">
        <v>0.7</v>
      </c>
      <c r="G1925" s="6">
        <f t="shared" si="45"/>
        <v>530.5857142857144</v>
      </c>
      <c r="H1925" s="10" t="s">
        <v>2274</v>
      </c>
    </row>
    <row r="1926" spans="1:8" x14ac:dyDescent="0.3">
      <c r="A1926" s="8" t="s">
        <v>4317</v>
      </c>
      <c r="B1926" s="8" t="s">
        <v>4317</v>
      </c>
      <c r="C1926" s="7" t="s">
        <v>4173</v>
      </c>
      <c r="D1926" s="8" t="s">
        <v>4317</v>
      </c>
      <c r="E1926" s="6">
        <v>169.13</v>
      </c>
      <c r="F1926" s="6">
        <v>0.7</v>
      </c>
      <c r="G1926" s="6">
        <f t="shared" si="45"/>
        <v>241.61428571428573</v>
      </c>
      <c r="H1926" s="10" t="s">
        <v>2274</v>
      </c>
    </row>
    <row r="1927" spans="1:8" x14ac:dyDescent="0.3">
      <c r="A1927" s="8" t="s">
        <v>4318</v>
      </c>
      <c r="B1927" s="8" t="s">
        <v>4318</v>
      </c>
      <c r="C1927" s="7" t="s">
        <v>4173</v>
      </c>
      <c r="D1927" s="8" t="s">
        <v>4318</v>
      </c>
      <c r="E1927" s="6">
        <v>166.79</v>
      </c>
      <c r="F1927" s="6">
        <v>0.7</v>
      </c>
      <c r="G1927" s="6">
        <f t="shared" si="45"/>
        <v>238.27142857142857</v>
      </c>
      <c r="H1927" s="10" t="s">
        <v>2274</v>
      </c>
    </row>
    <row r="1928" spans="1:8" x14ac:dyDescent="0.3">
      <c r="A1928" s="8" t="s">
        <v>4319</v>
      </c>
      <c r="B1928" s="8" t="s">
        <v>4319</v>
      </c>
      <c r="C1928" s="7" t="s">
        <v>4173</v>
      </c>
      <c r="D1928" s="8" t="s">
        <v>4319</v>
      </c>
      <c r="E1928" s="6">
        <v>290.62</v>
      </c>
      <c r="F1928" s="6">
        <v>0.7</v>
      </c>
      <c r="G1928" s="6">
        <f t="shared" si="45"/>
        <v>415.17142857142858</v>
      </c>
      <c r="H1928" s="10" t="s">
        <v>2274</v>
      </c>
    </row>
    <row r="1929" spans="1:8" x14ac:dyDescent="0.3">
      <c r="A1929" s="8" t="s">
        <v>4320</v>
      </c>
      <c r="B1929" s="8" t="s">
        <v>4320</v>
      </c>
      <c r="C1929" s="7" t="s">
        <v>4173</v>
      </c>
      <c r="D1929" s="8" t="s">
        <v>4320</v>
      </c>
      <c r="E1929" s="6">
        <v>147.86000000000001</v>
      </c>
      <c r="F1929" s="6">
        <v>0.7</v>
      </c>
      <c r="G1929" s="6">
        <f t="shared" si="45"/>
        <v>211.22857142857146</v>
      </c>
      <c r="H1929" s="10" t="s">
        <v>2274</v>
      </c>
    </row>
    <row r="1930" spans="1:8" x14ac:dyDescent="0.3">
      <c r="A1930" s="8" t="s">
        <v>4321</v>
      </c>
      <c r="B1930" s="8" t="s">
        <v>4321</v>
      </c>
      <c r="C1930" s="7" t="s">
        <v>4173</v>
      </c>
      <c r="D1930" s="8" t="s">
        <v>4321</v>
      </c>
      <c r="E1930" s="6">
        <v>166.79</v>
      </c>
      <c r="F1930" s="6">
        <v>0.7</v>
      </c>
      <c r="G1930" s="6">
        <f t="shared" si="45"/>
        <v>238.27142857142857</v>
      </c>
      <c r="H1930" s="10" t="s">
        <v>2274</v>
      </c>
    </row>
    <row r="1931" spans="1:8" x14ac:dyDescent="0.3">
      <c r="A1931" s="8" t="s">
        <v>4322</v>
      </c>
      <c r="B1931" s="8" t="s">
        <v>4322</v>
      </c>
      <c r="C1931" s="7" t="s">
        <v>4173</v>
      </c>
      <c r="D1931" s="8" t="s">
        <v>4322</v>
      </c>
      <c r="E1931" s="6">
        <v>158.86000000000001</v>
      </c>
      <c r="F1931" s="6">
        <v>0.7</v>
      </c>
      <c r="G1931" s="6">
        <f t="shared" si="45"/>
        <v>226.94285714285718</v>
      </c>
      <c r="H1931" s="10" t="s">
        <v>2274</v>
      </c>
    </row>
    <row r="1932" spans="1:8" x14ac:dyDescent="0.3">
      <c r="A1932" s="8" t="s">
        <v>4323</v>
      </c>
      <c r="B1932" s="8" t="s">
        <v>4323</v>
      </c>
      <c r="C1932" s="7" t="s">
        <v>4173</v>
      </c>
      <c r="D1932" s="8" t="s">
        <v>4323</v>
      </c>
      <c r="E1932" s="6">
        <v>163.15</v>
      </c>
      <c r="F1932" s="6">
        <v>0.7</v>
      </c>
      <c r="G1932" s="6">
        <f t="shared" si="45"/>
        <v>233.07142857142858</v>
      </c>
      <c r="H1932" s="10" t="s">
        <v>2274</v>
      </c>
    </row>
    <row r="1933" spans="1:8" x14ac:dyDescent="0.3">
      <c r="A1933" s="8" t="s">
        <v>4324</v>
      </c>
      <c r="B1933" s="8" t="s">
        <v>4324</v>
      </c>
      <c r="C1933" s="7" t="s">
        <v>4173</v>
      </c>
      <c r="D1933" s="8" t="s">
        <v>4324</v>
      </c>
      <c r="E1933" s="6">
        <v>371.41</v>
      </c>
      <c r="F1933" s="6">
        <v>0.7</v>
      </c>
      <c r="G1933" s="6">
        <f t="shared" si="45"/>
        <v>530.5857142857144</v>
      </c>
      <c r="H1933" s="10" t="s">
        <v>2274</v>
      </c>
    </row>
    <row r="1934" spans="1:8" x14ac:dyDescent="0.3">
      <c r="A1934" s="8" t="s">
        <v>4325</v>
      </c>
      <c r="B1934" s="8" t="s">
        <v>4325</v>
      </c>
      <c r="C1934" s="7" t="s">
        <v>4173</v>
      </c>
      <c r="D1934" s="8" t="s">
        <v>4325</v>
      </c>
      <c r="E1934" s="6">
        <v>174.69</v>
      </c>
      <c r="F1934" s="6">
        <v>0.7</v>
      </c>
      <c r="G1934" s="6">
        <f t="shared" si="45"/>
        <v>249.55714285714288</v>
      </c>
      <c r="H1934" s="10" t="s">
        <v>2274</v>
      </c>
    </row>
    <row r="1935" spans="1:8" x14ac:dyDescent="0.3">
      <c r="A1935" s="8" t="s">
        <v>4326</v>
      </c>
      <c r="B1935" s="8" t="s">
        <v>4326</v>
      </c>
      <c r="C1935" s="7" t="s">
        <v>4173</v>
      </c>
      <c r="D1935" s="8" t="s">
        <v>4326</v>
      </c>
      <c r="E1935" s="6">
        <v>182.13</v>
      </c>
      <c r="F1935" s="6">
        <v>0.7</v>
      </c>
      <c r="G1935" s="6">
        <f t="shared" si="45"/>
        <v>260.18571428571431</v>
      </c>
      <c r="H1935" s="10" t="s">
        <v>2274</v>
      </c>
    </row>
    <row r="1936" spans="1:8" x14ac:dyDescent="0.3">
      <c r="A1936" s="8" t="s">
        <v>4327</v>
      </c>
      <c r="B1936" s="8" t="s">
        <v>4327</v>
      </c>
      <c r="C1936" s="7" t="s">
        <v>4173</v>
      </c>
      <c r="D1936" s="8" t="s">
        <v>4327</v>
      </c>
      <c r="E1936" s="6">
        <v>214.7</v>
      </c>
      <c r="F1936" s="6">
        <v>0.7</v>
      </c>
      <c r="G1936" s="6">
        <f t="shared" si="45"/>
        <v>306.71428571428572</v>
      </c>
      <c r="H1936" s="10" t="s">
        <v>2274</v>
      </c>
    </row>
    <row r="1937" spans="1:8" x14ac:dyDescent="0.3">
      <c r="A1937" s="8" t="s">
        <v>4328</v>
      </c>
      <c r="B1937" s="8" t="s">
        <v>4328</v>
      </c>
      <c r="C1937" s="7" t="s">
        <v>4173</v>
      </c>
      <c r="D1937" s="8" t="s">
        <v>4328</v>
      </c>
      <c r="E1937" s="6">
        <v>163.09</v>
      </c>
      <c r="F1937" s="6">
        <v>0.7</v>
      </c>
      <c r="G1937" s="6">
        <f t="shared" si="45"/>
        <v>232.98571428571429</v>
      </c>
      <c r="H1937" s="10" t="s">
        <v>2274</v>
      </c>
    </row>
    <row r="1938" spans="1:8" x14ac:dyDescent="0.3">
      <c r="A1938" s="8" t="s">
        <v>4329</v>
      </c>
      <c r="B1938" s="8" t="s">
        <v>4329</v>
      </c>
      <c r="C1938" s="7" t="s">
        <v>4173</v>
      </c>
      <c r="D1938" s="8" t="s">
        <v>4329</v>
      </c>
      <c r="E1938" s="6">
        <v>193.77</v>
      </c>
      <c r="F1938" s="6">
        <v>0.7</v>
      </c>
      <c r="G1938" s="6">
        <f t="shared" si="45"/>
        <v>276.81428571428575</v>
      </c>
      <c r="H1938" s="10" t="s">
        <v>2274</v>
      </c>
    </row>
    <row r="1939" spans="1:8" x14ac:dyDescent="0.3">
      <c r="A1939" s="8" t="s">
        <v>4330</v>
      </c>
      <c r="B1939" s="8" t="s">
        <v>4330</v>
      </c>
      <c r="C1939" s="7" t="s">
        <v>4173</v>
      </c>
      <c r="D1939" s="8" t="s">
        <v>4330</v>
      </c>
      <c r="E1939" s="6">
        <v>124.61</v>
      </c>
      <c r="F1939" s="6">
        <v>0.7</v>
      </c>
      <c r="G1939" s="6">
        <f t="shared" si="45"/>
        <v>178.01428571428573</v>
      </c>
      <c r="H1939" s="10" t="s">
        <v>2274</v>
      </c>
    </row>
    <row r="1940" spans="1:8" x14ac:dyDescent="0.3">
      <c r="A1940" s="8" t="s">
        <v>4331</v>
      </c>
      <c r="B1940" s="8" t="s">
        <v>4331</v>
      </c>
      <c r="C1940" s="7" t="s">
        <v>4173</v>
      </c>
      <c r="D1940" s="8" t="s">
        <v>4331</v>
      </c>
      <c r="E1940" s="6">
        <v>124.61</v>
      </c>
      <c r="F1940" s="6">
        <v>0.7</v>
      </c>
      <c r="G1940" s="6">
        <f t="shared" si="45"/>
        <v>178.01428571428573</v>
      </c>
      <c r="H1940" s="10" t="s">
        <v>2274</v>
      </c>
    </row>
    <row r="1941" spans="1:8" x14ac:dyDescent="0.3">
      <c r="A1941" s="8" t="s">
        <v>4332</v>
      </c>
      <c r="B1941" s="8" t="s">
        <v>4332</v>
      </c>
      <c r="C1941" s="7" t="s">
        <v>4173</v>
      </c>
      <c r="D1941" s="8" t="s">
        <v>4332</v>
      </c>
      <c r="E1941" s="6">
        <v>157.15</v>
      </c>
      <c r="F1941" s="6">
        <v>0.7</v>
      </c>
      <c r="G1941" s="6">
        <f t="shared" si="45"/>
        <v>224.50000000000003</v>
      </c>
      <c r="H1941" s="10" t="s">
        <v>2274</v>
      </c>
    </row>
    <row r="1942" spans="1:8" x14ac:dyDescent="0.3">
      <c r="A1942" s="8" t="s">
        <v>4333</v>
      </c>
      <c r="B1942" s="8" t="s">
        <v>4333</v>
      </c>
      <c r="C1942" s="7" t="s">
        <v>4173</v>
      </c>
      <c r="D1942" s="8" t="s">
        <v>4333</v>
      </c>
      <c r="E1942" s="6">
        <v>130.26</v>
      </c>
      <c r="F1942" s="6">
        <v>0.7</v>
      </c>
      <c r="G1942" s="6">
        <f t="shared" si="45"/>
        <v>186.08571428571429</v>
      </c>
      <c r="H1942" s="10" t="s">
        <v>2274</v>
      </c>
    </row>
    <row r="1943" spans="1:8" x14ac:dyDescent="0.3">
      <c r="A1943" s="8" t="s">
        <v>4334</v>
      </c>
      <c r="B1943" s="8" t="s">
        <v>4334</v>
      </c>
      <c r="C1943" s="7" t="s">
        <v>4173</v>
      </c>
      <c r="D1943" s="8" t="s">
        <v>4334</v>
      </c>
      <c r="E1943" s="6">
        <v>266.37</v>
      </c>
      <c r="F1943" s="6">
        <v>0.7</v>
      </c>
      <c r="G1943" s="6">
        <f t="shared" si="45"/>
        <v>380.52857142857147</v>
      </c>
      <c r="H1943" s="10" t="s">
        <v>2274</v>
      </c>
    </row>
    <row r="1944" spans="1:8" x14ac:dyDescent="0.3">
      <c r="A1944" s="8" t="s">
        <v>4335</v>
      </c>
      <c r="B1944" s="8" t="s">
        <v>4335</v>
      </c>
      <c r="C1944" s="7" t="s">
        <v>4173</v>
      </c>
      <c r="D1944" s="8" t="s">
        <v>4335</v>
      </c>
      <c r="E1944" s="6">
        <v>279.7</v>
      </c>
      <c r="F1944" s="6">
        <v>0.7</v>
      </c>
      <c r="G1944" s="6">
        <f t="shared" si="45"/>
        <v>399.57142857142856</v>
      </c>
      <c r="H1944" s="10" t="s">
        <v>2274</v>
      </c>
    </row>
    <row r="1945" spans="1:8" x14ac:dyDescent="0.3">
      <c r="A1945" s="8" t="s">
        <v>4336</v>
      </c>
      <c r="B1945" s="8" t="s">
        <v>4336</v>
      </c>
      <c r="C1945" s="7" t="s">
        <v>4173</v>
      </c>
      <c r="D1945" s="8" t="s">
        <v>4336</v>
      </c>
      <c r="E1945" s="6">
        <v>317.01</v>
      </c>
      <c r="F1945" s="6">
        <v>0.7</v>
      </c>
      <c r="G1945" s="6">
        <f t="shared" si="45"/>
        <v>452.87142857142857</v>
      </c>
      <c r="H1945" s="10" t="s">
        <v>2274</v>
      </c>
    </row>
    <row r="1946" spans="1:8" x14ac:dyDescent="0.3">
      <c r="A1946" s="8" t="s">
        <v>4337</v>
      </c>
      <c r="B1946" s="8" t="s">
        <v>4337</v>
      </c>
      <c r="C1946" s="7" t="s">
        <v>4173</v>
      </c>
      <c r="D1946" s="8" t="s">
        <v>4337</v>
      </c>
      <c r="E1946" s="6">
        <v>363.61</v>
      </c>
      <c r="F1946" s="6">
        <v>0.7</v>
      </c>
      <c r="G1946" s="6">
        <f t="shared" si="45"/>
        <v>519.44285714285718</v>
      </c>
      <c r="H1946" s="10" t="s">
        <v>2274</v>
      </c>
    </row>
    <row r="1947" spans="1:8" x14ac:dyDescent="0.3">
      <c r="A1947" s="8" t="s">
        <v>4338</v>
      </c>
      <c r="B1947" s="8" t="s">
        <v>4338</v>
      </c>
      <c r="C1947" s="7" t="s">
        <v>4173</v>
      </c>
      <c r="D1947" s="8" t="s">
        <v>4338</v>
      </c>
      <c r="E1947" s="6">
        <v>385.13</v>
      </c>
      <c r="F1947" s="6">
        <v>0.7</v>
      </c>
      <c r="G1947" s="6">
        <f t="shared" si="45"/>
        <v>550.18571428571431</v>
      </c>
      <c r="H1947" s="5" t="s">
        <v>2274</v>
      </c>
    </row>
    <row r="1948" spans="1:8" x14ac:dyDescent="0.3">
      <c r="A1948" s="8" t="s">
        <v>4339</v>
      </c>
      <c r="B1948" s="8" t="s">
        <v>4339</v>
      </c>
      <c r="C1948" s="7" t="s">
        <v>4173</v>
      </c>
      <c r="D1948" s="8" t="s">
        <v>4339</v>
      </c>
      <c r="E1948" s="6">
        <v>314.08</v>
      </c>
      <c r="F1948" s="6">
        <v>0.7</v>
      </c>
      <c r="G1948" s="6">
        <f t="shared" si="45"/>
        <v>448.68571428571431</v>
      </c>
      <c r="H1948" s="5" t="s">
        <v>2274</v>
      </c>
    </row>
    <row r="1949" spans="1:8" x14ac:dyDescent="0.3">
      <c r="A1949" s="8" t="s">
        <v>4340</v>
      </c>
      <c r="B1949" s="8" t="s">
        <v>4340</v>
      </c>
      <c r="C1949" s="7" t="s">
        <v>4173</v>
      </c>
      <c r="D1949" s="8" t="s">
        <v>4340</v>
      </c>
      <c r="E1949" s="6">
        <v>141.57</v>
      </c>
      <c r="F1949" s="6">
        <v>0.7</v>
      </c>
      <c r="G1949" s="6">
        <f t="shared" si="45"/>
        <v>202.24285714285713</v>
      </c>
      <c r="H1949" s="5" t="s">
        <v>2274</v>
      </c>
    </row>
    <row r="1950" spans="1:8" x14ac:dyDescent="0.3">
      <c r="A1950" s="8" t="s">
        <v>4341</v>
      </c>
      <c r="B1950" s="8" t="s">
        <v>4341</v>
      </c>
      <c r="C1950" s="7" t="s">
        <v>4173</v>
      </c>
      <c r="D1950" s="8" t="s">
        <v>4341</v>
      </c>
      <c r="E1950" s="6">
        <v>122.92</v>
      </c>
      <c r="F1950" s="6">
        <v>0.7</v>
      </c>
      <c r="G1950" s="6">
        <f t="shared" si="45"/>
        <v>175.60000000000002</v>
      </c>
      <c r="H1950" s="5" t="s">
        <v>2274</v>
      </c>
    </row>
    <row r="1951" spans="1:8" x14ac:dyDescent="0.3">
      <c r="A1951" s="8" t="s">
        <v>4342</v>
      </c>
      <c r="B1951" s="8" t="s">
        <v>4342</v>
      </c>
      <c r="C1951" s="7" t="s">
        <v>4173</v>
      </c>
      <c r="D1951" s="8" t="s">
        <v>4342</v>
      </c>
      <c r="E1951" s="6">
        <v>192.4</v>
      </c>
      <c r="F1951" s="6">
        <v>0.7</v>
      </c>
      <c r="G1951" s="6">
        <f t="shared" si="45"/>
        <v>274.85714285714289</v>
      </c>
      <c r="H1951" s="5" t="s">
        <v>2274</v>
      </c>
    </row>
    <row r="1952" spans="1:8" x14ac:dyDescent="0.3">
      <c r="A1952" s="8" t="s">
        <v>4343</v>
      </c>
      <c r="B1952" s="8" t="s">
        <v>4343</v>
      </c>
      <c r="C1952" s="7" t="s">
        <v>4173</v>
      </c>
      <c r="D1952" s="8" t="s">
        <v>4343</v>
      </c>
      <c r="E1952" s="6">
        <v>236.99</v>
      </c>
      <c r="F1952" s="6">
        <v>0.7</v>
      </c>
      <c r="G1952" s="6">
        <f t="shared" ref="G1952:G2015" si="46">E1952/F1952</f>
        <v>338.55714285714288</v>
      </c>
      <c r="H1952" s="5" t="s">
        <v>2274</v>
      </c>
    </row>
    <row r="1953" spans="1:8" x14ac:dyDescent="0.3">
      <c r="A1953" s="8" t="s">
        <v>4344</v>
      </c>
      <c r="B1953" s="8" t="s">
        <v>4344</v>
      </c>
      <c r="C1953" s="7" t="s">
        <v>4173</v>
      </c>
      <c r="D1953" s="8" t="s">
        <v>4344</v>
      </c>
      <c r="E1953" s="6">
        <v>235.37</v>
      </c>
      <c r="F1953" s="6">
        <v>0.7</v>
      </c>
      <c r="G1953" s="6">
        <f t="shared" si="46"/>
        <v>336.24285714285719</v>
      </c>
      <c r="H1953" s="5" t="s">
        <v>2274</v>
      </c>
    </row>
    <row r="1954" spans="1:8" x14ac:dyDescent="0.3">
      <c r="A1954" s="8" t="s">
        <v>4345</v>
      </c>
      <c r="B1954" s="8" t="s">
        <v>4345</v>
      </c>
      <c r="C1954" s="7" t="s">
        <v>4173</v>
      </c>
      <c r="D1954" s="8" t="s">
        <v>4345</v>
      </c>
      <c r="E1954" s="6">
        <v>211.25</v>
      </c>
      <c r="F1954" s="6">
        <v>0.7</v>
      </c>
      <c r="G1954" s="6">
        <f t="shared" si="46"/>
        <v>301.78571428571428</v>
      </c>
      <c r="H1954" s="5" t="s">
        <v>2274</v>
      </c>
    </row>
    <row r="1955" spans="1:8" x14ac:dyDescent="0.3">
      <c r="A1955" s="8" t="s">
        <v>4346</v>
      </c>
      <c r="B1955" s="8" t="s">
        <v>4346</v>
      </c>
      <c r="C1955" s="7" t="s">
        <v>4173</v>
      </c>
      <c r="D1955" s="8" t="s">
        <v>4346</v>
      </c>
      <c r="E1955" s="6">
        <v>367.19</v>
      </c>
      <c r="F1955" s="6">
        <v>0.7</v>
      </c>
      <c r="G1955" s="6">
        <f t="shared" si="46"/>
        <v>524.55714285714294</v>
      </c>
      <c r="H1955" s="5" t="s">
        <v>2274</v>
      </c>
    </row>
    <row r="1956" spans="1:8" x14ac:dyDescent="0.3">
      <c r="A1956" s="8" t="s">
        <v>4347</v>
      </c>
      <c r="B1956" s="8" t="s">
        <v>4347</v>
      </c>
      <c r="C1956" s="7" t="s">
        <v>4173</v>
      </c>
      <c r="D1956" s="8" t="s">
        <v>4347</v>
      </c>
      <c r="E1956" s="6">
        <v>297.31</v>
      </c>
      <c r="F1956" s="6">
        <v>0.7</v>
      </c>
      <c r="G1956" s="6">
        <f t="shared" si="46"/>
        <v>424.72857142857146</v>
      </c>
      <c r="H1956" s="5" t="s">
        <v>2274</v>
      </c>
    </row>
    <row r="1957" spans="1:8" x14ac:dyDescent="0.3">
      <c r="A1957" s="8" t="s">
        <v>4348</v>
      </c>
      <c r="B1957" s="8" t="s">
        <v>4348</v>
      </c>
      <c r="C1957" s="7" t="s">
        <v>4173</v>
      </c>
      <c r="D1957" s="8" t="s">
        <v>4348</v>
      </c>
      <c r="E1957" s="6">
        <v>218.66</v>
      </c>
      <c r="F1957" s="6">
        <v>0.7</v>
      </c>
      <c r="G1957" s="6">
        <f t="shared" si="46"/>
        <v>312.37142857142857</v>
      </c>
      <c r="H1957" s="5" t="s">
        <v>2274</v>
      </c>
    </row>
    <row r="1958" spans="1:8" x14ac:dyDescent="0.3">
      <c r="A1958" s="8" t="s">
        <v>4349</v>
      </c>
      <c r="B1958" s="8" t="s">
        <v>4349</v>
      </c>
      <c r="C1958" s="7" t="s">
        <v>4173</v>
      </c>
      <c r="D1958" s="8" t="s">
        <v>4349</v>
      </c>
      <c r="E1958" s="6">
        <v>273.07</v>
      </c>
      <c r="F1958" s="6">
        <v>0.7</v>
      </c>
      <c r="G1958" s="6">
        <f t="shared" si="46"/>
        <v>390.1</v>
      </c>
      <c r="H1958" s="5" t="s">
        <v>2274</v>
      </c>
    </row>
    <row r="1959" spans="1:8" x14ac:dyDescent="0.3">
      <c r="A1959" s="8" t="s">
        <v>4350</v>
      </c>
      <c r="B1959" s="8" t="s">
        <v>4350</v>
      </c>
      <c r="C1959" s="7" t="s">
        <v>4173</v>
      </c>
      <c r="D1959" s="8" t="s">
        <v>4350</v>
      </c>
      <c r="E1959" s="6">
        <v>205.86</v>
      </c>
      <c r="F1959" s="6">
        <v>0.7</v>
      </c>
      <c r="G1959" s="6">
        <f t="shared" si="46"/>
        <v>294.08571428571435</v>
      </c>
      <c r="H1959" s="5" t="s">
        <v>2274</v>
      </c>
    </row>
    <row r="1960" spans="1:8" x14ac:dyDescent="0.3">
      <c r="A1960" s="8" t="s">
        <v>4351</v>
      </c>
      <c r="B1960" s="8" t="s">
        <v>4351</v>
      </c>
      <c r="C1960" s="7" t="s">
        <v>4173</v>
      </c>
      <c r="D1960" s="8" t="s">
        <v>4351</v>
      </c>
      <c r="E1960" s="6">
        <v>218.01</v>
      </c>
      <c r="F1960" s="6">
        <v>0.7</v>
      </c>
      <c r="G1960" s="6">
        <f t="shared" si="46"/>
        <v>311.44285714285712</v>
      </c>
      <c r="H1960" s="5" t="s">
        <v>2274</v>
      </c>
    </row>
    <row r="1961" spans="1:8" x14ac:dyDescent="0.3">
      <c r="A1961" s="1" t="s">
        <v>4352</v>
      </c>
      <c r="B1961" s="1" t="s">
        <v>4352</v>
      </c>
      <c r="C1961" s="7" t="s">
        <v>4263</v>
      </c>
      <c r="D1961" s="1" t="s">
        <v>4352</v>
      </c>
      <c r="E1961" s="9">
        <v>102.13</v>
      </c>
      <c r="F1961" s="6">
        <v>0.7</v>
      </c>
      <c r="G1961" s="6">
        <f t="shared" si="46"/>
        <v>145.9</v>
      </c>
      <c r="H1961" s="5" t="s">
        <v>2274</v>
      </c>
    </row>
    <row r="1962" spans="1:8" x14ac:dyDescent="0.3">
      <c r="A1962" s="8" t="s">
        <v>4353</v>
      </c>
      <c r="B1962" s="8" t="s">
        <v>4353</v>
      </c>
      <c r="C1962" s="7" t="s">
        <v>4173</v>
      </c>
      <c r="D1962" s="8" t="s">
        <v>4353</v>
      </c>
      <c r="E1962" s="6">
        <v>187.33</v>
      </c>
      <c r="F1962" s="6">
        <v>0.7</v>
      </c>
      <c r="G1962" s="6">
        <f t="shared" si="46"/>
        <v>267.61428571428576</v>
      </c>
      <c r="H1962" s="5" t="s">
        <v>2274</v>
      </c>
    </row>
    <row r="1963" spans="1:8" x14ac:dyDescent="0.3">
      <c r="A1963" s="8" t="s">
        <v>4354</v>
      </c>
      <c r="B1963" s="8" t="s">
        <v>4354</v>
      </c>
      <c r="C1963" s="7" t="s">
        <v>4173</v>
      </c>
      <c r="D1963" s="8" t="s">
        <v>4354</v>
      </c>
      <c r="E1963" s="6">
        <v>107.5</v>
      </c>
      <c r="F1963" s="6">
        <v>0.7</v>
      </c>
      <c r="G1963" s="6">
        <f t="shared" si="46"/>
        <v>153.57142857142858</v>
      </c>
      <c r="H1963" s="5" t="s">
        <v>2274</v>
      </c>
    </row>
    <row r="1964" spans="1:8" x14ac:dyDescent="0.3">
      <c r="A1964" s="8" t="s">
        <v>4355</v>
      </c>
      <c r="B1964" s="8" t="s">
        <v>4355</v>
      </c>
      <c r="C1964" s="7" t="s">
        <v>4173</v>
      </c>
      <c r="D1964" s="8" t="s">
        <v>4355</v>
      </c>
      <c r="E1964" s="6">
        <v>216.71</v>
      </c>
      <c r="F1964" s="6">
        <v>0.7</v>
      </c>
      <c r="G1964" s="6">
        <f t="shared" si="46"/>
        <v>309.58571428571429</v>
      </c>
      <c r="H1964" s="5" t="s">
        <v>2274</v>
      </c>
    </row>
    <row r="1965" spans="1:8" x14ac:dyDescent="0.3">
      <c r="A1965" s="8" t="s">
        <v>4356</v>
      </c>
      <c r="B1965" s="8" t="s">
        <v>4356</v>
      </c>
      <c r="C1965" s="7" t="s">
        <v>4173</v>
      </c>
      <c r="D1965" s="8" t="s">
        <v>4356</v>
      </c>
      <c r="E1965" s="6">
        <v>150.5</v>
      </c>
      <c r="F1965" s="6">
        <v>0.7</v>
      </c>
      <c r="G1965" s="6">
        <f t="shared" si="46"/>
        <v>215</v>
      </c>
      <c r="H1965" s="5" t="s">
        <v>2274</v>
      </c>
    </row>
    <row r="1966" spans="1:8" x14ac:dyDescent="0.3">
      <c r="A1966" s="8" t="s">
        <v>4357</v>
      </c>
      <c r="B1966" s="8" t="s">
        <v>4357</v>
      </c>
      <c r="C1966" s="7" t="s">
        <v>4173</v>
      </c>
      <c r="D1966" s="8" t="s">
        <v>4357</v>
      </c>
      <c r="E1966" s="6">
        <v>150</v>
      </c>
      <c r="F1966" s="6">
        <v>0.7</v>
      </c>
      <c r="G1966" s="6">
        <f t="shared" si="46"/>
        <v>214.28571428571431</v>
      </c>
      <c r="H1966" s="5" t="s">
        <v>2274</v>
      </c>
    </row>
    <row r="1967" spans="1:8" x14ac:dyDescent="0.3">
      <c r="A1967" s="8" t="s">
        <v>4358</v>
      </c>
      <c r="B1967" s="8" t="s">
        <v>4358</v>
      </c>
      <c r="C1967" s="7" t="s">
        <v>4173</v>
      </c>
      <c r="D1967" s="8" t="s">
        <v>4358</v>
      </c>
      <c r="E1967" s="6">
        <v>213.46</v>
      </c>
      <c r="F1967" s="6">
        <v>0.7</v>
      </c>
      <c r="G1967" s="6">
        <f t="shared" si="46"/>
        <v>304.94285714285718</v>
      </c>
      <c r="H1967" s="5" t="s">
        <v>2274</v>
      </c>
    </row>
    <row r="1968" spans="1:8" x14ac:dyDescent="0.3">
      <c r="A1968" s="8" t="s">
        <v>4359</v>
      </c>
      <c r="B1968" s="8" t="s">
        <v>4359</v>
      </c>
      <c r="C1968" s="7" t="s">
        <v>4173</v>
      </c>
      <c r="D1968" s="8" t="s">
        <v>4359</v>
      </c>
      <c r="E1968" s="6">
        <v>180</v>
      </c>
      <c r="F1968" s="6">
        <v>0.7</v>
      </c>
      <c r="G1968" s="6">
        <f t="shared" si="46"/>
        <v>257.14285714285717</v>
      </c>
      <c r="H1968" s="5" t="s">
        <v>2274</v>
      </c>
    </row>
    <row r="1969" spans="1:8" x14ac:dyDescent="0.3">
      <c r="A1969" s="8" t="s">
        <v>4360</v>
      </c>
      <c r="B1969" s="8" t="s">
        <v>4360</v>
      </c>
      <c r="C1969" s="7" t="s">
        <v>4173</v>
      </c>
      <c r="D1969" s="8" t="s">
        <v>4360</v>
      </c>
      <c r="E1969" s="6">
        <v>140</v>
      </c>
      <c r="F1969" s="6">
        <v>0.7</v>
      </c>
      <c r="G1969" s="6">
        <f t="shared" si="46"/>
        <v>200</v>
      </c>
      <c r="H1969" s="5" t="s">
        <v>2274</v>
      </c>
    </row>
    <row r="1970" spans="1:8" x14ac:dyDescent="0.3">
      <c r="A1970" s="8" t="s">
        <v>4361</v>
      </c>
      <c r="B1970" s="8" t="s">
        <v>4361</v>
      </c>
      <c r="C1970" s="7" t="s">
        <v>4173</v>
      </c>
      <c r="D1970" s="8" t="s">
        <v>4361</v>
      </c>
      <c r="E1970" s="6">
        <v>225.03</v>
      </c>
      <c r="F1970" s="6">
        <v>0.7</v>
      </c>
      <c r="G1970" s="6">
        <f t="shared" si="46"/>
        <v>321.47142857142859</v>
      </c>
      <c r="H1970" s="5" t="s">
        <v>2274</v>
      </c>
    </row>
    <row r="1971" spans="1:8" x14ac:dyDescent="0.3">
      <c r="A1971" s="8" t="s">
        <v>4362</v>
      </c>
      <c r="B1971" s="8" t="s">
        <v>4362</v>
      </c>
      <c r="C1971" s="7" t="s">
        <v>4173</v>
      </c>
      <c r="D1971" s="8" t="s">
        <v>4362</v>
      </c>
      <c r="E1971" s="6">
        <v>208.13</v>
      </c>
      <c r="F1971" s="6">
        <v>0.7</v>
      </c>
      <c r="G1971" s="6">
        <f t="shared" si="46"/>
        <v>297.32857142857142</v>
      </c>
      <c r="H1971" s="5" t="s">
        <v>2274</v>
      </c>
    </row>
    <row r="1972" spans="1:8" x14ac:dyDescent="0.3">
      <c r="A1972" s="8" t="s">
        <v>4363</v>
      </c>
      <c r="B1972" s="8" t="s">
        <v>4363</v>
      </c>
      <c r="C1972" s="7" t="s">
        <v>4173</v>
      </c>
      <c r="D1972" s="8" t="s">
        <v>4363</v>
      </c>
      <c r="E1972" s="6">
        <v>327.27999999999997</v>
      </c>
      <c r="F1972" s="6">
        <v>0.7</v>
      </c>
      <c r="G1972" s="6">
        <f t="shared" si="46"/>
        <v>467.54285714285714</v>
      </c>
      <c r="H1972" s="5" t="s">
        <v>2274</v>
      </c>
    </row>
    <row r="1973" spans="1:8" x14ac:dyDescent="0.3">
      <c r="A1973" s="8" t="s">
        <v>4364</v>
      </c>
      <c r="B1973" s="8" t="s">
        <v>4364</v>
      </c>
      <c r="C1973" s="7" t="s">
        <v>4173</v>
      </c>
      <c r="D1973" s="8" t="s">
        <v>4364</v>
      </c>
      <c r="E1973" s="6">
        <v>313.69</v>
      </c>
      <c r="F1973" s="6">
        <v>0.7</v>
      </c>
      <c r="G1973" s="6">
        <f t="shared" si="46"/>
        <v>448.12857142857143</v>
      </c>
      <c r="H1973" s="5" t="s">
        <v>2274</v>
      </c>
    </row>
    <row r="1974" spans="1:8" x14ac:dyDescent="0.3">
      <c r="A1974" s="8" t="s">
        <v>4365</v>
      </c>
      <c r="B1974" s="8" t="s">
        <v>4365</v>
      </c>
      <c r="C1974" s="7" t="s">
        <v>4173</v>
      </c>
      <c r="D1974" s="8" t="s">
        <v>4365</v>
      </c>
      <c r="E1974" s="6">
        <v>180</v>
      </c>
      <c r="F1974" s="6">
        <v>0.7</v>
      </c>
      <c r="G1974" s="6">
        <f t="shared" si="46"/>
        <v>257.14285714285717</v>
      </c>
      <c r="H1974" s="5" t="s">
        <v>2274</v>
      </c>
    </row>
    <row r="1975" spans="1:8" x14ac:dyDescent="0.3">
      <c r="A1975" s="8" t="s">
        <v>4366</v>
      </c>
      <c r="B1975" s="8" t="s">
        <v>4366</v>
      </c>
      <c r="C1975" s="7" t="s">
        <v>4173</v>
      </c>
      <c r="D1975" s="8" t="s">
        <v>4366</v>
      </c>
      <c r="E1975" s="6">
        <v>142.38</v>
      </c>
      <c r="F1975" s="6">
        <v>0.7</v>
      </c>
      <c r="G1975" s="6">
        <f t="shared" si="46"/>
        <v>203.4</v>
      </c>
      <c r="H1975" s="5" t="s">
        <v>2274</v>
      </c>
    </row>
    <row r="1976" spans="1:8" ht="43.2" x14ac:dyDescent="0.3">
      <c r="A1976" s="8" t="s">
        <v>4367</v>
      </c>
      <c r="B1976" s="8" t="s">
        <v>4367</v>
      </c>
      <c r="C1976" s="7" t="s">
        <v>4368</v>
      </c>
      <c r="D1976" s="8" t="s">
        <v>4367</v>
      </c>
      <c r="E1976" s="6">
        <v>137.6</v>
      </c>
      <c r="F1976" s="6">
        <v>0.7</v>
      </c>
      <c r="G1976" s="6">
        <f t="shared" si="46"/>
        <v>196.57142857142858</v>
      </c>
      <c r="H1976" s="5" t="s">
        <v>2274</v>
      </c>
    </row>
    <row r="1977" spans="1:8" x14ac:dyDescent="0.3">
      <c r="A1977" s="1" t="s">
        <v>4369</v>
      </c>
      <c r="B1977" s="1" t="s">
        <v>4369</v>
      </c>
      <c r="C1977" s="7" t="s">
        <v>4263</v>
      </c>
      <c r="D1977" s="1" t="s">
        <v>4369</v>
      </c>
      <c r="E1977" s="9">
        <v>137.6</v>
      </c>
      <c r="F1977" s="6">
        <v>0.7</v>
      </c>
      <c r="G1977" s="6">
        <f t="shared" si="46"/>
        <v>196.57142857142858</v>
      </c>
      <c r="H1977" s="5" t="s">
        <v>2274</v>
      </c>
    </row>
    <row r="1978" spans="1:8" x14ac:dyDescent="0.3">
      <c r="A1978" s="1" t="s">
        <v>4370</v>
      </c>
      <c r="B1978" s="1" t="s">
        <v>4370</v>
      </c>
      <c r="C1978" s="7" t="s">
        <v>4263</v>
      </c>
      <c r="D1978" s="1" t="s">
        <v>4370</v>
      </c>
      <c r="E1978" s="9">
        <v>137.6</v>
      </c>
      <c r="F1978" s="6">
        <v>0.7</v>
      </c>
      <c r="G1978" s="6">
        <f t="shared" si="46"/>
        <v>196.57142857142858</v>
      </c>
      <c r="H1978" s="5" t="s">
        <v>2274</v>
      </c>
    </row>
    <row r="1979" spans="1:8" x14ac:dyDescent="0.3">
      <c r="A1979" s="8" t="s">
        <v>4371</v>
      </c>
      <c r="B1979" s="8" t="s">
        <v>4371</v>
      </c>
      <c r="C1979" s="7" t="s">
        <v>4173</v>
      </c>
      <c r="D1979" s="8" t="s">
        <v>4371</v>
      </c>
      <c r="E1979" s="6">
        <v>78.98</v>
      </c>
      <c r="F1979" s="6">
        <v>0.7</v>
      </c>
      <c r="G1979" s="6">
        <f t="shared" si="46"/>
        <v>112.82857142857144</v>
      </c>
      <c r="H1979" s="5" t="s">
        <v>2274</v>
      </c>
    </row>
    <row r="1980" spans="1:8" x14ac:dyDescent="0.3">
      <c r="A1980" s="8" t="s">
        <v>4372</v>
      </c>
      <c r="B1980" s="8" t="s">
        <v>4372</v>
      </c>
      <c r="C1980" s="7" t="s">
        <v>4173</v>
      </c>
      <c r="D1980" s="8" t="s">
        <v>4372</v>
      </c>
      <c r="E1980" s="6">
        <v>88.99</v>
      </c>
      <c r="F1980" s="6">
        <v>0.7</v>
      </c>
      <c r="G1980" s="6">
        <f t="shared" si="46"/>
        <v>127.12857142857143</v>
      </c>
      <c r="H1980" s="5" t="s">
        <v>2274</v>
      </c>
    </row>
    <row r="1981" spans="1:8" x14ac:dyDescent="0.3">
      <c r="A1981" s="8" t="s">
        <v>4373</v>
      </c>
      <c r="B1981" s="8" t="s">
        <v>4373</v>
      </c>
      <c r="C1981" s="7" t="s">
        <v>4173</v>
      </c>
      <c r="D1981" s="8" t="s">
        <v>4373</v>
      </c>
      <c r="E1981" s="6">
        <v>78.98</v>
      </c>
      <c r="F1981" s="6">
        <v>0.7</v>
      </c>
      <c r="G1981" s="6">
        <f t="shared" si="46"/>
        <v>112.82857142857144</v>
      </c>
      <c r="H1981" s="5" t="s">
        <v>2274</v>
      </c>
    </row>
    <row r="1982" spans="1:8" x14ac:dyDescent="0.3">
      <c r="A1982" s="8" t="s">
        <v>4374</v>
      </c>
      <c r="B1982" s="8" t="s">
        <v>4374</v>
      </c>
      <c r="C1982" s="7" t="s">
        <v>4173</v>
      </c>
      <c r="D1982" s="8" t="s">
        <v>4374</v>
      </c>
      <c r="E1982" s="6">
        <v>82.36</v>
      </c>
      <c r="F1982" s="6">
        <v>0.7</v>
      </c>
      <c r="G1982" s="6">
        <f t="shared" si="46"/>
        <v>117.65714285714286</v>
      </c>
      <c r="H1982" s="5" t="s">
        <v>2274</v>
      </c>
    </row>
    <row r="1983" spans="1:8" x14ac:dyDescent="0.3">
      <c r="A1983" s="8" t="s">
        <v>4375</v>
      </c>
      <c r="B1983" s="8" t="s">
        <v>4375</v>
      </c>
      <c r="C1983" s="7" t="s">
        <v>4173</v>
      </c>
      <c r="D1983" s="8" t="s">
        <v>4375</v>
      </c>
      <c r="E1983" s="6">
        <v>74.36</v>
      </c>
      <c r="F1983" s="6">
        <v>0.7</v>
      </c>
      <c r="G1983" s="6">
        <f t="shared" si="46"/>
        <v>106.22857142857143</v>
      </c>
      <c r="H1983" s="5" t="s">
        <v>2274</v>
      </c>
    </row>
    <row r="1984" spans="1:8" x14ac:dyDescent="0.3">
      <c r="A1984" s="8" t="s">
        <v>4376</v>
      </c>
      <c r="B1984" s="8" t="s">
        <v>4376</v>
      </c>
      <c r="C1984" s="7" t="s">
        <v>4173</v>
      </c>
      <c r="D1984" s="8" t="s">
        <v>4376</v>
      </c>
      <c r="E1984" s="6">
        <v>85.09</v>
      </c>
      <c r="F1984" s="6">
        <v>0.7</v>
      </c>
      <c r="G1984" s="6">
        <f t="shared" si="46"/>
        <v>121.55714285714286</v>
      </c>
      <c r="H1984" s="5" t="s">
        <v>2274</v>
      </c>
    </row>
    <row r="1985" spans="1:8" x14ac:dyDescent="0.3">
      <c r="A1985" s="8" t="s">
        <v>4377</v>
      </c>
      <c r="B1985" s="8" t="s">
        <v>4377</v>
      </c>
      <c r="C1985" s="7" t="s">
        <v>4173</v>
      </c>
      <c r="D1985" s="8" t="s">
        <v>4377</v>
      </c>
      <c r="E1985" s="6">
        <v>80.989999999999995</v>
      </c>
      <c r="F1985" s="6">
        <v>0.7</v>
      </c>
      <c r="G1985" s="6">
        <f t="shared" si="46"/>
        <v>115.7</v>
      </c>
      <c r="H1985" s="5" t="s">
        <v>2274</v>
      </c>
    </row>
    <row r="1986" spans="1:8" x14ac:dyDescent="0.3">
      <c r="A1986" s="8" t="s">
        <v>4378</v>
      </c>
      <c r="B1986" s="8" t="s">
        <v>4378</v>
      </c>
      <c r="C1986" s="7" t="s">
        <v>4173</v>
      </c>
      <c r="D1986" s="8" t="s">
        <v>4378</v>
      </c>
      <c r="E1986" s="6">
        <v>158.93</v>
      </c>
      <c r="F1986" s="6">
        <v>0.7</v>
      </c>
      <c r="G1986" s="6">
        <f t="shared" si="46"/>
        <v>227.04285714285717</v>
      </c>
      <c r="H1986" s="5" t="s">
        <v>2274</v>
      </c>
    </row>
    <row r="1987" spans="1:8" x14ac:dyDescent="0.3">
      <c r="A1987" s="8" t="s">
        <v>4379</v>
      </c>
      <c r="B1987" s="8" t="s">
        <v>4379</v>
      </c>
      <c r="C1987" s="7" t="s">
        <v>4173</v>
      </c>
      <c r="D1987" s="8" t="s">
        <v>4379</v>
      </c>
      <c r="E1987" s="6">
        <v>175.83</v>
      </c>
      <c r="F1987" s="6">
        <v>0.7</v>
      </c>
      <c r="G1987" s="6">
        <f t="shared" si="46"/>
        <v>251.18571428571431</v>
      </c>
      <c r="H1987" s="5" t="s">
        <v>2274</v>
      </c>
    </row>
    <row r="1988" spans="1:8" x14ac:dyDescent="0.3">
      <c r="A1988" s="8" t="s">
        <v>4380</v>
      </c>
      <c r="B1988" s="8" t="s">
        <v>4380</v>
      </c>
      <c r="C1988" s="7" t="s">
        <v>4173</v>
      </c>
      <c r="D1988" s="8" t="s">
        <v>4380</v>
      </c>
      <c r="E1988" s="6">
        <v>524.88</v>
      </c>
      <c r="F1988" s="6">
        <v>0.7</v>
      </c>
      <c r="G1988" s="6">
        <f t="shared" si="46"/>
        <v>749.82857142857142</v>
      </c>
      <c r="H1988" s="5" t="s">
        <v>2274</v>
      </c>
    </row>
    <row r="1989" spans="1:8" x14ac:dyDescent="0.3">
      <c r="A1989" s="8" t="s">
        <v>4381</v>
      </c>
      <c r="B1989" s="8" t="s">
        <v>4381</v>
      </c>
      <c r="C1989" s="7" t="s">
        <v>4173</v>
      </c>
      <c r="D1989" s="8" t="s">
        <v>4381</v>
      </c>
      <c r="E1989" s="6">
        <v>514.92999999999995</v>
      </c>
      <c r="F1989" s="6">
        <v>0.7</v>
      </c>
      <c r="G1989" s="6">
        <f t="shared" si="46"/>
        <v>735.61428571428564</v>
      </c>
      <c r="H1989" s="5" t="s">
        <v>2274</v>
      </c>
    </row>
    <row r="1990" spans="1:8" ht="57.6" x14ac:dyDescent="0.3">
      <c r="A1990" s="8" t="s">
        <v>4382</v>
      </c>
      <c r="B1990" s="8" t="s">
        <v>4382</v>
      </c>
      <c r="C1990" s="7" t="s">
        <v>4383</v>
      </c>
      <c r="D1990" s="8" t="s">
        <v>4382</v>
      </c>
      <c r="E1990" s="6">
        <v>646.69000000000005</v>
      </c>
      <c r="F1990" s="6">
        <v>0.7</v>
      </c>
      <c r="G1990" s="6">
        <f t="shared" si="46"/>
        <v>923.84285714285727</v>
      </c>
      <c r="H1990" s="5" t="s">
        <v>2274</v>
      </c>
    </row>
    <row r="1991" spans="1:8" ht="57.6" x14ac:dyDescent="0.3">
      <c r="A1991" s="8" t="s">
        <v>4384</v>
      </c>
      <c r="B1991" s="8" t="s">
        <v>4384</v>
      </c>
      <c r="C1991" s="7" t="s">
        <v>4385</v>
      </c>
      <c r="D1991" s="8" t="s">
        <v>4384</v>
      </c>
      <c r="E1991" s="6">
        <v>672.9</v>
      </c>
      <c r="F1991" s="6">
        <v>0.7</v>
      </c>
      <c r="G1991" s="6">
        <f t="shared" si="46"/>
        <v>961.28571428571433</v>
      </c>
      <c r="H1991" s="5" t="s">
        <v>2274</v>
      </c>
    </row>
    <row r="1992" spans="1:8" x14ac:dyDescent="0.3">
      <c r="A1992" s="8" t="s">
        <v>4386</v>
      </c>
      <c r="B1992" s="8" t="s">
        <v>4386</v>
      </c>
      <c r="C1992" s="7" t="s">
        <v>4173</v>
      </c>
      <c r="D1992" s="8" t="s">
        <v>4386</v>
      </c>
      <c r="E1992" s="6">
        <v>641.62</v>
      </c>
      <c r="F1992" s="6">
        <v>0.7</v>
      </c>
      <c r="G1992" s="6">
        <f t="shared" si="46"/>
        <v>916.6</v>
      </c>
      <c r="H1992" s="5" t="s">
        <v>2274</v>
      </c>
    </row>
    <row r="1993" spans="1:8" x14ac:dyDescent="0.3">
      <c r="A1993" s="8" t="s">
        <v>4387</v>
      </c>
      <c r="B1993" s="8" t="s">
        <v>4387</v>
      </c>
      <c r="C1993" s="7" t="s">
        <v>4173</v>
      </c>
      <c r="D1993" s="8" t="s">
        <v>4387</v>
      </c>
      <c r="E1993" s="6">
        <v>650.39</v>
      </c>
      <c r="F1993" s="6">
        <v>0.7</v>
      </c>
      <c r="G1993" s="6">
        <f t="shared" si="46"/>
        <v>929.12857142857149</v>
      </c>
      <c r="H1993" s="5" t="s">
        <v>2274</v>
      </c>
    </row>
    <row r="1994" spans="1:8" x14ac:dyDescent="0.3">
      <c r="A1994" s="8" t="s">
        <v>4388</v>
      </c>
      <c r="B1994" s="8" t="s">
        <v>4388</v>
      </c>
      <c r="C1994" s="7" t="s">
        <v>4173</v>
      </c>
      <c r="D1994" s="8" t="s">
        <v>4388</v>
      </c>
      <c r="E1994" s="6">
        <v>641.62</v>
      </c>
      <c r="F1994" s="6">
        <v>0.7</v>
      </c>
      <c r="G1994" s="6">
        <f t="shared" si="46"/>
        <v>916.6</v>
      </c>
      <c r="H1994" s="5" t="s">
        <v>2274</v>
      </c>
    </row>
    <row r="1995" spans="1:8" x14ac:dyDescent="0.3">
      <c r="A1995" s="8" t="s">
        <v>4389</v>
      </c>
      <c r="B1995" s="8" t="s">
        <v>4389</v>
      </c>
      <c r="C1995" s="7" t="s">
        <v>4173</v>
      </c>
      <c r="D1995" s="8" t="s">
        <v>4389</v>
      </c>
      <c r="E1995" s="6">
        <v>662.87</v>
      </c>
      <c r="F1995" s="6">
        <v>0.7</v>
      </c>
      <c r="G1995" s="6">
        <f t="shared" si="46"/>
        <v>946.95714285714291</v>
      </c>
      <c r="H1995" s="5" t="s">
        <v>2274</v>
      </c>
    </row>
    <row r="1996" spans="1:8" x14ac:dyDescent="0.3">
      <c r="A1996" s="8" t="s">
        <v>4390</v>
      </c>
      <c r="B1996" s="8" t="s">
        <v>4390</v>
      </c>
      <c r="C1996" s="7" t="s">
        <v>4173</v>
      </c>
      <c r="D1996" s="8" t="s">
        <v>4390</v>
      </c>
      <c r="E1996" s="6">
        <v>641.62</v>
      </c>
      <c r="F1996" s="6">
        <v>0.7</v>
      </c>
      <c r="G1996" s="6">
        <f t="shared" si="46"/>
        <v>916.6</v>
      </c>
      <c r="H1996" s="5" t="s">
        <v>2274</v>
      </c>
    </row>
    <row r="1997" spans="1:8" x14ac:dyDescent="0.3">
      <c r="A1997" s="8" t="s">
        <v>4391</v>
      </c>
      <c r="B1997" s="8" t="s">
        <v>4391</v>
      </c>
      <c r="C1997" s="7" t="s">
        <v>4173</v>
      </c>
      <c r="D1997" s="8" t="s">
        <v>4391</v>
      </c>
      <c r="E1997" s="6">
        <v>650.39</v>
      </c>
      <c r="F1997" s="6">
        <v>0.7</v>
      </c>
      <c r="G1997" s="6">
        <f t="shared" si="46"/>
        <v>929.12857142857149</v>
      </c>
      <c r="H1997" s="5" t="s">
        <v>2274</v>
      </c>
    </row>
    <row r="1998" spans="1:8" x14ac:dyDescent="0.3">
      <c r="A1998" s="8" t="s">
        <v>4392</v>
      </c>
      <c r="B1998" s="8" t="s">
        <v>4392</v>
      </c>
      <c r="C1998" s="7" t="s">
        <v>4173</v>
      </c>
      <c r="D1998" s="8" t="s">
        <v>4392</v>
      </c>
      <c r="E1998" s="6">
        <v>641.62</v>
      </c>
      <c r="F1998" s="6">
        <v>0.7</v>
      </c>
      <c r="G1998" s="6">
        <f t="shared" si="46"/>
        <v>916.6</v>
      </c>
      <c r="H1998" s="5" t="s">
        <v>2274</v>
      </c>
    </row>
    <row r="1999" spans="1:8" x14ac:dyDescent="0.3">
      <c r="A1999" s="8" t="s">
        <v>4393</v>
      </c>
      <c r="B1999" s="8" t="s">
        <v>4393</v>
      </c>
      <c r="C1999" s="7" t="s">
        <v>4173</v>
      </c>
      <c r="D1999" s="8" t="s">
        <v>4393</v>
      </c>
      <c r="E1999" s="6">
        <v>641.62</v>
      </c>
      <c r="F1999" s="6">
        <v>0.7</v>
      </c>
      <c r="G1999" s="6">
        <f t="shared" si="46"/>
        <v>916.6</v>
      </c>
      <c r="H1999" s="5" t="s">
        <v>2274</v>
      </c>
    </row>
    <row r="2000" spans="1:8" x14ac:dyDescent="0.3">
      <c r="A2000" s="8" t="s">
        <v>4394</v>
      </c>
      <c r="B2000" s="8" t="s">
        <v>4394</v>
      </c>
      <c r="C2000" s="7" t="s">
        <v>4173</v>
      </c>
      <c r="D2000" s="8" t="s">
        <v>4394</v>
      </c>
      <c r="E2000" s="6">
        <v>650.39</v>
      </c>
      <c r="F2000" s="6">
        <v>0.7</v>
      </c>
      <c r="G2000" s="6">
        <f t="shared" si="46"/>
        <v>929.12857142857149</v>
      </c>
      <c r="H2000" s="5" t="s">
        <v>2274</v>
      </c>
    </row>
    <row r="2001" spans="1:8" x14ac:dyDescent="0.3">
      <c r="A2001" s="8" t="s">
        <v>4395</v>
      </c>
      <c r="B2001" s="8" t="s">
        <v>4395</v>
      </c>
      <c r="C2001" s="7" t="s">
        <v>4173</v>
      </c>
      <c r="D2001" s="8" t="s">
        <v>4395</v>
      </c>
      <c r="E2001" s="6">
        <v>347.82</v>
      </c>
      <c r="F2001" s="6">
        <v>0.7</v>
      </c>
      <c r="G2001" s="6">
        <f t="shared" si="46"/>
        <v>496.8857142857143</v>
      </c>
      <c r="H2001" s="5" t="s">
        <v>2274</v>
      </c>
    </row>
    <row r="2002" spans="1:8" x14ac:dyDescent="0.3">
      <c r="A2002" s="8" t="s">
        <v>4396</v>
      </c>
      <c r="B2002" s="8" t="s">
        <v>4396</v>
      </c>
      <c r="C2002" s="7" t="s">
        <v>4173</v>
      </c>
      <c r="D2002" s="8" t="s">
        <v>4396</v>
      </c>
      <c r="E2002" s="6">
        <v>285.29000000000002</v>
      </c>
      <c r="F2002" s="6">
        <v>0.7</v>
      </c>
      <c r="G2002" s="6">
        <f t="shared" si="46"/>
        <v>407.55714285714294</v>
      </c>
      <c r="H2002" s="5" t="s">
        <v>2274</v>
      </c>
    </row>
    <row r="2003" spans="1:8" x14ac:dyDescent="0.3">
      <c r="A2003" s="8" t="s">
        <v>4397</v>
      </c>
      <c r="B2003" s="8" t="s">
        <v>4397</v>
      </c>
      <c r="C2003" s="7" t="s">
        <v>4173</v>
      </c>
      <c r="D2003" s="8" t="s">
        <v>4397</v>
      </c>
      <c r="E2003" s="6">
        <v>408.66</v>
      </c>
      <c r="F2003" s="6">
        <v>0.7</v>
      </c>
      <c r="G2003" s="6">
        <f t="shared" si="46"/>
        <v>583.80000000000007</v>
      </c>
      <c r="H2003" s="5" t="s">
        <v>2274</v>
      </c>
    </row>
    <row r="2004" spans="1:8" x14ac:dyDescent="0.3">
      <c r="A2004" s="8" t="s">
        <v>4398</v>
      </c>
      <c r="B2004" s="8" t="s">
        <v>4398</v>
      </c>
      <c r="C2004" s="7" t="s">
        <v>4173</v>
      </c>
      <c r="D2004" s="8" t="s">
        <v>4398</v>
      </c>
      <c r="E2004" s="6">
        <v>391.04</v>
      </c>
      <c r="F2004" s="6">
        <v>0.7</v>
      </c>
      <c r="G2004" s="6">
        <f t="shared" si="46"/>
        <v>558.62857142857149</v>
      </c>
      <c r="H2004" s="5" t="s">
        <v>2274</v>
      </c>
    </row>
    <row r="2005" spans="1:8" x14ac:dyDescent="0.3">
      <c r="A2005" s="8" t="s">
        <v>4399</v>
      </c>
      <c r="B2005" s="8" t="s">
        <v>4399</v>
      </c>
      <c r="C2005" s="7" t="s">
        <v>4173</v>
      </c>
      <c r="D2005" s="8" t="s">
        <v>4399</v>
      </c>
      <c r="E2005" s="6">
        <v>222.14</v>
      </c>
      <c r="F2005" s="6">
        <v>0.7</v>
      </c>
      <c r="G2005" s="6">
        <f t="shared" si="46"/>
        <v>317.34285714285716</v>
      </c>
      <c r="H2005" s="5" t="s">
        <v>2274</v>
      </c>
    </row>
    <row r="2006" spans="1:8" x14ac:dyDescent="0.3">
      <c r="A2006" s="8" t="s">
        <v>4400</v>
      </c>
      <c r="B2006" s="8" t="s">
        <v>4400</v>
      </c>
      <c r="C2006" s="7" t="s">
        <v>4173</v>
      </c>
      <c r="D2006" s="8" t="s">
        <v>4400</v>
      </c>
      <c r="E2006" s="6">
        <v>354.27</v>
      </c>
      <c r="F2006" s="6">
        <v>0.7</v>
      </c>
      <c r="G2006" s="6">
        <f t="shared" si="46"/>
        <v>506.1</v>
      </c>
      <c r="H2006" s="5" t="s">
        <v>2274</v>
      </c>
    </row>
    <row r="2007" spans="1:8" x14ac:dyDescent="0.3">
      <c r="A2007" s="8" t="s">
        <v>4401</v>
      </c>
      <c r="B2007" s="8" t="s">
        <v>4401</v>
      </c>
      <c r="C2007" s="7" t="s">
        <v>4173</v>
      </c>
      <c r="D2007" s="8" t="s">
        <v>4401</v>
      </c>
      <c r="E2007" s="6">
        <v>336.05</v>
      </c>
      <c r="F2007" s="6">
        <v>0.7</v>
      </c>
      <c r="G2007" s="6">
        <f t="shared" si="46"/>
        <v>480.07142857142861</v>
      </c>
      <c r="H2007" s="5" t="s">
        <v>2274</v>
      </c>
    </row>
    <row r="2008" spans="1:8" x14ac:dyDescent="0.3">
      <c r="A2008" s="8" t="s">
        <v>4402</v>
      </c>
      <c r="B2008" s="8" t="s">
        <v>4402</v>
      </c>
      <c r="C2008" s="7" t="s">
        <v>4173</v>
      </c>
      <c r="D2008" s="8" t="s">
        <v>4402</v>
      </c>
      <c r="E2008" s="6">
        <v>314.33999999999997</v>
      </c>
      <c r="F2008" s="6">
        <v>0.7</v>
      </c>
      <c r="G2008" s="6">
        <f t="shared" si="46"/>
        <v>449.05714285714288</v>
      </c>
      <c r="H2008" s="5" t="s">
        <v>2274</v>
      </c>
    </row>
    <row r="2009" spans="1:8" x14ac:dyDescent="0.3">
      <c r="A2009" s="8" t="s">
        <v>4403</v>
      </c>
      <c r="B2009" s="8" t="s">
        <v>4403</v>
      </c>
      <c r="C2009" s="7" t="s">
        <v>4173</v>
      </c>
      <c r="D2009" s="8" t="s">
        <v>4403</v>
      </c>
      <c r="E2009" s="6">
        <v>289.51</v>
      </c>
      <c r="F2009" s="6">
        <v>0.7</v>
      </c>
      <c r="G2009" s="6">
        <f t="shared" si="46"/>
        <v>413.58571428571429</v>
      </c>
      <c r="H2009" s="5" t="s">
        <v>2274</v>
      </c>
    </row>
    <row r="2010" spans="1:8" x14ac:dyDescent="0.3">
      <c r="A2010" s="1" t="s">
        <v>4404</v>
      </c>
      <c r="B2010" s="1" t="s">
        <v>4404</v>
      </c>
      <c r="C2010" s="7" t="s">
        <v>4263</v>
      </c>
      <c r="D2010" s="1" t="s">
        <v>4404</v>
      </c>
      <c r="E2010" s="9">
        <v>329.55</v>
      </c>
      <c r="F2010" s="6">
        <v>0.7</v>
      </c>
      <c r="G2010" s="6">
        <f t="shared" si="46"/>
        <v>470.78571428571433</v>
      </c>
      <c r="H2010" s="5" t="s">
        <v>2274</v>
      </c>
    </row>
    <row r="2011" spans="1:8" x14ac:dyDescent="0.3">
      <c r="A2011" s="8" t="s">
        <v>4405</v>
      </c>
      <c r="B2011" s="8" t="s">
        <v>4405</v>
      </c>
      <c r="C2011" s="7" t="s">
        <v>4173</v>
      </c>
      <c r="D2011" s="8" t="s">
        <v>4405</v>
      </c>
      <c r="E2011" s="6">
        <v>234.89</v>
      </c>
      <c r="F2011" s="6">
        <v>0.7</v>
      </c>
      <c r="G2011" s="6">
        <f t="shared" si="46"/>
        <v>335.55714285714288</v>
      </c>
      <c r="H2011" s="5" t="s">
        <v>2274</v>
      </c>
    </row>
    <row r="2012" spans="1:8" x14ac:dyDescent="0.3">
      <c r="A2012" s="8" t="s">
        <v>4406</v>
      </c>
      <c r="B2012" s="8" t="s">
        <v>4406</v>
      </c>
      <c r="C2012" s="7" t="s">
        <v>4173</v>
      </c>
      <c r="D2012" s="8" t="s">
        <v>4406</v>
      </c>
      <c r="E2012" s="6">
        <v>387.27</v>
      </c>
      <c r="F2012" s="6">
        <v>0.7</v>
      </c>
      <c r="G2012" s="6">
        <f t="shared" si="46"/>
        <v>553.24285714285713</v>
      </c>
      <c r="H2012" s="5" t="s">
        <v>2274</v>
      </c>
    </row>
    <row r="2013" spans="1:8" x14ac:dyDescent="0.3">
      <c r="A2013" s="8" t="s">
        <v>4407</v>
      </c>
      <c r="B2013" s="8" t="s">
        <v>4407</v>
      </c>
      <c r="C2013" s="7" t="s">
        <v>4173</v>
      </c>
      <c r="D2013" s="8" t="s">
        <v>4407</v>
      </c>
      <c r="E2013" s="6">
        <v>394.88</v>
      </c>
      <c r="F2013" s="6">
        <v>0.7</v>
      </c>
      <c r="G2013" s="6">
        <f t="shared" si="46"/>
        <v>564.11428571428576</v>
      </c>
      <c r="H2013" s="5" t="s">
        <v>2274</v>
      </c>
    </row>
    <row r="2014" spans="1:8" x14ac:dyDescent="0.3">
      <c r="A2014" s="8" t="s">
        <v>4408</v>
      </c>
      <c r="B2014" s="8" t="s">
        <v>4408</v>
      </c>
      <c r="C2014" s="7" t="s">
        <v>4173</v>
      </c>
      <c r="D2014" s="8" t="s">
        <v>4408</v>
      </c>
      <c r="E2014" s="6">
        <v>370.24</v>
      </c>
      <c r="F2014" s="6">
        <v>0.7</v>
      </c>
      <c r="G2014" s="6">
        <f t="shared" si="46"/>
        <v>528.91428571428571</v>
      </c>
      <c r="H2014" s="5" t="s">
        <v>2274</v>
      </c>
    </row>
    <row r="2015" spans="1:8" x14ac:dyDescent="0.3">
      <c r="A2015" s="8" t="s">
        <v>4409</v>
      </c>
      <c r="B2015" s="8" t="s">
        <v>4409</v>
      </c>
      <c r="C2015" s="7" t="s">
        <v>4173</v>
      </c>
      <c r="D2015" s="8" t="s">
        <v>4409</v>
      </c>
      <c r="E2015" s="6">
        <v>387.27</v>
      </c>
      <c r="F2015" s="6">
        <v>0.7</v>
      </c>
      <c r="G2015" s="6">
        <f t="shared" si="46"/>
        <v>553.24285714285713</v>
      </c>
      <c r="H2015" s="5" t="s">
        <v>2274</v>
      </c>
    </row>
    <row r="2016" spans="1:8" x14ac:dyDescent="0.3">
      <c r="A2016" s="8" t="s">
        <v>4410</v>
      </c>
      <c r="B2016" s="8" t="s">
        <v>4410</v>
      </c>
      <c r="C2016" s="7" t="s">
        <v>4173</v>
      </c>
      <c r="D2016" s="8" t="s">
        <v>4410</v>
      </c>
      <c r="E2016" s="6">
        <v>387.27</v>
      </c>
      <c r="F2016" s="6">
        <v>0.7</v>
      </c>
      <c r="G2016" s="6">
        <f t="shared" ref="G2016:G2057" si="47">E2016/F2016</f>
        <v>553.24285714285713</v>
      </c>
      <c r="H2016" s="5" t="s">
        <v>2274</v>
      </c>
    </row>
    <row r="2017" spans="1:8" x14ac:dyDescent="0.3">
      <c r="A2017" s="8" t="s">
        <v>4411</v>
      </c>
      <c r="B2017" s="8" t="s">
        <v>4411</v>
      </c>
      <c r="C2017" s="7" t="s">
        <v>4173</v>
      </c>
      <c r="D2017" s="8" t="s">
        <v>4411</v>
      </c>
      <c r="E2017" s="6">
        <v>394.88</v>
      </c>
      <c r="F2017" s="6">
        <v>0.7</v>
      </c>
      <c r="G2017" s="6">
        <f t="shared" si="47"/>
        <v>564.11428571428576</v>
      </c>
      <c r="H2017" s="5" t="s">
        <v>2274</v>
      </c>
    </row>
    <row r="2018" spans="1:8" x14ac:dyDescent="0.3">
      <c r="A2018" s="8" t="s">
        <v>4412</v>
      </c>
      <c r="B2018" s="8" t="s">
        <v>4412</v>
      </c>
      <c r="C2018" s="7" t="s">
        <v>4173</v>
      </c>
      <c r="D2018" s="8" t="s">
        <v>4412</v>
      </c>
      <c r="E2018" s="6">
        <v>370.24</v>
      </c>
      <c r="F2018" s="6">
        <v>0.7</v>
      </c>
      <c r="G2018" s="6">
        <f t="shared" si="47"/>
        <v>528.91428571428571</v>
      </c>
      <c r="H2018" s="5" t="s">
        <v>2274</v>
      </c>
    </row>
    <row r="2019" spans="1:8" x14ac:dyDescent="0.3">
      <c r="A2019" s="8" t="s">
        <v>4413</v>
      </c>
      <c r="B2019" s="8" t="s">
        <v>4413</v>
      </c>
      <c r="C2019" s="7" t="s">
        <v>4173</v>
      </c>
      <c r="D2019" s="8" t="s">
        <v>4413</v>
      </c>
      <c r="E2019" s="6">
        <v>446.23</v>
      </c>
      <c r="F2019" s="6">
        <v>0.7</v>
      </c>
      <c r="G2019" s="6">
        <f t="shared" si="47"/>
        <v>637.47142857142865</v>
      </c>
      <c r="H2019" s="5" t="s">
        <v>2274</v>
      </c>
    </row>
    <row r="2020" spans="1:8" x14ac:dyDescent="0.3">
      <c r="A2020" s="8" t="s">
        <v>4414</v>
      </c>
      <c r="B2020" s="8" t="s">
        <v>4414</v>
      </c>
      <c r="C2020" s="7" t="s">
        <v>4173</v>
      </c>
      <c r="D2020" s="8" t="s">
        <v>4414</v>
      </c>
      <c r="E2020" s="6">
        <v>408.29</v>
      </c>
      <c r="F2020" s="6">
        <v>0.7</v>
      </c>
      <c r="G2020" s="6">
        <f t="shared" si="47"/>
        <v>583.2714285714286</v>
      </c>
      <c r="H2020" s="5" t="s">
        <v>2274</v>
      </c>
    </row>
    <row r="2021" spans="1:8" x14ac:dyDescent="0.3">
      <c r="A2021" s="8" t="s">
        <v>4415</v>
      </c>
      <c r="B2021" s="8" t="s">
        <v>4415</v>
      </c>
      <c r="C2021" s="7" t="s">
        <v>4173</v>
      </c>
      <c r="D2021" s="8" t="s">
        <v>4415</v>
      </c>
      <c r="E2021" s="6">
        <v>456.3</v>
      </c>
      <c r="F2021" s="6">
        <v>0.7</v>
      </c>
      <c r="G2021" s="6">
        <f t="shared" si="47"/>
        <v>651.85714285714289</v>
      </c>
      <c r="H2021" s="5" t="s">
        <v>2274</v>
      </c>
    </row>
    <row r="2022" spans="1:8" x14ac:dyDescent="0.3">
      <c r="A2022" s="8" t="s">
        <v>4416</v>
      </c>
      <c r="B2022" s="8" t="s">
        <v>4416</v>
      </c>
      <c r="C2022" s="7" t="s">
        <v>4173</v>
      </c>
      <c r="D2022" s="8" t="s">
        <v>4416</v>
      </c>
      <c r="E2022" s="6">
        <v>426.6</v>
      </c>
      <c r="F2022" s="6">
        <v>0.7</v>
      </c>
      <c r="G2022" s="6">
        <f t="shared" si="47"/>
        <v>609.42857142857144</v>
      </c>
      <c r="H2022" s="5" t="s">
        <v>2274</v>
      </c>
    </row>
    <row r="2023" spans="1:8" x14ac:dyDescent="0.3">
      <c r="A2023" s="8" t="s">
        <v>4417</v>
      </c>
      <c r="B2023" s="8" t="s">
        <v>4417</v>
      </c>
      <c r="C2023" s="7" t="s">
        <v>4173</v>
      </c>
      <c r="D2023" s="8" t="s">
        <v>4417</v>
      </c>
      <c r="E2023" s="6">
        <v>348.34</v>
      </c>
      <c r="F2023" s="6">
        <v>0.7</v>
      </c>
      <c r="G2023" s="6">
        <f t="shared" si="47"/>
        <v>497.62857142857143</v>
      </c>
      <c r="H2023" s="5" t="s">
        <v>2274</v>
      </c>
    </row>
    <row r="2024" spans="1:8" ht="43.2" x14ac:dyDescent="0.3">
      <c r="A2024" s="8" t="s">
        <v>4418</v>
      </c>
      <c r="B2024" s="8" t="s">
        <v>4418</v>
      </c>
      <c r="C2024" s="7" t="s">
        <v>4419</v>
      </c>
      <c r="D2024" s="8" t="s">
        <v>4418</v>
      </c>
      <c r="E2024" s="6">
        <v>446.23</v>
      </c>
      <c r="F2024" s="6">
        <v>0.7</v>
      </c>
      <c r="G2024" s="6">
        <f t="shared" si="47"/>
        <v>637.47142857142865</v>
      </c>
      <c r="H2024" s="5" t="s">
        <v>2274</v>
      </c>
    </row>
    <row r="2025" spans="1:8" x14ac:dyDescent="0.3">
      <c r="A2025" s="8" t="s">
        <v>4420</v>
      </c>
      <c r="B2025" s="8" t="s">
        <v>4420</v>
      </c>
      <c r="C2025" s="7" t="s">
        <v>4173</v>
      </c>
      <c r="D2025" s="8" t="s">
        <v>4420</v>
      </c>
      <c r="E2025" s="6">
        <v>426.6</v>
      </c>
      <c r="F2025" s="6">
        <v>0.7</v>
      </c>
      <c r="G2025" s="6">
        <f t="shared" si="47"/>
        <v>609.42857142857144</v>
      </c>
      <c r="H2025" s="5" t="s">
        <v>2274</v>
      </c>
    </row>
    <row r="2026" spans="1:8" x14ac:dyDescent="0.3">
      <c r="A2026" s="8" t="s">
        <v>4421</v>
      </c>
      <c r="B2026" s="8" t="s">
        <v>4421</v>
      </c>
      <c r="C2026" s="7" t="s">
        <v>4173</v>
      </c>
      <c r="D2026" s="8" t="s">
        <v>4421</v>
      </c>
      <c r="E2026" s="6">
        <v>446.23</v>
      </c>
      <c r="F2026" s="6">
        <v>0.7</v>
      </c>
      <c r="G2026" s="6">
        <f t="shared" si="47"/>
        <v>637.47142857142865</v>
      </c>
      <c r="H2026" s="5" t="s">
        <v>2274</v>
      </c>
    </row>
    <row r="2027" spans="1:8" x14ac:dyDescent="0.3">
      <c r="A2027" s="8" t="s">
        <v>4422</v>
      </c>
      <c r="B2027" s="8" t="s">
        <v>4422</v>
      </c>
      <c r="C2027" s="7" t="s">
        <v>4173</v>
      </c>
      <c r="D2027" s="8" t="s">
        <v>4422</v>
      </c>
      <c r="E2027" s="6">
        <v>456.3</v>
      </c>
      <c r="F2027" s="6">
        <v>0.7</v>
      </c>
      <c r="G2027" s="6">
        <f t="shared" si="47"/>
        <v>651.85714285714289</v>
      </c>
      <c r="H2027" s="5" t="s">
        <v>2274</v>
      </c>
    </row>
    <row r="2028" spans="1:8" x14ac:dyDescent="0.3">
      <c r="A2028" s="8" t="s">
        <v>4423</v>
      </c>
      <c r="B2028" s="8" t="s">
        <v>4423</v>
      </c>
      <c r="C2028" s="7" t="s">
        <v>4173</v>
      </c>
      <c r="D2028" s="8" t="s">
        <v>4423</v>
      </c>
      <c r="E2028" s="6">
        <v>426.6</v>
      </c>
      <c r="F2028" s="6">
        <v>0.7</v>
      </c>
      <c r="G2028" s="6">
        <f t="shared" si="47"/>
        <v>609.42857142857144</v>
      </c>
      <c r="H2028" s="5" t="s">
        <v>2274</v>
      </c>
    </row>
    <row r="2029" spans="1:8" x14ac:dyDescent="0.3">
      <c r="A2029" s="8" t="s">
        <v>4424</v>
      </c>
      <c r="B2029" s="8" t="s">
        <v>4424</v>
      </c>
      <c r="C2029" s="7" t="s">
        <v>4173</v>
      </c>
      <c r="D2029" s="8" t="s">
        <v>4424</v>
      </c>
      <c r="E2029" s="6">
        <v>446.23</v>
      </c>
      <c r="F2029" s="6">
        <v>0.7</v>
      </c>
      <c r="G2029" s="6">
        <f t="shared" si="47"/>
        <v>637.47142857142865</v>
      </c>
      <c r="H2029" s="5" t="s">
        <v>2274</v>
      </c>
    </row>
    <row r="2030" spans="1:8" x14ac:dyDescent="0.3">
      <c r="A2030" s="8" t="s">
        <v>4425</v>
      </c>
      <c r="B2030" s="8" t="s">
        <v>4425</v>
      </c>
      <c r="C2030" s="7" t="s">
        <v>4173</v>
      </c>
      <c r="D2030" s="8" t="s">
        <v>4425</v>
      </c>
      <c r="E2030" s="6">
        <v>446.23</v>
      </c>
      <c r="F2030" s="6">
        <v>0.7</v>
      </c>
      <c r="G2030" s="6">
        <f t="shared" si="47"/>
        <v>637.47142857142865</v>
      </c>
      <c r="H2030" s="5" t="s">
        <v>2274</v>
      </c>
    </row>
    <row r="2031" spans="1:8" x14ac:dyDescent="0.3">
      <c r="A2031" s="8" t="s">
        <v>4426</v>
      </c>
      <c r="B2031" s="8" t="s">
        <v>4426</v>
      </c>
      <c r="C2031" s="7" t="s">
        <v>4173</v>
      </c>
      <c r="D2031" s="8" t="s">
        <v>4426</v>
      </c>
      <c r="E2031" s="6">
        <v>456.3</v>
      </c>
      <c r="F2031" s="6">
        <v>0.7</v>
      </c>
      <c r="G2031" s="6">
        <f t="shared" si="47"/>
        <v>651.85714285714289</v>
      </c>
      <c r="H2031" s="5" t="s">
        <v>2274</v>
      </c>
    </row>
    <row r="2032" spans="1:8" x14ac:dyDescent="0.3">
      <c r="A2032" s="8" t="s">
        <v>4427</v>
      </c>
      <c r="B2032" s="8" t="s">
        <v>4427</v>
      </c>
      <c r="C2032" s="7" t="s">
        <v>4173</v>
      </c>
      <c r="D2032" s="8" t="s">
        <v>4427</v>
      </c>
      <c r="E2032" s="6">
        <v>426.6</v>
      </c>
      <c r="F2032" s="6">
        <v>0.7</v>
      </c>
      <c r="G2032" s="6">
        <f t="shared" si="47"/>
        <v>609.42857142857144</v>
      </c>
      <c r="H2032" s="5" t="s">
        <v>2274</v>
      </c>
    </row>
    <row r="2033" spans="1:8" x14ac:dyDescent="0.3">
      <c r="A2033" s="8" t="s">
        <v>4428</v>
      </c>
      <c r="B2033" s="8" t="s">
        <v>4428</v>
      </c>
      <c r="C2033" s="7" t="s">
        <v>4173</v>
      </c>
      <c r="D2033" s="8" t="s">
        <v>4428</v>
      </c>
      <c r="E2033" s="6">
        <v>514.79999999999995</v>
      </c>
      <c r="F2033" s="6">
        <v>0.7</v>
      </c>
      <c r="G2033" s="6">
        <f t="shared" si="47"/>
        <v>735.42857142857144</v>
      </c>
      <c r="H2033" s="5" t="s">
        <v>2274</v>
      </c>
    </row>
    <row r="2034" spans="1:8" x14ac:dyDescent="0.3">
      <c r="A2034" s="8" t="s">
        <v>4429</v>
      </c>
      <c r="B2034" s="8" t="s">
        <v>4429</v>
      </c>
      <c r="C2034" s="7" t="s">
        <v>4173</v>
      </c>
      <c r="D2034" s="8" t="s">
        <v>4429</v>
      </c>
      <c r="E2034" s="6">
        <v>393.14</v>
      </c>
      <c r="F2034" s="6">
        <v>0.7</v>
      </c>
      <c r="G2034" s="6">
        <f t="shared" si="47"/>
        <v>561.62857142857149</v>
      </c>
      <c r="H2034" s="5" t="s">
        <v>2274</v>
      </c>
    </row>
    <row r="2035" spans="1:8" x14ac:dyDescent="0.3">
      <c r="A2035" s="8" t="s">
        <v>4430</v>
      </c>
      <c r="B2035" s="8" t="s">
        <v>4430</v>
      </c>
      <c r="C2035" s="7" t="s">
        <v>4173</v>
      </c>
      <c r="D2035" s="8" t="s">
        <v>4430</v>
      </c>
      <c r="E2035" s="6">
        <v>480.26</v>
      </c>
      <c r="F2035" s="6">
        <v>0.7</v>
      </c>
      <c r="G2035" s="6">
        <f t="shared" si="47"/>
        <v>686.08571428571429</v>
      </c>
      <c r="H2035" s="5" t="s">
        <v>2274</v>
      </c>
    </row>
    <row r="2036" spans="1:8" ht="57.6" x14ac:dyDescent="0.3">
      <c r="A2036" s="8" t="s">
        <v>4431</v>
      </c>
      <c r="B2036" s="8" t="s">
        <v>4431</v>
      </c>
      <c r="C2036" s="7" t="s">
        <v>4432</v>
      </c>
      <c r="D2036" s="8" t="s">
        <v>4431</v>
      </c>
      <c r="E2036" s="6">
        <v>492.57</v>
      </c>
      <c r="F2036" s="6">
        <v>0.7</v>
      </c>
      <c r="G2036" s="6">
        <f t="shared" si="47"/>
        <v>703.67142857142858</v>
      </c>
      <c r="H2036" s="5" t="s">
        <v>2274</v>
      </c>
    </row>
    <row r="2037" spans="1:8" x14ac:dyDescent="0.3">
      <c r="A2037" s="8" t="s">
        <v>4433</v>
      </c>
      <c r="B2037" s="8" t="s">
        <v>4433</v>
      </c>
      <c r="C2037" s="7" t="s">
        <v>4173</v>
      </c>
      <c r="D2037" s="8" t="s">
        <v>4433</v>
      </c>
      <c r="E2037" s="6">
        <v>520.85</v>
      </c>
      <c r="F2037" s="6">
        <v>0.7</v>
      </c>
      <c r="G2037" s="6">
        <f t="shared" si="47"/>
        <v>744.07142857142867</v>
      </c>
      <c r="H2037" s="5" t="s">
        <v>2274</v>
      </c>
    </row>
    <row r="2038" spans="1:8" x14ac:dyDescent="0.3">
      <c r="A2038" s="8" t="s">
        <v>4434</v>
      </c>
      <c r="B2038" s="8" t="s">
        <v>4434</v>
      </c>
      <c r="C2038" s="7" t="s">
        <v>4173</v>
      </c>
      <c r="D2038" s="8" t="s">
        <v>4434</v>
      </c>
      <c r="E2038" s="6">
        <v>416.78</v>
      </c>
      <c r="F2038" s="6">
        <v>0.7</v>
      </c>
      <c r="G2038" s="6">
        <f t="shared" si="47"/>
        <v>595.4</v>
      </c>
      <c r="H2038" s="5" t="s">
        <v>2274</v>
      </c>
    </row>
    <row r="2039" spans="1:8" ht="43.2" x14ac:dyDescent="0.3">
      <c r="A2039" s="1" t="s">
        <v>4435</v>
      </c>
      <c r="B2039" s="1" t="s">
        <v>4435</v>
      </c>
      <c r="C2039" s="7" t="s">
        <v>4436</v>
      </c>
      <c r="D2039" s="1" t="s">
        <v>4435</v>
      </c>
      <c r="E2039" s="9">
        <v>471.03</v>
      </c>
      <c r="F2039" s="6">
        <v>0.7</v>
      </c>
      <c r="G2039" s="6">
        <f t="shared" si="47"/>
        <v>672.9</v>
      </c>
      <c r="H2039" s="5" t="s">
        <v>2274</v>
      </c>
    </row>
    <row r="2040" spans="1:8" x14ac:dyDescent="0.3">
      <c r="A2040" s="8" t="s">
        <v>4437</v>
      </c>
      <c r="B2040" s="8" t="s">
        <v>4437</v>
      </c>
      <c r="C2040" s="7" t="s">
        <v>4173</v>
      </c>
      <c r="D2040" s="8" t="s">
        <v>4437</v>
      </c>
      <c r="E2040" s="6">
        <v>492.57</v>
      </c>
      <c r="F2040" s="6">
        <v>0.7</v>
      </c>
      <c r="G2040" s="6">
        <f t="shared" si="47"/>
        <v>703.67142857142858</v>
      </c>
      <c r="H2040" s="5" t="s">
        <v>2274</v>
      </c>
    </row>
    <row r="2041" spans="1:8" x14ac:dyDescent="0.3">
      <c r="A2041" s="8" t="s">
        <v>4438</v>
      </c>
      <c r="B2041" s="8" t="s">
        <v>4438</v>
      </c>
      <c r="C2041" s="7" t="s">
        <v>4173</v>
      </c>
      <c r="D2041" s="8" t="s">
        <v>4438</v>
      </c>
      <c r="E2041" s="6">
        <v>520.85</v>
      </c>
      <c r="F2041" s="6">
        <v>0.7</v>
      </c>
      <c r="G2041" s="6">
        <f t="shared" si="47"/>
        <v>744.07142857142867</v>
      </c>
      <c r="H2041" s="5" t="s">
        <v>2274</v>
      </c>
    </row>
    <row r="2042" spans="1:8" x14ac:dyDescent="0.3">
      <c r="A2042" s="8" t="s">
        <v>4439</v>
      </c>
      <c r="B2042" s="8" t="s">
        <v>4439</v>
      </c>
      <c r="C2042" s="7" t="s">
        <v>4173</v>
      </c>
      <c r="D2042" s="8" t="s">
        <v>4439</v>
      </c>
      <c r="E2042" s="6">
        <v>514.79999999999995</v>
      </c>
      <c r="F2042" s="6">
        <v>0.7</v>
      </c>
      <c r="G2042" s="6">
        <f t="shared" si="47"/>
        <v>735.42857142857144</v>
      </c>
      <c r="H2042" s="5" t="s">
        <v>2274</v>
      </c>
    </row>
    <row r="2043" spans="1:8" x14ac:dyDescent="0.3">
      <c r="A2043" s="8" t="s">
        <v>4440</v>
      </c>
      <c r="B2043" s="8" t="s">
        <v>4440</v>
      </c>
      <c r="C2043" s="7" t="s">
        <v>4173</v>
      </c>
      <c r="D2043" s="8" t="s">
        <v>4440</v>
      </c>
      <c r="E2043" s="6">
        <v>524.88</v>
      </c>
      <c r="F2043" s="6">
        <v>0.7</v>
      </c>
      <c r="G2043" s="6">
        <f t="shared" si="47"/>
        <v>749.82857142857142</v>
      </c>
      <c r="H2043" s="5" t="s">
        <v>2274</v>
      </c>
    </row>
    <row r="2044" spans="1:8" x14ac:dyDescent="0.3">
      <c r="A2044" s="8" t="s">
        <v>4441</v>
      </c>
      <c r="B2044" s="8" t="s">
        <v>4441</v>
      </c>
      <c r="C2044" s="7" t="s">
        <v>4173</v>
      </c>
      <c r="D2044" s="8" t="s">
        <v>4441</v>
      </c>
      <c r="E2044" s="6">
        <v>492.57</v>
      </c>
      <c r="F2044" s="6">
        <v>0.7</v>
      </c>
      <c r="G2044" s="6">
        <f t="shared" si="47"/>
        <v>703.67142857142858</v>
      </c>
      <c r="H2044" s="5" t="s">
        <v>2274</v>
      </c>
    </row>
    <row r="2045" spans="1:8" x14ac:dyDescent="0.3">
      <c r="A2045" s="8" t="s">
        <v>4442</v>
      </c>
      <c r="B2045" s="8" t="s">
        <v>4442</v>
      </c>
      <c r="C2045" s="7" t="s">
        <v>4173</v>
      </c>
      <c r="D2045" s="8" t="s">
        <v>4442</v>
      </c>
      <c r="E2045" s="6">
        <v>514.79999999999995</v>
      </c>
      <c r="F2045" s="6">
        <v>0.7</v>
      </c>
      <c r="G2045" s="6">
        <f t="shared" si="47"/>
        <v>735.42857142857144</v>
      </c>
      <c r="H2045" s="5" t="s">
        <v>2274</v>
      </c>
    </row>
    <row r="2046" spans="1:8" x14ac:dyDescent="0.3">
      <c r="A2046" s="8" t="s">
        <v>4443</v>
      </c>
      <c r="B2046" s="8" t="s">
        <v>4443</v>
      </c>
      <c r="C2046" s="7" t="s">
        <v>4173</v>
      </c>
      <c r="D2046" s="8" t="s">
        <v>4443</v>
      </c>
      <c r="E2046" s="6">
        <v>514.79999999999995</v>
      </c>
      <c r="F2046" s="6">
        <v>0.7</v>
      </c>
      <c r="G2046" s="6">
        <f t="shared" si="47"/>
        <v>735.42857142857144</v>
      </c>
      <c r="H2046" s="5" t="s">
        <v>2274</v>
      </c>
    </row>
    <row r="2047" spans="1:8" x14ac:dyDescent="0.3">
      <c r="A2047" s="8" t="s">
        <v>4444</v>
      </c>
      <c r="B2047" s="8" t="s">
        <v>4444</v>
      </c>
      <c r="C2047" s="7" t="s">
        <v>4173</v>
      </c>
      <c r="D2047" s="8" t="s">
        <v>4444</v>
      </c>
      <c r="E2047" s="6">
        <v>524.88</v>
      </c>
      <c r="F2047" s="6">
        <v>0.7</v>
      </c>
      <c r="G2047" s="6">
        <f t="shared" si="47"/>
        <v>749.82857142857142</v>
      </c>
      <c r="H2047" s="5" t="s">
        <v>2274</v>
      </c>
    </row>
    <row r="2048" spans="1:8" x14ac:dyDescent="0.3">
      <c r="A2048" s="8" t="s">
        <v>4445</v>
      </c>
      <c r="B2048" s="8" t="s">
        <v>4445</v>
      </c>
      <c r="C2048" s="7" t="s">
        <v>4173</v>
      </c>
      <c r="D2048" s="8" t="s">
        <v>4445</v>
      </c>
      <c r="E2048" s="6">
        <v>428.74</v>
      </c>
      <c r="F2048" s="6">
        <v>0.7</v>
      </c>
      <c r="G2048" s="6">
        <f t="shared" si="47"/>
        <v>612.48571428571438</v>
      </c>
      <c r="H2048" s="5" t="s">
        <v>2274</v>
      </c>
    </row>
    <row r="2049" spans="1:8" x14ac:dyDescent="0.3">
      <c r="A2049" s="8" t="s">
        <v>4446</v>
      </c>
      <c r="B2049" s="8" t="s">
        <v>4446</v>
      </c>
      <c r="C2049" s="7" t="s">
        <v>4173</v>
      </c>
      <c r="D2049" s="8" t="s">
        <v>4446</v>
      </c>
      <c r="E2049" s="6">
        <v>470</v>
      </c>
      <c r="F2049" s="6">
        <v>0.7</v>
      </c>
      <c r="G2049" s="6">
        <f t="shared" si="47"/>
        <v>671.42857142857144</v>
      </c>
      <c r="H2049" s="5" t="s">
        <v>2274</v>
      </c>
    </row>
    <row r="2050" spans="1:8" x14ac:dyDescent="0.3">
      <c r="A2050" s="8" t="s">
        <v>4447</v>
      </c>
      <c r="B2050" s="8" t="s">
        <v>4447</v>
      </c>
      <c r="C2050" s="7" t="s">
        <v>4173</v>
      </c>
      <c r="D2050" s="8" t="s">
        <v>4447</v>
      </c>
      <c r="E2050" s="6">
        <v>560.37</v>
      </c>
      <c r="F2050" s="6">
        <v>0.7</v>
      </c>
      <c r="G2050" s="6">
        <f t="shared" si="47"/>
        <v>800.52857142857147</v>
      </c>
      <c r="H2050" s="5" t="s">
        <v>2274</v>
      </c>
    </row>
    <row r="2051" spans="1:8" x14ac:dyDescent="0.3">
      <c r="A2051" s="8" t="s">
        <v>4448</v>
      </c>
      <c r="B2051" s="8" t="s">
        <v>4448</v>
      </c>
      <c r="C2051" s="7" t="s">
        <v>4173</v>
      </c>
      <c r="D2051" s="8" t="s">
        <v>4448</v>
      </c>
      <c r="E2051" s="6">
        <v>569.21</v>
      </c>
      <c r="F2051" s="6">
        <v>0.7</v>
      </c>
      <c r="G2051" s="6">
        <f t="shared" si="47"/>
        <v>813.15714285714296</v>
      </c>
      <c r="H2051" s="5" t="s">
        <v>2274</v>
      </c>
    </row>
    <row r="2052" spans="1:8" x14ac:dyDescent="0.3">
      <c r="A2052" s="8" t="s">
        <v>4449</v>
      </c>
      <c r="B2052" s="8" t="s">
        <v>4449</v>
      </c>
      <c r="C2052" s="7" t="s">
        <v>4173</v>
      </c>
      <c r="D2052" s="8" t="s">
        <v>4449</v>
      </c>
      <c r="E2052" s="6">
        <v>560.37</v>
      </c>
      <c r="F2052" s="6">
        <v>0.7</v>
      </c>
      <c r="G2052" s="6">
        <f t="shared" si="47"/>
        <v>800.52857142857147</v>
      </c>
      <c r="H2052" s="5" t="s">
        <v>2274</v>
      </c>
    </row>
    <row r="2053" spans="1:8" x14ac:dyDescent="0.3">
      <c r="A2053" s="8" t="s">
        <v>4450</v>
      </c>
      <c r="B2053" s="8" t="s">
        <v>4450</v>
      </c>
      <c r="C2053" s="7" t="s">
        <v>4173</v>
      </c>
      <c r="D2053" s="8" t="s">
        <v>4450</v>
      </c>
      <c r="E2053" s="6">
        <v>560.37</v>
      </c>
      <c r="F2053" s="6">
        <v>0.7</v>
      </c>
      <c r="G2053" s="6">
        <f t="shared" si="47"/>
        <v>800.52857142857147</v>
      </c>
      <c r="H2053" s="5" t="s">
        <v>2274</v>
      </c>
    </row>
    <row r="2054" spans="1:8" x14ac:dyDescent="0.3">
      <c r="A2054" s="8" t="s">
        <v>4451</v>
      </c>
      <c r="B2054" s="8" t="s">
        <v>4451</v>
      </c>
      <c r="C2054" s="7" t="s">
        <v>4173</v>
      </c>
      <c r="D2054" s="8" t="s">
        <v>4451</v>
      </c>
      <c r="E2054" s="6">
        <v>569.21</v>
      </c>
      <c r="F2054" s="6">
        <v>0.7</v>
      </c>
      <c r="G2054" s="6">
        <f t="shared" si="47"/>
        <v>813.15714285714296</v>
      </c>
      <c r="H2054" s="5" t="s">
        <v>2274</v>
      </c>
    </row>
    <row r="2055" spans="1:8" x14ac:dyDescent="0.3">
      <c r="A2055" s="8" t="s">
        <v>4452</v>
      </c>
      <c r="B2055" s="8" t="s">
        <v>4452</v>
      </c>
      <c r="C2055" s="7" t="s">
        <v>4173</v>
      </c>
      <c r="D2055" s="8" t="s">
        <v>4452</v>
      </c>
      <c r="E2055" s="6">
        <v>560.37</v>
      </c>
      <c r="F2055" s="6">
        <v>0.7</v>
      </c>
      <c r="G2055" s="6">
        <f t="shared" si="47"/>
        <v>800.52857142857147</v>
      </c>
      <c r="H2055" s="5" t="s">
        <v>2274</v>
      </c>
    </row>
    <row r="2056" spans="1:8" x14ac:dyDescent="0.3">
      <c r="A2056" s="8" t="s">
        <v>4453</v>
      </c>
      <c r="B2056" s="8" t="s">
        <v>4453</v>
      </c>
      <c r="C2056" s="7" t="s">
        <v>4173</v>
      </c>
      <c r="D2056" s="8" t="s">
        <v>4453</v>
      </c>
      <c r="E2056" s="6">
        <v>560.37</v>
      </c>
      <c r="F2056" s="6">
        <v>0.7</v>
      </c>
      <c r="G2056" s="6">
        <f t="shared" si="47"/>
        <v>800.52857142857147</v>
      </c>
      <c r="H2056" s="5" t="s">
        <v>2274</v>
      </c>
    </row>
    <row r="2057" spans="1:8" x14ac:dyDescent="0.3">
      <c r="A2057" s="8" t="s">
        <v>4454</v>
      </c>
      <c r="B2057" s="8" t="s">
        <v>4454</v>
      </c>
      <c r="C2057" s="7" t="s">
        <v>4173</v>
      </c>
      <c r="D2057" s="8" t="s">
        <v>4454</v>
      </c>
      <c r="E2057" s="6">
        <v>569.21</v>
      </c>
      <c r="F2057" s="6">
        <v>0.7</v>
      </c>
      <c r="G2057" s="6">
        <f t="shared" si="47"/>
        <v>813.15714285714296</v>
      </c>
      <c r="H2057" s="5" t="s">
        <v>2274</v>
      </c>
    </row>
    <row r="2058" spans="1:8" x14ac:dyDescent="0.3">
      <c r="A2058" s="8" t="s">
        <v>4455</v>
      </c>
      <c r="B2058" s="8" t="s">
        <v>4455</v>
      </c>
      <c r="C2058" s="7" t="s">
        <v>4173</v>
      </c>
      <c r="D2058" s="8" t="s">
        <v>4455</v>
      </c>
      <c r="E2058" s="6">
        <v>187.48</v>
      </c>
      <c r="F2058" s="6">
        <v>0.7</v>
      </c>
      <c r="G2058" s="6">
        <f t="shared" ref="G2058:G2097" si="48">E2058/F2058</f>
        <v>267.82857142857142</v>
      </c>
      <c r="H2058" s="5" t="s">
        <v>2274</v>
      </c>
    </row>
    <row r="2059" spans="1:8" x14ac:dyDescent="0.3">
      <c r="A2059" s="8" t="s">
        <v>4456</v>
      </c>
      <c r="B2059" s="8" t="s">
        <v>4456</v>
      </c>
      <c r="C2059" s="7" t="s">
        <v>4173</v>
      </c>
      <c r="D2059" s="8" t="s">
        <v>4456</v>
      </c>
      <c r="E2059" s="6">
        <v>200.01</v>
      </c>
      <c r="F2059" s="6">
        <v>0.7</v>
      </c>
      <c r="G2059" s="6">
        <f t="shared" si="48"/>
        <v>285.72857142857146</v>
      </c>
      <c r="H2059" s="5" t="s">
        <v>2274</v>
      </c>
    </row>
    <row r="2060" spans="1:8" x14ac:dyDescent="0.3">
      <c r="A2060" s="8" t="s">
        <v>4457</v>
      </c>
      <c r="B2060" s="8" t="s">
        <v>4457</v>
      </c>
      <c r="C2060" s="7" t="s">
        <v>4173</v>
      </c>
      <c r="D2060" s="8" t="s">
        <v>4457</v>
      </c>
      <c r="E2060" s="6">
        <v>200.01</v>
      </c>
      <c r="F2060" s="6">
        <v>0.7</v>
      </c>
      <c r="G2060" s="6">
        <f t="shared" si="48"/>
        <v>285.72857142857146</v>
      </c>
      <c r="H2060" s="5" t="s">
        <v>2274</v>
      </c>
    </row>
    <row r="2061" spans="1:8" x14ac:dyDescent="0.3">
      <c r="A2061" s="8" t="s">
        <v>4458</v>
      </c>
      <c r="B2061" s="8" t="s">
        <v>4458</v>
      </c>
      <c r="C2061" s="7" t="s">
        <v>4173</v>
      </c>
      <c r="D2061" s="8" t="s">
        <v>4458</v>
      </c>
      <c r="E2061" s="6">
        <v>219.31</v>
      </c>
      <c r="F2061" s="6">
        <v>0.7</v>
      </c>
      <c r="G2061" s="6">
        <f t="shared" si="48"/>
        <v>313.3</v>
      </c>
      <c r="H2061" s="5" t="s">
        <v>2274</v>
      </c>
    </row>
    <row r="2062" spans="1:8" x14ac:dyDescent="0.3">
      <c r="A2062" s="8" t="s">
        <v>4459</v>
      </c>
      <c r="B2062" s="8" t="s">
        <v>4459</v>
      </c>
      <c r="C2062" s="7" t="s">
        <v>4173</v>
      </c>
      <c r="D2062" s="8" t="s">
        <v>4459</v>
      </c>
      <c r="E2062" s="6">
        <v>484.38</v>
      </c>
      <c r="F2062" s="6">
        <v>0.7</v>
      </c>
      <c r="G2062" s="6">
        <f t="shared" si="48"/>
        <v>691.97142857142865</v>
      </c>
      <c r="H2062" s="5" t="s">
        <v>2274</v>
      </c>
    </row>
    <row r="2063" spans="1:8" x14ac:dyDescent="0.3">
      <c r="A2063" s="8" t="s">
        <v>4460</v>
      </c>
      <c r="B2063" s="8" t="s">
        <v>4460</v>
      </c>
      <c r="C2063" s="7" t="s">
        <v>4173</v>
      </c>
      <c r="D2063" s="8" t="s">
        <v>4460</v>
      </c>
      <c r="E2063" s="6">
        <v>439.65</v>
      </c>
      <c r="F2063" s="6">
        <v>0.7</v>
      </c>
      <c r="G2063" s="6">
        <f t="shared" si="48"/>
        <v>628.07142857142856</v>
      </c>
      <c r="H2063" s="5" t="s">
        <v>2274</v>
      </c>
    </row>
    <row r="2064" spans="1:8" x14ac:dyDescent="0.3">
      <c r="A2064" s="8" t="s">
        <v>4461</v>
      </c>
      <c r="B2064" s="8" t="s">
        <v>4461</v>
      </c>
      <c r="C2064" s="7" t="s">
        <v>4173</v>
      </c>
      <c r="D2064" s="8" t="s">
        <v>4461</v>
      </c>
      <c r="E2064" s="6">
        <v>484.38</v>
      </c>
      <c r="F2064" s="6">
        <v>0.7</v>
      </c>
      <c r="G2064" s="6">
        <f t="shared" si="48"/>
        <v>691.97142857142865</v>
      </c>
      <c r="H2064" s="5" t="s">
        <v>2274</v>
      </c>
    </row>
    <row r="2065" spans="1:8" x14ac:dyDescent="0.3">
      <c r="A2065" s="8" t="s">
        <v>4462</v>
      </c>
      <c r="B2065" s="8" t="s">
        <v>4462</v>
      </c>
      <c r="C2065" s="7" t="s">
        <v>4173</v>
      </c>
      <c r="D2065" s="8" t="s">
        <v>4462</v>
      </c>
      <c r="E2065" s="6">
        <v>484.38</v>
      </c>
      <c r="F2065" s="6">
        <v>0.7</v>
      </c>
      <c r="G2065" s="6">
        <f t="shared" si="48"/>
        <v>691.97142857142865</v>
      </c>
      <c r="H2065" s="5" t="s">
        <v>2274</v>
      </c>
    </row>
    <row r="2066" spans="1:8" x14ac:dyDescent="0.3">
      <c r="A2066" s="8" t="s">
        <v>4463</v>
      </c>
      <c r="B2066" s="8" t="s">
        <v>4463</v>
      </c>
      <c r="C2066" s="7" t="s">
        <v>4173</v>
      </c>
      <c r="D2066" s="8" t="s">
        <v>4463</v>
      </c>
      <c r="E2066" s="6">
        <v>182.13</v>
      </c>
      <c r="F2066" s="6">
        <v>0.7</v>
      </c>
      <c r="G2066" s="6">
        <f t="shared" si="48"/>
        <v>260.18571428571431</v>
      </c>
      <c r="H2066" s="5" t="s">
        <v>2274</v>
      </c>
    </row>
    <row r="2067" spans="1:8" x14ac:dyDescent="0.3">
      <c r="A2067" s="8" t="s">
        <v>4464</v>
      </c>
      <c r="B2067" s="8" t="s">
        <v>4464</v>
      </c>
      <c r="C2067" s="7" t="s">
        <v>4173</v>
      </c>
      <c r="D2067" s="8" t="s">
        <v>4464</v>
      </c>
      <c r="E2067" s="6">
        <v>138.13</v>
      </c>
      <c r="F2067" s="6">
        <v>0.7</v>
      </c>
      <c r="G2067" s="6">
        <f t="shared" si="48"/>
        <v>197.32857142857142</v>
      </c>
      <c r="H2067" s="5" t="s">
        <v>2274</v>
      </c>
    </row>
    <row r="2068" spans="1:8" x14ac:dyDescent="0.3">
      <c r="A2068" s="8" t="s">
        <v>4465</v>
      </c>
      <c r="B2068" s="8" t="s">
        <v>4465</v>
      </c>
      <c r="C2068" s="7" t="s">
        <v>4173</v>
      </c>
      <c r="D2068" s="8" t="s">
        <v>4465</v>
      </c>
      <c r="E2068" s="6">
        <v>95.68</v>
      </c>
      <c r="F2068" s="6">
        <v>0.7</v>
      </c>
      <c r="G2068" s="6">
        <f t="shared" si="48"/>
        <v>136.68571428571431</v>
      </c>
      <c r="H2068" s="5" t="s">
        <v>2274</v>
      </c>
    </row>
    <row r="2069" spans="1:8" x14ac:dyDescent="0.3">
      <c r="A2069" s="8" t="s">
        <v>4466</v>
      </c>
      <c r="B2069" s="8" t="s">
        <v>4466</v>
      </c>
      <c r="C2069" s="7" t="s">
        <v>4173</v>
      </c>
      <c r="D2069" s="8" t="s">
        <v>4466</v>
      </c>
      <c r="E2069" s="6">
        <v>215.02</v>
      </c>
      <c r="F2069" s="6">
        <v>0.7</v>
      </c>
      <c r="G2069" s="6">
        <f t="shared" si="48"/>
        <v>307.17142857142858</v>
      </c>
      <c r="H2069" s="5" t="s">
        <v>2274</v>
      </c>
    </row>
    <row r="2070" spans="1:8" x14ac:dyDescent="0.3">
      <c r="A2070" s="8" t="s">
        <v>4467</v>
      </c>
      <c r="B2070" s="8" t="s">
        <v>4467</v>
      </c>
      <c r="C2070" s="7" t="s">
        <v>4173</v>
      </c>
      <c r="D2070" s="8" t="s">
        <v>4467</v>
      </c>
      <c r="E2070" s="6">
        <v>200.01</v>
      </c>
      <c r="F2070" s="6">
        <v>0.7</v>
      </c>
      <c r="G2070" s="6">
        <f t="shared" si="48"/>
        <v>285.72857142857146</v>
      </c>
      <c r="H2070" s="5" t="s">
        <v>2274</v>
      </c>
    </row>
    <row r="2071" spans="1:8" x14ac:dyDescent="0.3">
      <c r="A2071" s="8" t="s">
        <v>4468</v>
      </c>
      <c r="B2071" s="8" t="s">
        <v>4468</v>
      </c>
      <c r="C2071" s="7" t="s">
        <v>4173</v>
      </c>
      <c r="D2071" s="8" t="s">
        <v>4468</v>
      </c>
      <c r="E2071" s="6">
        <v>379.08</v>
      </c>
      <c r="F2071" s="6">
        <v>0.7</v>
      </c>
      <c r="G2071" s="6">
        <f t="shared" si="48"/>
        <v>541.5428571428572</v>
      </c>
      <c r="H2071" s="5" t="s">
        <v>2274</v>
      </c>
    </row>
    <row r="2072" spans="1:8" x14ac:dyDescent="0.3">
      <c r="A2072" s="8" t="s">
        <v>4469</v>
      </c>
      <c r="B2072" s="8" t="s">
        <v>4469</v>
      </c>
      <c r="C2072" s="7" t="s">
        <v>4173</v>
      </c>
      <c r="D2072" s="8" t="s">
        <v>4469</v>
      </c>
      <c r="E2072" s="6">
        <v>484.38</v>
      </c>
      <c r="F2072" s="6">
        <v>0.7</v>
      </c>
      <c r="G2072" s="6">
        <f t="shared" si="48"/>
        <v>691.97142857142865</v>
      </c>
      <c r="H2072" s="5" t="s">
        <v>2274</v>
      </c>
    </row>
    <row r="2073" spans="1:8" x14ac:dyDescent="0.3">
      <c r="A2073" s="8" t="s">
        <v>4470</v>
      </c>
      <c r="B2073" s="8" t="s">
        <v>4470</v>
      </c>
      <c r="C2073" s="7" t="s">
        <v>4173</v>
      </c>
      <c r="D2073" s="8" t="s">
        <v>4470</v>
      </c>
      <c r="E2073" s="6">
        <v>147.86000000000001</v>
      </c>
      <c r="F2073" s="6">
        <v>0.7</v>
      </c>
      <c r="G2073" s="6">
        <f t="shared" si="48"/>
        <v>211.22857142857146</v>
      </c>
      <c r="H2073" s="5" t="s">
        <v>2274</v>
      </c>
    </row>
    <row r="2074" spans="1:8" x14ac:dyDescent="0.3">
      <c r="A2074" s="8" t="s">
        <v>4471</v>
      </c>
      <c r="B2074" s="8" t="s">
        <v>4471</v>
      </c>
      <c r="C2074" s="7" t="s">
        <v>4173</v>
      </c>
      <c r="D2074" s="8" t="s">
        <v>4471</v>
      </c>
      <c r="E2074" s="6">
        <v>177.65</v>
      </c>
      <c r="F2074" s="6">
        <v>0.7</v>
      </c>
      <c r="G2074" s="6">
        <f t="shared" si="48"/>
        <v>253.78571428571431</v>
      </c>
      <c r="H2074" s="5" t="s">
        <v>2274</v>
      </c>
    </row>
    <row r="2075" spans="1:8" ht="72" x14ac:dyDescent="0.3">
      <c r="A2075" s="8" t="s">
        <v>4472</v>
      </c>
      <c r="B2075" s="8" t="s">
        <v>4472</v>
      </c>
      <c r="C2075" s="7" t="s">
        <v>4473</v>
      </c>
      <c r="D2075" s="8" t="s">
        <v>4472</v>
      </c>
      <c r="E2075" s="6">
        <v>629.20000000000005</v>
      </c>
      <c r="F2075" s="6">
        <v>0.7</v>
      </c>
      <c r="G2075" s="6">
        <f t="shared" si="48"/>
        <v>898.857142857143</v>
      </c>
      <c r="H2075" s="5" t="s">
        <v>2274</v>
      </c>
    </row>
    <row r="2076" spans="1:8" x14ac:dyDescent="0.3">
      <c r="A2076" s="8" t="s">
        <v>4474</v>
      </c>
      <c r="B2076" s="8" t="s">
        <v>4474</v>
      </c>
      <c r="C2076" s="7" t="s">
        <v>4173</v>
      </c>
      <c r="D2076" s="8" t="s">
        <v>4474</v>
      </c>
      <c r="E2076" s="6">
        <v>629.20000000000005</v>
      </c>
      <c r="F2076" s="6">
        <v>0.7</v>
      </c>
      <c r="G2076" s="6">
        <f t="shared" si="48"/>
        <v>898.857142857143</v>
      </c>
      <c r="H2076" s="5" t="s">
        <v>2274</v>
      </c>
    </row>
    <row r="2077" spans="1:8" x14ac:dyDescent="0.3">
      <c r="A2077" s="8" t="s">
        <v>4475</v>
      </c>
      <c r="B2077" s="8" t="s">
        <v>4475</v>
      </c>
      <c r="C2077" s="7" t="s">
        <v>4173</v>
      </c>
      <c r="D2077" s="8" t="s">
        <v>4475</v>
      </c>
      <c r="E2077" s="6">
        <v>629.20000000000005</v>
      </c>
      <c r="F2077" s="6">
        <v>0.7</v>
      </c>
      <c r="G2077" s="6">
        <f t="shared" si="48"/>
        <v>898.857142857143</v>
      </c>
      <c r="H2077" s="5" t="s">
        <v>2274</v>
      </c>
    </row>
    <row r="2078" spans="1:8" x14ac:dyDescent="0.3">
      <c r="A2078" s="8" t="s">
        <v>4476</v>
      </c>
      <c r="B2078" s="8" t="s">
        <v>4476</v>
      </c>
      <c r="C2078" s="7" t="s">
        <v>4173</v>
      </c>
      <c r="D2078" s="8" t="s">
        <v>4476</v>
      </c>
      <c r="E2078" s="6">
        <v>309.14</v>
      </c>
      <c r="F2078" s="6">
        <v>0.7</v>
      </c>
      <c r="G2078" s="6">
        <f t="shared" si="48"/>
        <v>441.62857142857143</v>
      </c>
      <c r="H2078" s="5" t="s">
        <v>2274</v>
      </c>
    </row>
    <row r="2079" spans="1:8" x14ac:dyDescent="0.3">
      <c r="A2079" s="8" t="s">
        <v>4477</v>
      </c>
      <c r="B2079" s="8" t="s">
        <v>4477</v>
      </c>
      <c r="C2079" s="7" t="s">
        <v>4173</v>
      </c>
      <c r="D2079" s="8" t="s">
        <v>4477</v>
      </c>
      <c r="E2079" s="6">
        <v>309.14</v>
      </c>
      <c r="F2079" s="6">
        <v>0.7</v>
      </c>
      <c r="G2079" s="6">
        <f t="shared" si="48"/>
        <v>441.62857142857143</v>
      </c>
      <c r="H2079" s="5" t="s">
        <v>2274</v>
      </c>
    </row>
    <row r="2080" spans="1:8" x14ac:dyDescent="0.3">
      <c r="A2080" s="8" t="s">
        <v>4478</v>
      </c>
      <c r="B2080" s="8" t="s">
        <v>4478</v>
      </c>
      <c r="C2080" s="7" t="s">
        <v>4173</v>
      </c>
      <c r="D2080" s="8" t="s">
        <v>4478</v>
      </c>
      <c r="E2080" s="6">
        <v>309.14</v>
      </c>
      <c r="F2080" s="6">
        <v>0.7</v>
      </c>
      <c r="G2080" s="6">
        <f t="shared" si="48"/>
        <v>441.62857142857143</v>
      </c>
      <c r="H2080" s="5" t="s">
        <v>2274</v>
      </c>
    </row>
    <row r="2081" spans="1:8" x14ac:dyDescent="0.3">
      <c r="A2081" s="8" t="s">
        <v>4479</v>
      </c>
      <c r="B2081" s="8" t="s">
        <v>4479</v>
      </c>
      <c r="C2081" s="7" t="s">
        <v>4173</v>
      </c>
      <c r="D2081" s="8" t="s">
        <v>4479</v>
      </c>
      <c r="E2081" s="6">
        <v>514.79999999999995</v>
      </c>
      <c r="F2081" s="6">
        <v>0.7</v>
      </c>
      <c r="G2081" s="6">
        <f t="shared" si="48"/>
        <v>735.42857142857144</v>
      </c>
      <c r="H2081" s="5" t="s">
        <v>2274</v>
      </c>
    </row>
    <row r="2082" spans="1:8" x14ac:dyDescent="0.3">
      <c r="A2082" s="8" t="s">
        <v>4480</v>
      </c>
      <c r="B2082" s="8" t="s">
        <v>4480</v>
      </c>
      <c r="C2082" s="7" t="s">
        <v>4173</v>
      </c>
      <c r="D2082" s="8" t="s">
        <v>4480</v>
      </c>
      <c r="E2082" s="6">
        <v>514.79999999999995</v>
      </c>
      <c r="F2082" s="6">
        <v>0.7</v>
      </c>
      <c r="G2082" s="6">
        <f t="shared" si="48"/>
        <v>735.42857142857144</v>
      </c>
      <c r="H2082" s="5" t="s">
        <v>2274</v>
      </c>
    </row>
    <row r="2083" spans="1:8" x14ac:dyDescent="0.3">
      <c r="A2083" s="8" t="s">
        <v>4481</v>
      </c>
      <c r="B2083" s="8" t="s">
        <v>4481</v>
      </c>
      <c r="C2083" s="7" t="s">
        <v>4173</v>
      </c>
      <c r="D2083" s="8" t="s">
        <v>4481</v>
      </c>
      <c r="E2083" s="6">
        <v>325.77999999999997</v>
      </c>
      <c r="F2083" s="6">
        <v>0.7</v>
      </c>
      <c r="G2083" s="6">
        <f t="shared" si="48"/>
        <v>465.4</v>
      </c>
      <c r="H2083" s="5" t="s">
        <v>2274</v>
      </c>
    </row>
    <row r="2084" spans="1:8" x14ac:dyDescent="0.3">
      <c r="A2084" s="8" t="s">
        <v>4482</v>
      </c>
      <c r="B2084" s="8" t="s">
        <v>4482</v>
      </c>
      <c r="C2084" s="7" t="s">
        <v>4173</v>
      </c>
      <c r="D2084" s="8" t="s">
        <v>4482</v>
      </c>
      <c r="E2084" s="6">
        <v>325.77999999999997</v>
      </c>
      <c r="F2084" s="6">
        <v>0.7</v>
      </c>
      <c r="G2084" s="6">
        <f t="shared" si="48"/>
        <v>465.4</v>
      </c>
      <c r="H2084" s="5" t="s">
        <v>2274</v>
      </c>
    </row>
    <row r="2085" spans="1:8" x14ac:dyDescent="0.3">
      <c r="A2085" s="8" t="s">
        <v>4483</v>
      </c>
      <c r="B2085" s="8" t="s">
        <v>4483</v>
      </c>
      <c r="C2085" s="7" t="s">
        <v>4173</v>
      </c>
      <c r="D2085" s="8" t="s">
        <v>4483</v>
      </c>
      <c r="E2085" s="6">
        <v>415.61</v>
      </c>
      <c r="F2085" s="6">
        <v>0.7</v>
      </c>
      <c r="G2085" s="6">
        <f t="shared" si="48"/>
        <v>593.72857142857151</v>
      </c>
      <c r="H2085" s="5" t="s">
        <v>2274</v>
      </c>
    </row>
    <row r="2086" spans="1:8" x14ac:dyDescent="0.3">
      <c r="A2086" s="8" t="s">
        <v>4484</v>
      </c>
      <c r="B2086" s="8" t="s">
        <v>4484</v>
      </c>
      <c r="C2086" s="7" t="s">
        <v>4173</v>
      </c>
      <c r="D2086" s="8" t="s">
        <v>4484</v>
      </c>
      <c r="E2086" s="6">
        <v>325.77999999999997</v>
      </c>
      <c r="F2086" s="6">
        <v>0.7</v>
      </c>
      <c r="G2086" s="6">
        <f t="shared" si="48"/>
        <v>465.4</v>
      </c>
      <c r="H2086" s="5" t="s">
        <v>2274</v>
      </c>
    </row>
    <row r="2087" spans="1:8" x14ac:dyDescent="0.3">
      <c r="A2087" s="8" t="s">
        <v>4485</v>
      </c>
      <c r="B2087" s="8" t="s">
        <v>4485</v>
      </c>
      <c r="C2087" s="7" t="s">
        <v>4173</v>
      </c>
      <c r="D2087" s="8" t="s">
        <v>4485</v>
      </c>
      <c r="E2087" s="6">
        <v>490.32</v>
      </c>
      <c r="F2087" s="6">
        <v>0.7</v>
      </c>
      <c r="G2087" s="6">
        <f t="shared" si="48"/>
        <v>700.45714285714291</v>
      </c>
      <c r="H2087" s="5" t="s">
        <v>2274</v>
      </c>
    </row>
    <row r="2088" spans="1:8" x14ac:dyDescent="0.3">
      <c r="A2088" s="8" t="s">
        <v>4486</v>
      </c>
      <c r="B2088" s="8" t="s">
        <v>4486</v>
      </c>
      <c r="C2088" s="7" t="s">
        <v>4173</v>
      </c>
      <c r="D2088" s="8" t="s">
        <v>4486</v>
      </c>
      <c r="E2088" s="6">
        <v>535.86</v>
      </c>
      <c r="F2088" s="6">
        <v>0.7</v>
      </c>
      <c r="G2088" s="6">
        <f t="shared" si="48"/>
        <v>765.51428571428573</v>
      </c>
      <c r="H2088" s="5" t="s">
        <v>2274</v>
      </c>
    </row>
    <row r="2089" spans="1:8" x14ac:dyDescent="0.3">
      <c r="A2089" s="8" t="s">
        <v>4487</v>
      </c>
      <c r="B2089" s="8" t="s">
        <v>4487</v>
      </c>
      <c r="C2089" s="7" t="s">
        <v>4173</v>
      </c>
      <c r="D2089" s="8" t="s">
        <v>4487</v>
      </c>
      <c r="E2089" s="6">
        <v>342.42</v>
      </c>
      <c r="F2089" s="6">
        <v>0.7</v>
      </c>
      <c r="G2089" s="6">
        <f t="shared" si="48"/>
        <v>489.17142857142863</v>
      </c>
      <c r="H2089" s="5" t="s">
        <v>2274</v>
      </c>
    </row>
    <row r="2090" spans="1:8" x14ac:dyDescent="0.3">
      <c r="A2090" s="8" t="s">
        <v>4488</v>
      </c>
      <c r="B2090" s="8" t="s">
        <v>4488</v>
      </c>
      <c r="C2090" s="7" t="s">
        <v>4173</v>
      </c>
      <c r="D2090" s="8" t="s">
        <v>4488</v>
      </c>
      <c r="E2090" s="6">
        <v>526.79999999999995</v>
      </c>
      <c r="F2090" s="6">
        <v>0.7</v>
      </c>
      <c r="G2090" s="6">
        <f t="shared" si="48"/>
        <v>752.57142857142856</v>
      </c>
      <c r="H2090" s="5" t="s">
        <v>2274</v>
      </c>
    </row>
    <row r="2091" spans="1:8" x14ac:dyDescent="0.3">
      <c r="A2091" s="8" t="s">
        <v>4489</v>
      </c>
      <c r="B2091" s="8" t="s">
        <v>4489</v>
      </c>
      <c r="C2091" s="7" t="s">
        <v>4173</v>
      </c>
      <c r="D2091" s="8" t="s">
        <v>4489</v>
      </c>
      <c r="E2091" s="6">
        <v>436.74</v>
      </c>
      <c r="F2091" s="6">
        <v>0.7</v>
      </c>
      <c r="G2091" s="6">
        <f t="shared" si="48"/>
        <v>623.91428571428571</v>
      </c>
      <c r="H2091" s="5" t="s">
        <v>2274</v>
      </c>
    </row>
    <row r="2092" spans="1:8" x14ac:dyDescent="0.3">
      <c r="A2092" s="8" t="s">
        <v>4490</v>
      </c>
      <c r="B2092" s="8" t="s">
        <v>4490</v>
      </c>
      <c r="C2092" s="7" t="s">
        <v>4173</v>
      </c>
      <c r="D2092" s="8" t="s">
        <v>4490</v>
      </c>
      <c r="E2092" s="6">
        <v>526.79999999999995</v>
      </c>
      <c r="F2092" s="6">
        <v>0.7</v>
      </c>
      <c r="G2092" s="6">
        <f t="shared" si="48"/>
        <v>752.57142857142856</v>
      </c>
      <c r="H2092" s="5" t="s">
        <v>2274</v>
      </c>
    </row>
    <row r="2093" spans="1:8" x14ac:dyDescent="0.3">
      <c r="A2093" s="8" t="s">
        <v>4491</v>
      </c>
      <c r="B2093" s="8" t="s">
        <v>4491</v>
      </c>
      <c r="C2093" s="7" t="s">
        <v>4173</v>
      </c>
      <c r="D2093" s="8" t="s">
        <v>4491</v>
      </c>
      <c r="E2093" s="6">
        <v>758.36</v>
      </c>
      <c r="F2093" s="6">
        <v>0.7</v>
      </c>
      <c r="G2093" s="6">
        <f t="shared" si="48"/>
        <v>1083.3714285714286</v>
      </c>
      <c r="H2093" s="5" t="s">
        <v>2274</v>
      </c>
    </row>
    <row r="2094" spans="1:8" x14ac:dyDescent="0.3">
      <c r="A2094" s="8" t="s">
        <v>4492</v>
      </c>
      <c r="B2094" s="8" t="s">
        <v>4492</v>
      </c>
      <c r="C2094" s="7" t="s">
        <v>4173</v>
      </c>
      <c r="D2094" s="8" t="s">
        <v>4492</v>
      </c>
      <c r="E2094" s="6">
        <v>758.36</v>
      </c>
      <c r="F2094" s="6">
        <v>0.7</v>
      </c>
      <c r="G2094" s="6">
        <f t="shared" si="48"/>
        <v>1083.3714285714286</v>
      </c>
      <c r="H2094" s="5" t="s">
        <v>2274</v>
      </c>
    </row>
    <row r="2095" spans="1:8" x14ac:dyDescent="0.3">
      <c r="A2095" s="8" t="s">
        <v>4493</v>
      </c>
      <c r="B2095" s="8" t="s">
        <v>4493</v>
      </c>
      <c r="C2095" s="7" t="s">
        <v>4173</v>
      </c>
      <c r="D2095" s="8" t="s">
        <v>4493</v>
      </c>
      <c r="E2095" s="6">
        <v>773.11</v>
      </c>
      <c r="F2095" s="6">
        <v>0.7</v>
      </c>
      <c r="G2095" s="6">
        <f t="shared" si="48"/>
        <v>1104.4428571428573</v>
      </c>
      <c r="H2095" s="5" t="s">
        <v>2274</v>
      </c>
    </row>
    <row r="2096" spans="1:8" x14ac:dyDescent="0.3">
      <c r="A2096" s="8" t="s">
        <v>4494</v>
      </c>
      <c r="B2096" s="8" t="s">
        <v>4494</v>
      </c>
      <c r="C2096" s="7" t="s">
        <v>4173</v>
      </c>
      <c r="D2096" s="8" t="s">
        <v>4494</v>
      </c>
      <c r="E2096" s="6">
        <v>552.4</v>
      </c>
      <c r="F2096" s="6">
        <v>0.7</v>
      </c>
      <c r="G2096" s="6">
        <f t="shared" si="48"/>
        <v>789.14285714285711</v>
      </c>
      <c r="H2096" s="5" t="s">
        <v>2274</v>
      </c>
    </row>
    <row r="2097" spans="1:8" x14ac:dyDescent="0.3">
      <c r="A2097" s="8" t="s">
        <v>4495</v>
      </c>
      <c r="B2097" s="8" t="s">
        <v>4495</v>
      </c>
      <c r="C2097" s="7" t="s">
        <v>4173</v>
      </c>
      <c r="D2097" s="8" t="s">
        <v>4495</v>
      </c>
      <c r="E2097" s="6">
        <v>552.4</v>
      </c>
      <c r="F2097" s="6">
        <v>0.7</v>
      </c>
      <c r="G2097" s="6">
        <f t="shared" si="48"/>
        <v>789.14285714285711</v>
      </c>
      <c r="H2097" s="5" t="s">
        <v>2274</v>
      </c>
    </row>
    <row r="2098" spans="1:8" x14ac:dyDescent="0.3">
      <c r="A2098" s="8" t="s">
        <v>4496</v>
      </c>
      <c r="B2098" s="8" t="s">
        <v>4496</v>
      </c>
      <c r="C2098" s="7" t="s">
        <v>4173</v>
      </c>
      <c r="D2098" s="8" t="s">
        <v>4496</v>
      </c>
      <c r="E2098" s="6">
        <v>487.31</v>
      </c>
      <c r="F2098" s="6">
        <v>0.7</v>
      </c>
      <c r="G2098" s="6">
        <f>E2098/F2098</f>
        <v>696.15714285714296</v>
      </c>
      <c r="H2098" s="5" t="s">
        <v>2274</v>
      </c>
    </row>
    <row r="2099" spans="1:8" x14ac:dyDescent="0.3">
      <c r="A2099" s="8" t="s">
        <v>4497</v>
      </c>
      <c r="B2099" s="8" t="s">
        <v>4497</v>
      </c>
      <c r="C2099" s="7" t="s">
        <v>4173</v>
      </c>
      <c r="D2099" s="8" t="s">
        <v>4497</v>
      </c>
      <c r="E2099" s="6">
        <v>487.31</v>
      </c>
      <c r="F2099" s="6">
        <v>0.7</v>
      </c>
      <c r="G2099" s="6">
        <f>E2099/F2099</f>
        <v>696.15714285714296</v>
      </c>
      <c r="H2099" s="5" t="s">
        <v>2274</v>
      </c>
    </row>
    <row r="2100" spans="1:8" x14ac:dyDescent="0.3">
      <c r="A2100" s="8" t="s">
        <v>4498</v>
      </c>
      <c r="B2100" s="8" t="s">
        <v>4498</v>
      </c>
      <c r="C2100" s="7" t="s">
        <v>4173</v>
      </c>
      <c r="D2100" s="8" t="s">
        <v>4498</v>
      </c>
      <c r="E2100" s="6">
        <v>557.83000000000004</v>
      </c>
      <c r="F2100" s="6">
        <v>0.7</v>
      </c>
      <c r="G2100" s="6">
        <f>E2100/F2100</f>
        <v>796.90000000000009</v>
      </c>
      <c r="H2100" s="5" t="s">
        <v>2274</v>
      </c>
    </row>
    <row r="2101" spans="1:8" x14ac:dyDescent="0.3">
      <c r="A2101" s="8" t="s">
        <v>4499</v>
      </c>
      <c r="B2101" s="8" t="s">
        <v>4499</v>
      </c>
      <c r="C2101" s="7" t="s">
        <v>4173</v>
      </c>
      <c r="D2101" s="8" t="s">
        <v>4499</v>
      </c>
      <c r="E2101" s="6">
        <v>557.83000000000004</v>
      </c>
      <c r="F2101" s="6">
        <v>0.7</v>
      </c>
      <c r="G2101" s="6">
        <f>E2101/F2101</f>
        <v>796.90000000000009</v>
      </c>
      <c r="H2101" s="5" t="s">
        <v>2274</v>
      </c>
    </row>
    <row r="2102" spans="1:8" x14ac:dyDescent="0.3">
      <c r="A2102" s="8" t="s">
        <v>4500</v>
      </c>
      <c r="B2102" s="8" t="s">
        <v>4500</v>
      </c>
      <c r="C2102" s="7" t="s">
        <v>4173</v>
      </c>
      <c r="D2102" s="8" t="s">
        <v>4500</v>
      </c>
      <c r="E2102" s="6">
        <v>60.31</v>
      </c>
      <c r="F2102" s="6">
        <v>0.7</v>
      </c>
      <c r="G2102" s="6">
        <f t="shared" ref="G2102:G2131" si="49">E2102/F2102</f>
        <v>86.157142857142873</v>
      </c>
      <c r="H2102" s="5" t="s">
        <v>2274</v>
      </c>
    </row>
    <row r="2103" spans="1:8" x14ac:dyDescent="0.3">
      <c r="A2103" s="8" t="s">
        <v>4501</v>
      </c>
      <c r="B2103" s="8" t="s">
        <v>4501</v>
      </c>
      <c r="C2103" s="7" t="s">
        <v>4173</v>
      </c>
      <c r="D2103" s="8" t="s">
        <v>4501</v>
      </c>
      <c r="E2103" s="6">
        <v>66.17</v>
      </c>
      <c r="F2103" s="6">
        <v>0.7</v>
      </c>
      <c r="G2103" s="6">
        <f t="shared" si="49"/>
        <v>94.528571428571439</v>
      </c>
      <c r="H2103" s="5" t="s">
        <v>2274</v>
      </c>
    </row>
    <row r="2104" spans="1:8" x14ac:dyDescent="0.3">
      <c r="A2104" s="8" t="s">
        <v>4502</v>
      </c>
      <c r="B2104" s="8" t="s">
        <v>4502</v>
      </c>
      <c r="C2104" s="7" t="s">
        <v>4173</v>
      </c>
      <c r="D2104" s="8" t="s">
        <v>4502</v>
      </c>
      <c r="E2104" s="6">
        <v>66.17</v>
      </c>
      <c r="F2104" s="6">
        <v>0.7</v>
      </c>
      <c r="G2104" s="6">
        <f t="shared" si="49"/>
        <v>94.528571428571439</v>
      </c>
      <c r="H2104" s="5" t="s">
        <v>2274</v>
      </c>
    </row>
    <row r="2105" spans="1:8" x14ac:dyDescent="0.3">
      <c r="A2105" s="8" t="s">
        <v>4503</v>
      </c>
      <c r="B2105" s="8" t="s">
        <v>4503</v>
      </c>
      <c r="C2105" s="7" t="s">
        <v>4173</v>
      </c>
      <c r="D2105" s="8" t="s">
        <v>4503</v>
      </c>
      <c r="E2105" s="6">
        <v>66.17</v>
      </c>
      <c r="F2105" s="6">
        <v>0.7</v>
      </c>
      <c r="G2105" s="6">
        <f t="shared" si="49"/>
        <v>94.528571428571439</v>
      </c>
      <c r="H2105" s="5" t="s">
        <v>2274</v>
      </c>
    </row>
    <row r="2106" spans="1:8" x14ac:dyDescent="0.3">
      <c r="A2106" s="8" t="s">
        <v>4504</v>
      </c>
      <c r="B2106" s="8" t="s">
        <v>4504</v>
      </c>
      <c r="C2106" s="7" t="s">
        <v>4173</v>
      </c>
      <c r="D2106" s="8" t="s">
        <v>4504</v>
      </c>
      <c r="E2106" s="6">
        <v>123.63</v>
      </c>
      <c r="F2106" s="6">
        <v>0.7</v>
      </c>
      <c r="G2106" s="6">
        <f t="shared" si="49"/>
        <v>176.61428571428573</v>
      </c>
      <c r="H2106" s="5" t="s">
        <v>2274</v>
      </c>
    </row>
    <row r="2107" spans="1:8" x14ac:dyDescent="0.3">
      <c r="A2107" s="8" t="s">
        <v>4505</v>
      </c>
      <c r="B2107" s="8" t="s">
        <v>4505</v>
      </c>
      <c r="C2107" s="7" t="s">
        <v>4173</v>
      </c>
      <c r="D2107" s="8" t="s">
        <v>4505</v>
      </c>
      <c r="E2107" s="6">
        <v>226.33</v>
      </c>
      <c r="F2107" s="6">
        <v>0.7</v>
      </c>
      <c r="G2107" s="6">
        <f t="shared" si="49"/>
        <v>323.32857142857148</v>
      </c>
      <c r="H2107" s="5" t="s">
        <v>2274</v>
      </c>
    </row>
    <row r="2108" spans="1:8" x14ac:dyDescent="0.3">
      <c r="A2108" s="8" t="s">
        <v>4506</v>
      </c>
      <c r="B2108" s="8" t="s">
        <v>4506</v>
      </c>
      <c r="C2108" s="7" t="s">
        <v>4173</v>
      </c>
      <c r="D2108" s="8" t="s">
        <v>4506</v>
      </c>
      <c r="E2108" s="6">
        <v>187.98</v>
      </c>
      <c r="F2108" s="6">
        <v>0.7</v>
      </c>
      <c r="G2108" s="6">
        <f t="shared" si="49"/>
        <v>268.54285714285714</v>
      </c>
      <c r="H2108" s="5" t="s">
        <v>2274</v>
      </c>
    </row>
    <row r="2109" spans="1:8" x14ac:dyDescent="0.3">
      <c r="A2109" s="8" t="s">
        <v>4507</v>
      </c>
      <c r="B2109" s="8" t="s">
        <v>4507</v>
      </c>
      <c r="C2109" s="7" t="s">
        <v>4173</v>
      </c>
      <c r="D2109" s="8" t="s">
        <v>4507</v>
      </c>
      <c r="E2109" s="6">
        <v>226.33</v>
      </c>
      <c r="F2109" s="6">
        <v>0.7</v>
      </c>
      <c r="G2109" s="6">
        <f t="shared" si="49"/>
        <v>323.32857142857148</v>
      </c>
      <c r="H2109" s="5" t="s">
        <v>2274</v>
      </c>
    </row>
    <row r="2110" spans="1:8" x14ac:dyDescent="0.3">
      <c r="A2110" s="8" t="s">
        <v>4508</v>
      </c>
      <c r="B2110" s="8" t="s">
        <v>4508</v>
      </c>
      <c r="C2110" s="7" t="s">
        <v>4173</v>
      </c>
      <c r="D2110" s="8" t="s">
        <v>4508</v>
      </c>
      <c r="E2110" s="6">
        <v>226.33</v>
      </c>
      <c r="F2110" s="6">
        <v>0.7</v>
      </c>
      <c r="G2110" s="6">
        <f t="shared" si="49"/>
        <v>323.32857142857148</v>
      </c>
      <c r="H2110" s="5" t="s">
        <v>2274</v>
      </c>
    </row>
    <row r="2111" spans="1:8" x14ac:dyDescent="0.3">
      <c r="A2111" s="8" t="s">
        <v>4509</v>
      </c>
      <c r="B2111" s="8" t="s">
        <v>4509</v>
      </c>
      <c r="C2111" s="7" t="s">
        <v>4173</v>
      </c>
      <c r="D2111" s="8" t="s">
        <v>4509</v>
      </c>
      <c r="E2111" s="6">
        <v>230.62</v>
      </c>
      <c r="F2111" s="6">
        <v>0.7</v>
      </c>
      <c r="G2111" s="6">
        <f t="shared" si="49"/>
        <v>329.45714285714291</v>
      </c>
      <c r="H2111" s="5" t="s">
        <v>2274</v>
      </c>
    </row>
    <row r="2112" spans="1:8" x14ac:dyDescent="0.3">
      <c r="A2112" s="8" t="s">
        <v>4510</v>
      </c>
      <c r="B2112" s="8" t="s">
        <v>4510</v>
      </c>
      <c r="C2112" s="7" t="s">
        <v>4173</v>
      </c>
      <c r="D2112" s="8" t="s">
        <v>4510</v>
      </c>
      <c r="E2112" s="6">
        <v>66.17</v>
      </c>
      <c r="F2112" s="6">
        <v>0.7</v>
      </c>
      <c r="G2112" s="6">
        <f t="shared" si="49"/>
        <v>94.528571428571439</v>
      </c>
      <c r="H2112" s="5" t="s">
        <v>2274</v>
      </c>
    </row>
    <row r="2113" spans="1:8" x14ac:dyDescent="0.3">
      <c r="A2113" s="8" t="s">
        <v>4511</v>
      </c>
      <c r="B2113" s="8" t="s">
        <v>4511</v>
      </c>
      <c r="C2113" s="7" t="s">
        <v>4173</v>
      </c>
      <c r="D2113" s="8" t="s">
        <v>4511</v>
      </c>
      <c r="E2113" s="6">
        <v>66.17</v>
      </c>
      <c r="F2113" s="6">
        <v>0.7</v>
      </c>
      <c r="G2113" s="6">
        <f t="shared" si="49"/>
        <v>94.528571428571439</v>
      </c>
      <c r="H2113" s="5" t="s">
        <v>2274</v>
      </c>
    </row>
    <row r="2114" spans="1:8" x14ac:dyDescent="0.3">
      <c r="A2114" s="8" t="s">
        <v>4512</v>
      </c>
      <c r="B2114" s="8" t="s">
        <v>4512</v>
      </c>
      <c r="C2114" s="7" t="s">
        <v>4173</v>
      </c>
      <c r="D2114" s="8" t="s">
        <v>4512</v>
      </c>
      <c r="E2114" s="6">
        <v>230.43</v>
      </c>
      <c r="F2114" s="6">
        <v>0.7</v>
      </c>
      <c r="G2114" s="6">
        <f t="shared" si="49"/>
        <v>329.18571428571431</v>
      </c>
      <c r="H2114" s="5" t="s">
        <v>2274</v>
      </c>
    </row>
    <row r="2115" spans="1:8" x14ac:dyDescent="0.3">
      <c r="A2115" s="8" t="s">
        <v>4513</v>
      </c>
      <c r="B2115" s="8" t="s">
        <v>4513</v>
      </c>
      <c r="C2115" s="7" t="s">
        <v>4173</v>
      </c>
      <c r="D2115" s="8" t="s">
        <v>4513</v>
      </c>
      <c r="E2115" s="6">
        <v>198.19</v>
      </c>
      <c r="F2115" s="6">
        <v>0.7</v>
      </c>
      <c r="G2115" s="6">
        <f t="shared" si="49"/>
        <v>283.12857142857143</v>
      </c>
      <c r="H2115" s="5" t="s">
        <v>2274</v>
      </c>
    </row>
    <row r="2116" spans="1:8" x14ac:dyDescent="0.3">
      <c r="A2116" s="8" t="s">
        <v>4514</v>
      </c>
      <c r="B2116" s="8" t="s">
        <v>4514</v>
      </c>
      <c r="C2116" s="7" t="s">
        <v>4173</v>
      </c>
      <c r="D2116" s="8" t="s">
        <v>4514</v>
      </c>
      <c r="E2116" s="6">
        <v>230.43</v>
      </c>
      <c r="F2116" s="6">
        <v>0.7</v>
      </c>
      <c r="G2116" s="6">
        <f t="shared" si="49"/>
        <v>329.18571428571431</v>
      </c>
      <c r="H2116" s="5" t="s">
        <v>2274</v>
      </c>
    </row>
    <row r="2117" spans="1:8" x14ac:dyDescent="0.3">
      <c r="A2117" s="8" t="s">
        <v>4515</v>
      </c>
      <c r="B2117" s="8" t="s">
        <v>4515</v>
      </c>
      <c r="C2117" s="7" t="s">
        <v>4173</v>
      </c>
      <c r="D2117" s="8" t="s">
        <v>4515</v>
      </c>
      <c r="E2117" s="6">
        <v>234.39</v>
      </c>
      <c r="F2117" s="6">
        <v>0.7</v>
      </c>
      <c r="G2117" s="6">
        <f t="shared" si="49"/>
        <v>334.84285714285716</v>
      </c>
      <c r="H2117" s="5" t="s">
        <v>2274</v>
      </c>
    </row>
    <row r="2118" spans="1:8" x14ac:dyDescent="0.3">
      <c r="A2118" s="8" t="s">
        <v>4516</v>
      </c>
      <c r="B2118" s="8" t="s">
        <v>4516</v>
      </c>
      <c r="C2118" s="7" t="s">
        <v>4173</v>
      </c>
      <c r="D2118" s="8" t="s">
        <v>4516</v>
      </c>
      <c r="E2118" s="6">
        <v>234.52</v>
      </c>
      <c r="F2118" s="6">
        <v>0.7</v>
      </c>
      <c r="G2118" s="6">
        <f t="shared" si="49"/>
        <v>335.02857142857147</v>
      </c>
      <c r="H2118" s="5" t="s">
        <v>2274</v>
      </c>
    </row>
    <row r="2119" spans="1:8" x14ac:dyDescent="0.3">
      <c r="A2119" s="8" t="s">
        <v>4517</v>
      </c>
      <c r="B2119" s="8" t="s">
        <v>4517</v>
      </c>
      <c r="C2119" s="7" t="s">
        <v>4173</v>
      </c>
      <c r="D2119" s="8" t="s">
        <v>4517</v>
      </c>
      <c r="E2119" s="6">
        <v>238.88</v>
      </c>
      <c r="F2119" s="6">
        <v>0.7</v>
      </c>
      <c r="G2119" s="6">
        <f t="shared" si="49"/>
        <v>341.25714285714287</v>
      </c>
      <c r="H2119" s="5" t="s">
        <v>2274</v>
      </c>
    </row>
    <row r="2120" spans="1:8" x14ac:dyDescent="0.3">
      <c r="A2120" s="8" t="s">
        <v>4518</v>
      </c>
      <c r="B2120" s="8" t="s">
        <v>4518</v>
      </c>
      <c r="C2120" s="7" t="s">
        <v>4173</v>
      </c>
      <c r="D2120" s="8" t="s">
        <v>4518</v>
      </c>
      <c r="E2120" s="6">
        <v>66.17</v>
      </c>
      <c r="F2120" s="6">
        <v>0.7</v>
      </c>
      <c r="G2120" s="6">
        <f t="shared" si="49"/>
        <v>94.528571428571439</v>
      </c>
      <c r="H2120" s="10" t="s">
        <v>2274</v>
      </c>
    </row>
    <row r="2121" spans="1:8" x14ac:dyDescent="0.3">
      <c r="A2121" s="8" t="s">
        <v>4519</v>
      </c>
      <c r="B2121" s="8" t="s">
        <v>4519</v>
      </c>
      <c r="C2121" s="7" t="s">
        <v>4173</v>
      </c>
      <c r="D2121" s="8" t="s">
        <v>4519</v>
      </c>
      <c r="E2121" s="6">
        <v>66.17</v>
      </c>
      <c r="F2121" s="6">
        <v>0.7</v>
      </c>
      <c r="G2121" s="6">
        <f t="shared" si="49"/>
        <v>94.528571428571439</v>
      </c>
      <c r="H2121" s="10" t="s">
        <v>2274</v>
      </c>
    </row>
    <row r="2122" spans="1:8" x14ac:dyDescent="0.3">
      <c r="A2122" s="8" t="s">
        <v>4520</v>
      </c>
      <c r="B2122" s="8" t="s">
        <v>4520</v>
      </c>
      <c r="C2122" s="7" t="s">
        <v>4173</v>
      </c>
      <c r="D2122" s="8" t="s">
        <v>4520</v>
      </c>
      <c r="E2122" s="6">
        <v>68.12</v>
      </c>
      <c r="F2122" s="6">
        <v>0.7</v>
      </c>
      <c r="G2122" s="6">
        <f t="shared" si="49"/>
        <v>97.314285714285731</v>
      </c>
      <c r="H2122" s="10" t="s">
        <v>2274</v>
      </c>
    </row>
    <row r="2123" spans="1:8" x14ac:dyDescent="0.3">
      <c r="A2123" s="8" t="s">
        <v>4521</v>
      </c>
      <c r="B2123" s="8" t="s">
        <v>4521</v>
      </c>
      <c r="C2123" s="7" t="s">
        <v>4173</v>
      </c>
      <c r="D2123" s="8" t="s">
        <v>4521</v>
      </c>
      <c r="E2123" s="6">
        <v>68.12</v>
      </c>
      <c r="F2123" s="6">
        <v>0.7</v>
      </c>
      <c r="G2123" s="6">
        <f t="shared" si="49"/>
        <v>97.314285714285731</v>
      </c>
      <c r="H2123" s="10" t="s">
        <v>2274</v>
      </c>
    </row>
    <row r="2124" spans="1:8" x14ac:dyDescent="0.3">
      <c r="A2124" s="8" t="s">
        <v>4522</v>
      </c>
      <c r="B2124" s="8" t="s">
        <v>4522</v>
      </c>
      <c r="C2124" s="7" t="s">
        <v>4173</v>
      </c>
      <c r="D2124" s="8" t="s">
        <v>4522</v>
      </c>
      <c r="E2124" s="6">
        <v>244.79</v>
      </c>
      <c r="F2124" s="6">
        <v>0.7</v>
      </c>
      <c r="G2124" s="6">
        <f t="shared" si="49"/>
        <v>349.7</v>
      </c>
      <c r="H2124" s="10" t="s">
        <v>2274</v>
      </c>
    </row>
    <row r="2125" spans="1:8" x14ac:dyDescent="0.3">
      <c r="A2125" s="8" t="s">
        <v>4523</v>
      </c>
      <c r="B2125" s="8" t="s">
        <v>4523</v>
      </c>
      <c r="C2125" s="7" t="s">
        <v>4173</v>
      </c>
      <c r="D2125" s="8" t="s">
        <v>4523</v>
      </c>
      <c r="E2125" s="6">
        <v>249.02</v>
      </c>
      <c r="F2125" s="6">
        <v>0.7</v>
      </c>
      <c r="G2125" s="6">
        <f t="shared" si="49"/>
        <v>355.74285714285719</v>
      </c>
      <c r="H2125" s="10" t="s">
        <v>2274</v>
      </c>
    </row>
    <row r="2126" spans="1:8" x14ac:dyDescent="0.3">
      <c r="A2126" s="8" t="s">
        <v>4524</v>
      </c>
      <c r="B2126" s="8" t="s">
        <v>4524</v>
      </c>
      <c r="C2126" s="7" t="s">
        <v>4173</v>
      </c>
      <c r="D2126" s="8" t="s">
        <v>4524</v>
      </c>
      <c r="E2126" s="6">
        <v>244.79</v>
      </c>
      <c r="F2126" s="6">
        <v>0.7</v>
      </c>
      <c r="G2126" s="6">
        <f t="shared" si="49"/>
        <v>349.7</v>
      </c>
      <c r="H2126" s="10" t="s">
        <v>2274</v>
      </c>
    </row>
    <row r="2127" spans="1:8" x14ac:dyDescent="0.3">
      <c r="A2127" s="8" t="s">
        <v>4525</v>
      </c>
      <c r="B2127" s="8" t="s">
        <v>4525</v>
      </c>
      <c r="C2127" s="7" t="s">
        <v>4173</v>
      </c>
      <c r="D2127" s="8" t="s">
        <v>4525</v>
      </c>
      <c r="E2127" s="6">
        <v>249.02</v>
      </c>
      <c r="F2127" s="6">
        <v>0.7</v>
      </c>
      <c r="G2127" s="6">
        <f t="shared" si="49"/>
        <v>355.74285714285719</v>
      </c>
      <c r="H2127" s="10" t="s">
        <v>2274</v>
      </c>
    </row>
    <row r="2128" spans="1:8" x14ac:dyDescent="0.3">
      <c r="A2128" s="8" t="s">
        <v>4526</v>
      </c>
      <c r="B2128" s="8" t="s">
        <v>4526</v>
      </c>
      <c r="C2128" s="7" t="s">
        <v>4173</v>
      </c>
      <c r="D2128" s="8" t="s">
        <v>4526</v>
      </c>
      <c r="E2128" s="6">
        <v>249.21</v>
      </c>
      <c r="F2128" s="6">
        <v>0.7</v>
      </c>
      <c r="G2128" s="6">
        <f t="shared" si="49"/>
        <v>356.01428571428573</v>
      </c>
      <c r="H2128" s="10" t="s">
        <v>2274</v>
      </c>
    </row>
    <row r="2129" spans="1:8" x14ac:dyDescent="0.3">
      <c r="A2129" s="8" t="s">
        <v>4527</v>
      </c>
      <c r="B2129" s="8" t="s">
        <v>4527</v>
      </c>
      <c r="C2129" s="7" t="s">
        <v>4173</v>
      </c>
      <c r="D2129" s="8" t="s">
        <v>4527</v>
      </c>
      <c r="E2129" s="6">
        <v>253.57</v>
      </c>
      <c r="F2129" s="6">
        <v>0.7</v>
      </c>
      <c r="G2129" s="6">
        <f t="shared" si="49"/>
        <v>362.24285714285713</v>
      </c>
      <c r="H2129" s="10" t="s">
        <v>2274</v>
      </c>
    </row>
    <row r="2130" spans="1:8" x14ac:dyDescent="0.3">
      <c r="A2130" s="8" t="s">
        <v>4528</v>
      </c>
      <c r="B2130" s="8" t="s">
        <v>4528</v>
      </c>
      <c r="C2130" s="7" t="s">
        <v>4173</v>
      </c>
      <c r="D2130" s="8" t="s">
        <v>4528</v>
      </c>
      <c r="E2130" s="6">
        <v>75.08</v>
      </c>
      <c r="F2130" s="6">
        <v>0.7</v>
      </c>
      <c r="G2130" s="6">
        <f t="shared" si="49"/>
        <v>107.25714285714287</v>
      </c>
      <c r="H2130" s="10" t="s">
        <v>2274</v>
      </c>
    </row>
    <row r="2131" spans="1:8" x14ac:dyDescent="0.3">
      <c r="A2131" s="8" t="s">
        <v>4529</v>
      </c>
      <c r="B2131" s="8" t="s">
        <v>4529</v>
      </c>
      <c r="C2131" s="7" t="s">
        <v>4173</v>
      </c>
      <c r="D2131" s="8" t="s">
        <v>4529</v>
      </c>
      <c r="E2131" s="6">
        <v>75.08</v>
      </c>
      <c r="F2131" s="6">
        <v>0.7</v>
      </c>
      <c r="G2131" s="6">
        <f t="shared" si="49"/>
        <v>107.25714285714287</v>
      </c>
      <c r="H2131" s="10" t="s">
        <v>2274</v>
      </c>
    </row>
    <row r="2132" spans="1:8" x14ac:dyDescent="0.3">
      <c r="A2132" s="8" t="s">
        <v>4530</v>
      </c>
      <c r="B2132" s="8" t="s">
        <v>4530</v>
      </c>
      <c r="C2132" s="7" t="s">
        <v>2564</v>
      </c>
      <c r="D2132" s="8" t="s">
        <v>4530</v>
      </c>
      <c r="E2132" s="6">
        <v>149.69999999999999</v>
      </c>
      <c r="F2132" s="6">
        <v>0.7</v>
      </c>
      <c r="G2132" s="6">
        <f t="shared" ref="G2132:G2195" si="50">E2132/F2132</f>
        <v>213.85714285714286</v>
      </c>
      <c r="H2132" s="10" t="s">
        <v>2274</v>
      </c>
    </row>
    <row r="2133" spans="1:8" x14ac:dyDescent="0.3">
      <c r="A2133" s="8" t="s">
        <v>4531</v>
      </c>
      <c r="B2133" s="8" t="s">
        <v>4531</v>
      </c>
      <c r="C2133" s="7" t="s">
        <v>2564</v>
      </c>
      <c r="D2133" s="8" t="s">
        <v>4531</v>
      </c>
      <c r="E2133" s="6">
        <v>149.69999999999999</v>
      </c>
      <c r="F2133" s="6">
        <v>0.7</v>
      </c>
      <c r="G2133" s="6">
        <f t="shared" si="50"/>
        <v>213.85714285714286</v>
      </c>
      <c r="H2133" s="10" t="s">
        <v>2274</v>
      </c>
    </row>
    <row r="2134" spans="1:8" x14ac:dyDescent="0.3">
      <c r="A2134" s="8" t="s">
        <v>4532</v>
      </c>
      <c r="B2134" s="8" t="s">
        <v>4532</v>
      </c>
      <c r="C2134" s="7" t="s">
        <v>2564</v>
      </c>
      <c r="D2134" s="8" t="s">
        <v>4532</v>
      </c>
      <c r="E2134" s="6">
        <v>149.69999999999999</v>
      </c>
      <c r="F2134" s="6">
        <v>0.7</v>
      </c>
      <c r="G2134" s="6">
        <f t="shared" si="50"/>
        <v>213.85714285714286</v>
      </c>
      <c r="H2134" s="10" t="s">
        <v>2274</v>
      </c>
    </row>
    <row r="2135" spans="1:8" x14ac:dyDescent="0.3">
      <c r="A2135" s="8" t="s">
        <v>4533</v>
      </c>
      <c r="B2135" s="8" t="s">
        <v>4533</v>
      </c>
      <c r="C2135" s="7" t="s">
        <v>2564</v>
      </c>
      <c r="D2135" s="8" t="s">
        <v>4533</v>
      </c>
      <c r="E2135" s="6">
        <v>127.14</v>
      </c>
      <c r="F2135" s="6">
        <v>0.7</v>
      </c>
      <c r="G2135" s="6">
        <f t="shared" si="50"/>
        <v>181.62857142857143</v>
      </c>
      <c r="H2135" s="10" t="s">
        <v>2274</v>
      </c>
    </row>
    <row r="2136" spans="1:8" x14ac:dyDescent="0.3">
      <c r="A2136" s="8" t="s">
        <v>4534</v>
      </c>
      <c r="B2136" s="8" t="s">
        <v>4534</v>
      </c>
      <c r="C2136" s="7" t="s">
        <v>2564</v>
      </c>
      <c r="D2136" s="8" t="s">
        <v>4534</v>
      </c>
      <c r="E2136" s="6">
        <v>149.69999999999999</v>
      </c>
      <c r="F2136" s="6">
        <v>0.7</v>
      </c>
      <c r="G2136" s="6">
        <f t="shared" si="50"/>
        <v>213.85714285714286</v>
      </c>
      <c r="H2136" s="10" t="s">
        <v>2274</v>
      </c>
    </row>
    <row r="2137" spans="1:8" x14ac:dyDescent="0.3">
      <c r="A2137" s="8" t="s">
        <v>4535</v>
      </c>
      <c r="B2137" s="8" t="s">
        <v>4535</v>
      </c>
      <c r="C2137" s="7" t="s">
        <v>2564</v>
      </c>
      <c r="D2137" s="8" t="s">
        <v>4535</v>
      </c>
      <c r="E2137" s="6">
        <v>149.69999999999999</v>
      </c>
      <c r="F2137" s="6">
        <v>0.7</v>
      </c>
      <c r="G2137" s="6">
        <f t="shared" si="50"/>
        <v>213.85714285714286</v>
      </c>
      <c r="H2137" s="10" t="s">
        <v>2274</v>
      </c>
    </row>
    <row r="2138" spans="1:8" x14ac:dyDescent="0.3">
      <c r="A2138" s="8" t="s">
        <v>4536</v>
      </c>
      <c r="B2138" s="8" t="s">
        <v>4536</v>
      </c>
      <c r="C2138" s="7" t="s">
        <v>2564</v>
      </c>
      <c r="D2138" s="8" t="s">
        <v>4536</v>
      </c>
      <c r="E2138" s="6">
        <v>108.5</v>
      </c>
      <c r="F2138" s="6">
        <v>0.7</v>
      </c>
      <c r="G2138" s="6">
        <f t="shared" si="50"/>
        <v>155</v>
      </c>
      <c r="H2138" s="10" t="s">
        <v>2274</v>
      </c>
    </row>
    <row r="2139" spans="1:8" x14ac:dyDescent="0.3">
      <c r="A2139" s="8" t="s">
        <v>4537</v>
      </c>
      <c r="B2139" s="8" t="s">
        <v>4537</v>
      </c>
      <c r="C2139" s="7" t="s">
        <v>2564</v>
      </c>
      <c r="D2139" s="8" t="s">
        <v>4537</v>
      </c>
      <c r="E2139" s="6">
        <v>108.5</v>
      </c>
      <c r="F2139" s="6">
        <v>0.7</v>
      </c>
      <c r="G2139" s="6">
        <f t="shared" si="50"/>
        <v>155</v>
      </c>
      <c r="H2139" s="10" t="s">
        <v>2274</v>
      </c>
    </row>
    <row r="2140" spans="1:8" x14ac:dyDescent="0.3">
      <c r="A2140" s="8" t="s">
        <v>4538</v>
      </c>
      <c r="B2140" s="8" t="s">
        <v>4538</v>
      </c>
      <c r="C2140" s="7" t="s">
        <v>2564</v>
      </c>
      <c r="D2140" s="8" t="s">
        <v>4538</v>
      </c>
      <c r="E2140" s="6">
        <v>117.85</v>
      </c>
      <c r="F2140" s="6">
        <v>0.7</v>
      </c>
      <c r="G2140" s="6">
        <f t="shared" si="50"/>
        <v>168.35714285714286</v>
      </c>
      <c r="H2140" s="10" t="s">
        <v>2274</v>
      </c>
    </row>
    <row r="2141" spans="1:8" x14ac:dyDescent="0.3">
      <c r="A2141" s="8" t="s">
        <v>4539</v>
      </c>
      <c r="B2141" s="8" t="s">
        <v>4539</v>
      </c>
      <c r="C2141" s="7" t="s">
        <v>2564</v>
      </c>
      <c r="D2141" s="8" t="s">
        <v>4539</v>
      </c>
      <c r="E2141" s="6">
        <v>119.28</v>
      </c>
      <c r="F2141" s="6">
        <v>0.7</v>
      </c>
      <c r="G2141" s="6">
        <f t="shared" si="50"/>
        <v>170.4</v>
      </c>
      <c r="H2141" s="10" t="s">
        <v>2274</v>
      </c>
    </row>
    <row r="2142" spans="1:8" x14ac:dyDescent="0.3">
      <c r="A2142" s="8" t="s">
        <v>4540</v>
      </c>
      <c r="B2142" s="8" t="s">
        <v>4540</v>
      </c>
      <c r="C2142" s="7" t="s">
        <v>2564</v>
      </c>
      <c r="D2142" s="8" t="s">
        <v>4540</v>
      </c>
      <c r="E2142" s="6">
        <v>75</v>
      </c>
      <c r="F2142" s="6">
        <v>0.7</v>
      </c>
      <c r="G2142" s="6">
        <f t="shared" si="50"/>
        <v>107.14285714285715</v>
      </c>
      <c r="H2142" s="5" t="s">
        <v>2274</v>
      </c>
    </row>
    <row r="2143" spans="1:8" x14ac:dyDescent="0.3">
      <c r="A2143" s="8" t="s">
        <v>4541</v>
      </c>
      <c r="B2143" s="8" t="s">
        <v>4541</v>
      </c>
      <c r="C2143" s="7" t="s">
        <v>2564</v>
      </c>
      <c r="D2143" s="8" t="s">
        <v>4541</v>
      </c>
      <c r="E2143" s="6">
        <v>106.15</v>
      </c>
      <c r="F2143" s="6">
        <v>0.7</v>
      </c>
      <c r="G2143" s="6">
        <f t="shared" si="50"/>
        <v>151.64285714285717</v>
      </c>
      <c r="H2143" s="5" t="s">
        <v>2274</v>
      </c>
    </row>
    <row r="2144" spans="1:8" x14ac:dyDescent="0.3">
      <c r="A2144" s="8" t="s">
        <v>4542</v>
      </c>
      <c r="B2144" s="8" t="s">
        <v>4542</v>
      </c>
      <c r="C2144" s="7" t="s">
        <v>2564</v>
      </c>
      <c r="D2144" s="8" t="s">
        <v>4542</v>
      </c>
      <c r="E2144" s="6">
        <v>108.1</v>
      </c>
      <c r="F2144" s="6">
        <v>0.7</v>
      </c>
      <c r="G2144" s="6">
        <f t="shared" si="50"/>
        <v>154.42857142857142</v>
      </c>
      <c r="H2144" s="5" t="s">
        <v>2274</v>
      </c>
    </row>
    <row r="2145" spans="1:8" x14ac:dyDescent="0.3">
      <c r="A2145" s="8" t="s">
        <v>4543</v>
      </c>
      <c r="B2145" s="8" t="s">
        <v>4543</v>
      </c>
      <c r="C2145" s="7" t="s">
        <v>2564</v>
      </c>
      <c r="D2145" s="8" t="s">
        <v>4543</v>
      </c>
      <c r="E2145" s="6">
        <v>84.7</v>
      </c>
      <c r="F2145" s="6">
        <v>0.7</v>
      </c>
      <c r="G2145" s="6">
        <f t="shared" si="50"/>
        <v>121.00000000000001</v>
      </c>
      <c r="H2145" s="5" t="s">
        <v>2274</v>
      </c>
    </row>
    <row r="2146" spans="1:8" x14ac:dyDescent="0.3">
      <c r="A2146" s="8" t="s">
        <v>4544</v>
      </c>
      <c r="B2146" s="8" t="s">
        <v>4544</v>
      </c>
      <c r="C2146" s="7" t="s">
        <v>2564</v>
      </c>
      <c r="D2146" s="8" t="s">
        <v>4544</v>
      </c>
      <c r="E2146" s="6">
        <v>109.72</v>
      </c>
      <c r="F2146" s="6">
        <v>0.7</v>
      </c>
      <c r="G2146" s="6">
        <f t="shared" si="50"/>
        <v>156.74285714285716</v>
      </c>
      <c r="H2146" s="5" t="s">
        <v>2274</v>
      </c>
    </row>
    <row r="2147" spans="1:8" x14ac:dyDescent="0.3">
      <c r="A2147" s="8" t="s">
        <v>4545</v>
      </c>
      <c r="B2147" s="8" t="s">
        <v>4545</v>
      </c>
      <c r="C2147" s="7" t="s">
        <v>2564</v>
      </c>
      <c r="D2147" s="8" t="s">
        <v>4545</v>
      </c>
      <c r="E2147" s="6">
        <v>111.67</v>
      </c>
      <c r="F2147" s="6">
        <v>0.7</v>
      </c>
      <c r="G2147" s="6">
        <f t="shared" si="50"/>
        <v>159.52857142857144</v>
      </c>
      <c r="H2147" s="5" t="s">
        <v>2274</v>
      </c>
    </row>
    <row r="2148" spans="1:8" x14ac:dyDescent="0.3">
      <c r="A2148" s="8" t="s">
        <v>4546</v>
      </c>
      <c r="B2148" s="8" t="s">
        <v>4546</v>
      </c>
      <c r="C2148" s="7" t="s">
        <v>2564</v>
      </c>
      <c r="D2148" s="8" t="s">
        <v>4546</v>
      </c>
      <c r="E2148" s="6">
        <v>113.62</v>
      </c>
      <c r="F2148" s="6">
        <v>0.7</v>
      </c>
      <c r="G2148" s="6">
        <f t="shared" si="50"/>
        <v>162.31428571428575</v>
      </c>
      <c r="H2148" s="5" t="s">
        <v>2274</v>
      </c>
    </row>
    <row r="2149" spans="1:8" x14ac:dyDescent="0.3">
      <c r="A2149" s="8" t="s">
        <v>4547</v>
      </c>
      <c r="B2149" s="8" t="s">
        <v>4547</v>
      </c>
      <c r="C2149" s="7" t="s">
        <v>2564</v>
      </c>
      <c r="D2149" s="8" t="s">
        <v>4547</v>
      </c>
      <c r="E2149" s="6">
        <v>44.08</v>
      </c>
      <c r="F2149" s="6">
        <v>0.7</v>
      </c>
      <c r="G2149" s="6">
        <f t="shared" si="50"/>
        <v>62.971428571428575</v>
      </c>
      <c r="H2149" s="5" t="s">
        <v>2274</v>
      </c>
    </row>
    <row r="2150" spans="1:8" x14ac:dyDescent="0.3">
      <c r="A2150" s="8" t="s">
        <v>4548</v>
      </c>
      <c r="B2150" s="8" t="s">
        <v>4548</v>
      </c>
      <c r="C2150" s="7" t="s">
        <v>2564</v>
      </c>
      <c r="D2150" s="8" t="s">
        <v>4548</v>
      </c>
      <c r="E2150" s="6">
        <v>87.4</v>
      </c>
      <c r="F2150" s="6">
        <v>0.7</v>
      </c>
      <c r="G2150" s="6">
        <f t="shared" si="50"/>
        <v>124.85714285714288</v>
      </c>
      <c r="H2150" s="5" t="s">
        <v>2274</v>
      </c>
    </row>
    <row r="2151" spans="1:8" x14ac:dyDescent="0.3">
      <c r="A2151" s="8" t="s">
        <v>4549</v>
      </c>
      <c r="B2151" s="8" t="s">
        <v>4549</v>
      </c>
      <c r="C2151" s="7" t="s">
        <v>2564</v>
      </c>
      <c r="D2151" s="8" t="s">
        <v>4549</v>
      </c>
      <c r="E2151" s="6">
        <v>117.52</v>
      </c>
      <c r="F2151" s="6">
        <v>0.7</v>
      </c>
      <c r="G2151" s="6">
        <f t="shared" si="50"/>
        <v>167.8857142857143</v>
      </c>
      <c r="H2151" s="5" t="s">
        <v>2274</v>
      </c>
    </row>
    <row r="2152" spans="1:8" x14ac:dyDescent="0.3">
      <c r="A2152" s="8" t="s">
        <v>4550</v>
      </c>
      <c r="B2152" s="8" t="s">
        <v>4550</v>
      </c>
      <c r="C2152" s="7" t="s">
        <v>2564</v>
      </c>
      <c r="D2152" s="8" t="s">
        <v>4550</v>
      </c>
      <c r="E2152" s="6">
        <v>93.55</v>
      </c>
      <c r="F2152" s="6">
        <v>0.7</v>
      </c>
      <c r="G2152" s="6">
        <f t="shared" si="50"/>
        <v>133.64285714285714</v>
      </c>
      <c r="H2152" s="5" t="s">
        <v>2274</v>
      </c>
    </row>
    <row r="2153" spans="1:8" x14ac:dyDescent="0.3">
      <c r="A2153" s="8" t="s">
        <v>4551</v>
      </c>
      <c r="B2153" s="8" t="s">
        <v>4551</v>
      </c>
      <c r="C2153" s="7" t="s">
        <v>2564</v>
      </c>
      <c r="D2153" s="8" t="s">
        <v>4551</v>
      </c>
      <c r="E2153" s="6">
        <v>111.54</v>
      </c>
      <c r="F2153" s="6">
        <v>0.7</v>
      </c>
      <c r="G2153" s="6">
        <f t="shared" si="50"/>
        <v>159.34285714285716</v>
      </c>
      <c r="H2153" s="5" t="s">
        <v>2274</v>
      </c>
    </row>
    <row r="2154" spans="1:8" x14ac:dyDescent="0.3">
      <c r="A2154" s="8" t="s">
        <v>4552</v>
      </c>
      <c r="B2154" s="8" t="s">
        <v>4552</v>
      </c>
      <c r="C2154" s="7" t="s">
        <v>2564</v>
      </c>
      <c r="D2154" s="8" t="s">
        <v>4552</v>
      </c>
      <c r="E2154" s="6">
        <v>86.5</v>
      </c>
      <c r="F2154" s="6">
        <v>0.7</v>
      </c>
      <c r="G2154" s="6">
        <f t="shared" si="50"/>
        <v>123.57142857142858</v>
      </c>
      <c r="H2154" s="5" t="s">
        <v>2274</v>
      </c>
    </row>
    <row r="2155" spans="1:8" x14ac:dyDescent="0.3">
      <c r="A2155" s="8" t="s">
        <v>4553</v>
      </c>
      <c r="B2155" s="8" t="s">
        <v>4553</v>
      </c>
      <c r="C2155" s="7" t="s">
        <v>2564</v>
      </c>
      <c r="D2155" s="8" t="s">
        <v>4553</v>
      </c>
      <c r="E2155" s="6">
        <v>87.95</v>
      </c>
      <c r="F2155" s="6">
        <v>0.7</v>
      </c>
      <c r="G2155" s="6">
        <f t="shared" si="50"/>
        <v>125.64285714285715</v>
      </c>
      <c r="H2155" s="5" t="s">
        <v>2274</v>
      </c>
    </row>
    <row r="2156" spans="1:8" x14ac:dyDescent="0.3">
      <c r="A2156" s="8" t="s">
        <v>4554</v>
      </c>
      <c r="B2156" s="8" t="s">
        <v>4554</v>
      </c>
      <c r="C2156" s="7" t="s">
        <v>2564</v>
      </c>
      <c r="D2156" s="8" t="s">
        <v>4554</v>
      </c>
      <c r="E2156" s="6">
        <v>116.29</v>
      </c>
      <c r="F2156" s="6">
        <v>0.7</v>
      </c>
      <c r="G2156" s="6">
        <f t="shared" si="50"/>
        <v>166.12857142857146</v>
      </c>
      <c r="H2156" s="5" t="s">
        <v>2274</v>
      </c>
    </row>
    <row r="2157" spans="1:8" x14ac:dyDescent="0.3">
      <c r="A2157" s="8" t="s">
        <v>4555</v>
      </c>
      <c r="B2157" s="8" t="s">
        <v>4555</v>
      </c>
      <c r="C2157" s="7" t="s">
        <v>2564</v>
      </c>
      <c r="D2157" s="8" t="s">
        <v>4555</v>
      </c>
      <c r="E2157" s="6">
        <v>116.29</v>
      </c>
      <c r="F2157" s="6">
        <v>0.7</v>
      </c>
      <c r="G2157" s="6">
        <f t="shared" si="50"/>
        <v>166.12857142857146</v>
      </c>
      <c r="H2157" s="5" t="s">
        <v>2274</v>
      </c>
    </row>
    <row r="2158" spans="1:8" x14ac:dyDescent="0.3">
      <c r="A2158" s="8" t="s">
        <v>4556</v>
      </c>
      <c r="B2158" s="8" t="s">
        <v>4556</v>
      </c>
      <c r="C2158" s="7" t="s">
        <v>2564</v>
      </c>
      <c r="D2158" s="8" t="s">
        <v>4556</v>
      </c>
      <c r="E2158" s="6">
        <v>94.77</v>
      </c>
      <c r="F2158" s="6">
        <v>0.7</v>
      </c>
      <c r="G2158" s="6">
        <f t="shared" si="50"/>
        <v>135.3857142857143</v>
      </c>
      <c r="H2158" s="5" t="s">
        <v>2274</v>
      </c>
    </row>
    <row r="2159" spans="1:8" x14ac:dyDescent="0.3">
      <c r="A2159" s="8" t="s">
        <v>4557</v>
      </c>
      <c r="B2159" s="8" t="s">
        <v>4557</v>
      </c>
      <c r="C2159" s="7" t="s">
        <v>2564</v>
      </c>
      <c r="D2159" s="8" t="s">
        <v>4557</v>
      </c>
      <c r="E2159" s="6">
        <v>112.45</v>
      </c>
      <c r="F2159" s="6">
        <v>0.7</v>
      </c>
      <c r="G2159" s="6">
        <f t="shared" si="50"/>
        <v>160.64285714285717</v>
      </c>
      <c r="H2159" s="5" t="s">
        <v>2274</v>
      </c>
    </row>
    <row r="2160" spans="1:8" x14ac:dyDescent="0.3">
      <c r="A2160" s="8" t="s">
        <v>4558</v>
      </c>
      <c r="B2160" s="8" t="s">
        <v>4558</v>
      </c>
      <c r="C2160" s="7" t="s">
        <v>2564</v>
      </c>
      <c r="D2160" s="8" t="s">
        <v>4558</v>
      </c>
      <c r="E2160" s="6">
        <v>86.5</v>
      </c>
      <c r="F2160" s="6">
        <v>0.7</v>
      </c>
      <c r="G2160" s="6">
        <f t="shared" si="50"/>
        <v>123.57142857142858</v>
      </c>
      <c r="H2160" s="5" t="s">
        <v>2274</v>
      </c>
    </row>
    <row r="2161" spans="1:8" x14ac:dyDescent="0.3">
      <c r="A2161" s="8" t="s">
        <v>4559</v>
      </c>
      <c r="B2161" s="8" t="s">
        <v>4559</v>
      </c>
      <c r="C2161" s="7" t="s">
        <v>2564</v>
      </c>
      <c r="D2161" s="8" t="s">
        <v>4559</v>
      </c>
      <c r="E2161" s="6">
        <v>87.95</v>
      </c>
      <c r="F2161" s="6">
        <v>0.7</v>
      </c>
      <c r="G2161" s="6">
        <f t="shared" si="50"/>
        <v>125.64285714285715</v>
      </c>
      <c r="H2161" s="5" t="s">
        <v>2274</v>
      </c>
    </row>
    <row r="2162" spans="1:8" x14ac:dyDescent="0.3">
      <c r="A2162" s="8" t="s">
        <v>4560</v>
      </c>
      <c r="B2162" s="8" t="s">
        <v>4560</v>
      </c>
      <c r="C2162" s="7" t="s">
        <v>2564</v>
      </c>
      <c r="D2162" s="8" t="s">
        <v>4560</v>
      </c>
      <c r="E2162" s="6">
        <v>114.34</v>
      </c>
      <c r="F2162" s="6">
        <v>0.7</v>
      </c>
      <c r="G2162" s="6">
        <f t="shared" si="50"/>
        <v>163.34285714285716</v>
      </c>
      <c r="H2162" s="5" t="s">
        <v>2274</v>
      </c>
    </row>
    <row r="2163" spans="1:8" x14ac:dyDescent="0.3">
      <c r="A2163" s="8" t="s">
        <v>4561</v>
      </c>
      <c r="B2163" s="8" t="s">
        <v>4561</v>
      </c>
      <c r="C2163" s="7" t="s">
        <v>2564</v>
      </c>
      <c r="D2163" s="8" t="s">
        <v>4561</v>
      </c>
      <c r="E2163" s="6">
        <v>98.74</v>
      </c>
      <c r="F2163" s="6">
        <v>0.7</v>
      </c>
      <c r="G2163" s="6">
        <f t="shared" si="50"/>
        <v>141.05714285714285</v>
      </c>
      <c r="H2163" s="5" t="s">
        <v>2274</v>
      </c>
    </row>
    <row r="2164" spans="1:8" x14ac:dyDescent="0.3">
      <c r="A2164" s="8" t="s">
        <v>4562</v>
      </c>
      <c r="B2164" s="8" t="s">
        <v>4562</v>
      </c>
      <c r="C2164" s="7" t="s">
        <v>2564</v>
      </c>
      <c r="D2164" s="8" t="s">
        <v>4562</v>
      </c>
      <c r="E2164" s="6">
        <v>116.29</v>
      </c>
      <c r="F2164" s="6">
        <v>0.7</v>
      </c>
      <c r="G2164" s="6">
        <f t="shared" si="50"/>
        <v>166.12857142857146</v>
      </c>
      <c r="H2164" s="5" t="s">
        <v>2274</v>
      </c>
    </row>
    <row r="2165" spans="1:8" ht="57.6" x14ac:dyDescent="0.3">
      <c r="A2165" s="8" t="s">
        <v>4563</v>
      </c>
      <c r="B2165" s="8" t="s">
        <v>4563</v>
      </c>
      <c r="C2165" s="7" t="s">
        <v>4564</v>
      </c>
      <c r="D2165" s="8" t="s">
        <v>4563</v>
      </c>
      <c r="E2165" s="6">
        <v>97</v>
      </c>
      <c r="F2165" s="6">
        <v>0.7</v>
      </c>
      <c r="G2165" s="6">
        <f t="shared" si="50"/>
        <v>138.57142857142858</v>
      </c>
      <c r="H2165" s="5" t="s">
        <v>2274</v>
      </c>
    </row>
    <row r="2166" spans="1:8" ht="57.6" x14ac:dyDescent="0.3">
      <c r="A2166" s="8" t="s">
        <v>4565</v>
      </c>
      <c r="B2166" s="8" t="s">
        <v>4565</v>
      </c>
      <c r="C2166" s="7" t="s">
        <v>4566</v>
      </c>
      <c r="D2166" s="8" t="s">
        <v>4565</v>
      </c>
      <c r="E2166" s="6">
        <v>97.7</v>
      </c>
      <c r="F2166" s="6">
        <v>0.7</v>
      </c>
      <c r="G2166" s="6">
        <f t="shared" si="50"/>
        <v>139.57142857142858</v>
      </c>
      <c r="H2166" s="5" t="s">
        <v>2274</v>
      </c>
    </row>
    <row r="2167" spans="1:8" x14ac:dyDescent="0.3">
      <c r="A2167" s="8" t="s">
        <v>4567</v>
      </c>
      <c r="B2167" s="8" t="s">
        <v>4567</v>
      </c>
      <c r="C2167" s="7" t="s">
        <v>2564</v>
      </c>
      <c r="D2167" s="8" t="s">
        <v>4567</v>
      </c>
      <c r="E2167" s="6">
        <v>54.83</v>
      </c>
      <c r="F2167" s="6">
        <v>0.7</v>
      </c>
      <c r="G2167" s="6">
        <f t="shared" si="50"/>
        <v>78.328571428571436</v>
      </c>
      <c r="H2167" s="5" t="s">
        <v>2274</v>
      </c>
    </row>
    <row r="2168" spans="1:8" ht="100.8" x14ac:dyDescent="0.3">
      <c r="A2168" s="8" t="s">
        <v>4568</v>
      </c>
      <c r="B2168" s="8" t="s">
        <v>4568</v>
      </c>
      <c r="C2168" s="7" t="s">
        <v>4569</v>
      </c>
      <c r="D2168" s="8" t="s">
        <v>4568</v>
      </c>
      <c r="E2168" s="6">
        <v>97.7</v>
      </c>
      <c r="F2168" s="6">
        <v>0.7</v>
      </c>
      <c r="G2168" s="6">
        <f t="shared" si="50"/>
        <v>139.57142857142858</v>
      </c>
      <c r="H2168" s="5" t="s">
        <v>2274</v>
      </c>
    </row>
    <row r="2169" spans="1:8" ht="57.6" x14ac:dyDescent="0.3">
      <c r="A2169" s="8" t="s">
        <v>4570</v>
      </c>
      <c r="B2169" s="8" t="s">
        <v>4570</v>
      </c>
      <c r="C2169" s="7" t="s">
        <v>4571</v>
      </c>
      <c r="D2169" s="8" t="s">
        <v>4570</v>
      </c>
      <c r="E2169" s="6">
        <v>99.15</v>
      </c>
      <c r="F2169" s="6">
        <v>0.7</v>
      </c>
      <c r="G2169" s="6">
        <f t="shared" si="50"/>
        <v>141.64285714285717</v>
      </c>
      <c r="H2169" s="5" t="s">
        <v>2274</v>
      </c>
    </row>
    <row r="2170" spans="1:8" x14ac:dyDescent="0.3">
      <c r="A2170" s="8" t="s">
        <v>4572</v>
      </c>
      <c r="B2170" s="8" t="s">
        <v>4572</v>
      </c>
      <c r="C2170" s="7" t="s">
        <v>2564</v>
      </c>
      <c r="D2170" s="8" t="s">
        <v>4572</v>
      </c>
      <c r="E2170" s="6">
        <v>54.83</v>
      </c>
      <c r="F2170" s="6">
        <v>0.7</v>
      </c>
      <c r="G2170" s="6">
        <f t="shared" si="50"/>
        <v>78.328571428571436</v>
      </c>
      <c r="H2170" s="5" t="s">
        <v>2274</v>
      </c>
    </row>
    <row r="2171" spans="1:8" ht="57.6" x14ac:dyDescent="0.3">
      <c r="A2171" s="8" t="s">
        <v>4573</v>
      </c>
      <c r="B2171" s="8" t="s">
        <v>4573</v>
      </c>
      <c r="C2171" s="7" t="s">
        <v>4574</v>
      </c>
      <c r="D2171" s="8" t="s">
        <v>4573</v>
      </c>
      <c r="E2171" s="6">
        <v>99.15</v>
      </c>
      <c r="F2171" s="6">
        <v>0.7</v>
      </c>
      <c r="G2171" s="6">
        <f t="shared" si="50"/>
        <v>141.64285714285717</v>
      </c>
      <c r="H2171" s="5" t="s">
        <v>2274</v>
      </c>
    </row>
    <row r="2172" spans="1:8" x14ac:dyDescent="0.3">
      <c r="A2172" s="8" t="s">
        <v>4575</v>
      </c>
      <c r="B2172" s="8" t="s">
        <v>4575</v>
      </c>
      <c r="C2172" s="7" t="s">
        <v>2564</v>
      </c>
      <c r="D2172" s="8" t="s">
        <v>4575</v>
      </c>
      <c r="E2172" s="6">
        <v>54.83</v>
      </c>
      <c r="F2172" s="6">
        <v>0.7</v>
      </c>
      <c r="G2172" s="6">
        <f t="shared" si="50"/>
        <v>78.328571428571436</v>
      </c>
      <c r="H2172" s="5" t="s">
        <v>2274</v>
      </c>
    </row>
    <row r="2173" spans="1:8" x14ac:dyDescent="0.3">
      <c r="A2173" s="8" t="s">
        <v>4576</v>
      </c>
      <c r="B2173" s="8" t="s">
        <v>4576</v>
      </c>
      <c r="C2173" s="7" t="s">
        <v>2564</v>
      </c>
      <c r="D2173" s="8" t="s">
        <v>4576</v>
      </c>
      <c r="E2173" s="6">
        <v>105.04</v>
      </c>
      <c r="F2173" s="6">
        <v>0.7</v>
      </c>
      <c r="G2173" s="6">
        <f t="shared" si="50"/>
        <v>150.05714285714288</v>
      </c>
      <c r="H2173" s="5" t="s">
        <v>2274</v>
      </c>
    </row>
    <row r="2174" spans="1:8" x14ac:dyDescent="0.3">
      <c r="A2174" s="8" t="s">
        <v>4577</v>
      </c>
      <c r="B2174" s="8" t="s">
        <v>4577</v>
      </c>
      <c r="C2174" s="7" t="s">
        <v>2564</v>
      </c>
      <c r="D2174" s="8" t="s">
        <v>4577</v>
      </c>
      <c r="E2174" s="6">
        <v>106.15</v>
      </c>
      <c r="F2174" s="6">
        <v>0.7</v>
      </c>
      <c r="G2174" s="6">
        <f t="shared" si="50"/>
        <v>151.64285714285717</v>
      </c>
      <c r="H2174" s="5" t="s">
        <v>2274</v>
      </c>
    </row>
    <row r="2175" spans="1:8" x14ac:dyDescent="0.3">
      <c r="A2175" s="8" t="s">
        <v>4578</v>
      </c>
      <c r="B2175" s="8" t="s">
        <v>4578</v>
      </c>
      <c r="C2175" s="7" t="s">
        <v>2564</v>
      </c>
      <c r="D2175" s="8" t="s">
        <v>4578</v>
      </c>
      <c r="E2175" s="6">
        <v>108.1</v>
      </c>
      <c r="F2175" s="6">
        <v>0.7</v>
      </c>
      <c r="G2175" s="6">
        <f t="shared" si="50"/>
        <v>154.42857142857142</v>
      </c>
      <c r="H2175" s="5" t="s">
        <v>2274</v>
      </c>
    </row>
    <row r="2176" spans="1:8" x14ac:dyDescent="0.3">
      <c r="A2176" s="8" t="s">
        <v>4579</v>
      </c>
      <c r="B2176" s="8" t="s">
        <v>4579</v>
      </c>
      <c r="C2176" s="7" t="s">
        <v>2564</v>
      </c>
      <c r="D2176" s="8" t="s">
        <v>4579</v>
      </c>
      <c r="E2176" s="6">
        <v>110.11</v>
      </c>
      <c r="F2176" s="6">
        <v>0.7</v>
      </c>
      <c r="G2176" s="6">
        <f t="shared" si="50"/>
        <v>157.30000000000001</v>
      </c>
      <c r="H2176" s="5" t="s">
        <v>2274</v>
      </c>
    </row>
    <row r="2177" spans="1:8" x14ac:dyDescent="0.3">
      <c r="A2177" s="8" t="s">
        <v>4580</v>
      </c>
      <c r="B2177" s="8" t="s">
        <v>4580</v>
      </c>
      <c r="C2177" s="7" t="s">
        <v>2564</v>
      </c>
      <c r="D2177" s="8" t="s">
        <v>4580</v>
      </c>
      <c r="E2177" s="6">
        <v>80.5</v>
      </c>
      <c r="F2177" s="6">
        <v>0.7</v>
      </c>
      <c r="G2177" s="6">
        <f t="shared" si="50"/>
        <v>115.00000000000001</v>
      </c>
      <c r="H2177" s="5" t="s">
        <v>2274</v>
      </c>
    </row>
    <row r="2178" spans="1:8" x14ac:dyDescent="0.3">
      <c r="A2178" s="8" t="s">
        <v>4581</v>
      </c>
      <c r="B2178" s="8" t="s">
        <v>4581</v>
      </c>
      <c r="C2178" s="7" t="s">
        <v>2564</v>
      </c>
      <c r="D2178" s="8" t="s">
        <v>4581</v>
      </c>
      <c r="E2178" s="6">
        <v>117.85</v>
      </c>
      <c r="F2178" s="6">
        <v>0.7</v>
      </c>
      <c r="G2178" s="6">
        <f t="shared" si="50"/>
        <v>168.35714285714286</v>
      </c>
      <c r="H2178" s="5" t="s">
        <v>2274</v>
      </c>
    </row>
    <row r="2179" spans="1:8" x14ac:dyDescent="0.3">
      <c r="A2179" s="8" t="s">
        <v>4582</v>
      </c>
      <c r="B2179" s="8" t="s">
        <v>4582</v>
      </c>
      <c r="C2179" s="7" t="s">
        <v>2564</v>
      </c>
      <c r="D2179" s="8" t="s">
        <v>4582</v>
      </c>
      <c r="E2179" s="6">
        <v>59.13</v>
      </c>
      <c r="F2179" s="6">
        <v>0.7</v>
      </c>
      <c r="G2179" s="6">
        <f t="shared" si="50"/>
        <v>84.471428571428575</v>
      </c>
      <c r="H2179" s="5" t="s">
        <v>2274</v>
      </c>
    </row>
    <row r="2180" spans="1:8" x14ac:dyDescent="0.3">
      <c r="A2180" s="8" t="s">
        <v>4583</v>
      </c>
      <c r="B2180" s="8" t="s">
        <v>4583</v>
      </c>
      <c r="C2180" s="7" t="s">
        <v>2564</v>
      </c>
      <c r="D2180" s="8" t="s">
        <v>4583</v>
      </c>
      <c r="E2180" s="6">
        <v>91.3</v>
      </c>
      <c r="F2180" s="6">
        <v>0.7</v>
      </c>
      <c r="G2180" s="6">
        <f t="shared" si="50"/>
        <v>130.42857142857144</v>
      </c>
      <c r="H2180" s="5" t="s">
        <v>2274</v>
      </c>
    </row>
    <row r="2181" spans="1:8" x14ac:dyDescent="0.3">
      <c r="A2181" s="8" t="s">
        <v>4584</v>
      </c>
      <c r="B2181" s="8" t="s">
        <v>4584</v>
      </c>
      <c r="C2181" s="7" t="s">
        <v>2564</v>
      </c>
      <c r="D2181" s="8" t="s">
        <v>4584</v>
      </c>
      <c r="E2181" s="6">
        <v>59.13</v>
      </c>
      <c r="F2181" s="6">
        <v>0.7</v>
      </c>
      <c r="G2181" s="6">
        <f t="shared" si="50"/>
        <v>84.471428571428575</v>
      </c>
      <c r="H2181" s="5" t="s">
        <v>2274</v>
      </c>
    </row>
    <row r="2182" spans="1:8" x14ac:dyDescent="0.3">
      <c r="A2182" s="8" t="s">
        <v>4585</v>
      </c>
      <c r="B2182" s="8" t="s">
        <v>4585</v>
      </c>
      <c r="C2182" s="7" t="s">
        <v>2564</v>
      </c>
      <c r="D2182" s="8" t="s">
        <v>4585</v>
      </c>
      <c r="E2182" s="6">
        <v>120.58</v>
      </c>
      <c r="F2182" s="6">
        <v>0.7</v>
      </c>
      <c r="G2182" s="6">
        <f t="shared" si="50"/>
        <v>172.25714285714287</v>
      </c>
      <c r="H2182" s="5" t="s">
        <v>2274</v>
      </c>
    </row>
    <row r="2183" spans="1:8" x14ac:dyDescent="0.3">
      <c r="A2183" s="8" t="s">
        <v>4586</v>
      </c>
      <c r="B2183" s="8" t="s">
        <v>4586</v>
      </c>
      <c r="C2183" s="7" t="s">
        <v>2564</v>
      </c>
      <c r="D2183" s="8" t="s">
        <v>4586</v>
      </c>
      <c r="E2183" s="6">
        <v>94.3</v>
      </c>
      <c r="F2183" s="6">
        <v>0.7</v>
      </c>
      <c r="G2183" s="6">
        <f t="shared" si="50"/>
        <v>134.71428571428572</v>
      </c>
      <c r="H2183" s="5" t="s">
        <v>2274</v>
      </c>
    </row>
    <row r="2184" spans="1:8" x14ac:dyDescent="0.3">
      <c r="A2184" s="8" t="s">
        <v>4587</v>
      </c>
      <c r="B2184" s="8" t="s">
        <v>4587</v>
      </c>
      <c r="C2184" s="7" t="s">
        <v>2564</v>
      </c>
      <c r="D2184" s="8" t="s">
        <v>4587</v>
      </c>
      <c r="E2184" s="6">
        <v>122.59</v>
      </c>
      <c r="F2184" s="6">
        <v>0.7</v>
      </c>
      <c r="G2184" s="6">
        <f t="shared" si="50"/>
        <v>175.12857142857143</v>
      </c>
      <c r="H2184" s="5" t="s">
        <v>2274</v>
      </c>
    </row>
    <row r="2185" spans="1:8" x14ac:dyDescent="0.3">
      <c r="A2185" s="8" t="s">
        <v>4588</v>
      </c>
      <c r="B2185" s="8" t="s">
        <v>4588</v>
      </c>
      <c r="C2185" s="7" t="s">
        <v>2564</v>
      </c>
      <c r="D2185" s="8" t="s">
        <v>4588</v>
      </c>
      <c r="E2185" s="6">
        <v>89.31</v>
      </c>
      <c r="F2185" s="6">
        <v>0.7</v>
      </c>
      <c r="G2185" s="6">
        <f t="shared" si="50"/>
        <v>127.5857142857143</v>
      </c>
      <c r="H2185" s="5" t="s">
        <v>2274</v>
      </c>
    </row>
    <row r="2186" spans="1:8" x14ac:dyDescent="0.3">
      <c r="A2186" s="8" t="s">
        <v>4589</v>
      </c>
      <c r="B2186" s="8" t="s">
        <v>4589</v>
      </c>
      <c r="C2186" s="7" t="s">
        <v>2564</v>
      </c>
      <c r="D2186" s="8" t="s">
        <v>4589</v>
      </c>
      <c r="E2186" s="6">
        <v>106.15</v>
      </c>
      <c r="F2186" s="6">
        <v>0.7</v>
      </c>
      <c r="G2186" s="6">
        <f t="shared" si="50"/>
        <v>151.64285714285717</v>
      </c>
      <c r="H2186" s="5" t="s">
        <v>2274</v>
      </c>
    </row>
    <row r="2187" spans="1:8" x14ac:dyDescent="0.3">
      <c r="A2187" s="8" t="s">
        <v>4590</v>
      </c>
      <c r="B2187" s="8" t="s">
        <v>4590</v>
      </c>
      <c r="C2187" s="7" t="s">
        <v>2564</v>
      </c>
      <c r="D2187" s="8" t="s">
        <v>4590</v>
      </c>
      <c r="E2187" s="6">
        <v>108.1</v>
      </c>
      <c r="F2187" s="6">
        <v>0.7</v>
      </c>
      <c r="G2187" s="6">
        <f t="shared" si="50"/>
        <v>154.42857142857142</v>
      </c>
      <c r="H2187" s="5" t="s">
        <v>2274</v>
      </c>
    </row>
    <row r="2188" spans="1:8" x14ac:dyDescent="0.3">
      <c r="A2188" s="8" t="s">
        <v>4591</v>
      </c>
      <c r="B2188" s="8" t="s">
        <v>4591</v>
      </c>
      <c r="C2188" s="7" t="s">
        <v>2564</v>
      </c>
      <c r="D2188" s="8" t="s">
        <v>4591</v>
      </c>
      <c r="E2188" s="6">
        <v>110.11</v>
      </c>
      <c r="F2188" s="6">
        <v>0.7</v>
      </c>
      <c r="G2188" s="6">
        <f t="shared" si="50"/>
        <v>157.30000000000001</v>
      </c>
      <c r="H2188" s="5" t="s">
        <v>2274</v>
      </c>
    </row>
    <row r="2189" spans="1:8" x14ac:dyDescent="0.3">
      <c r="A2189" s="8" t="s">
        <v>4592</v>
      </c>
      <c r="B2189" s="8" t="s">
        <v>4592</v>
      </c>
      <c r="C2189" s="7" t="s">
        <v>2564</v>
      </c>
      <c r="D2189" s="8" t="s">
        <v>4592</v>
      </c>
      <c r="E2189" s="6">
        <v>112.19</v>
      </c>
      <c r="F2189" s="6">
        <v>0.7</v>
      </c>
      <c r="G2189" s="6">
        <f t="shared" si="50"/>
        <v>160.27142857142857</v>
      </c>
      <c r="H2189" s="5" t="s">
        <v>2274</v>
      </c>
    </row>
    <row r="2190" spans="1:8" x14ac:dyDescent="0.3">
      <c r="A2190" s="8" t="s">
        <v>4593</v>
      </c>
      <c r="B2190" s="8" t="s">
        <v>4593</v>
      </c>
      <c r="C2190" s="7" t="s">
        <v>2564</v>
      </c>
      <c r="D2190" s="8" t="s">
        <v>4593</v>
      </c>
      <c r="E2190" s="6">
        <v>106.15</v>
      </c>
      <c r="F2190" s="6">
        <v>0.7</v>
      </c>
      <c r="G2190" s="6">
        <f t="shared" si="50"/>
        <v>151.64285714285717</v>
      </c>
      <c r="H2190" s="5" t="s">
        <v>2274</v>
      </c>
    </row>
    <row r="2191" spans="1:8" x14ac:dyDescent="0.3">
      <c r="A2191" s="8" t="s">
        <v>4594</v>
      </c>
      <c r="B2191" s="8" t="s">
        <v>4594</v>
      </c>
      <c r="C2191" s="7" t="s">
        <v>2564</v>
      </c>
      <c r="D2191" s="8" t="s">
        <v>4594</v>
      </c>
      <c r="E2191" s="6">
        <v>106.15</v>
      </c>
      <c r="F2191" s="6">
        <v>0.7</v>
      </c>
      <c r="G2191" s="6">
        <f t="shared" si="50"/>
        <v>151.64285714285717</v>
      </c>
      <c r="H2191" s="5" t="s">
        <v>2274</v>
      </c>
    </row>
    <row r="2192" spans="1:8" x14ac:dyDescent="0.3">
      <c r="A2192" s="8" t="s">
        <v>4595</v>
      </c>
      <c r="B2192" s="8" t="s">
        <v>4595</v>
      </c>
      <c r="C2192" s="7" t="s">
        <v>2564</v>
      </c>
      <c r="D2192" s="8" t="s">
        <v>4595</v>
      </c>
      <c r="E2192" s="6">
        <v>111.54</v>
      </c>
      <c r="F2192" s="6">
        <v>0.7</v>
      </c>
      <c r="G2192" s="6">
        <f t="shared" si="50"/>
        <v>159.34285714285716</v>
      </c>
      <c r="H2192" s="5" t="s">
        <v>2274</v>
      </c>
    </row>
    <row r="2193" spans="1:8" x14ac:dyDescent="0.3">
      <c r="A2193" s="8" t="s">
        <v>4596</v>
      </c>
      <c r="B2193" s="8" t="s">
        <v>4596</v>
      </c>
      <c r="C2193" s="7" t="s">
        <v>2564</v>
      </c>
      <c r="D2193" s="8" t="s">
        <v>4596</v>
      </c>
      <c r="E2193" s="6">
        <v>112.45</v>
      </c>
      <c r="F2193" s="6">
        <v>0.7</v>
      </c>
      <c r="G2193" s="6">
        <f t="shared" si="50"/>
        <v>160.64285714285717</v>
      </c>
      <c r="H2193" s="5" t="s">
        <v>2274</v>
      </c>
    </row>
    <row r="2194" spans="1:8" x14ac:dyDescent="0.3">
      <c r="A2194" s="8" t="s">
        <v>4597</v>
      </c>
      <c r="B2194" s="8" t="s">
        <v>4597</v>
      </c>
      <c r="C2194" s="7" t="s">
        <v>2564</v>
      </c>
      <c r="D2194" s="8" t="s">
        <v>4597</v>
      </c>
      <c r="E2194" s="6">
        <v>114.34</v>
      </c>
      <c r="F2194" s="6">
        <v>0.7</v>
      </c>
      <c r="G2194" s="6">
        <f t="shared" si="50"/>
        <v>163.34285714285716</v>
      </c>
      <c r="H2194" s="5" t="s">
        <v>2274</v>
      </c>
    </row>
    <row r="2195" spans="1:8" x14ac:dyDescent="0.3">
      <c r="A2195" s="8" t="s">
        <v>4598</v>
      </c>
      <c r="B2195" s="8" t="s">
        <v>4598</v>
      </c>
      <c r="C2195" s="7" t="s">
        <v>2564</v>
      </c>
      <c r="D2195" s="8" t="s">
        <v>4598</v>
      </c>
      <c r="E2195" s="6">
        <v>116.29</v>
      </c>
      <c r="F2195" s="6">
        <v>0.7</v>
      </c>
      <c r="G2195" s="6">
        <f t="shared" si="50"/>
        <v>166.12857142857146</v>
      </c>
      <c r="H2195" s="5" t="s">
        <v>2274</v>
      </c>
    </row>
    <row r="2196" spans="1:8" x14ac:dyDescent="0.3">
      <c r="A2196" s="8" t="s">
        <v>4599</v>
      </c>
      <c r="B2196" s="8" t="s">
        <v>4599</v>
      </c>
      <c r="C2196" s="7" t="s">
        <v>2564</v>
      </c>
      <c r="D2196" s="8" t="s">
        <v>4599</v>
      </c>
      <c r="E2196" s="6">
        <v>125.13</v>
      </c>
      <c r="F2196" s="6">
        <v>0.7</v>
      </c>
      <c r="G2196" s="6">
        <f t="shared" ref="G2196:G2259" si="51">E2196/F2196</f>
        <v>178.75714285714287</v>
      </c>
      <c r="H2196" s="5" t="s">
        <v>2274</v>
      </c>
    </row>
    <row r="2197" spans="1:8" x14ac:dyDescent="0.3">
      <c r="A2197" s="8" t="s">
        <v>4600</v>
      </c>
      <c r="B2197" s="8" t="s">
        <v>4600</v>
      </c>
      <c r="C2197" s="7" t="s">
        <v>2564</v>
      </c>
      <c r="D2197" s="8" t="s">
        <v>4600</v>
      </c>
      <c r="E2197" s="6">
        <v>105.04</v>
      </c>
      <c r="F2197" s="6">
        <v>0.7</v>
      </c>
      <c r="G2197" s="6">
        <f t="shared" si="51"/>
        <v>150.05714285714288</v>
      </c>
      <c r="H2197" s="5" t="s">
        <v>2274</v>
      </c>
    </row>
    <row r="2198" spans="1:8" x14ac:dyDescent="0.3">
      <c r="A2198" s="8" t="s">
        <v>4601</v>
      </c>
      <c r="B2198" s="8" t="s">
        <v>4601</v>
      </c>
      <c r="C2198" s="7" t="s">
        <v>2564</v>
      </c>
      <c r="D2198" s="8" t="s">
        <v>4601</v>
      </c>
      <c r="E2198" s="6">
        <v>112.45</v>
      </c>
      <c r="F2198" s="6">
        <v>0.7</v>
      </c>
      <c r="G2198" s="6">
        <f t="shared" si="51"/>
        <v>160.64285714285717</v>
      </c>
      <c r="H2198" s="5" t="s">
        <v>2274</v>
      </c>
    </row>
    <row r="2199" spans="1:8" x14ac:dyDescent="0.3">
      <c r="A2199" s="8" t="s">
        <v>4602</v>
      </c>
      <c r="B2199" s="8" t="s">
        <v>4602</v>
      </c>
      <c r="C2199" s="7" t="s">
        <v>2564</v>
      </c>
      <c r="D2199" s="8" t="s">
        <v>4602</v>
      </c>
      <c r="E2199" s="6">
        <v>114.34</v>
      </c>
      <c r="F2199" s="6">
        <v>0.7</v>
      </c>
      <c r="G2199" s="6">
        <f t="shared" si="51"/>
        <v>163.34285714285716</v>
      </c>
      <c r="H2199" s="5" t="s">
        <v>2274</v>
      </c>
    </row>
    <row r="2200" spans="1:8" x14ac:dyDescent="0.3">
      <c r="A2200" s="8" t="s">
        <v>4603</v>
      </c>
      <c r="B2200" s="8" t="s">
        <v>4603</v>
      </c>
      <c r="C2200" s="7" t="s">
        <v>2564</v>
      </c>
      <c r="D2200" s="8" t="s">
        <v>4603</v>
      </c>
      <c r="E2200" s="6">
        <v>109.07</v>
      </c>
      <c r="F2200" s="6">
        <v>0.7</v>
      </c>
      <c r="G2200" s="6">
        <f t="shared" si="51"/>
        <v>155.81428571428572</v>
      </c>
      <c r="H2200" s="5" t="s">
        <v>2274</v>
      </c>
    </row>
    <row r="2201" spans="1:8" x14ac:dyDescent="0.3">
      <c r="A2201" s="8" t="s">
        <v>4604</v>
      </c>
      <c r="B2201" s="8" t="s">
        <v>4604</v>
      </c>
      <c r="C2201" s="7" t="s">
        <v>2564</v>
      </c>
      <c r="D2201" s="8" t="s">
        <v>4604</v>
      </c>
      <c r="E2201" s="6">
        <v>109.07</v>
      </c>
      <c r="F2201" s="6">
        <v>0.7</v>
      </c>
      <c r="G2201" s="6">
        <f t="shared" si="51"/>
        <v>155.81428571428572</v>
      </c>
      <c r="H2201" s="5" t="s">
        <v>2274</v>
      </c>
    </row>
    <row r="2202" spans="1:8" x14ac:dyDescent="0.3">
      <c r="A2202" s="8" t="s">
        <v>4605</v>
      </c>
      <c r="B2202" s="8" t="s">
        <v>4605</v>
      </c>
      <c r="C2202" s="7" t="s">
        <v>2564</v>
      </c>
      <c r="D2202" s="8" t="s">
        <v>4605</v>
      </c>
      <c r="E2202" s="6">
        <v>110.11</v>
      </c>
      <c r="F2202" s="6">
        <v>0.7</v>
      </c>
      <c r="G2202" s="6">
        <f t="shared" si="51"/>
        <v>157.30000000000001</v>
      </c>
      <c r="H2202" s="5" t="s">
        <v>2274</v>
      </c>
    </row>
    <row r="2203" spans="1:8" x14ac:dyDescent="0.3">
      <c r="A2203" s="8" t="s">
        <v>4606</v>
      </c>
      <c r="B2203" s="8" t="s">
        <v>4606</v>
      </c>
      <c r="C2203" s="7" t="s">
        <v>2564</v>
      </c>
      <c r="D2203" s="8" t="s">
        <v>4606</v>
      </c>
      <c r="E2203" s="6">
        <v>109.07</v>
      </c>
      <c r="F2203" s="6">
        <v>0.7</v>
      </c>
      <c r="G2203" s="6">
        <f t="shared" si="51"/>
        <v>155.81428571428572</v>
      </c>
      <c r="H2203" s="5" t="s">
        <v>2274</v>
      </c>
    </row>
    <row r="2204" spans="1:8" x14ac:dyDescent="0.3">
      <c r="A2204" s="8" t="s">
        <v>4607</v>
      </c>
      <c r="B2204" s="8" t="s">
        <v>4607</v>
      </c>
      <c r="C2204" s="7" t="s">
        <v>2564</v>
      </c>
      <c r="D2204" s="8" t="s">
        <v>4607</v>
      </c>
      <c r="E2204" s="6">
        <v>110.11</v>
      </c>
      <c r="F2204" s="6">
        <v>0.7</v>
      </c>
      <c r="G2204" s="6">
        <f t="shared" si="51"/>
        <v>157.30000000000001</v>
      </c>
      <c r="H2204" s="5" t="s">
        <v>2274</v>
      </c>
    </row>
    <row r="2205" spans="1:8" x14ac:dyDescent="0.3">
      <c r="A2205" s="8" t="s">
        <v>4608</v>
      </c>
      <c r="B2205" s="8" t="s">
        <v>4608</v>
      </c>
      <c r="C2205" s="7" t="s">
        <v>2564</v>
      </c>
      <c r="D2205" s="8" t="s">
        <v>4608</v>
      </c>
      <c r="E2205" s="6">
        <v>202.48</v>
      </c>
      <c r="F2205" s="6">
        <v>0.7</v>
      </c>
      <c r="G2205" s="6">
        <f t="shared" si="51"/>
        <v>289.25714285714287</v>
      </c>
      <c r="H2205" s="5" t="s">
        <v>2274</v>
      </c>
    </row>
    <row r="2206" spans="1:8" x14ac:dyDescent="0.3">
      <c r="A2206" s="8" t="s">
        <v>4609</v>
      </c>
      <c r="B2206" s="8" t="s">
        <v>4609</v>
      </c>
      <c r="C2206" s="7" t="s">
        <v>2564</v>
      </c>
      <c r="D2206" s="8" t="s">
        <v>4609</v>
      </c>
      <c r="E2206" s="6">
        <v>212.23</v>
      </c>
      <c r="F2206" s="6">
        <v>0.7</v>
      </c>
      <c r="G2206" s="6">
        <f t="shared" si="51"/>
        <v>303.18571428571431</v>
      </c>
      <c r="H2206" s="5" t="s">
        <v>2274</v>
      </c>
    </row>
    <row r="2207" spans="1:8" x14ac:dyDescent="0.3">
      <c r="A2207" s="8" t="s">
        <v>4610</v>
      </c>
      <c r="B2207" s="8" t="s">
        <v>4610</v>
      </c>
      <c r="C2207" s="7" t="s">
        <v>2564</v>
      </c>
      <c r="D2207" s="8" t="s">
        <v>4610</v>
      </c>
      <c r="E2207" s="6">
        <v>341.25</v>
      </c>
      <c r="F2207" s="6">
        <v>0.7</v>
      </c>
      <c r="G2207" s="6">
        <f t="shared" si="51"/>
        <v>487.50000000000006</v>
      </c>
      <c r="H2207" s="5" t="s">
        <v>2274</v>
      </c>
    </row>
    <row r="2208" spans="1:8" x14ac:dyDescent="0.3">
      <c r="A2208" s="8" t="s">
        <v>4611</v>
      </c>
      <c r="B2208" s="8" t="s">
        <v>4611</v>
      </c>
      <c r="C2208" s="7" t="s">
        <v>2564</v>
      </c>
      <c r="D2208" s="8" t="s">
        <v>4611</v>
      </c>
      <c r="E2208" s="6">
        <v>262.5</v>
      </c>
      <c r="F2208" s="6">
        <v>0.7</v>
      </c>
      <c r="G2208" s="6">
        <f t="shared" si="51"/>
        <v>375</v>
      </c>
      <c r="H2208" s="5" t="s">
        <v>2274</v>
      </c>
    </row>
    <row r="2209" spans="1:8" x14ac:dyDescent="0.3">
      <c r="A2209" s="8" t="s">
        <v>4612</v>
      </c>
      <c r="B2209" s="8" t="s">
        <v>4612</v>
      </c>
      <c r="C2209" s="7" t="s">
        <v>2564</v>
      </c>
      <c r="D2209" s="8" t="s">
        <v>4612</v>
      </c>
      <c r="E2209" s="6">
        <v>342.88</v>
      </c>
      <c r="F2209" s="6">
        <v>0.7</v>
      </c>
      <c r="G2209" s="6">
        <f t="shared" si="51"/>
        <v>489.82857142857148</v>
      </c>
      <c r="H2209" s="5" t="s">
        <v>2274</v>
      </c>
    </row>
    <row r="2210" spans="1:8" x14ac:dyDescent="0.3">
      <c r="A2210" s="8" t="s">
        <v>4613</v>
      </c>
      <c r="B2210" s="8" t="s">
        <v>4613</v>
      </c>
      <c r="C2210" s="7" t="s">
        <v>2564</v>
      </c>
      <c r="D2210" s="8" t="s">
        <v>4613</v>
      </c>
      <c r="E2210" s="6">
        <v>263.75</v>
      </c>
      <c r="F2210" s="6">
        <v>0.7</v>
      </c>
      <c r="G2210" s="6">
        <f t="shared" si="51"/>
        <v>376.78571428571433</v>
      </c>
      <c r="H2210" s="5" t="s">
        <v>2274</v>
      </c>
    </row>
    <row r="2211" spans="1:8" x14ac:dyDescent="0.3">
      <c r="A2211" s="8" t="s">
        <v>4614</v>
      </c>
      <c r="B2211" s="8" t="s">
        <v>4614</v>
      </c>
      <c r="C2211" s="7" t="s">
        <v>2564</v>
      </c>
      <c r="D2211" s="8" t="s">
        <v>4614</v>
      </c>
      <c r="E2211" s="6">
        <v>192.26</v>
      </c>
      <c r="F2211" s="6">
        <v>0.7</v>
      </c>
      <c r="G2211" s="6">
        <f t="shared" si="51"/>
        <v>274.65714285714284</v>
      </c>
      <c r="H2211" s="5" t="s">
        <v>2274</v>
      </c>
    </row>
    <row r="2212" spans="1:8" x14ac:dyDescent="0.3">
      <c r="A2212" s="8" t="s">
        <v>4615</v>
      </c>
      <c r="B2212" s="8" t="s">
        <v>4615</v>
      </c>
      <c r="C2212" s="7" t="s">
        <v>2564</v>
      </c>
      <c r="D2212" s="8" t="s">
        <v>4615</v>
      </c>
      <c r="E2212" s="6">
        <v>261.89999999999998</v>
      </c>
      <c r="F2212" s="6">
        <v>0.7</v>
      </c>
      <c r="G2212" s="6">
        <f t="shared" si="51"/>
        <v>374.14285714285711</v>
      </c>
      <c r="H2212" s="5" t="s">
        <v>2274</v>
      </c>
    </row>
    <row r="2213" spans="1:8" x14ac:dyDescent="0.3">
      <c r="A2213" s="8" t="s">
        <v>4616</v>
      </c>
      <c r="B2213" s="8" t="s">
        <v>4616</v>
      </c>
      <c r="C2213" s="7" t="s">
        <v>2564</v>
      </c>
      <c r="D2213" s="8" t="s">
        <v>4616</v>
      </c>
      <c r="E2213" s="6">
        <v>268.70999999999998</v>
      </c>
      <c r="F2213" s="6">
        <v>0.7</v>
      </c>
      <c r="G2213" s="6">
        <f t="shared" si="51"/>
        <v>383.87142857142857</v>
      </c>
      <c r="H2213" s="5" t="s">
        <v>2274</v>
      </c>
    </row>
    <row r="2214" spans="1:8" x14ac:dyDescent="0.3">
      <c r="A2214" s="8" t="s">
        <v>4617</v>
      </c>
      <c r="B2214" s="8" t="s">
        <v>4617</v>
      </c>
      <c r="C2214" s="7" t="s">
        <v>2564</v>
      </c>
      <c r="D2214" s="8" t="s">
        <v>4617</v>
      </c>
      <c r="E2214" s="6">
        <v>209.5</v>
      </c>
      <c r="F2214" s="6">
        <v>0.7</v>
      </c>
      <c r="G2214" s="6">
        <f t="shared" si="51"/>
        <v>299.28571428571428</v>
      </c>
      <c r="H2214" s="5" t="s">
        <v>2274</v>
      </c>
    </row>
    <row r="2215" spans="1:8" x14ac:dyDescent="0.3">
      <c r="A2215" s="8" t="s">
        <v>4618</v>
      </c>
      <c r="B2215" s="8" t="s">
        <v>4618</v>
      </c>
      <c r="C2215" s="7" t="s">
        <v>2564</v>
      </c>
      <c r="D2215" s="8" t="s">
        <v>4618</v>
      </c>
      <c r="E2215" s="6">
        <v>253.05</v>
      </c>
      <c r="F2215" s="6">
        <v>0.7</v>
      </c>
      <c r="G2215" s="6">
        <f t="shared" si="51"/>
        <v>361.50000000000006</v>
      </c>
      <c r="H2215" s="5" t="s">
        <v>2274</v>
      </c>
    </row>
    <row r="2216" spans="1:8" x14ac:dyDescent="0.3">
      <c r="A2216" s="8" t="s">
        <v>4619</v>
      </c>
      <c r="B2216" s="8" t="s">
        <v>4619</v>
      </c>
      <c r="C2216" s="7" t="s">
        <v>2564</v>
      </c>
      <c r="D2216" s="8" t="s">
        <v>4619</v>
      </c>
      <c r="E2216" s="6">
        <v>257.08</v>
      </c>
      <c r="F2216" s="6">
        <v>0.7</v>
      </c>
      <c r="G2216" s="6">
        <f t="shared" si="51"/>
        <v>367.25714285714287</v>
      </c>
      <c r="H2216" s="5" t="s">
        <v>2274</v>
      </c>
    </row>
    <row r="2217" spans="1:8" x14ac:dyDescent="0.3">
      <c r="A2217" s="8" t="s">
        <v>4620</v>
      </c>
      <c r="B2217" s="8" t="s">
        <v>4620</v>
      </c>
      <c r="C2217" s="7" t="s">
        <v>2564</v>
      </c>
      <c r="D2217" s="8" t="s">
        <v>4620</v>
      </c>
      <c r="E2217" s="6">
        <v>264.75</v>
      </c>
      <c r="F2217" s="6">
        <v>0.7</v>
      </c>
      <c r="G2217" s="6">
        <f t="shared" si="51"/>
        <v>378.21428571428572</v>
      </c>
      <c r="H2217" s="5" t="s">
        <v>2274</v>
      </c>
    </row>
    <row r="2218" spans="1:8" x14ac:dyDescent="0.3">
      <c r="A2218" s="8" t="s">
        <v>4621</v>
      </c>
      <c r="B2218" s="8" t="s">
        <v>4621</v>
      </c>
      <c r="C2218" s="7" t="s">
        <v>2564</v>
      </c>
      <c r="D2218" s="8" t="s">
        <v>4621</v>
      </c>
      <c r="E2218" s="6">
        <v>260.91000000000003</v>
      </c>
      <c r="F2218" s="6">
        <v>0.7</v>
      </c>
      <c r="G2218" s="6">
        <f t="shared" si="51"/>
        <v>372.72857142857151</v>
      </c>
      <c r="H2218" s="5" t="s">
        <v>2274</v>
      </c>
    </row>
    <row r="2219" spans="1:8" x14ac:dyDescent="0.3">
      <c r="A2219" s="8" t="s">
        <v>4622</v>
      </c>
      <c r="B2219" s="8" t="s">
        <v>4622</v>
      </c>
      <c r="C2219" s="7" t="s">
        <v>2564</v>
      </c>
      <c r="D2219" s="8" t="s">
        <v>4622</v>
      </c>
      <c r="E2219" s="6">
        <v>269.3</v>
      </c>
      <c r="F2219" s="6">
        <v>0.7</v>
      </c>
      <c r="G2219" s="6">
        <f t="shared" si="51"/>
        <v>384.71428571428578</v>
      </c>
      <c r="H2219" s="5" t="s">
        <v>2274</v>
      </c>
    </row>
    <row r="2220" spans="1:8" ht="57.6" x14ac:dyDescent="0.3">
      <c r="A2220" s="8" t="s">
        <v>4623</v>
      </c>
      <c r="B2220" s="8" t="s">
        <v>4623</v>
      </c>
      <c r="C2220" s="7" t="s">
        <v>4624</v>
      </c>
      <c r="D2220" s="8" t="s">
        <v>4623</v>
      </c>
      <c r="E2220" s="6">
        <v>225.23</v>
      </c>
      <c r="F2220" s="6">
        <v>0.7</v>
      </c>
      <c r="G2220" s="6">
        <f t="shared" si="51"/>
        <v>321.75714285714287</v>
      </c>
      <c r="H2220" s="5" t="s">
        <v>2274</v>
      </c>
    </row>
    <row r="2221" spans="1:8" ht="57.6" x14ac:dyDescent="0.3">
      <c r="A2221" s="8" t="s">
        <v>4625</v>
      </c>
      <c r="B2221" s="8" t="s">
        <v>4625</v>
      </c>
      <c r="C2221" s="7" t="s">
        <v>4626</v>
      </c>
      <c r="D2221" s="8" t="s">
        <v>4625</v>
      </c>
      <c r="E2221" s="6">
        <v>271.89999999999998</v>
      </c>
      <c r="F2221" s="6">
        <v>0.7</v>
      </c>
      <c r="G2221" s="6">
        <f t="shared" si="51"/>
        <v>388.42857142857144</v>
      </c>
      <c r="H2221" s="5" t="s">
        <v>2274</v>
      </c>
    </row>
    <row r="2222" spans="1:8" x14ac:dyDescent="0.3">
      <c r="A2222" s="8" t="s">
        <v>4627</v>
      </c>
      <c r="B2222" s="8" t="s">
        <v>4627</v>
      </c>
      <c r="C2222" s="7" t="s">
        <v>2564</v>
      </c>
      <c r="D2222" s="8" t="s">
        <v>4627</v>
      </c>
      <c r="E2222" s="6">
        <v>273.91000000000003</v>
      </c>
      <c r="F2222" s="6">
        <v>0.7</v>
      </c>
      <c r="G2222" s="6">
        <f t="shared" si="51"/>
        <v>391.30000000000007</v>
      </c>
      <c r="H2222" s="5" t="s">
        <v>2274</v>
      </c>
    </row>
    <row r="2223" spans="1:8" x14ac:dyDescent="0.3">
      <c r="A2223" s="8" t="s">
        <v>4628</v>
      </c>
      <c r="B2223" s="8" t="s">
        <v>4628</v>
      </c>
      <c r="C2223" s="7" t="s">
        <v>2564</v>
      </c>
      <c r="D2223" s="8" t="s">
        <v>4628</v>
      </c>
      <c r="E2223" s="6">
        <v>295.10000000000002</v>
      </c>
      <c r="F2223" s="6">
        <v>0.7</v>
      </c>
      <c r="G2223" s="6">
        <f t="shared" si="51"/>
        <v>421.57142857142861</v>
      </c>
      <c r="H2223" s="5" t="s">
        <v>2274</v>
      </c>
    </row>
    <row r="2224" spans="1:8" ht="57.6" x14ac:dyDescent="0.3">
      <c r="A2224" s="8" t="s">
        <v>4629</v>
      </c>
      <c r="B2224" s="8" t="s">
        <v>4629</v>
      </c>
      <c r="C2224" s="7" t="s">
        <v>4630</v>
      </c>
      <c r="D2224" s="8" t="s">
        <v>4629</v>
      </c>
      <c r="E2224" s="6">
        <v>219.18</v>
      </c>
      <c r="F2224" s="6">
        <v>0.7</v>
      </c>
      <c r="G2224" s="6">
        <f t="shared" si="51"/>
        <v>313.11428571428576</v>
      </c>
      <c r="H2224" s="5" t="s">
        <v>2274</v>
      </c>
    </row>
    <row r="2225" spans="1:8" x14ac:dyDescent="0.3">
      <c r="A2225" s="8" t="s">
        <v>4631</v>
      </c>
      <c r="B2225" s="8" t="s">
        <v>4631</v>
      </c>
      <c r="C2225" s="7" t="s">
        <v>2564</v>
      </c>
      <c r="D2225" s="8" t="s">
        <v>4631</v>
      </c>
      <c r="E2225" s="6">
        <v>264.68</v>
      </c>
      <c r="F2225" s="6">
        <v>0.7</v>
      </c>
      <c r="G2225" s="6">
        <f t="shared" si="51"/>
        <v>378.11428571428576</v>
      </c>
      <c r="H2225" s="5" t="s">
        <v>2274</v>
      </c>
    </row>
    <row r="2226" spans="1:8" x14ac:dyDescent="0.3">
      <c r="A2226" s="8" t="s">
        <v>4632</v>
      </c>
      <c r="B2226" s="8" t="s">
        <v>4632</v>
      </c>
      <c r="C2226" s="7" t="s">
        <v>2564</v>
      </c>
      <c r="D2226" s="8" t="s">
        <v>4632</v>
      </c>
      <c r="E2226" s="6">
        <v>269.95</v>
      </c>
      <c r="F2226" s="6">
        <v>0.7</v>
      </c>
      <c r="G2226" s="6">
        <f t="shared" si="51"/>
        <v>385.64285714285717</v>
      </c>
      <c r="H2226" s="5" t="s">
        <v>2274</v>
      </c>
    </row>
    <row r="2227" spans="1:8" x14ac:dyDescent="0.3">
      <c r="A2227" s="8" t="s">
        <v>4633</v>
      </c>
      <c r="B2227" s="8" t="s">
        <v>4633</v>
      </c>
      <c r="C2227" s="7" t="s">
        <v>2564</v>
      </c>
      <c r="D2227" s="8" t="s">
        <v>4633</v>
      </c>
      <c r="E2227" s="6">
        <v>271.89999999999998</v>
      </c>
      <c r="F2227" s="6">
        <v>0.7</v>
      </c>
      <c r="G2227" s="6">
        <f t="shared" si="51"/>
        <v>388.42857142857144</v>
      </c>
      <c r="H2227" s="5" t="s">
        <v>2274</v>
      </c>
    </row>
    <row r="2228" spans="1:8" x14ac:dyDescent="0.3">
      <c r="A2228" s="1" t="s">
        <v>4634</v>
      </c>
      <c r="B2228" s="1" t="s">
        <v>4634</v>
      </c>
      <c r="C2228" s="7" t="s">
        <v>4635</v>
      </c>
      <c r="D2228" s="1" t="s">
        <v>4634</v>
      </c>
      <c r="E2228" s="9">
        <v>148.72</v>
      </c>
      <c r="F2228" s="6">
        <v>0.7</v>
      </c>
      <c r="G2228" s="6">
        <f t="shared" si="51"/>
        <v>212.45714285714286</v>
      </c>
      <c r="H2228" s="5" t="s">
        <v>2274</v>
      </c>
    </row>
    <row r="2229" spans="1:8" x14ac:dyDescent="0.3">
      <c r="A2229" s="8" t="s">
        <v>4636</v>
      </c>
      <c r="B2229" s="8" t="s">
        <v>4636</v>
      </c>
      <c r="C2229" s="7" t="s">
        <v>2564</v>
      </c>
      <c r="D2229" s="8" t="s">
        <v>4636</v>
      </c>
      <c r="E2229" s="6">
        <v>148.72</v>
      </c>
      <c r="F2229" s="6">
        <v>0.7</v>
      </c>
      <c r="G2229" s="6">
        <f t="shared" si="51"/>
        <v>212.45714285714286</v>
      </c>
      <c r="H2229" s="5" t="s">
        <v>2274</v>
      </c>
    </row>
    <row r="2230" spans="1:8" x14ac:dyDescent="0.3">
      <c r="A2230" s="8" t="s">
        <v>4637</v>
      </c>
      <c r="B2230" s="8" t="s">
        <v>4637</v>
      </c>
      <c r="C2230" s="7" t="s">
        <v>2564</v>
      </c>
      <c r="D2230" s="8" t="s">
        <v>4637</v>
      </c>
      <c r="E2230" s="6">
        <v>148.72</v>
      </c>
      <c r="F2230" s="6">
        <v>0.7</v>
      </c>
      <c r="G2230" s="6">
        <f t="shared" si="51"/>
        <v>212.45714285714286</v>
      </c>
      <c r="H2230" s="5" t="s">
        <v>2274</v>
      </c>
    </row>
    <row r="2231" spans="1:8" ht="57.6" x14ac:dyDescent="0.3">
      <c r="A2231" s="8" t="s">
        <v>4638</v>
      </c>
      <c r="B2231" s="8" t="s">
        <v>4638</v>
      </c>
      <c r="C2231" s="7" t="s">
        <v>4639</v>
      </c>
      <c r="D2231" s="8" t="s">
        <v>4638</v>
      </c>
      <c r="E2231" s="6">
        <v>137.51</v>
      </c>
      <c r="F2231" s="6">
        <v>0.7</v>
      </c>
      <c r="G2231" s="6">
        <f t="shared" si="51"/>
        <v>196.44285714285715</v>
      </c>
      <c r="H2231" s="5" t="s">
        <v>2274</v>
      </c>
    </row>
    <row r="2232" spans="1:8" x14ac:dyDescent="0.3">
      <c r="A2232" s="8" t="s">
        <v>4640</v>
      </c>
      <c r="B2232" s="8" t="s">
        <v>4640</v>
      </c>
      <c r="C2232" s="7" t="s">
        <v>2564</v>
      </c>
      <c r="D2232" s="8" t="s">
        <v>4640</v>
      </c>
      <c r="E2232" s="6">
        <v>150.47999999999999</v>
      </c>
      <c r="F2232" s="6">
        <v>0.7</v>
      </c>
      <c r="G2232" s="6">
        <f t="shared" si="51"/>
        <v>214.97142857142856</v>
      </c>
      <c r="H2232" s="5" t="s">
        <v>2274</v>
      </c>
    </row>
    <row r="2233" spans="1:8" x14ac:dyDescent="0.3">
      <c r="A2233" s="8" t="s">
        <v>4641</v>
      </c>
      <c r="B2233" s="8" t="s">
        <v>4641</v>
      </c>
      <c r="C2233" s="7" t="s">
        <v>2564</v>
      </c>
      <c r="D2233" s="8" t="s">
        <v>4641</v>
      </c>
      <c r="E2233" s="6">
        <v>150.47999999999999</v>
      </c>
      <c r="F2233" s="6">
        <v>0.7</v>
      </c>
      <c r="G2233" s="6">
        <f t="shared" si="51"/>
        <v>214.97142857142856</v>
      </c>
      <c r="H2233" s="5" t="s">
        <v>2274</v>
      </c>
    </row>
    <row r="2234" spans="1:8" x14ac:dyDescent="0.3">
      <c r="A2234" s="8" t="s">
        <v>4642</v>
      </c>
      <c r="B2234" s="8" t="s">
        <v>4642</v>
      </c>
      <c r="C2234" s="7" t="s">
        <v>2564</v>
      </c>
      <c r="D2234" s="8" t="s">
        <v>4642</v>
      </c>
      <c r="E2234" s="6">
        <v>139.41</v>
      </c>
      <c r="F2234" s="6">
        <v>0.7</v>
      </c>
      <c r="G2234" s="6">
        <f t="shared" si="51"/>
        <v>199.15714285714287</v>
      </c>
      <c r="H2234" s="5" t="s">
        <v>2274</v>
      </c>
    </row>
    <row r="2235" spans="1:8" x14ac:dyDescent="0.3">
      <c r="A2235" s="8" t="s">
        <v>4643</v>
      </c>
      <c r="B2235" s="8" t="s">
        <v>4643</v>
      </c>
      <c r="C2235" s="7" t="s">
        <v>2564</v>
      </c>
      <c r="D2235" s="8" t="s">
        <v>4643</v>
      </c>
      <c r="E2235" s="6">
        <v>139.41</v>
      </c>
      <c r="F2235" s="6">
        <v>0.7</v>
      </c>
      <c r="G2235" s="6">
        <f t="shared" si="51"/>
        <v>199.15714285714287</v>
      </c>
      <c r="H2235" s="5" t="s">
        <v>2274</v>
      </c>
    </row>
    <row r="2236" spans="1:8" x14ac:dyDescent="0.3">
      <c r="A2236" s="8" t="s">
        <v>4644</v>
      </c>
      <c r="B2236" s="8" t="s">
        <v>4644</v>
      </c>
      <c r="C2236" s="7" t="s">
        <v>2564</v>
      </c>
      <c r="D2236" s="8" t="s">
        <v>4644</v>
      </c>
      <c r="E2236" s="6">
        <v>139.41</v>
      </c>
      <c r="F2236" s="6">
        <v>0.7</v>
      </c>
      <c r="G2236" s="6">
        <f t="shared" si="51"/>
        <v>199.15714285714287</v>
      </c>
      <c r="H2236" s="5" t="s">
        <v>2274</v>
      </c>
    </row>
    <row r="2237" spans="1:8" x14ac:dyDescent="0.3">
      <c r="A2237" s="8" t="s">
        <v>4645</v>
      </c>
      <c r="B2237" s="8" t="s">
        <v>4645</v>
      </c>
      <c r="C2237" s="7" t="s">
        <v>2564</v>
      </c>
      <c r="D2237" s="8" t="s">
        <v>4645</v>
      </c>
      <c r="E2237" s="6">
        <v>141.15</v>
      </c>
      <c r="F2237" s="6">
        <v>0.7</v>
      </c>
      <c r="G2237" s="6">
        <f t="shared" si="51"/>
        <v>201.64285714285717</v>
      </c>
      <c r="H2237" s="5" t="s">
        <v>2274</v>
      </c>
    </row>
    <row r="2238" spans="1:8" x14ac:dyDescent="0.3">
      <c r="A2238" s="8" t="s">
        <v>4646</v>
      </c>
      <c r="B2238" s="8" t="s">
        <v>4646</v>
      </c>
      <c r="C2238" s="7" t="s">
        <v>2564</v>
      </c>
      <c r="D2238" s="8" t="s">
        <v>4646</v>
      </c>
      <c r="E2238" s="6">
        <v>154.63999999999999</v>
      </c>
      <c r="F2238" s="6">
        <v>0.7</v>
      </c>
      <c r="G2238" s="6">
        <f t="shared" si="51"/>
        <v>220.91428571428571</v>
      </c>
      <c r="H2238" s="5" t="s">
        <v>2274</v>
      </c>
    </row>
    <row r="2239" spans="1:8" x14ac:dyDescent="0.3">
      <c r="A2239" s="8" t="s">
        <v>4647</v>
      </c>
      <c r="B2239" s="8" t="s">
        <v>4647</v>
      </c>
      <c r="C2239" s="7" t="s">
        <v>2564</v>
      </c>
      <c r="D2239" s="8" t="s">
        <v>4647</v>
      </c>
      <c r="E2239" s="6">
        <v>154.63999999999999</v>
      </c>
      <c r="F2239" s="6">
        <v>0.7</v>
      </c>
      <c r="G2239" s="6">
        <f t="shared" si="51"/>
        <v>220.91428571428571</v>
      </c>
      <c r="H2239" s="5" t="s">
        <v>2274</v>
      </c>
    </row>
    <row r="2240" spans="1:8" x14ac:dyDescent="0.3">
      <c r="A2240" s="8" t="s">
        <v>4648</v>
      </c>
      <c r="B2240" s="8" t="s">
        <v>4648</v>
      </c>
      <c r="C2240" s="7" t="s">
        <v>2564</v>
      </c>
      <c r="D2240" s="8" t="s">
        <v>4648</v>
      </c>
      <c r="E2240" s="6">
        <v>156.52000000000001</v>
      </c>
      <c r="F2240" s="6">
        <v>0.7</v>
      </c>
      <c r="G2240" s="6">
        <f t="shared" si="51"/>
        <v>223.60000000000002</v>
      </c>
      <c r="H2240" s="5" t="s">
        <v>2274</v>
      </c>
    </row>
    <row r="2241" spans="1:8" x14ac:dyDescent="0.3">
      <c r="A2241" s="8" t="s">
        <v>4649</v>
      </c>
      <c r="B2241" s="8" t="s">
        <v>4649</v>
      </c>
      <c r="C2241" s="7" t="s">
        <v>2564</v>
      </c>
      <c r="D2241" s="8" t="s">
        <v>4649</v>
      </c>
      <c r="E2241" s="6">
        <v>156.52000000000001</v>
      </c>
      <c r="F2241" s="6">
        <v>0.7</v>
      </c>
      <c r="G2241" s="6">
        <f t="shared" si="51"/>
        <v>223.60000000000002</v>
      </c>
      <c r="H2241" s="5" t="s">
        <v>2274</v>
      </c>
    </row>
    <row r="2242" spans="1:8" x14ac:dyDescent="0.3">
      <c r="A2242" s="8" t="s">
        <v>4650</v>
      </c>
      <c r="B2242" s="8" t="s">
        <v>4650</v>
      </c>
      <c r="C2242" s="7" t="s">
        <v>2564</v>
      </c>
      <c r="D2242" s="8" t="s">
        <v>4650</v>
      </c>
      <c r="E2242" s="6">
        <v>156.52000000000001</v>
      </c>
      <c r="F2242" s="6">
        <v>0.7</v>
      </c>
      <c r="G2242" s="6">
        <f t="shared" si="51"/>
        <v>223.60000000000002</v>
      </c>
      <c r="H2242" s="5" t="s">
        <v>2274</v>
      </c>
    </row>
    <row r="2243" spans="1:8" x14ac:dyDescent="0.3">
      <c r="A2243" s="8" t="s">
        <v>4651</v>
      </c>
      <c r="B2243" s="8" t="s">
        <v>4651</v>
      </c>
      <c r="C2243" s="7" t="s">
        <v>2564</v>
      </c>
      <c r="D2243" s="8" t="s">
        <v>4651</v>
      </c>
      <c r="E2243" s="6">
        <v>158.6</v>
      </c>
      <c r="F2243" s="6">
        <v>0.7</v>
      </c>
      <c r="G2243" s="6">
        <f t="shared" si="51"/>
        <v>226.57142857142858</v>
      </c>
      <c r="H2243" s="5" t="s">
        <v>2274</v>
      </c>
    </row>
    <row r="2244" spans="1:8" x14ac:dyDescent="0.3">
      <c r="A2244" s="8" t="s">
        <v>4652</v>
      </c>
      <c r="B2244" s="8" t="s">
        <v>4652</v>
      </c>
      <c r="C2244" s="7" t="s">
        <v>2564</v>
      </c>
      <c r="D2244" s="8" t="s">
        <v>4652</v>
      </c>
      <c r="E2244" s="6">
        <v>144.78</v>
      </c>
      <c r="F2244" s="6">
        <v>0.7</v>
      </c>
      <c r="G2244" s="6">
        <f t="shared" si="51"/>
        <v>206.82857142857145</v>
      </c>
      <c r="H2244" s="5" t="s">
        <v>2274</v>
      </c>
    </row>
    <row r="2245" spans="1:8" x14ac:dyDescent="0.3">
      <c r="A2245" s="8" t="s">
        <v>4653</v>
      </c>
      <c r="B2245" s="8" t="s">
        <v>4653</v>
      </c>
      <c r="C2245" s="7" t="s">
        <v>2564</v>
      </c>
      <c r="D2245" s="8" t="s">
        <v>4653</v>
      </c>
      <c r="E2245" s="6">
        <v>134.68</v>
      </c>
      <c r="F2245" s="6">
        <v>0.7</v>
      </c>
      <c r="G2245" s="6">
        <f t="shared" si="51"/>
        <v>192.40000000000003</v>
      </c>
      <c r="H2245" s="5" t="s">
        <v>2274</v>
      </c>
    </row>
    <row r="2246" spans="1:8" x14ac:dyDescent="0.3">
      <c r="A2246" s="8" t="s">
        <v>4654</v>
      </c>
      <c r="B2246" s="8" t="s">
        <v>4654</v>
      </c>
      <c r="C2246" s="7" t="s">
        <v>2564</v>
      </c>
      <c r="D2246" s="8" t="s">
        <v>4654</v>
      </c>
      <c r="E2246" s="6">
        <v>160.41999999999999</v>
      </c>
      <c r="F2246" s="6">
        <v>0.7</v>
      </c>
      <c r="G2246" s="6">
        <f t="shared" si="51"/>
        <v>229.17142857142858</v>
      </c>
      <c r="H2246" s="5" t="s">
        <v>2274</v>
      </c>
    </row>
    <row r="2247" spans="1:8" x14ac:dyDescent="0.3">
      <c r="A2247" s="8" t="s">
        <v>4655</v>
      </c>
      <c r="B2247" s="8" t="s">
        <v>4655</v>
      </c>
      <c r="C2247" s="7" t="s">
        <v>2564</v>
      </c>
      <c r="D2247" s="8" t="s">
        <v>4655</v>
      </c>
      <c r="E2247" s="6">
        <v>160.41999999999999</v>
      </c>
      <c r="F2247" s="6">
        <v>0.7</v>
      </c>
      <c r="G2247" s="6">
        <f t="shared" si="51"/>
        <v>229.17142857142858</v>
      </c>
      <c r="H2247" s="5" t="s">
        <v>2274</v>
      </c>
    </row>
    <row r="2248" spans="1:8" x14ac:dyDescent="0.3">
      <c r="A2248" s="8" t="s">
        <v>4656</v>
      </c>
      <c r="B2248" s="8" t="s">
        <v>4656</v>
      </c>
      <c r="C2248" s="7" t="s">
        <v>2564</v>
      </c>
      <c r="D2248" s="8" t="s">
        <v>4656</v>
      </c>
      <c r="E2248" s="6">
        <v>160.41999999999999</v>
      </c>
      <c r="F2248" s="6">
        <v>0.7</v>
      </c>
      <c r="G2248" s="6">
        <f t="shared" si="51"/>
        <v>229.17142857142858</v>
      </c>
      <c r="H2248" s="5" t="s">
        <v>2274</v>
      </c>
    </row>
    <row r="2249" spans="1:8" ht="57.6" x14ac:dyDescent="0.3">
      <c r="A2249" s="8" t="s">
        <v>4657</v>
      </c>
      <c r="B2249" s="8" t="s">
        <v>4657</v>
      </c>
      <c r="C2249" s="7" t="s">
        <v>4658</v>
      </c>
      <c r="D2249" s="8" t="s">
        <v>4657</v>
      </c>
      <c r="E2249" s="6">
        <v>151.28</v>
      </c>
      <c r="F2249" s="6">
        <v>0.7</v>
      </c>
      <c r="G2249" s="6">
        <f t="shared" si="51"/>
        <v>216.11428571428573</v>
      </c>
      <c r="H2249" s="5" t="s">
        <v>2274</v>
      </c>
    </row>
    <row r="2250" spans="1:8" x14ac:dyDescent="0.3">
      <c r="A2250" s="8" t="s">
        <v>4659</v>
      </c>
      <c r="B2250" s="8" t="s">
        <v>4659</v>
      </c>
      <c r="C2250" s="7" t="s">
        <v>2564</v>
      </c>
      <c r="D2250" s="8" t="s">
        <v>4659</v>
      </c>
      <c r="E2250" s="6">
        <v>151.28</v>
      </c>
      <c r="F2250" s="6">
        <v>0.7</v>
      </c>
      <c r="G2250" s="6">
        <f t="shared" si="51"/>
        <v>216.11428571428573</v>
      </c>
      <c r="H2250" s="5" t="s">
        <v>2274</v>
      </c>
    </row>
    <row r="2251" spans="1:8" ht="57.6" x14ac:dyDescent="0.3">
      <c r="A2251" s="8" t="s">
        <v>4660</v>
      </c>
      <c r="B2251" s="8" t="s">
        <v>4660</v>
      </c>
      <c r="C2251" s="7" t="s">
        <v>4661</v>
      </c>
      <c r="D2251" s="8" t="s">
        <v>4660</v>
      </c>
      <c r="E2251" s="6">
        <v>151.97999999999999</v>
      </c>
      <c r="F2251" s="6">
        <v>0.7</v>
      </c>
      <c r="G2251" s="6">
        <f t="shared" si="51"/>
        <v>217.1142857142857</v>
      </c>
      <c r="H2251" s="5" t="s">
        <v>2274</v>
      </c>
    </row>
    <row r="2252" spans="1:8" x14ac:dyDescent="0.3">
      <c r="A2252" s="8" t="s">
        <v>4662</v>
      </c>
      <c r="B2252" s="8" t="s">
        <v>4662</v>
      </c>
      <c r="C2252" s="7" t="s">
        <v>2564</v>
      </c>
      <c r="D2252" s="8" t="s">
        <v>4662</v>
      </c>
      <c r="E2252" s="6">
        <v>151.97999999999999</v>
      </c>
      <c r="F2252" s="6">
        <v>0.7</v>
      </c>
      <c r="G2252" s="6">
        <f t="shared" si="51"/>
        <v>217.1142857142857</v>
      </c>
      <c r="H2252" s="5" t="s">
        <v>2274</v>
      </c>
    </row>
    <row r="2253" spans="1:8" x14ac:dyDescent="0.3">
      <c r="A2253" s="1" t="s">
        <v>4663</v>
      </c>
      <c r="B2253" s="1" t="s">
        <v>4663</v>
      </c>
      <c r="C2253" s="7" t="s">
        <v>4635</v>
      </c>
      <c r="D2253" s="1" t="s">
        <v>4663</v>
      </c>
      <c r="E2253" s="9">
        <v>153.72999999999999</v>
      </c>
      <c r="F2253" s="6">
        <v>0.7</v>
      </c>
      <c r="G2253" s="6">
        <f t="shared" si="51"/>
        <v>219.6142857142857</v>
      </c>
      <c r="H2253" s="5" t="s">
        <v>2274</v>
      </c>
    </row>
    <row r="2254" spans="1:8" x14ac:dyDescent="0.3">
      <c r="A2254" s="8" t="s">
        <v>4664</v>
      </c>
      <c r="B2254" s="8" t="s">
        <v>4664</v>
      </c>
      <c r="C2254" s="7" t="s">
        <v>2564</v>
      </c>
      <c r="D2254" s="8" t="s">
        <v>4664</v>
      </c>
      <c r="E2254" s="6">
        <v>153.72999999999999</v>
      </c>
      <c r="F2254" s="6">
        <v>0.7</v>
      </c>
      <c r="G2254" s="6">
        <f t="shared" si="51"/>
        <v>219.6142857142857</v>
      </c>
      <c r="H2254" s="5" t="s">
        <v>2274</v>
      </c>
    </row>
    <row r="2255" spans="1:8" x14ac:dyDescent="0.3">
      <c r="A2255" s="8" t="s">
        <v>4665</v>
      </c>
      <c r="B2255" s="8" t="s">
        <v>4665</v>
      </c>
      <c r="C2255" s="7" t="s">
        <v>2564</v>
      </c>
      <c r="D2255" s="8" t="s">
        <v>4665</v>
      </c>
      <c r="E2255" s="6">
        <v>170.3</v>
      </c>
      <c r="F2255" s="6">
        <v>0.7</v>
      </c>
      <c r="G2255" s="6">
        <f t="shared" si="51"/>
        <v>243.28571428571431</v>
      </c>
      <c r="H2255" s="5" t="s">
        <v>2274</v>
      </c>
    </row>
    <row r="2256" spans="1:8" x14ac:dyDescent="0.3">
      <c r="A2256" s="8" t="s">
        <v>4666</v>
      </c>
      <c r="B2256" s="8" t="s">
        <v>4666</v>
      </c>
      <c r="C2256" s="7" t="s">
        <v>2564</v>
      </c>
      <c r="D2256" s="8" t="s">
        <v>4666</v>
      </c>
      <c r="E2256" s="6">
        <v>170.3</v>
      </c>
      <c r="F2256" s="6">
        <v>0.7</v>
      </c>
      <c r="G2256" s="6">
        <f t="shared" si="51"/>
        <v>243.28571428571431</v>
      </c>
      <c r="H2256" s="5" t="s">
        <v>2274</v>
      </c>
    </row>
    <row r="2257" spans="1:8" x14ac:dyDescent="0.3">
      <c r="A2257" s="8" t="s">
        <v>4667</v>
      </c>
      <c r="B2257" s="8" t="s">
        <v>4667</v>
      </c>
      <c r="C2257" s="7" t="s">
        <v>2564</v>
      </c>
      <c r="D2257" s="8" t="s">
        <v>4667</v>
      </c>
      <c r="E2257" s="6">
        <v>158.41</v>
      </c>
      <c r="F2257" s="6">
        <v>0.7</v>
      </c>
      <c r="G2257" s="6">
        <f t="shared" si="51"/>
        <v>226.3</v>
      </c>
      <c r="H2257" s="5" t="s">
        <v>2274</v>
      </c>
    </row>
    <row r="2258" spans="1:8" x14ac:dyDescent="0.3">
      <c r="A2258" s="8" t="s">
        <v>4668</v>
      </c>
      <c r="B2258" s="8" t="s">
        <v>4668</v>
      </c>
      <c r="C2258" s="7" t="s">
        <v>2564</v>
      </c>
      <c r="D2258" s="8" t="s">
        <v>4668</v>
      </c>
      <c r="E2258" s="6">
        <v>144.63999999999999</v>
      </c>
      <c r="F2258" s="6">
        <v>0.7</v>
      </c>
      <c r="G2258" s="6">
        <f t="shared" si="51"/>
        <v>206.62857142857143</v>
      </c>
      <c r="H2258" s="5" t="s">
        <v>2274</v>
      </c>
    </row>
    <row r="2259" spans="1:8" x14ac:dyDescent="0.3">
      <c r="A2259" s="8" t="s">
        <v>4669</v>
      </c>
      <c r="B2259" s="8" t="s">
        <v>4669</v>
      </c>
      <c r="C2259" s="7" t="s">
        <v>2564</v>
      </c>
      <c r="D2259" s="8" t="s">
        <v>4669</v>
      </c>
      <c r="E2259" s="6">
        <v>144.63999999999999</v>
      </c>
      <c r="F2259" s="6">
        <v>0.7</v>
      </c>
      <c r="G2259" s="6">
        <f t="shared" si="51"/>
        <v>206.62857142857143</v>
      </c>
      <c r="H2259" s="5" t="s">
        <v>2274</v>
      </c>
    </row>
    <row r="2260" spans="1:8" ht="57.6" x14ac:dyDescent="0.3">
      <c r="A2260" s="8" t="s">
        <v>4670</v>
      </c>
      <c r="B2260" s="8" t="s">
        <v>4670</v>
      </c>
      <c r="C2260" s="7" t="s">
        <v>4671</v>
      </c>
      <c r="D2260" s="8" t="s">
        <v>4670</v>
      </c>
      <c r="E2260" s="6">
        <v>145.34</v>
      </c>
      <c r="F2260" s="6">
        <v>0.7</v>
      </c>
      <c r="G2260" s="6">
        <f t="shared" ref="G2260:G2311" si="52">E2260/F2260</f>
        <v>207.62857142857143</v>
      </c>
      <c r="H2260" s="5" t="s">
        <v>2274</v>
      </c>
    </row>
    <row r="2261" spans="1:8" x14ac:dyDescent="0.3">
      <c r="A2261" s="8" t="s">
        <v>4672</v>
      </c>
      <c r="B2261" s="8" t="s">
        <v>4672</v>
      </c>
      <c r="C2261" s="7" t="s">
        <v>2564</v>
      </c>
      <c r="D2261" s="8" t="s">
        <v>4672</v>
      </c>
      <c r="E2261" s="6">
        <v>145.34</v>
      </c>
      <c r="F2261" s="6">
        <v>0.7</v>
      </c>
      <c r="G2261" s="6">
        <f t="shared" si="52"/>
        <v>207.62857142857143</v>
      </c>
      <c r="H2261" s="5" t="s">
        <v>2274</v>
      </c>
    </row>
    <row r="2262" spans="1:8" x14ac:dyDescent="0.3">
      <c r="A2262" s="8" t="s">
        <v>4673</v>
      </c>
      <c r="B2262" s="8" t="s">
        <v>4673</v>
      </c>
      <c r="C2262" s="7" t="s">
        <v>2564</v>
      </c>
      <c r="D2262" s="8" t="s">
        <v>4673</v>
      </c>
      <c r="E2262" s="6">
        <v>145.34</v>
      </c>
      <c r="F2262" s="6">
        <v>0.7</v>
      </c>
      <c r="G2262" s="6">
        <f t="shared" si="52"/>
        <v>207.62857142857143</v>
      </c>
      <c r="H2262" s="5" t="s">
        <v>2274</v>
      </c>
    </row>
    <row r="2263" spans="1:8" x14ac:dyDescent="0.3">
      <c r="A2263" s="8" t="s">
        <v>4674</v>
      </c>
      <c r="B2263" s="8" t="s">
        <v>4674</v>
      </c>
      <c r="C2263" s="7" t="s">
        <v>2564</v>
      </c>
      <c r="D2263" s="8" t="s">
        <v>4674</v>
      </c>
      <c r="E2263" s="6">
        <v>161.07</v>
      </c>
      <c r="F2263" s="6">
        <v>0.7</v>
      </c>
      <c r="G2263" s="6">
        <f t="shared" si="52"/>
        <v>230.1</v>
      </c>
      <c r="H2263" s="5" t="s">
        <v>2274</v>
      </c>
    </row>
    <row r="2264" spans="1:8" x14ac:dyDescent="0.3">
      <c r="A2264" s="8" t="s">
        <v>4675</v>
      </c>
      <c r="B2264" s="8" t="s">
        <v>4675</v>
      </c>
      <c r="C2264" s="7" t="s">
        <v>2564</v>
      </c>
      <c r="D2264" s="8" t="s">
        <v>4675</v>
      </c>
      <c r="E2264" s="6">
        <v>161.07</v>
      </c>
      <c r="F2264" s="6">
        <v>0.7</v>
      </c>
      <c r="G2264" s="6">
        <f t="shared" si="52"/>
        <v>230.1</v>
      </c>
      <c r="H2264" s="5" t="s">
        <v>2274</v>
      </c>
    </row>
    <row r="2265" spans="1:8" x14ac:dyDescent="0.3">
      <c r="A2265" s="8" t="s">
        <v>4676</v>
      </c>
      <c r="B2265" s="8" t="s">
        <v>4676</v>
      </c>
      <c r="C2265" s="7" t="s">
        <v>2564</v>
      </c>
      <c r="D2265" s="8" t="s">
        <v>4676</v>
      </c>
      <c r="E2265" s="6">
        <v>161.07</v>
      </c>
      <c r="F2265" s="6">
        <v>0.7</v>
      </c>
      <c r="G2265" s="6">
        <f t="shared" si="52"/>
        <v>230.1</v>
      </c>
      <c r="H2265" s="5" t="s">
        <v>2274</v>
      </c>
    </row>
    <row r="2266" spans="1:8" x14ac:dyDescent="0.3">
      <c r="A2266" s="8" t="s">
        <v>4677</v>
      </c>
      <c r="B2266" s="8" t="s">
        <v>4677</v>
      </c>
      <c r="C2266" s="7" t="s">
        <v>2564</v>
      </c>
      <c r="D2266" s="8" t="s">
        <v>4677</v>
      </c>
      <c r="E2266" s="6">
        <v>163.15</v>
      </c>
      <c r="F2266" s="6">
        <v>0.7</v>
      </c>
      <c r="G2266" s="6">
        <f t="shared" si="52"/>
        <v>233.07142857142858</v>
      </c>
      <c r="H2266" s="5" t="s">
        <v>2274</v>
      </c>
    </row>
    <row r="2267" spans="1:8" x14ac:dyDescent="0.3">
      <c r="A2267" s="8" t="s">
        <v>4678</v>
      </c>
      <c r="B2267" s="8" t="s">
        <v>4678</v>
      </c>
      <c r="C2267" s="7" t="s">
        <v>2564</v>
      </c>
      <c r="D2267" s="8" t="s">
        <v>4678</v>
      </c>
      <c r="E2267" s="6">
        <v>163.15</v>
      </c>
      <c r="F2267" s="6">
        <v>0.7</v>
      </c>
      <c r="G2267" s="6">
        <f t="shared" si="52"/>
        <v>233.07142857142858</v>
      </c>
      <c r="H2267" s="5" t="s">
        <v>2274</v>
      </c>
    </row>
    <row r="2268" spans="1:8" x14ac:dyDescent="0.3">
      <c r="A2268" s="8" t="s">
        <v>4679</v>
      </c>
      <c r="B2268" s="8" t="s">
        <v>4679</v>
      </c>
      <c r="C2268" s="7" t="s">
        <v>2564</v>
      </c>
      <c r="D2268" s="8" t="s">
        <v>4679</v>
      </c>
      <c r="E2268" s="6">
        <v>163.15</v>
      </c>
      <c r="F2268" s="6">
        <v>0.7</v>
      </c>
      <c r="G2268" s="6">
        <f t="shared" si="52"/>
        <v>233.07142857142858</v>
      </c>
      <c r="H2268" s="5" t="s">
        <v>2274</v>
      </c>
    </row>
    <row r="2269" spans="1:8" x14ac:dyDescent="0.3">
      <c r="A2269" s="8" t="s">
        <v>4680</v>
      </c>
      <c r="B2269" s="8" t="s">
        <v>4680</v>
      </c>
      <c r="C2269" s="7" t="s">
        <v>2564</v>
      </c>
      <c r="D2269" s="8" t="s">
        <v>4680</v>
      </c>
      <c r="E2269" s="6">
        <v>167.12</v>
      </c>
      <c r="F2269" s="6">
        <v>0.7</v>
      </c>
      <c r="G2269" s="6">
        <f t="shared" si="52"/>
        <v>238.74285714285716</v>
      </c>
      <c r="H2269" s="5" t="s">
        <v>2274</v>
      </c>
    </row>
    <row r="2270" spans="1:8" x14ac:dyDescent="0.3">
      <c r="A2270" s="8" t="s">
        <v>4681</v>
      </c>
      <c r="B2270" s="8" t="s">
        <v>4681</v>
      </c>
      <c r="C2270" s="7" t="s">
        <v>2564</v>
      </c>
      <c r="D2270" s="8" t="s">
        <v>4681</v>
      </c>
      <c r="E2270" s="6">
        <v>166.47</v>
      </c>
      <c r="F2270" s="6">
        <v>0.7</v>
      </c>
      <c r="G2270" s="6">
        <f t="shared" si="52"/>
        <v>237.81428571428572</v>
      </c>
      <c r="H2270" s="5" t="s">
        <v>2274</v>
      </c>
    </row>
    <row r="2271" spans="1:8" x14ac:dyDescent="0.3">
      <c r="A2271" s="8" t="s">
        <v>4682</v>
      </c>
      <c r="B2271" s="8" t="s">
        <v>4682</v>
      </c>
      <c r="C2271" s="7" t="s">
        <v>2564</v>
      </c>
      <c r="D2271" s="8" t="s">
        <v>4682</v>
      </c>
      <c r="E2271" s="6">
        <v>166.47</v>
      </c>
      <c r="F2271" s="6">
        <v>0.7</v>
      </c>
      <c r="G2271" s="6">
        <f t="shared" si="52"/>
        <v>237.81428571428572</v>
      </c>
      <c r="H2271" s="5" t="s">
        <v>2274</v>
      </c>
    </row>
    <row r="2272" spans="1:8" x14ac:dyDescent="0.3">
      <c r="A2272" s="8" t="s">
        <v>4683</v>
      </c>
      <c r="B2272" s="8" t="s">
        <v>4683</v>
      </c>
      <c r="C2272" s="7" t="s">
        <v>2564</v>
      </c>
      <c r="D2272" s="8" t="s">
        <v>4683</v>
      </c>
      <c r="E2272" s="6">
        <v>151.28</v>
      </c>
      <c r="F2272" s="6">
        <v>0.7</v>
      </c>
      <c r="G2272" s="6">
        <f t="shared" si="52"/>
        <v>216.11428571428573</v>
      </c>
      <c r="H2272" s="5" t="s">
        <v>2274</v>
      </c>
    </row>
    <row r="2273" spans="1:8" x14ac:dyDescent="0.3">
      <c r="A2273" s="8" t="s">
        <v>4684</v>
      </c>
      <c r="B2273" s="8" t="s">
        <v>4684</v>
      </c>
      <c r="C2273" s="7" t="s">
        <v>2564</v>
      </c>
      <c r="D2273" s="8" t="s">
        <v>4684</v>
      </c>
      <c r="E2273" s="6">
        <v>141.38</v>
      </c>
      <c r="F2273" s="6">
        <v>0.7</v>
      </c>
      <c r="G2273" s="6">
        <f t="shared" si="52"/>
        <v>201.97142857142859</v>
      </c>
      <c r="H2273" s="5" t="s">
        <v>2274</v>
      </c>
    </row>
    <row r="2274" spans="1:8" x14ac:dyDescent="0.3">
      <c r="A2274" s="8" t="s">
        <v>4685</v>
      </c>
      <c r="B2274" s="8" t="s">
        <v>4685</v>
      </c>
      <c r="C2274" s="7" t="s">
        <v>2564</v>
      </c>
      <c r="D2274" s="8" t="s">
        <v>4685</v>
      </c>
      <c r="E2274" s="6">
        <v>97.83</v>
      </c>
      <c r="F2274" s="6">
        <v>0.7</v>
      </c>
      <c r="G2274" s="6">
        <f t="shared" si="52"/>
        <v>139.75714285714287</v>
      </c>
      <c r="H2274" s="5" t="s">
        <v>2274</v>
      </c>
    </row>
    <row r="2275" spans="1:8" x14ac:dyDescent="0.3">
      <c r="A2275" s="8" t="s">
        <v>4686</v>
      </c>
      <c r="B2275" s="8" t="s">
        <v>4686</v>
      </c>
      <c r="C2275" s="7" t="s">
        <v>2564</v>
      </c>
      <c r="D2275" s="8" t="s">
        <v>4686</v>
      </c>
      <c r="E2275" s="6">
        <v>151.97999999999999</v>
      </c>
      <c r="F2275" s="6">
        <v>0.7</v>
      </c>
      <c r="G2275" s="6">
        <f t="shared" si="52"/>
        <v>217.1142857142857</v>
      </c>
      <c r="H2275" s="5" t="s">
        <v>2274</v>
      </c>
    </row>
    <row r="2276" spans="1:8" x14ac:dyDescent="0.3">
      <c r="A2276" s="8" t="s">
        <v>4687</v>
      </c>
      <c r="B2276" s="8" t="s">
        <v>4687</v>
      </c>
      <c r="C2276" s="7" t="s">
        <v>2564</v>
      </c>
      <c r="D2276" s="8" t="s">
        <v>4687</v>
      </c>
      <c r="E2276" s="6">
        <v>143</v>
      </c>
      <c r="F2276" s="6">
        <v>0.7</v>
      </c>
      <c r="G2276" s="6">
        <f t="shared" si="52"/>
        <v>204.28571428571431</v>
      </c>
      <c r="H2276" s="5" t="s">
        <v>2274</v>
      </c>
    </row>
    <row r="2277" spans="1:8" x14ac:dyDescent="0.3">
      <c r="A2277" s="8" t="s">
        <v>4688</v>
      </c>
      <c r="B2277" s="8" t="s">
        <v>4688</v>
      </c>
      <c r="C2277" s="7" t="s">
        <v>2564</v>
      </c>
      <c r="D2277" s="8" t="s">
        <v>4688</v>
      </c>
      <c r="E2277" s="6">
        <v>153.72999999999999</v>
      </c>
      <c r="F2277" s="6">
        <v>0.7</v>
      </c>
      <c r="G2277" s="6">
        <f t="shared" si="52"/>
        <v>219.6142857142857</v>
      </c>
      <c r="H2277" s="5" t="s">
        <v>2274</v>
      </c>
    </row>
    <row r="2278" spans="1:8" x14ac:dyDescent="0.3">
      <c r="A2278" s="8" t="s">
        <v>4689</v>
      </c>
      <c r="B2278" s="8" t="s">
        <v>4689</v>
      </c>
      <c r="C2278" s="7" t="s">
        <v>2564</v>
      </c>
      <c r="D2278" s="8" t="s">
        <v>4689</v>
      </c>
      <c r="E2278" s="6">
        <v>153.72999999999999</v>
      </c>
      <c r="F2278" s="6">
        <v>0.7</v>
      </c>
      <c r="G2278" s="6">
        <f t="shared" si="52"/>
        <v>219.6142857142857</v>
      </c>
      <c r="H2278" s="5" t="s">
        <v>2274</v>
      </c>
    </row>
    <row r="2279" spans="1:8" x14ac:dyDescent="0.3">
      <c r="A2279" s="8" t="s">
        <v>4690</v>
      </c>
      <c r="B2279" s="8" t="s">
        <v>4690</v>
      </c>
      <c r="C2279" s="7" t="s">
        <v>2564</v>
      </c>
      <c r="D2279" s="8" t="s">
        <v>4690</v>
      </c>
      <c r="E2279" s="6">
        <v>171.15</v>
      </c>
      <c r="F2279" s="6">
        <v>0.7</v>
      </c>
      <c r="G2279" s="6">
        <f t="shared" si="52"/>
        <v>244.50000000000003</v>
      </c>
      <c r="H2279" s="5" t="s">
        <v>2274</v>
      </c>
    </row>
    <row r="2280" spans="1:8" x14ac:dyDescent="0.3">
      <c r="A2280" s="8" t="s">
        <v>4691</v>
      </c>
      <c r="B2280" s="8" t="s">
        <v>4691</v>
      </c>
      <c r="C2280" s="7" t="s">
        <v>2564</v>
      </c>
      <c r="D2280" s="8" t="s">
        <v>4691</v>
      </c>
      <c r="E2280" s="6">
        <v>171.15</v>
      </c>
      <c r="F2280" s="6">
        <v>0.7</v>
      </c>
      <c r="G2280" s="6">
        <f t="shared" si="52"/>
        <v>244.50000000000003</v>
      </c>
      <c r="H2280" s="5" t="s">
        <v>2274</v>
      </c>
    </row>
    <row r="2281" spans="1:8" x14ac:dyDescent="0.3">
      <c r="A2281" s="8" t="s">
        <v>4692</v>
      </c>
      <c r="B2281" s="8" t="s">
        <v>4692</v>
      </c>
      <c r="C2281" s="7" t="s">
        <v>2564</v>
      </c>
      <c r="D2281" s="8" t="s">
        <v>4692</v>
      </c>
      <c r="E2281" s="6">
        <v>144.69</v>
      </c>
      <c r="F2281" s="6">
        <v>0.7</v>
      </c>
      <c r="G2281" s="6">
        <f t="shared" si="52"/>
        <v>206.70000000000002</v>
      </c>
      <c r="H2281" s="5" t="s">
        <v>2274</v>
      </c>
    </row>
    <row r="2282" spans="1:8" x14ac:dyDescent="0.3">
      <c r="A2282" s="8" t="s">
        <v>4693</v>
      </c>
      <c r="B2282" s="8" t="s">
        <v>4693</v>
      </c>
      <c r="C2282" s="7" t="s">
        <v>2564</v>
      </c>
      <c r="D2282" s="8" t="s">
        <v>4693</v>
      </c>
      <c r="E2282" s="6">
        <v>88.54</v>
      </c>
      <c r="F2282" s="6">
        <v>0.7</v>
      </c>
      <c r="G2282" s="6">
        <f t="shared" si="52"/>
        <v>126.48571428571431</v>
      </c>
      <c r="H2282" s="5" t="s">
        <v>2274</v>
      </c>
    </row>
    <row r="2283" spans="1:8" x14ac:dyDescent="0.3">
      <c r="A2283" s="8" t="s">
        <v>4694</v>
      </c>
      <c r="B2283" s="8" t="s">
        <v>4694</v>
      </c>
      <c r="C2283" s="7" t="s">
        <v>2564</v>
      </c>
      <c r="D2283" s="8" t="s">
        <v>4694</v>
      </c>
      <c r="E2283" s="6">
        <v>97.31</v>
      </c>
      <c r="F2283" s="6">
        <v>0.7</v>
      </c>
      <c r="G2283" s="6">
        <f t="shared" si="52"/>
        <v>139.01428571428573</v>
      </c>
      <c r="H2283" s="5" t="s">
        <v>2274</v>
      </c>
    </row>
    <row r="2284" spans="1:8" x14ac:dyDescent="0.3">
      <c r="A2284" s="8" t="s">
        <v>4695</v>
      </c>
      <c r="B2284" s="8" t="s">
        <v>4695</v>
      </c>
      <c r="C2284" s="7" t="s">
        <v>2564</v>
      </c>
      <c r="D2284" s="8" t="s">
        <v>4695</v>
      </c>
      <c r="E2284" s="6">
        <v>97.31</v>
      </c>
      <c r="F2284" s="6">
        <v>0.7</v>
      </c>
      <c r="G2284" s="6">
        <f t="shared" si="52"/>
        <v>139.01428571428573</v>
      </c>
      <c r="H2284" s="5" t="s">
        <v>2274</v>
      </c>
    </row>
    <row r="2285" spans="1:8" x14ac:dyDescent="0.3">
      <c r="A2285" s="8" t="s">
        <v>4696</v>
      </c>
      <c r="B2285" s="8" t="s">
        <v>4696</v>
      </c>
      <c r="C2285" s="7" t="s">
        <v>2564</v>
      </c>
      <c r="D2285" s="8" t="s">
        <v>4696</v>
      </c>
      <c r="E2285" s="6">
        <v>97.31</v>
      </c>
      <c r="F2285" s="6">
        <v>0.7</v>
      </c>
      <c r="G2285" s="6">
        <f t="shared" si="52"/>
        <v>139.01428571428573</v>
      </c>
      <c r="H2285" s="5" t="s">
        <v>2274</v>
      </c>
    </row>
    <row r="2286" spans="1:8" x14ac:dyDescent="0.3">
      <c r="A2286" s="8" t="s">
        <v>4697</v>
      </c>
      <c r="B2286" s="8" t="s">
        <v>4697</v>
      </c>
      <c r="C2286" s="7" t="s">
        <v>2564</v>
      </c>
      <c r="D2286" s="8" t="s">
        <v>4697</v>
      </c>
      <c r="E2286" s="6">
        <v>94.38</v>
      </c>
      <c r="F2286" s="6">
        <v>0.7</v>
      </c>
      <c r="G2286" s="6">
        <f t="shared" si="52"/>
        <v>134.82857142857142</v>
      </c>
      <c r="H2286" s="5" t="s">
        <v>2274</v>
      </c>
    </row>
    <row r="2287" spans="1:8" x14ac:dyDescent="0.3">
      <c r="A2287" s="8" t="s">
        <v>4698</v>
      </c>
      <c r="B2287" s="8" t="s">
        <v>4698</v>
      </c>
      <c r="C2287" s="7" t="s">
        <v>2564</v>
      </c>
      <c r="D2287" s="8" t="s">
        <v>4698</v>
      </c>
      <c r="E2287" s="6">
        <v>52.62</v>
      </c>
      <c r="F2287" s="6">
        <v>0.7</v>
      </c>
      <c r="G2287" s="6">
        <f t="shared" si="52"/>
        <v>75.171428571428578</v>
      </c>
      <c r="H2287" s="5" t="s">
        <v>2274</v>
      </c>
    </row>
    <row r="2288" spans="1:8" x14ac:dyDescent="0.3">
      <c r="A2288" s="8" t="s">
        <v>4699</v>
      </c>
      <c r="B2288" s="8" t="s">
        <v>4699</v>
      </c>
      <c r="C2288" s="7" t="s">
        <v>2564</v>
      </c>
      <c r="D2288" s="8" t="s">
        <v>4699</v>
      </c>
      <c r="E2288" s="6">
        <v>65.52</v>
      </c>
      <c r="F2288" s="6">
        <v>0.7</v>
      </c>
      <c r="G2288" s="6">
        <f t="shared" si="52"/>
        <v>93.6</v>
      </c>
      <c r="H2288" s="5" t="s">
        <v>2274</v>
      </c>
    </row>
    <row r="2289" spans="1:8" x14ac:dyDescent="0.3">
      <c r="A2289" s="8" t="s">
        <v>4700</v>
      </c>
      <c r="B2289" s="8" t="s">
        <v>4700</v>
      </c>
      <c r="C2289" s="7" t="s">
        <v>2564</v>
      </c>
      <c r="D2289" s="8" t="s">
        <v>4700</v>
      </c>
      <c r="E2289" s="6">
        <v>67.08</v>
      </c>
      <c r="F2289" s="6">
        <v>0.7</v>
      </c>
      <c r="G2289" s="6">
        <f t="shared" si="52"/>
        <v>95.828571428571436</v>
      </c>
      <c r="H2289" s="5" t="s">
        <v>2274</v>
      </c>
    </row>
    <row r="2290" spans="1:8" x14ac:dyDescent="0.3">
      <c r="A2290" s="8" t="s">
        <v>4701</v>
      </c>
      <c r="B2290" s="8" t="s">
        <v>4701</v>
      </c>
      <c r="C2290" s="7" t="s">
        <v>2564</v>
      </c>
      <c r="D2290" s="8" t="s">
        <v>4701</v>
      </c>
      <c r="E2290" s="6">
        <v>69.099999999999994</v>
      </c>
      <c r="F2290" s="6">
        <v>0.7</v>
      </c>
      <c r="G2290" s="6">
        <f t="shared" si="52"/>
        <v>98.714285714285708</v>
      </c>
      <c r="H2290" s="5" t="s">
        <v>2274</v>
      </c>
    </row>
    <row r="2291" spans="1:8" x14ac:dyDescent="0.3">
      <c r="A2291" s="8" t="s">
        <v>4702</v>
      </c>
      <c r="B2291" s="8" t="s">
        <v>4702</v>
      </c>
      <c r="C2291" s="7" t="s">
        <v>2564</v>
      </c>
      <c r="D2291" s="8" t="s">
        <v>4702</v>
      </c>
      <c r="E2291" s="6">
        <v>73</v>
      </c>
      <c r="F2291" s="6">
        <v>0.7</v>
      </c>
      <c r="G2291" s="6">
        <f t="shared" si="52"/>
        <v>104.28571428571429</v>
      </c>
      <c r="H2291" s="5" t="s">
        <v>2274</v>
      </c>
    </row>
    <row r="2292" spans="1:8" x14ac:dyDescent="0.3">
      <c r="A2292" s="8" t="s">
        <v>4703</v>
      </c>
      <c r="B2292" s="8" t="s">
        <v>4703</v>
      </c>
      <c r="C2292" s="7" t="s">
        <v>2564</v>
      </c>
      <c r="D2292" s="8" t="s">
        <v>4703</v>
      </c>
      <c r="E2292" s="6">
        <v>26.88</v>
      </c>
      <c r="F2292" s="6">
        <v>0.7</v>
      </c>
      <c r="G2292" s="6">
        <f t="shared" si="52"/>
        <v>38.4</v>
      </c>
      <c r="H2292" s="5" t="s">
        <v>2274</v>
      </c>
    </row>
    <row r="2293" spans="1:8" x14ac:dyDescent="0.3">
      <c r="A2293" s="8" t="s">
        <v>4704</v>
      </c>
      <c r="B2293" s="8" t="s">
        <v>4704</v>
      </c>
      <c r="C2293" s="7" t="s">
        <v>2564</v>
      </c>
      <c r="D2293" s="8" t="s">
        <v>4704</v>
      </c>
      <c r="E2293" s="6">
        <v>61.07</v>
      </c>
      <c r="F2293" s="6">
        <v>0.7</v>
      </c>
      <c r="G2293" s="6">
        <f t="shared" si="52"/>
        <v>87.242857142857147</v>
      </c>
      <c r="H2293" s="5" t="s">
        <v>2274</v>
      </c>
    </row>
    <row r="2294" spans="1:8" x14ac:dyDescent="0.3">
      <c r="A2294" s="8" t="s">
        <v>4705</v>
      </c>
      <c r="B2294" s="8" t="s">
        <v>4705</v>
      </c>
      <c r="C2294" s="7" t="s">
        <v>2564</v>
      </c>
      <c r="D2294" s="8" t="s">
        <v>4705</v>
      </c>
      <c r="E2294" s="6">
        <v>55.1</v>
      </c>
      <c r="F2294" s="6">
        <v>0.7</v>
      </c>
      <c r="G2294" s="6">
        <f t="shared" si="52"/>
        <v>78.714285714285722</v>
      </c>
      <c r="H2294" s="5" t="s">
        <v>2274</v>
      </c>
    </row>
    <row r="2295" spans="1:8" x14ac:dyDescent="0.3">
      <c r="A2295" s="8" t="s">
        <v>4706</v>
      </c>
      <c r="B2295" s="8" t="s">
        <v>4706</v>
      </c>
      <c r="C2295" s="7" t="s">
        <v>2564</v>
      </c>
      <c r="D2295" s="8" t="s">
        <v>4706</v>
      </c>
      <c r="E2295" s="6">
        <v>66.459999999999994</v>
      </c>
      <c r="F2295" s="6">
        <v>0.7</v>
      </c>
      <c r="G2295" s="6">
        <f t="shared" si="52"/>
        <v>94.942857142857136</v>
      </c>
      <c r="H2295" s="5" t="s">
        <v>2274</v>
      </c>
    </row>
    <row r="2296" spans="1:8" x14ac:dyDescent="0.3">
      <c r="A2296" s="1" t="s">
        <v>4707</v>
      </c>
      <c r="B2296" s="1" t="s">
        <v>4707</v>
      </c>
      <c r="C2296" s="7" t="s">
        <v>4635</v>
      </c>
      <c r="D2296" s="1" t="s">
        <v>4707</v>
      </c>
      <c r="E2296" s="9">
        <v>71.91</v>
      </c>
      <c r="F2296" s="6">
        <v>0.7</v>
      </c>
      <c r="G2296" s="6">
        <f t="shared" si="52"/>
        <v>102.72857142857143</v>
      </c>
      <c r="H2296" s="5" t="s">
        <v>2274</v>
      </c>
    </row>
    <row r="2297" spans="1:8" x14ac:dyDescent="0.3">
      <c r="A2297" s="8" t="s">
        <v>4708</v>
      </c>
      <c r="B2297" s="8" t="s">
        <v>4708</v>
      </c>
      <c r="C2297" s="7" t="s">
        <v>2564</v>
      </c>
      <c r="D2297" s="8" t="s">
        <v>4708</v>
      </c>
      <c r="E2297" s="6">
        <v>72.61</v>
      </c>
      <c r="F2297" s="6">
        <v>0.7</v>
      </c>
      <c r="G2297" s="6">
        <f t="shared" si="52"/>
        <v>103.72857142857143</v>
      </c>
      <c r="H2297" s="5" t="s">
        <v>2274</v>
      </c>
    </row>
    <row r="2298" spans="1:8" x14ac:dyDescent="0.3">
      <c r="A2298" s="1" t="s">
        <v>4709</v>
      </c>
      <c r="B2298" s="1" t="s">
        <v>4709</v>
      </c>
      <c r="C2298" s="7" t="s">
        <v>4635</v>
      </c>
      <c r="D2298" s="1" t="s">
        <v>4709</v>
      </c>
      <c r="E2298" s="9">
        <v>81.84</v>
      </c>
      <c r="F2298" s="6">
        <v>0.7</v>
      </c>
      <c r="G2298" s="6">
        <f t="shared" si="52"/>
        <v>116.91428571428573</v>
      </c>
      <c r="H2298" s="5" t="s">
        <v>2274</v>
      </c>
    </row>
    <row r="2299" spans="1:8" x14ac:dyDescent="0.3">
      <c r="A2299" s="8" t="s">
        <v>4710</v>
      </c>
      <c r="B2299" s="8" t="s">
        <v>4710</v>
      </c>
      <c r="C2299" s="7" t="s">
        <v>2564</v>
      </c>
      <c r="D2299" s="8" t="s">
        <v>4710</v>
      </c>
      <c r="E2299" s="6">
        <v>70.92</v>
      </c>
      <c r="F2299" s="6">
        <v>0.7</v>
      </c>
      <c r="G2299" s="6">
        <f t="shared" si="52"/>
        <v>101.31428571428572</v>
      </c>
      <c r="H2299" s="5" t="s">
        <v>2274</v>
      </c>
    </row>
    <row r="2300" spans="1:8" x14ac:dyDescent="0.3">
      <c r="A2300" s="8" t="s">
        <v>4711</v>
      </c>
      <c r="B2300" s="8" t="s">
        <v>4711</v>
      </c>
      <c r="C2300" s="7" t="s">
        <v>2564</v>
      </c>
      <c r="D2300" s="8" t="s">
        <v>4711</v>
      </c>
      <c r="E2300" s="6">
        <v>71.55</v>
      </c>
      <c r="F2300" s="6">
        <v>0.7</v>
      </c>
      <c r="G2300" s="6">
        <f t="shared" si="52"/>
        <v>102.21428571428572</v>
      </c>
      <c r="H2300" s="5" t="s">
        <v>2274</v>
      </c>
    </row>
    <row r="2301" spans="1:8" x14ac:dyDescent="0.3">
      <c r="A2301" s="8" t="s">
        <v>4712</v>
      </c>
      <c r="B2301" s="8" t="s">
        <v>4712</v>
      </c>
      <c r="C2301" s="7" t="s">
        <v>2564</v>
      </c>
      <c r="D2301" s="8" t="s">
        <v>4712</v>
      </c>
      <c r="E2301" s="6">
        <v>65.33</v>
      </c>
      <c r="F2301" s="6">
        <v>0.7</v>
      </c>
      <c r="G2301" s="6">
        <f t="shared" si="52"/>
        <v>93.328571428571436</v>
      </c>
      <c r="H2301" s="5" t="s">
        <v>2274</v>
      </c>
    </row>
    <row r="2302" spans="1:8" x14ac:dyDescent="0.3">
      <c r="A2302" s="8" t="s">
        <v>4713</v>
      </c>
      <c r="B2302" s="8" t="s">
        <v>4713</v>
      </c>
      <c r="C2302" s="7" t="s">
        <v>2564</v>
      </c>
      <c r="D2302" s="8" t="s">
        <v>4713</v>
      </c>
      <c r="E2302" s="6">
        <v>57.65</v>
      </c>
      <c r="F2302" s="6">
        <v>0.7</v>
      </c>
      <c r="G2302" s="6">
        <f t="shared" si="52"/>
        <v>82.357142857142861</v>
      </c>
      <c r="H2302" s="5" t="s">
        <v>2274</v>
      </c>
    </row>
    <row r="2303" spans="1:8" x14ac:dyDescent="0.3">
      <c r="A2303" s="8" t="s">
        <v>4714</v>
      </c>
      <c r="B2303" s="8" t="s">
        <v>4714</v>
      </c>
      <c r="C2303" s="7" t="s">
        <v>2564</v>
      </c>
      <c r="D2303" s="8" t="s">
        <v>4714</v>
      </c>
      <c r="E2303" s="6">
        <v>65.959999999999994</v>
      </c>
      <c r="F2303" s="6">
        <v>0.7</v>
      </c>
      <c r="G2303" s="6">
        <f t="shared" si="52"/>
        <v>94.228571428571428</v>
      </c>
      <c r="H2303" s="5" t="s">
        <v>2274</v>
      </c>
    </row>
    <row r="2304" spans="1:8" x14ac:dyDescent="0.3">
      <c r="A2304" s="8" t="s">
        <v>4715</v>
      </c>
      <c r="B2304" s="8" t="s">
        <v>4715</v>
      </c>
      <c r="C2304" s="7" t="s">
        <v>2564</v>
      </c>
      <c r="D2304" s="8" t="s">
        <v>4715</v>
      </c>
      <c r="E2304" s="6">
        <v>74.56</v>
      </c>
      <c r="F2304" s="6">
        <v>0.7</v>
      </c>
      <c r="G2304" s="6">
        <f t="shared" si="52"/>
        <v>106.51428571428572</v>
      </c>
      <c r="H2304" s="5" t="s">
        <v>2274</v>
      </c>
    </row>
    <row r="2305" spans="1:8" x14ac:dyDescent="0.3">
      <c r="A2305" s="8" t="s">
        <v>4716</v>
      </c>
      <c r="B2305" s="8" t="s">
        <v>4716</v>
      </c>
      <c r="C2305" s="7" t="s">
        <v>2564</v>
      </c>
      <c r="D2305" s="8" t="s">
        <v>4716</v>
      </c>
      <c r="E2305" s="6">
        <v>76.569999999999993</v>
      </c>
      <c r="F2305" s="6">
        <v>0.7</v>
      </c>
      <c r="G2305" s="6">
        <f t="shared" si="52"/>
        <v>109.38571428571429</v>
      </c>
      <c r="H2305" s="5" t="s">
        <v>2274</v>
      </c>
    </row>
    <row r="2306" spans="1:8" x14ac:dyDescent="0.3">
      <c r="A2306" s="8" t="s">
        <v>4717</v>
      </c>
      <c r="B2306" s="8" t="s">
        <v>4717</v>
      </c>
      <c r="C2306" s="7" t="s">
        <v>2564</v>
      </c>
      <c r="D2306" s="8" t="s">
        <v>4717</v>
      </c>
      <c r="E2306" s="6">
        <v>71.91</v>
      </c>
      <c r="F2306" s="6">
        <v>0.7</v>
      </c>
      <c r="G2306" s="6">
        <f t="shared" si="52"/>
        <v>102.72857142857143</v>
      </c>
      <c r="H2306" s="5" t="s">
        <v>2274</v>
      </c>
    </row>
    <row r="2307" spans="1:8" x14ac:dyDescent="0.3">
      <c r="A2307" s="8" t="s">
        <v>4718</v>
      </c>
      <c r="B2307" s="8" t="s">
        <v>4718</v>
      </c>
      <c r="C2307" s="7" t="s">
        <v>2564</v>
      </c>
      <c r="D2307" s="8" t="s">
        <v>4718</v>
      </c>
      <c r="E2307" s="6">
        <v>72.61</v>
      </c>
      <c r="F2307" s="6">
        <v>0.7</v>
      </c>
      <c r="G2307" s="6">
        <f t="shared" si="52"/>
        <v>103.72857142857143</v>
      </c>
      <c r="H2307" s="5" t="s">
        <v>2274</v>
      </c>
    </row>
    <row r="2308" spans="1:8" x14ac:dyDescent="0.3">
      <c r="A2308" s="8" t="s">
        <v>4719</v>
      </c>
      <c r="B2308" s="8" t="s">
        <v>4719</v>
      </c>
      <c r="C2308" s="7" t="s">
        <v>2564</v>
      </c>
      <c r="D2308" s="8" t="s">
        <v>4719</v>
      </c>
      <c r="E2308" s="6">
        <v>81.84</v>
      </c>
      <c r="F2308" s="6">
        <v>0.7</v>
      </c>
      <c r="G2308" s="6">
        <f t="shared" si="52"/>
        <v>116.91428571428573</v>
      </c>
      <c r="H2308" s="5" t="s">
        <v>2274</v>
      </c>
    </row>
    <row r="2309" spans="1:8" x14ac:dyDescent="0.3">
      <c r="A2309" s="8" t="s">
        <v>4720</v>
      </c>
      <c r="B2309" s="8" t="s">
        <v>4720</v>
      </c>
      <c r="C2309" s="7" t="s">
        <v>2564</v>
      </c>
      <c r="D2309" s="8" t="s">
        <v>4720</v>
      </c>
      <c r="E2309" s="6">
        <v>83.72</v>
      </c>
      <c r="F2309" s="6">
        <v>0.7</v>
      </c>
      <c r="G2309" s="6">
        <f t="shared" si="52"/>
        <v>119.60000000000001</v>
      </c>
      <c r="H2309" s="5" t="s">
        <v>2274</v>
      </c>
    </row>
    <row r="2310" spans="1:8" x14ac:dyDescent="0.3">
      <c r="A2310" s="8" t="s">
        <v>4721</v>
      </c>
      <c r="B2310" s="8" t="s">
        <v>4721</v>
      </c>
      <c r="C2310" s="7" t="s">
        <v>2564</v>
      </c>
      <c r="D2310" s="8" t="s">
        <v>4721</v>
      </c>
      <c r="E2310" s="6">
        <v>57.85</v>
      </c>
      <c r="F2310" s="6">
        <v>0.7</v>
      </c>
      <c r="G2310" s="6">
        <f t="shared" si="52"/>
        <v>82.642857142857153</v>
      </c>
      <c r="H2310" s="5" t="s">
        <v>2274</v>
      </c>
    </row>
    <row r="2311" spans="1:8" x14ac:dyDescent="0.3">
      <c r="A2311" s="8" t="s">
        <v>4722</v>
      </c>
      <c r="B2311" s="8" t="s">
        <v>4722</v>
      </c>
      <c r="C2311" s="7" t="s">
        <v>2564</v>
      </c>
      <c r="D2311" s="8" t="s">
        <v>4722</v>
      </c>
      <c r="E2311" s="6">
        <v>67.08</v>
      </c>
      <c r="F2311" s="6">
        <v>0.7</v>
      </c>
      <c r="G2311" s="6">
        <f t="shared" si="52"/>
        <v>95.828571428571436</v>
      </c>
      <c r="H2311" s="5" t="s">
        <v>2274</v>
      </c>
    </row>
    <row r="2312" spans="1:8" x14ac:dyDescent="0.3">
      <c r="A2312" s="8" t="s">
        <v>4723</v>
      </c>
      <c r="B2312" s="8" t="s">
        <v>4723</v>
      </c>
      <c r="C2312" s="7" t="s">
        <v>2564</v>
      </c>
      <c r="D2312" s="8" t="s">
        <v>4723</v>
      </c>
      <c r="E2312" s="6">
        <v>65.52</v>
      </c>
      <c r="F2312" s="6">
        <v>0.7</v>
      </c>
      <c r="G2312" s="6">
        <f t="shared" ref="G2312:G2375" si="53">E2312/F2312</f>
        <v>93.6</v>
      </c>
      <c r="H2312" s="5" t="s">
        <v>2274</v>
      </c>
    </row>
    <row r="2313" spans="1:8" x14ac:dyDescent="0.3">
      <c r="A2313" s="8" t="s">
        <v>4724</v>
      </c>
      <c r="B2313" s="8" t="s">
        <v>4724</v>
      </c>
      <c r="C2313" s="7" t="s">
        <v>2564</v>
      </c>
      <c r="D2313" s="8" t="s">
        <v>4724</v>
      </c>
      <c r="E2313" s="6">
        <v>57.85</v>
      </c>
      <c r="F2313" s="6">
        <v>0.7</v>
      </c>
      <c r="G2313" s="6">
        <f t="shared" si="53"/>
        <v>82.642857142857153</v>
      </c>
      <c r="H2313" s="5" t="s">
        <v>2274</v>
      </c>
    </row>
    <row r="2314" spans="1:8" x14ac:dyDescent="0.3">
      <c r="A2314" s="8" t="s">
        <v>4725</v>
      </c>
      <c r="B2314" s="8" t="s">
        <v>4725</v>
      </c>
      <c r="C2314" s="7" t="s">
        <v>2564</v>
      </c>
      <c r="D2314" s="8" t="s">
        <v>4725</v>
      </c>
      <c r="E2314" s="6">
        <v>61.75</v>
      </c>
      <c r="F2314" s="6">
        <v>0.7</v>
      </c>
      <c r="G2314" s="6">
        <f t="shared" si="53"/>
        <v>88.214285714285722</v>
      </c>
      <c r="H2314" s="5" t="s">
        <v>2274</v>
      </c>
    </row>
    <row r="2315" spans="1:8" x14ac:dyDescent="0.3">
      <c r="A2315" s="8" t="s">
        <v>4726</v>
      </c>
      <c r="B2315" s="8" t="s">
        <v>4726</v>
      </c>
      <c r="C2315" s="7" t="s">
        <v>2564</v>
      </c>
      <c r="D2315" s="8" t="s">
        <v>4726</v>
      </c>
      <c r="E2315" s="6">
        <v>72.48</v>
      </c>
      <c r="F2315" s="6">
        <v>0.7</v>
      </c>
      <c r="G2315" s="6">
        <f t="shared" si="53"/>
        <v>103.54285714285716</v>
      </c>
      <c r="H2315" s="5" t="s">
        <v>2274</v>
      </c>
    </row>
    <row r="2316" spans="1:8" x14ac:dyDescent="0.3">
      <c r="A2316" s="8" t="s">
        <v>4727</v>
      </c>
      <c r="B2316" s="8" t="s">
        <v>4727</v>
      </c>
      <c r="C2316" s="7" t="s">
        <v>2564</v>
      </c>
      <c r="D2316" s="8" t="s">
        <v>4727</v>
      </c>
      <c r="E2316" s="6">
        <v>73.13</v>
      </c>
      <c r="F2316" s="6">
        <v>0.7</v>
      </c>
      <c r="G2316" s="6">
        <f t="shared" si="53"/>
        <v>104.47142857142858</v>
      </c>
      <c r="H2316" s="5" t="s">
        <v>2274</v>
      </c>
    </row>
    <row r="2317" spans="1:8" x14ac:dyDescent="0.3">
      <c r="A2317" s="8" t="s">
        <v>4728</v>
      </c>
      <c r="B2317" s="8" t="s">
        <v>4728</v>
      </c>
      <c r="C2317" s="7" t="s">
        <v>2564</v>
      </c>
      <c r="D2317" s="8" t="s">
        <v>4728</v>
      </c>
      <c r="E2317" s="6">
        <v>197.47</v>
      </c>
      <c r="F2317" s="6">
        <v>0.7</v>
      </c>
      <c r="G2317" s="6">
        <f t="shared" si="53"/>
        <v>282.10000000000002</v>
      </c>
      <c r="H2317" s="5" t="s">
        <v>2274</v>
      </c>
    </row>
    <row r="2318" spans="1:8" x14ac:dyDescent="0.3">
      <c r="A2318" s="8" t="s">
        <v>4729</v>
      </c>
      <c r="B2318" s="8" t="s">
        <v>4729</v>
      </c>
      <c r="C2318" s="7" t="s">
        <v>2564</v>
      </c>
      <c r="D2318" s="8" t="s">
        <v>4729</v>
      </c>
      <c r="E2318" s="6">
        <v>217.69</v>
      </c>
      <c r="F2318" s="6">
        <v>0.7</v>
      </c>
      <c r="G2318" s="6">
        <f t="shared" si="53"/>
        <v>310.98571428571432</v>
      </c>
      <c r="H2318" s="5" t="s">
        <v>2274</v>
      </c>
    </row>
    <row r="2319" spans="1:8" x14ac:dyDescent="0.3">
      <c r="A2319" s="8" t="s">
        <v>4730</v>
      </c>
      <c r="B2319" s="8" t="s">
        <v>4730</v>
      </c>
      <c r="C2319" s="7" t="s">
        <v>2564</v>
      </c>
      <c r="D2319" s="8" t="s">
        <v>4730</v>
      </c>
      <c r="E2319" s="6">
        <v>223.21</v>
      </c>
      <c r="F2319" s="6">
        <v>0.7</v>
      </c>
      <c r="G2319" s="6">
        <f t="shared" si="53"/>
        <v>318.87142857142862</v>
      </c>
      <c r="H2319" s="5" t="s">
        <v>2274</v>
      </c>
    </row>
    <row r="2320" spans="1:8" x14ac:dyDescent="0.3">
      <c r="A2320" s="8" t="s">
        <v>4731</v>
      </c>
      <c r="B2320" s="8" t="s">
        <v>4731</v>
      </c>
      <c r="C2320" s="7" t="s">
        <v>2564</v>
      </c>
      <c r="D2320" s="8" t="s">
        <v>4731</v>
      </c>
      <c r="E2320" s="6">
        <v>224.06</v>
      </c>
      <c r="F2320" s="6">
        <v>0.7</v>
      </c>
      <c r="G2320" s="6">
        <f t="shared" si="53"/>
        <v>320.08571428571429</v>
      </c>
      <c r="H2320" s="5" t="s">
        <v>2274</v>
      </c>
    </row>
    <row r="2321" spans="1:8" x14ac:dyDescent="0.3">
      <c r="A2321" s="8" t="s">
        <v>4732</v>
      </c>
      <c r="B2321" s="8" t="s">
        <v>4732</v>
      </c>
      <c r="C2321" s="7" t="s">
        <v>2564</v>
      </c>
      <c r="D2321" s="8" t="s">
        <v>4732</v>
      </c>
      <c r="E2321" s="6">
        <v>226.07</v>
      </c>
      <c r="F2321" s="6">
        <v>0.7</v>
      </c>
      <c r="G2321" s="6">
        <f t="shared" si="53"/>
        <v>322.95714285714286</v>
      </c>
      <c r="H2321" s="5" t="s">
        <v>2274</v>
      </c>
    </row>
    <row r="2322" spans="1:8" x14ac:dyDescent="0.3">
      <c r="A2322" s="8" t="s">
        <v>4733</v>
      </c>
      <c r="B2322" s="8" t="s">
        <v>4733</v>
      </c>
      <c r="C2322" s="7" t="s">
        <v>2564</v>
      </c>
      <c r="D2322" s="8" t="s">
        <v>4733</v>
      </c>
      <c r="E2322" s="6">
        <v>227.76</v>
      </c>
      <c r="F2322" s="6">
        <v>0.7</v>
      </c>
      <c r="G2322" s="6">
        <f t="shared" si="53"/>
        <v>325.37142857142857</v>
      </c>
      <c r="H2322" s="5" t="s">
        <v>2274</v>
      </c>
    </row>
    <row r="2323" spans="1:8" x14ac:dyDescent="0.3">
      <c r="A2323" s="8" t="s">
        <v>4734</v>
      </c>
      <c r="B2323" s="8" t="s">
        <v>4734</v>
      </c>
      <c r="C2323" s="7" t="s">
        <v>2564</v>
      </c>
      <c r="D2323" s="8" t="s">
        <v>4734</v>
      </c>
      <c r="E2323" s="6">
        <v>223.21</v>
      </c>
      <c r="F2323" s="6">
        <v>0.7</v>
      </c>
      <c r="G2323" s="6">
        <f t="shared" si="53"/>
        <v>318.87142857142862</v>
      </c>
      <c r="H2323" s="5" t="s">
        <v>2274</v>
      </c>
    </row>
    <row r="2324" spans="1:8" x14ac:dyDescent="0.3">
      <c r="A2324" s="8" t="s">
        <v>4735</v>
      </c>
      <c r="B2324" s="8" t="s">
        <v>4735</v>
      </c>
      <c r="C2324" s="7" t="s">
        <v>2564</v>
      </c>
      <c r="D2324" s="8" t="s">
        <v>4735</v>
      </c>
      <c r="E2324" s="6">
        <v>224.06</v>
      </c>
      <c r="F2324" s="6">
        <v>0.7</v>
      </c>
      <c r="G2324" s="6">
        <f t="shared" si="53"/>
        <v>320.08571428571429</v>
      </c>
      <c r="H2324" s="5" t="s">
        <v>2274</v>
      </c>
    </row>
    <row r="2325" spans="1:8" x14ac:dyDescent="0.3">
      <c r="A2325" s="8" t="s">
        <v>4736</v>
      </c>
      <c r="B2325" s="8" t="s">
        <v>4736</v>
      </c>
      <c r="C2325" s="7" t="s">
        <v>2564</v>
      </c>
      <c r="D2325" s="8" t="s">
        <v>4736</v>
      </c>
      <c r="E2325" s="6">
        <v>226.07</v>
      </c>
      <c r="F2325" s="6">
        <v>0.7</v>
      </c>
      <c r="G2325" s="6">
        <f t="shared" si="53"/>
        <v>322.95714285714286</v>
      </c>
      <c r="H2325" s="5" t="s">
        <v>2274</v>
      </c>
    </row>
    <row r="2326" spans="1:8" x14ac:dyDescent="0.3">
      <c r="A2326" s="8" t="s">
        <v>4737</v>
      </c>
      <c r="B2326" s="8" t="s">
        <v>4737</v>
      </c>
      <c r="C2326" s="7" t="s">
        <v>2564</v>
      </c>
      <c r="D2326" s="8" t="s">
        <v>4737</v>
      </c>
      <c r="E2326" s="6">
        <v>227.76</v>
      </c>
      <c r="F2326" s="6">
        <v>0.7</v>
      </c>
      <c r="G2326" s="6">
        <f t="shared" si="53"/>
        <v>325.37142857142857</v>
      </c>
      <c r="H2326" s="5" t="s">
        <v>2274</v>
      </c>
    </row>
    <row r="2327" spans="1:8" x14ac:dyDescent="0.3">
      <c r="A2327" s="8" t="s">
        <v>4738</v>
      </c>
      <c r="B2327" s="8" t="s">
        <v>4738</v>
      </c>
      <c r="C2327" s="7" t="s">
        <v>2564</v>
      </c>
      <c r="D2327" s="8" t="s">
        <v>4738</v>
      </c>
      <c r="E2327" s="6">
        <v>140.83000000000001</v>
      </c>
      <c r="F2327" s="6">
        <v>0.7</v>
      </c>
      <c r="G2327" s="6">
        <f t="shared" si="53"/>
        <v>201.18571428571431</v>
      </c>
      <c r="H2327" s="5" t="s">
        <v>2274</v>
      </c>
    </row>
    <row r="2328" spans="1:8" x14ac:dyDescent="0.3">
      <c r="A2328" s="8" t="s">
        <v>4739</v>
      </c>
      <c r="B2328" s="8" t="s">
        <v>4739</v>
      </c>
      <c r="C2328" s="7" t="s">
        <v>2564</v>
      </c>
      <c r="D2328" s="8" t="s">
        <v>4739</v>
      </c>
      <c r="E2328" s="6">
        <v>197.47</v>
      </c>
      <c r="F2328" s="6">
        <v>0.7</v>
      </c>
      <c r="G2328" s="6">
        <f t="shared" si="53"/>
        <v>282.10000000000002</v>
      </c>
      <c r="H2328" s="5" t="s">
        <v>2274</v>
      </c>
    </row>
    <row r="2329" spans="1:8" x14ac:dyDescent="0.3">
      <c r="A2329" s="8" t="s">
        <v>4740</v>
      </c>
      <c r="B2329" s="8" t="s">
        <v>4740</v>
      </c>
      <c r="C2329" s="7" t="s">
        <v>2564</v>
      </c>
      <c r="D2329" s="8" t="s">
        <v>4740</v>
      </c>
      <c r="E2329" s="6">
        <v>217.69</v>
      </c>
      <c r="F2329" s="6">
        <v>0.7</v>
      </c>
      <c r="G2329" s="6">
        <f t="shared" si="53"/>
        <v>310.98571428571432</v>
      </c>
      <c r="H2329" s="5" t="s">
        <v>2274</v>
      </c>
    </row>
    <row r="2330" spans="1:8" x14ac:dyDescent="0.3">
      <c r="A2330" s="8" t="s">
        <v>4741</v>
      </c>
      <c r="B2330" s="8" t="s">
        <v>4741</v>
      </c>
      <c r="C2330" s="7" t="s">
        <v>2564</v>
      </c>
      <c r="D2330" s="8" t="s">
        <v>4741</v>
      </c>
      <c r="E2330" s="6">
        <v>206.77</v>
      </c>
      <c r="F2330" s="6">
        <v>0.7</v>
      </c>
      <c r="G2330" s="6">
        <f t="shared" si="53"/>
        <v>295.3857142857143</v>
      </c>
      <c r="H2330" s="5" t="s">
        <v>2274</v>
      </c>
    </row>
    <row r="2331" spans="1:8" x14ac:dyDescent="0.3">
      <c r="A2331" s="8" t="s">
        <v>4742</v>
      </c>
      <c r="B2331" s="8" t="s">
        <v>4742</v>
      </c>
      <c r="C2331" s="7" t="s">
        <v>2564</v>
      </c>
      <c r="D2331" s="8" t="s">
        <v>4742</v>
      </c>
      <c r="E2331" s="6">
        <v>65.62</v>
      </c>
      <c r="F2331" s="6">
        <v>0.7</v>
      </c>
      <c r="G2331" s="6">
        <f t="shared" si="53"/>
        <v>93.742857142857162</v>
      </c>
      <c r="H2331" s="5" t="s">
        <v>2274</v>
      </c>
    </row>
    <row r="2332" spans="1:8" x14ac:dyDescent="0.3">
      <c r="A2332" s="1" t="s">
        <v>4743</v>
      </c>
      <c r="B2332" s="1" t="s">
        <v>4743</v>
      </c>
      <c r="C2332" s="7" t="s">
        <v>4744</v>
      </c>
      <c r="D2332" s="1" t="s">
        <v>4743</v>
      </c>
      <c r="E2332" s="9">
        <v>45.14</v>
      </c>
      <c r="F2332" s="6">
        <v>0.7</v>
      </c>
      <c r="G2332" s="6">
        <f t="shared" si="53"/>
        <v>64.485714285714295</v>
      </c>
      <c r="H2332" s="5" t="s">
        <v>2274</v>
      </c>
    </row>
    <row r="2333" spans="1:8" x14ac:dyDescent="0.3">
      <c r="A2333" s="8" t="s">
        <v>4745</v>
      </c>
      <c r="B2333" s="8" t="s">
        <v>4745</v>
      </c>
      <c r="C2333" s="7" t="s">
        <v>2564</v>
      </c>
      <c r="D2333" s="8" t="s">
        <v>4745</v>
      </c>
      <c r="E2333" s="6">
        <v>63.7</v>
      </c>
      <c r="F2333" s="6">
        <v>0.7</v>
      </c>
      <c r="G2333" s="6">
        <f t="shared" si="53"/>
        <v>91.000000000000014</v>
      </c>
      <c r="H2333" s="5" t="s">
        <v>2274</v>
      </c>
    </row>
    <row r="2334" spans="1:8" x14ac:dyDescent="0.3">
      <c r="A2334" s="8" t="s">
        <v>4746</v>
      </c>
      <c r="B2334" s="8" t="s">
        <v>4746</v>
      </c>
      <c r="C2334" s="7" t="s">
        <v>2564</v>
      </c>
      <c r="D2334" s="8" t="s">
        <v>4746</v>
      </c>
      <c r="E2334" s="6">
        <v>63.7</v>
      </c>
      <c r="F2334" s="6">
        <v>0.7</v>
      </c>
      <c r="G2334" s="6">
        <f t="shared" si="53"/>
        <v>91.000000000000014</v>
      </c>
      <c r="H2334" s="5" t="s">
        <v>2274</v>
      </c>
    </row>
    <row r="2335" spans="1:8" x14ac:dyDescent="0.3">
      <c r="A2335" s="8" t="s">
        <v>4747</v>
      </c>
      <c r="B2335" s="8" t="s">
        <v>4747</v>
      </c>
      <c r="C2335" s="7" t="s">
        <v>2564</v>
      </c>
      <c r="D2335" s="8" t="s">
        <v>4747</v>
      </c>
      <c r="E2335" s="6">
        <v>54.08</v>
      </c>
      <c r="F2335" s="6">
        <v>0.7</v>
      </c>
      <c r="G2335" s="6">
        <f t="shared" si="53"/>
        <v>77.257142857142853</v>
      </c>
      <c r="H2335" s="5" t="s">
        <v>2274</v>
      </c>
    </row>
    <row r="2336" spans="1:8" x14ac:dyDescent="0.3">
      <c r="A2336" s="8" t="s">
        <v>4748</v>
      </c>
      <c r="B2336" s="8" t="s">
        <v>4748</v>
      </c>
      <c r="C2336" s="7" t="s">
        <v>2564</v>
      </c>
      <c r="D2336" s="8" t="s">
        <v>4748</v>
      </c>
      <c r="E2336" s="6">
        <v>63.7</v>
      </c>
      <c r="F2336" s="6">
        <v>0.7</v>
      </c>
      <c r="G2336" s="6">
        <f t="shared" si="53"/>
        <v>91.000000000000014</v>
      </c>
      <c r="H2336" s="5" t="s">
        <v>2274</v>
      </c>
    </row>
    <row r="2337" spans="1:8" x14ac:dyDescent="0.3">
      <c r="A2337" s="1" t="s">
        <v>4749</v>
      </c>
      <c r="B2337" s="1" t="s">
        <v>4749</v>
      </c>
      <c r="C2337" s="7" t="s">
        <v>4744</v>
      </c>
      <c r="D2337" s="1" t="s">
        <v>4749</v>
      </c>
      <c r="E2337" s="9">
        <v>63.7</v>
      </c>
      <c r="F2337" s="6">
        <v>0.7</v>
      </c>
      <c r="G2337" s="6">
        <f t="shared" si="53"/>
        <v>91.000000000000014</v>
      </c>
      <c r="H2337" s="5" t="s">
        <v>2274</v>
      </c>
    </row>
    <row r="2338" spans="1:8" x14ac:dyDescent="0.3">
      <c r="A2338" s="8" t="s">
        <v>4750</v>
      </c>
      <c r="B2338" s="8" t="s">
        <v>4750</v>
      </c>
      <c r="C2338" s="7" t="s">
        <v>2564</v>
      </c>
      <c r="D2338" s="8" t="s">
        <v>4750</v>
      </c>
      <c r="E2338" s="6">
        <v>106.43</v>
      </c>
      <c r="F2338" s="6">
        <v>0.7</v>
      </c>
      <c r="G2338" s="6">
        <f t="shared" si="53"/>
        <v>152.04285714285717</v>
      </c>
      <c r="H2338" s="5" t="s">
        <v>2274</v>
      </c>
    </row>
    <row r="2339" spans="1:8" x14ac:dyDescent="0.3">
      <c r="A2339" s="8" t="s">
        <v>4751</v>
      </c>
      <c r="B2339" s="8" t="s">
        <v>4751</v>
      </c>
      <c r="C2339" s="7" t="s">
        <v>2564</v>
      </c>
      <c r="D2339" s="8" t="s">
        <v>4751</v>
      </c>
      <c r="E2339" s="6">
        <v>177.78</v>
      </c>
      <c r="F2339" s="6">
        <v>0.7</v>
      </c>
      <c r="G2339" s="6">
        <f t="shared" si="53"/>
        <v>253.97142857142859</v>
      </c>
      <c r="H2339" s="5" t="s">
        <v>2274</v>
      </c>
    </row>
    <row r="2340" spans="1:8" x14ac:dyDescent="0.3">
      <c r="A2340" s="8" t="s">
        <v>4752</v>
      </c>
      <c r="B2340" s="8" t="s">
        <v>4752</v>
      </c>
      <c r="C2340" s="7" t="s">
        <v>2564</v>
      </c>
      <c r="D2340" s="8" t="s">
        <v>4752</v>
      </c>
      <c r="E2340" s="6">
        <v>100.17</v>
      </c>
      <c r="F2340" s="6">
        <v>0.7</v>
      </c>
      <c r="G2340" s="6">
        <f t="shared" si="53"/>
        <v>143.10000000000002</v>
      </c>
      <c r="H2340" s="5" t="s">
        <v>2274</v>
      </c>
    </row>
    <row r="2341" spans="1:8" x14ac:dyDescent="0.3">
      <c r="A2341" s="8" t="s">
        <v>4753</v>
      </c>
      <c r="B2341" s="8" t="s">
        <v>4753</v>
      </c>
      <c r="C2341" s="7" t="s">
        <v>2564</v>
      </c>
      <c r="D2341" s="8" t="s">
        <v>4753</v>
      </c>
      <c r="E2341" s="6">
        <v>49.01</v>
      </c>
      <c r="F2341" s="6">
        <v>0.7</v>
      </c>
      <c r="G2341" s="6">
        <f t="shared" si="53"/>
        <v>70.01428571428572</v>
      </c>
      <c r="H2341" s="5" t="s">
        <v>2274</v>
      </c>
    </row>
    <row r="2342" spans="1:8" x14ac:dyDescent="0.3">
      <c r="A2342" s="8" t="s">
        <v>4754</v>
      </c>
      <c r="B2342" s="8" t="s">
        <v>4754</v>
      </c>
      <c r="C2342" s="7" t="s">
        <v>2564</v>
      </c>
      <c r="D2342" s="8" t="s">
        <v>4754</v>
      </c>
      <c r="E2342" s="6">
        <v>77.09</v>
      </c>
      <c r="F2342" s="6">
        <v>0.7</v>
      </c>
      <c r="G2342" s="6">
        <f t="shared" si="53"/>
        <v>110.12857142857143</v>
      </c>
      <c r="H2342" s="5" t="s">
        <v>2274</v>
      </c>
    </row>
    <row r="2343" spans="1:8" x14ac:dyDescent="0.3">
      <c r="A2343" s="8" t="s">
        <v>4755</v>
      </c>
      <c r="B2343" s="8" t="s">
        <v>4755</v>
      </c>
      <c r="C2343" s="7" t="s">
        <v>2564</v>
      </c>
      <c r="D2343" s="8" t="s">
        <v>4755</v>
      </c>
      <c r="E2343" s="6">
        <v>62.27</v>
      </c>
      <c r="F2343" s="6">
        <v>0.7</v>
      </c>
      <c r="G2343" s="6">
        <f t="shared" si="53"/>
        <v>88.95714285714287</v>
      </c>
      <c r="H2343" s="5" t="s">
        <v>2274</v>
      </c>
    </row>
    <row r="2344" spans="1:8" x14ac:dyDescent="0.3">
      <c r="A2344" s="8" t="s">
        <v>4756</v>
      </c>
      <c r="B2344" s="8" t="s">
        <v>4756</v>
      </c>
      <c r="C2344" s="7" t="s">
        <v>2564</v>
      </c>
      <c r="D2344" s="8" t="s">
        <v>4756</v>
      </c>
      <c r="E2344" s="6">
        <v>33.74</v>
      </c>
      <c r="F2344" s="6">
        <v>0.7</v>
      </c>
      <c r="G2344" s="6">
        <f t="shared" si="53"/>
        <v>48.2</v>
      </c>
      <c r="H2344" s="5" t="s">
        <v>2274</v>
      </c>
    </row>
    <row r="2345" spans="1:8" x14ac:dyDescent="0.3">
      <c r="A2345" s="8" t="s">
        <v>4757</v>
      </c>
      <c r="B2345" s="8" t="s">
        <v>4757</v>
      </c>
      <c r="C2345" s="7" t="s">
        <v>2564</v>
      </c>
      <c r="D2345" s="8" t="s">
        <v>4757</v>
      </c>
      <c r="E2345" s="6">
        <v>33.74</v>
      </c>
      <c r="F2345" s="6">
        <v>0.7</v>
      </c>
      <c r="G2345" s="6">
        <f t="shared" si="53"/>
        <v>48.2</v>
      </c>
      <c r="H2345" s="5" t="s">
        <v>2274</v>
      </c>
    </row>
    <row r="2346" spans="1:8" x14ac:dyDescent="0.3">
      <c r="A2346" s="8" t="s">
        <v>4758</v>
      </c>
      <c r="B2346" s="8" t="s">
        <v>4758</v>
      </c>
      <c r="C2346" s="7" t="s">
        <v>2564</v>
      </c>
      <c r="D2346" s="8" t="s">
        <v>4758</v>
      </c>
      <c r="E2346" s="6">
        <v>27</v>
      </c>
      <c r="F2346" s="6">
        <v>0.7</v>
      </c>
      <c r="G2346" s="6">
        <f t="shared" si="53"/>
        <v>38.571428571428577</v>
      </c>
      <c r="H2346" s="5" t="s">
        <v>2274</v>
      </c>
    </row>
    <row r="2347" spans="1:8" x14ac:dyDescent="0.3">
      <c r="A2347" s="8" t="s">
        <v>4759</v>
      </c>
      <c r="B2347" s="8" t="s">
        <v>4759</v>
      </c>
      <c r="C2347" s="7" t="s">
        <v>2564</v>
      </c>
      <c r="D2347" s="8" t="s">
        <v>4759</v>
      </c>
      <c r="E2347" s="6">
        <v>25.48</v>
      </c>
      <c r="F2347" s="6">
        <v>0.7</v>
      </c>
      <c r="G2347" s="6">
        <f t="shared" si="53"/>
        <v>36.400000000000006</v>
      </c>
      <c r="H2347" s="5" t="s">
        <v>2274</v>
      </c>
    </row>
    <row r="2348" spans="1:8" x14ac:dyDescent="0.3">
      <c r="A2348" s="8" t="s">
        <v>4760</v>
      </c>
      <c r="B2348" s="8" t="s">
        <v>4760</v>
      </c>
      <c r="C2348" s="7" t="s">
        <v>2564</v>
      </c>
      <c r="D2348" s="8" t="s">
        <v>4760</v>
      </c>
      <c r="E2348" s="6">
        <v>69.489999999999995</v>
      </c>
      <c r="F2348" s="6">
        <v>0.7</v>
      </c>
      <c r="G2348" s="6">
        <f t="shared" si="53"/>
        <v>99.271428571428572</v>
      </c>
      <c r="H2348" s="5" t="s">
        <v>2274</v>
      </c>
    </row>
    <row r="2349" spans="1:8" x14ac:dyDescent="0.3">
      <c r="A2349" s="8" t="s">
        <v>4761</v>
      </c>
      <c r="B2349" s="8" t="s">
        <v>4761</v>
      </c>
      <c r="C2349" s="7" t="s">
        <v>2564</v>
      </c>
      <c r="D2349" s="8" t="s">
        <v>4761</v>
      </c>
      <c r="E2349" s="6">
        <v>34.32</v>
      </c>
      <c r="F2349" s="6">
        <v>0.7</v>
      </c>
      <c r="G2349" s="6">
        <f t="shared" si="53"/>
        <v>49.028571428571432</v>
      </c>
      <c r="H2349" s="5" t="s">
        <v>2274</v>
      </c>
    </row>
    <row r="2350" spans="1:8" x14ac:dyDescent="0.3">
      <c r="A2350" s="8" t="s">
        <v>4762</v>
      </c>
      <c r="B2350" s="8" t="s">
        <v>4762</v>
      </c>
      <c r="C2350" s="7" t="s">
        <v>2564</v>
      </c>
      <c r="D2350" s="8" t="s">
        <v>4762</v>
      </c>
      <c r="E2350" s="6">
        <v>34.32</v>
      </c>
      <c r="F2350" s="6">
        <v>0.7</v>
      </c>
      <c r="G2350" s="6">
        <f t="shared" si="53"/>
        <v>49.028571428571432</v>
      </c>
      <c r="H2350" s="5" t="s">
        <v>2274</v>
      </c>
    </row>
    <row r="2351" spans="1:8" x14ac:dyDescent="0.3">
      <c r="A2351" s="8" t="s">
        <v>4763</v>
      </c>
      <c r="B2351" s="8" t="s">
        <v>4763</v>
      </c>
      <c r="C2351" s="7" t="s">
        <v>2564</v>
      </c>
      <c r="D2351" s="8" t="s">
        <v>4763</v>
      </c>
      <c r="E2351" s="6">
        <v>71.5</v>
      </c>
      <c r="F2351" s="6">
        <v>0.7</v>
      </c>
      <c r="G2351" s="6">
        <f t="shared" si="53"/>
        <v>102.14285714285715</v>
      </c>
      <c r="H2351" s="5" t="s">
        <v>2274</v>
      </c>
    </row>
    <row r="2352" spans="1:8" x14ac:dyDescent="0.3">
      <c r="A2352" s="8" t="s">
        <v>4764</v>
      </c>
      <c r="B2352" s="8" t="s">
        <v>4764</v>
      </c>
      <c r="C2352" s="7" t="s">
        <v>2564</v>
      </c>
      <c r="D2352" s="8" t="s">
        <v>4764</v>
      </c>
      <c r="E2352" s="6">
        <v>73.45</v>
      </c>
      <c r="F2352" s="6">
        <v>0.7</v>
      </c>
      <c r="G2352" s="6">
        <f t="shared" si="53"/>
        <v>104.92857142857144</v>
      </c>
      <c r="H2352" s="5" t="s">
        <v>2274</v>
      </c>
    </row>
    <row r="2353" spans="1:8" x14ac:dyDescent="0.3">
      <c r="A2353" s="8" t="s">
        <v>4765</v>
      </c>
      <c r="B2353" s="8" t="s">
        <v>4765</v>
      </c>
      <c r="C2353" s="7" t="s">
        <v>2564</v>
      </c>
      <c r="D2353" s="8" t="s">
        <v>4765</v>
      </c>
      <c r="E2353" s="6">
        <v>75.47</v>
      </c>
      <c r="F2353" s="6">
        <v>0.7</v>
      </c>
      <c r="G2353" s="6">
        <f t="shared" si="53"/>
        <v>107.81428571428572</v>
      </c>
      <c r="H2353" s="5" t="s">
        <v>2274</v>
      </c>
    </row>
    <row r="2354" spans="1:8" x14ac:dyDescent="0.3">
      <c r="A2354" s="8" t="s">
        <v>4766</v>
      </c>
      <c r="B2354" s="8" t="s">
        <v>4766</v>
      </c>
      <c r="C2354" s="7" t="s">
        <v>2564</v>
      </c>
      <c r="D2354" s="8" t="s">
        <v>4766</v>
      </c>
      <c r="E2354" s="6">
        <v>77.48</v>
      </c>
      <c r="F2354" s="6">
        <v>0.7</v>
      </c>
      <c r="G2354" s="6">
        <f t="shared" si="53"/>
        <v>110.6857142857143</v>
      </c>
      <c r="H2354" s="5" t="s">
        <v>2274</v>
      </c>
    </row>
    <row r="2355" spans="1:8" x14ac:dyDescent="0.3">
      <c r="A2355" s="8" t="s">
        <v>4767</v>
      </c>
      <c r="B2355" s="8" t="s">
        <v>4767</v>
      </c>
      <c r="C2355" s="7" t="s">
        <v>2564</v>
      </c>
      <c r="D2355" s="8" t="s">
        <v>4767</v>
      </c>
      <c r="E2355" s="6">
        <v>51.81</v>
      </c>
      <c r="F2355" s="6">
        <v>0.7</v>
      </c>
      <c r="G2355" s="6">
        <f t="shared" si="53"/>
        <v>74.01428571428572</v>
      </c>
      <c r="H2355" s="5" t="s">
        <v>2274</v>
      </c>
    </row>
    <row r="2356" spans="1:8" x14ac:dyDescent="0.3">
      <c r="A2356" s="8" t="s">
        <v>4768</v>
      </c>
      <c r="B2356" s="8" t="s">
        <v>4768</v>
      </c>
      <c r="C2356" s="7" t="s">
        <v>2564</v>
      </c>
      <c r="D2356" s="8" t="s">
        <v>4768</v>
      </c>
      <c r="E2356" s="6">
        <v>38.01</v>
      </c>
      <c r="F2356" s="6">
        <v>0.7</v>
      </c>
      <c r="G2356" s="6">
        <f t="shared" si="53"/>
        <v>54.3</v>
      </c>
      <c r="H2356" s="5" t="s">
        <v>2274</v>
      </c>
    </row>
    <row r="2357" spans="1:8" x14ac:dyDescent="0.3">
      <c r="A2357" s="1" t="s">
        <v>4769</v>
      </c>
      <c r="B2357" s="1" t="s">
        <v>4769</v>
      </c>
      <c r="C2357" s="7" t="s">
        <v>4635</v>
      </c>
      <c r="D2357" s="1" t="s">
        <v>4769</v>
      </c>
      <c r="E2357" s="9">
        <v>38.57</v>
      </c>
      <c r="F2357" s="6">
        <v>0.7</v>
      </c>
      <c r="G2357" s="6">
        <f t="shared" si="53"/>
        <v>55.1</v>
      </c>
      <c r="H2357" s="5" t="s">
        <v>2274</v>
      </c>
    </row>
    <row r="2358" spans="1:8" x14ac:dyDescent="0.3">
      <c r="A2358" s="8" t="s">
        <v>4770</v>
      </c>
      <c r="B2358" s="8" t="s">
        <v>4770</v>
      </c>
      <c r="C2358" s="7" t="s">
        <v>2564</v>
      </c>
      <c r="D2358" s="8" t="s">
        <v>4770</v>
      </c>
      <c r="E2358" s="6">
        <v>40.76</v>
      </c>
      <c r="F2358" s="6">
        <v>0.7</v>
      </c>
      <c r="G2358" s="6">
        <f t="shared" si="53"/>
        <v>58.228571428571428</v>
      </c>
      <c r="H2358" s="5" t="s">
        <v>2274</v>
      </c>
    </row>
    <row r="2359" spans="1:8" x14ac:dyDescent="0.3">
      <c r="A2359" s="8" t="s">
        <v>4771</v>
      </c>
      <c r="B2359" s="8" t="s">
        <v>4771</v>
      </c>
      <c r="C2359" s="7" t="s">
        <v>2564</v>
      </c>
      <c r="D2359" s="8" t="s">
        <v>4771</v>
      </c>
      <c r="E2359" s="6">
        <v>84.31</v>
      </c>
      <c r="F2359" s="6">
        <v>0.7</v>
      </c>
      <c r="G2359" s="6">
        <f t="shared" si="53"/>
        <v>120.44285714285715</v>
      </c>
      <c r="H2359" s="5" t="s">
        <v>2274</v>
      </c>
    </row>
    <row r="2360" spans="1:8" x14ac:dyDescent="0.3">
      <c r="A2360" s="8" t="s">
        <v>4772</v>
      </c>
      <c r="B2360" s="8" t="s">
        <v>4772</v>
      </c>
      <c r="C2360" s="7" t="s">
        <v>2564</v>
      </c>
      <c r="D2360" s="8" t="s">
        <v>4772</v>
      </c>
      <c r="E2360" s="6">
        <v>45.37</v>
      </c>
      <c r="F2360" s="6">
        <v>0.7</v>
      </c>
      <c r="G2360" s="6">
        <f t="shared" si="53"/>
        <v>64.814285714285717</v>
      </c>
      <c r="H2360" s="5" t="s">
        <v>2274</v>
      </c>
    </row>
    <row r="2361" spans="1:8" x14ac:dyDescent="0.3">
      <c r="A2361" s="8" t="s">
        <v>4773</v>
      </c>
      <c r="B2361" s="8" t="s">
        <v>4773</v>
      </c>
      <c r="C2361" s="7" t="s">
        <v>2564</v>
      </c>
      <c r="D2361" s="8" t="s">
        <v>4773</v>
      </c>
      <c r="E2361" s="6">
        <v>85.35</v>
      </c>
      <c r="F2361" s="6">
        <v>0.7</v>
      </c>
      <c r="G2361" s="6">
        <f t="shared" si="53"/>
        <v>121.92857142857143</v>
      </c>
      <c r="H2361" s="5" t="s">
        <v>2274</v>
      </c>
    </row>
    <row r="2362" spans="1:8" x14ac:dyDescent="0.3">
      <c r="A2362" s="8" t="s">
        <v>4774</v>
      </c>
      <c r="B2362" s="8" t="s">
        <v>4774</v>
      </c>
      <c r="C2362" s="7" t="s">
        <v>2564</v>
      </c>
      <c r="D2362" s="8" t="s">
        <v>4774</v>
      </c>
      <c r="E2362" s="6">
        <v>42.56</v>
      </c>
      <c r="F2362" s="6">
        <v>0.7</v>
      </c>
      <c r="G2362" s="6">
        <f t="shared" si="53"/>
        <v>60.800000000000004</v>
      </c>
      <c r="H2362" s="5" t="s">
        <v>2274</v>
      </c>
    </row>
    <row r="2363" spans="1:8" x14ac:dyDescent="0.3">
      <c r="A2363" s="8" t="s">
        <v>4775</v>
      </c>
      <c r="B2363" s="8" t="s">
        <v>4775</v>
      </c>
      <c r="C2363" s="7" t="s">
        <v>2564</v>
      </c>
      <c r="D2363" s="8" t="s">
        <v>4775</v>
      </c>
      <c r="E2363" s="6">
        <v>88.99</v>
      </c>
      <c r="F2363" s="6">
        <v>0.7</v>
      </c>
      <c r="G2363" s="6">
        <f t="shared" si="53"/>
        <v>127.12857142857143</v>
      </c>
      <c r="H2363" s="5" t="s">
        <v>2274</v>
      </c>
    </row>
    <row r="2364" spans="1:8" x14ac:dyDescent="0.3">
      <c r="A2364" s="8" t="s">
        <v>4776</v>
      </c>
      <c r="B2364" s="8" t="s">
        <v>4776</v>
      </c>
      <c r="C2364" s="7" t="s">
        <v>2564</v>
      </c>
      <c r="D2364" s="8" t="s">
        <v>4776</v>
      </c>
      <c r="E2364" s="6">
        <v>39.33</v>
      </c>
      <c r="F2364" s="6">
        <v>0.7</v>
      </c>
      <c r="G2364" s="6">
        <f t="shared" si="53"/>
        <v>56.18571428571429</v>
      </c>
      <c r="H2364" s="5" t="s">
        <v>2274</v>
      </c>
    </row>
    <row r="2365" spans="1:8" x14ac:dyDescent="0.3">
      <c r="A2365" s="8" t="s">
        <v>4777</v>
      </c>
      <c r="B2365" s="8" t="s">
        <v>4777</v>
      </c>
      <c r="C2365" s="7" t="s">
        <v>2564</v>
      </c>
      <c r="D2365" s="8" t="s">
        <v>4777</v>
      </c>
      <c r="E2365" s="6">
        <v>86.13</v>
      </c>
      <c r="F2365" s="6">
        <v>0.7</v>
      </c>
      <c r="G2365" s="6">
        <f t="shared" si="53"/>
        <v>123.04285714285714</v>
      </c>
      <c r="H2365" s="5" t="s">
        <v>2274</v>
      </c>
    </row>
    <row r="2366" spans="1:8" x14ac:dyDescent="0.3">
      <c r="A2366" s="8" t="s">
        <v>4778</v>
      </c>
      <c r="B2366" s="8" t="s">
        <v>4778</v>
      </c>
      <c r="C2366" s="7" t="s">
        <v>2564</v>
      </c>
      <c r="D2366" s="8" t="s">
        <v>4778</v>
      </c>
      <c r="E2366" s="6">
        <v>39.33</v>
      </c>
      <c r="F2366" s="6">
        <v>0.7</v>
      </c>
      <c r="G2366" s="6">
        <f t="shared" si="53"/>
        <v>56.18571428571429</v>
      </c>
      <c r="H2366" s="5" t="s">
        <v>2274</v>
      </c>
    </row>
    <row r="2367" spans="1:8" x14ac:dyDescent="0.3">
      <c r="A2367" s="8" t="s">
        <v>4779</v>
      </c>
      <c r="B2367" s="8" t="s">
        <v>4779</v>
      </c>
      <c r="C2367" s="7" t="s">
        <v>2564</v>
      </c>
      <c r="D2367" s="8" t="s">
        <v>4779</v>
      </c>
      <c r="E2367" s="6">
        <v>47.84</v>
      </c>
      <c r="F2367" s="6">
        <v>0.7</v>
      </c>
      <c r="G2367" s="6">
        <f t="shared" si="53"/>
        <v>68.342857142857156</v>
      </c>
      <c r="H2367" s="5" t="s">
        <v>2274</v>
      </c>
    </row>
    <row r="2368" spans="1:8" x14ac:dyDescent="0.3">
      <c r="A2368" s="8" t="s">
        <v>4780</v>
      </c>
      <c r="B2368" s="8" t="s">
        <v>4780</v>
      </c>
      <c r="C2368" s="7" t="s">
        <v>2564</v>
      </c>
      <c r="D2368" s="8" t="s">
        <v>4780</v>
      </c>
      <c r="E2368" s="6">
        <v>57.14</v>
      </c>
      <c r="F2368" s="6">
        <v>0.7</v>
      </c>
      <c r="G2368" s="6">
        <f t="shared" si="53"/>
        <v>81.628571428571433</v>
      </c>
      <c r="H2368" s="5" t="s">
        <v>2274</v>
      </c>
    </row>
    <row r="2369" spans="1:8" x14ac:dyDescent="0.3">
      <c r="A2369" s="8" t="s">
        <v>4781</v>
      </c>
      <c r="B2369" s="8" t="s">
        <v>4781</v>
      </c>
      <c r="C2369" s="7" t="s">
        <v>2564</v>
      </c>
      <c r="D2369" s="8" t="s">
        <v>4781</v>
      </c>
      <c r="E2369" s="6">
        <v>35.75</v>
      </c>
      <c r="F2369" s="6">
        <v>0.7</v>
      </c>
      <c r="G2369" s="6">
        <f t="shared" si="53"/>
        <v>51.071428571428577</v>
      </c>
      <c r="H2369" s="5" t="s">
        <v>2274</v>
      </c>
    </row>
    <row r="2370" spans="1:8" x14ac:dyDescent="0.3">
      <c r="A2370" s="8" t="s">
        <v>4782</v>
      </c>
      <c r="B2370" s="8" t="s">
        <v>4782</v>
      </c>
      <c r="C2370" s="7" t="s">
        <v>2564</v>
      </c>
      <c r="D2370" s="8" t="s">
        <v>4782</v>
      </c>
      <c r="E2370" s="6">
        <v>38.22</v>
      </c>
      <c r="F2370" s="6">
        <v>0.7</v>
      </c>
      <c r="G2370" s="6">
        <f t="shared" si="53"/>
        <v>54.6</v>
      </c>
      <c r="H2370" s="5" t="s">
        <v>2274</v>
      </c>
    </row>
    <row r="2371" spans="1:8" x14ac:dyDescent="0.3">
      <c r="A2371" s="8" t="s">
        <v>4783</v>
      </c>
      <c r="B2371" s="8" t="s">
        <v>4783</v>
      </c>
      <c r="C2371" s="7" t="s">
        <v>2564</v>
      </c>
      <c r="D2371" s="8" t="s">
        <v>4783</v>
      </c>
      <c r="E2371" s="6">
        <v>35.82</v>
      </c>
      <c r="F2371" s="6">
        <v>0.7</v>
      </c>
      <c r="G2371" s="6">
        <f t="shared" si="53"/>
        <v>51.171428571428578</v>
      </c>
      <c r="H2371" s="5" t="s">
        <v>2274</v>
      </c>
    </row>
    <row r="2372" spans="1:8" x14ac:dyDescent="0.3">
      <c r="A2372" s="8" t="s">
        <v>4784</v>
      </c>
      <c r="B2372" s="8" t="s">
        <v>4784</v>
      </c>
      <c r="C2372" s="7" t="s">
        <v>2564</v>
      </c>
      <c r="D2372" s="8" t="s">
        <v>4784</v>
      </c>
      <c r="E2372" s="6">
        <v>36.340000000000003</v>
      </c>
      <c r="F2372" s="6">
        <v>0.7</v>
      </c>
      <c r="G2372" s="6">
        <f t="shared" si="53"/>
        <v>51.914285714285725</v>
      </c>
      <c r="H2372" s="5" t="s">
        <v>2274</v>
      </c>
    </row>
    <row r="2373" spans="1:8" x14ac:dyDescent="0.3">
      <c r="A2373" s="8" t="s">
        <v>4785</v>
      </c>
      <c r="B2373" s="8" t="s">
        <v>4785</v>
      </c>
      <c r="C2373" s="7" t="s">
        <v>2564</v>
      </c>
      <c r="D2373" s="8" t="s">
        <v>4785</v>
      </c>
      <c r="E2373" s="6">
        <v>40.69</v>
      </c>
      <c r="F2373" s="6">
        <v>0.7</v>
      </c>
      <c r="G2373" s="6">
        <f t="shared" si="53"/>
        <v>58.128571428571426</v>
      </c>
      <c r="H2373" s="5" t="s">
        <v>2274</v>
      </c>
    </row>
    <row r="2374" spans="1:8" x14ac:dyDescent="0.3">
      <c r="A2374" s="8" t="s">
        <v>4786</v>
      </c>
      <c r="B2374" s="8" t="s">
        <v>4786</v>
      </c>
      <c r="C2374" s="7" t="s">
        <v>2564</v>
      </c>
      <c r="D2374" s="8" t="s">
        <v>4786</v>
      </c>
      <c r="E2374" s="6">
        <v>55.45</v>
      </c>
      <c r="F2374" s="6">
        <v>0.7</v>
      </c>
      <c r="G2374" s="6">
        <f t="shared" si="53"/>
        <v>79.214285714285722</v>
      </c>
      <c r="H2374" s="5" t="s">
        <v>2274</v>
      </c>
    </row>
    <row r="2375" spans="1:8" x14ac:dyDescent="0.3">
      <c r="A2375" s="1" t="s">
        <v>4787</v>
      </c>
      <c r="B2375" s="1" t="s">
        <v>4787</v>
      </c>
      <c r="C2375" s="7" t="s">
        <v>4635</v>
      </c>
      <c r="D2375" s="1" t="s">
        <v>4787</v>
      </c>
      <c r="E2375" s="9">
        <v>59.35</v>
      </c>
      <c r="F2375" s="6">
        <v>0.7</v>
      </c>
      <c r="G2375" s="6">
        <f t="shared" si="53"/>
        <v>84.785714285714292</v>
      </c>
      <c r="H2375" s="5" t="s">
        <v>2274</v>
      </c>
    </row>
    <row r="2376" spans="1:8" x14ac:dyDescent="0.3">
      <c r="A2376" s="8" t="s">
        <v>4788</v>
      </c>
      <c r="B2376" s="8" t="s">
        <v>4788</v>
      </c>
      <c r="C2376" s="7" t="s">
        <v>2564</v>
      </c>
      <c r="D2376" s="8" t="s">
        <v>4788</v>
      </c>
      <c r="E2376" s="6">
        <v>41.93</v>
      </c>
      <c r="F2376" s="6">
        <v>0.7</v>
      </c>
      <c r="G2376" s="6">
        <f t="shared" ref="G2376:G2397" si="54">E2376/F2376</f>
        <v>59.900000000000006</v>
      </c>
      <c r="H2376" s="5" t="s">
        <v>2274</v>
      </c>
    </row>
    <row r="2377" spans="1:8" x14ac:dyDescent="0.3">
      <c r="A2377" s="8" t="s">
        <v>4789</v>
      </c>
      <c r="B2377" s="8" t="s">
        <v>4789</v>
      </c>
      <c r="C2377" s="7" t="s">
        <v>2564</v>
      </c>
      <c r="D2377" s="8" t="s">
        <v>4789</v>
      </c>
      <c r="E2377" s="6">
        <v>60.71</v>
      </c>
      <c r="F2377" s="6">
        <v>0.7</v>
      </c>
      <c r="G2377" s="6">
        <f t="shared" si="54"/>
        <v>86.728571428571442</v>
      </c>
      <c r="H2377" s="5" t="s">
        <v>2274</v>
      </c>
    </row>
    <row r="2378" spans="1:8" x14ac:dyDescent="0.3">
      <c r="A2378" s="1" t="s">
        <v>4790</v>
      </c>
      <c r="B2378" s="1" t="s">
        <v>4790</v>
      </c>
      <c r="C2378" s="7" t="s">
        <v>4635</v>
      </c>
      <c r="D2378" s="1" t="s">
        <v>4790</v>
      </c>
      <c r="E2378" s="9">
        <v>57.85</v>
      </c>
      <c r="F2378" s="6">
        <v>0.7</v>
      </c>
      <c r="G2378" s="6">
        <f t="shared" si="54"/>
        <v>82.642857142857153</v>
      </c>
      <c r="H2378" s="5" t="s">
        <v>2274</v>
      </c>
    </row>
    <row r="2379" spans="1:8" x14ac:dyDescent="0.3">
      <c r="A2379" s="8" t="s">
        <v>4791</v>
      </c>
      <c r="B2379" s="8" t="s">
        <v>4791</v>
      </c>
      <c r="C2379" s="7" t="s">
        <v>2564</v>
      </c>
      <c r="D2379" s="8" t="s">
        <v>4791</v>
      </c>
      <c r="E2379" s="6">
        <v>57.53</v>
      </c>
      <c r="F2379" s="6">
        <v>0.7</v>
      </c>
      <c r="G2379" s="6">
        <f t="shared" si="54"/>
        <v>82.185714285714297</v>
      </c>
      <c r="H2379" s="5" t="s">
        <v>2274</v>
      </c>
    </row>
    <row r="2380" spans="1:8" x14ac:dyDescent="0.3">
      <c r="A2380" s="1" t="s">
        <v>4792</v>
      </c>
      <c r="B2380" s="1" t="s">
        <v>4792</v>
      </c>
      <c r="C2380" s="7" t="s">
        <v>4635</v>
      </c>
      <c r="D2380" s="1" t="s">
        <v>4792</v>
      </c>
      <c r="E2380" s="9">
        <v>51.81</v>
      </c>
      <c r="F2380" s="6">
        <v>0.7</v>
      </c>
      <c r="G2380" s="6">
        <f t="shared" si="54"/>
        <v>74.01428571428572</v>
      </c>
      <c r="H2380" s="5" t="s">
        <v>2274</v>
      </c>
    </row>
    <row r="2381" spans="1:8" x14ac:dyDescent="0.3">
      <c r="A2381" s="8" t="s">
        <v>4793</v>
      </c>
      <c r="B2381" s="8" t="s">
        <v>4793</v>
      </c>
      <c r="C2381" s="7" t="s">
        <v>2564</v>
      </c>
      <c r="D2381" s="8" t="s">
        <v>4793</v>
      </c>
      <c r="E2381" s="6">
        <v>41.93</v>
      </c>
      <c r="F2381" s="6">
        <v>0.7</v>
      </c>
      <c r="G2381" s="6">
        <f t="shared" si="54"/>
        <v>59.900000000000006</v>
      </c>
      <c r="H2381" s="5" t="s">
        <v>2274</v>
      </c>
    </row>
    <row r="2382" spans="1:8" x14ac:dyDescent="0.3">
      <c r="A2382" s="8" t="s">
        <v>4794</v>
      </c>
      <c r="B2382" s="8" t="s">
        <v>4794</v>
      </c>
      <c r="C2382" s="7" t="s">
        <v>2564</v>
      </c>
      <c r="D2382" s="8" t="s">
        <v>4794</v>
      </c>
      <c r="E2382" s="6">
        <v>64.81</v>
      </c>
      <c r="F2382" s="6">
        <v>0.7</v>
      </c>
      <c r="G2382" s="6">
        <f t="shared" si="54"/>
        <v>92.585714285714289</v>
      </c>
      <c r="H2382" s="5" t="s">
        <v>2274</v>
      </c>
    </row>
    <row r="2383" spans="1:8" x14ac:dyDescent="0.3">
      <c r="A2383" s="8" t="s">
        <v>4795</v>
      </c>
      <c r="B2383" s="8" t="s">
        <v>4795</v>
      </c>
      <c r="C2383" s="7" t="s">
        <v>2564</v>
      </c>
      <c r="D2383" s="8" t="s">
        <v>4795</v>
      </c>
      <c r="E2383" s="6">
        <v>59.87</v>
      </c>
      <c r="F2383" s="6">
        <v>0.7</v>
      </c>
      <c r="G2383" s="6">
        <f t="shared" si="54"/>
        <v>85.528571428571425</v>
      </c>
      <c r="H2383" s="5" t="s">
        <v>2274</v>
      </c>
    </row>
    <row r="2384" spans="1:8" x14ac:dyDescent="0.3">
      <c r="A2384" s="8" t="s">
        <v>4796</v>
      </c>
      <c r="B2384" s="8" t="s">
        <v>4796</v>
      </c>
      <c r="C2384" s="7" t="s">
        <v>2564</v>
      </c>
      <c r="D2384" s="8" t="s">
        <v>4796</v>
      </c>
      <c r="E2384" s="6">
        <v>61.49</v>
      </c>
      <c r="F2384" s="6">
        <v>0.7</v>
      </c>
      <c r="G2384" s="6">
        <f t="shared" si="54"/>
        <v>87.842857142857156</v>
      </c>
      <c r="H2384" s="5" t="s">
        <v>2274</v>
      </c>
    </row>
    <row r="2385" spans="1:8" x14ac:dyDescent="0.3">
      <c r="A2385" s="8" t="s">
        <v>4797</v>
      </c>
      <c r="B2385" s="8" t="s">
        <v>4797</v>
      </c>
      <c r="C2385" s="7" t="s">
        <v>2564</v>
      </c>
      <c r="D2385" s="8" t="s">
        <v>4797</v>
      </c>
      <c r="E2385" s="6">
        <v>53.56</v>
      </c>
      <c r="F2385" s="6">
        <v>0.7</v>
      </c>
      <c r="G2385" s="6">
        <f t="shared" si="54"/>
        <v>76.51428571428572</v>
      </c>
      <c r="H2385" s="5" t="s">
        <v>2274</v>
      </c>
    </row>
    <row r="2386" spans="1:8" x14ac:dyDescent="0.3">
      <c r="A2386" s="8" t="s">
        <v>4798</v>
      </c>
      <c r="B2386" s="8" t="s">
        <v>4798</v>
      </c>
      <c r="C2386" s="7" t="s">
        <v>2564</v>
      </c>
      <c r="D2386" s="8" t="s">
        <v>4798</v>
      </c>
      <c r="E2386" s="6">
        <v>62.54</v>
      </c>
      <c r="F2386" s="6">
        <v>0.7</v>
      </c>
      <c r="G2386" s="6">
        <f t="shared" si="54"/>
        <v>89.342857142857142</v>
      </c>
      <c r="H2386" s="5" t="s">
        <v>2274</v>
      </c>
    </row>
    <row r="2387" spans="1:8" x14ac:dyDescent="0.3">
      <c r="A2387" s="8" t="s">
        <v>4799</v>
      </c>
      <c r="B2387" s="8" t="s">
        <v>4799</v>
      </c>
      <c r="C2387" s="7" t="s">
        <v>2564</v>
      </c>
      <c r="D2387" s="8" t="s">
        <v>4799</v>
      </c>
      <c r="E2387" s="6">
        <v>68.77</v>
      </c>
      <c r="F2387" s="6">
        <v>0.7</v>
      </c>
      <c r="G2387" s="6">
        <f t="shared" si="54"/>
        <v>98.242857142857147</v>
      </c>
      <c r="H2387" s="5" t="s">
        <v>2274</v>
      </c>
    </row>
    <row r="2388" spans="1:8" x14ac:dyDescent="0.3">
      <c r="A2388" s="8" t="s">
        <v>4800</v>
      </c>
      <c r="B2388" s="8" t="s">
        <v>4800</v>
      </c>
      <c r="C2388" s="7" t="s">
        <v>2564</v>
      </c>
      <c r="D2388" s="8" t="s">
        <v>4800</v>
      </c>
      <c r="E2388" s="6">
        <v>61.82</v>
      </c>
      <c r="F2388" s="6">
        <v>0.7</v>
      </c>
      <c r="G2388" s="6">
        <f t="shared" si="54"/>
        <v>88.314285714285717</v>
      </c>
      <c r="H2388" s="5" t="s">
        <v>2274</v>
      </c>
    </row>
    <row r="2389" spans="1:8" x14ac:dyDescent="0.3">
      <c r="A2389" s="8" t="s">
        <v>4801</v>
      </c>
      <c r="B2389" s="8" t="s">
        <v>4801</v>
      </c>
      <c r="C2389" s="7" t="s">
        <v>2564</v>
      </c>
      <c r="D2389" s="8" t="s">
        <v>4801</v>
      </c>
      <c r="E2389" s="6">
        <v>65.459999999999994</v>
      </c>
      <c r="F2389" s="6">
        <v>0.7</v>
      </c>
      <c r="G2389" s="6">
        <f t="shared" si="54"/>
        <v>93.514285714285705</v>
      </c>
      <c r="H2389" s="5" t="s">
        <v>2274</v>
      </c>
    </row>
    <row r="2390" spans="1:8" x14ac:dyDescent="0.3">
      <c r="A2390" s="8" t="s">
        <v>4802</v>
      </c>
      <c r="B2390" s="8" t="s">
        <v>4802</v>
      </c>
      <c r="C2390" s="7" t="s">
        <v>2564</v>
      </c>
      <c r="D2390" s="8" t="s">
        <v>4802</v>
      </c>
      <c r="E2390" s="6">
        <v>67.150000000000006</v>
      </c>
      <c r="F2390" s="6">
        <v>0.7</v>
      </c>
      <c r="G2390" s="6">
        <f t="shared" si="54"/>
        <v>95.928571428571445</v>
      </c>
      <c r="H2390" s="5" t="s">
        <v>2274</v>
      </c>
    </row>
    <row r="2391" spans="1:8" x14ac:dyDescent="0.3">
      <c r="A2391" s="8" t="s">
        <v>4803</v>
      </c>
      <c r="B2391" s="8" t="s">
        <v>4803</v>
      </c>
      <c r="C2391" s="7" t="s">
        <v>2564</v>
      </c>
      <c r="D2391" s="8" t="s">
        <v>4803</v>
      </c>
      <c r="E2391" s="6">
        <v>59.48</v>
      </c>
      <c r="F2391" s="6">
        <v>0.7</v>
      </c>
      <c r="G2391" s="6">
        <f t="shared" si="54"/>
        <v>84.971428571428575</v>
      </c>
      <c r="H2391" s="5" t="s">
        <v>2274</v>
      </c>
    </row>
    <row r="2392" spans="1:8" x14ac:dyDescent="0.3">
      <c r="A2392" s="8" t="s">
        <v>4804</v>
      </c>
      <c r="B2392" s="8" t="s">
        <v>4804</v>
      </c>
      <c r="C2392" s="7" t="s">
        <v>2564</v>
      </c>
      <c r="D2392" s="8" t="s">
        <v>4804</v>
      </c>
      <c r="E2392" s="6">
        <v>69.739999999999995</v>
      </c>
      <c r="F2392" s="6">
        <v>0.7</v>
      </c>
      <c r="G2392" s="6">
        <f t="shared" si="54"/>
        <v>99.628571428571433</v>
      </c>
      <c r="H2392" s="5" t="s">
        <v>2274</v>
      </c>
    </row>
    <row r="2393" spans="1:8" x14ac:dyDescent="0.3">
      <c r="A2393" s="8" t="s">
        <v>4805</v>
      </c>
      <c r="B2393" s="8" t="s">
        <v>4805</v>
      </c>
      <c r="C2393" s="7" t="s">
        <v>2564</v>
      </c>
      <c r="D2393" s="8" t="s">
        <v>4805</v>
      </c>
      <c r="E2393" s="6">
        <v>76.7</v>
      </c>
      <c r="F2393" s="6">
        <v>0.7</v>
      </c>
      <c r="G2393" s="6">
        <f t="shared" si="54"/>
        <v>109.57142857142858</v>
      </c>
      <c r="H2393" s="5" t="s">
        <v>2274</v>
      </c>
    </row>
    <row r="2394" spans="1:8" x14ac:dyDescent="0.3">
      <c r="A2394" s="8" t="s">
        <v>4806</v>
      </c>
      <c r="B2394" s="8" t="s">
        <v>4806</v>
      </c>
      <c r="C2394" s="7" t="s">
        <v>2564</v>
      </c>
      <c r="D2394" s="8" t="s">
        <v>4806</v>
      </c>
      <c r="E2394" s="6">
        <v>63.44</v>
      </c>
      <c r="F2394" s="6">
        <v>0.7</v>
      </c>
      <c r="G2394" s="6">
        <f t="shared" si="54"/>
        <v>90.628571428571433</v>
      </c>
      <c r="H2394" s="5" t="s">
        <v>2274</v>
      </c>
    </row>
    <row r="2395" spans="1:8" x14ac:dyDescent="0.3">
      <c r="A2395" s="8" t="s">
        <v>4807</v>
      </c>
      <c r="B2395" s="8" t="s">
        <v>4807</v>
      </c>
      <c r="C2395" s="7" t="s">
        <v>2564</v>
      </c>
      <c r="D2395" s="8" t="s">
        <v>4807</v>
      </c>
      <c r="E2395" s="6">
        <v>54.28</v>
      </c>
      <c r="F2395" s="6">
        <v>0.7</v>
      </c>
      <c r="G2395" s="6">
        <f t="shared" si="54"/>
        <v>77.542857142857144</v>
      </c>
      <c r="H2395" s="5" t="s">
        <v>2274</v>
      </c>
    </row>
    <row r="2396" spans="1:8" x14ac:dyDescent="0.3">
      <c r="A2396" s="8" t="s">
        <v>4808</v>
      </c>
      <c r="B2396" s="8" t="s">
        <v>4808</v>
      </c>
      <c r="C2396" s="7" t="s">
        <v>2564</v>
      </c>
      <c r="D2396" s="8" t="s">
        <v>4808</v>
      </c>
      <c r="E2396" s="6">
        <v>53.5</v>
      </c>
      <c r="F2396" s="6">
        <v>0.7</v>
      </c>
      <c r="G2396" s="6">
        <f t="shared" si="54"/>
        <v>76.428571428571431</v>
      </c>
      <c r="H2396" s="5" t="s">
        <v>2274</v>
      </c>
    </row>
    <row r="2397" spans="1:8" x14ac:dyDescent="0.3">
      <c r="A2397" s="8" t="s">
        <v>4809</v>
      </c>
      <c r="B2397" s="8" t="s">
        <v>4809</v>
      </c>
      <c r="C2397" s="7" t="s">
        <v>2564</v>
      </c>
      <c r="D2397" s="8" t="s">
        <v>4809</v>
      </c>
      <c r="E2397" s="6">
        <v>48.49</v>
      </c>
      <c r="F2397" s="6">
        <v>0.7</v>
      </c>
      <c r="G2397" s="6">
        <f t="shared" si="54"/>
        <v>69.271428571428572</v>
      </c>
      <c r="H2397" s="5" t="s">
        <v>2274</v>
      </c>
    </row>
    <row r="2398" spans="1:8" x14ac:dyDescent="0.3">
      <c r="A2398" s="8" t="s">
        <v>4810</v>
      </c>
      <c r="B2398" s="8" t="s">
        <v>4810</v>
      </c>
      <c r="C2398" s="7" t="s">
        <v>2564</v>
      </c>
      <c r="D2398" s="8" t="s">
        <v>4810</v>
      </c>
      <c r="E2398" s="6">
        <v>105.04</v>
      </c>
      <c r="F2398" s="6">
        <v>0.7</v>
      </c>
      <c r="G2398" s="6">
        <f t="shared" ref="G2398:G2417" si="55">E2398/F2398</f>
        <v>150.05714285714288</v>
      </c>
      <c r="H2398" s="5" t="s">
        <v>2274</v>
      </c>
    </row>
    <row r="2399" spans="1:8" x14ac:dyDescent="0.3">
      <c r="A2399" s="8" t="s">
        <v>4811</v>
      </c>
      <c r="B2399" s="8" t="s">
        <v>4811</v>
      </c>
      <c r="C2399" s="7" t="s">
        <v>2564</v>
      </c>
      <c r="D2399" s="8" t="s">
        <v>4811</v>
      </c>
      <c r="E2399" s="6">
        <v>109.07</v>
      </c>
      <c r="F2399" s="6">
        <v>0.7</v>
      </c>
      <c r="G2399" s="6">
        <f t="shared" si="55"/>
        <v>155.81428571428572</v>
      </c>
      <c r="H2399" s="5" t="s">
        <v>2274</v>
      </c>
    </row>
    <row r="2400" spans="1:8" x14ac:dyDescent="0.3">
      <c r="A2400" s="8" t="s">
        <v>4812</v>
      </c>
      <c r="B2400" s="8" t="s">
        <v>4812</v>
      </c>
      <c r="C2400" s="7" t="s">
        <v>2564</v>
      </c>
      <c r="D2400" s="8" t="s">
        <v>4812</v>
      </c>
      <c r="E2400" s="6">
        <v>109.07</v>
      </c>
      <c r="F2400" s="6">
        <v>0.7</v>
      </c>
      <c r="G2400" s="6">
        <f t="shared" si="55"/>
        <v>155.81428571428572</v>
      </c>
      <c r="H2400" s="5" t="s">
        <v>2274</v>
      </c>
    </row>
    <row r="2401" spans="1:8" x14ac:dyDescent="0.3">
      <c r="A2401" s="8" t="s">
        <v>4813</v>
      </c>
      <c r="B2401" s="8" t="s">
        <v>4813</v>
      </c>
      <c r="C2401" s="7" t="s">
        <v>2564</v>
      </c>
      <c r="D2401" s="8" t="s">
        <v>4813</v>
      </c>
      <c r="E2401" s="6">
        <v>64.5</v>
      </c>
      <c r="F2401" s="6">
        <v>0.7</v>
      </c>
      <c r="G2401" s="6">
        <f t="shared" si="55"/>
        <v>92.142857142857153</v>
      </c>
      <c r="H2401" s="5" t="s">
        <v>2274</v>
      </c>
    </row>
    <row r="2402" spans="1:8" x14ac:dyDescent="0.3">
      <c r="A2402" s="8" t="s">
        <v>4814</v>
      </c>
      <c r="B2402" s="8" t="s">
        <v>4814</v>
      </c>
      <c r="C2402" s="7" t="s">
        <v>2564</v>
      </c>
      <c r="D2402" s="8" t="s">
        <v>4814</v>
      </c>
      <c r="E2402" s="6">
        <v>105.95</v>
      </c>
      <c r="F2402" s="6">
        <v>0.7</v>
      </c>
      <c r="G2402" s="6">
        <f t="shared" si="55"/>
        <v>151.35714285714286</v>
      </c>
      <c r="H2402" s="5" t="s">
        <v>2274</v>
      </c>
    </row>
    <row r="2403" spans="1:8" x14ac:dyDescent="0.3">
      <c r="A2403" s="8" t="s">
        <v>4815</v>
      </c>
      <c r="B2403" s="8" t="s">
        <v>4815</v>
      </c>
      <c r="C2403" s="7" t="s">
        <v>2564</v>
      </c>
      <c r="D2403" s="8" t="s">
        <v>4815</v>
      </c>
      <c r="E2403" s="6">
        <v>105.95</v>
      </c>
      <c r="F2403" s="6">
        <v>0.7</v>
      </c>
      <c r="G2403" s="6">
        <f t="shared" si="55"/>
        <v>151.35714285714286</v>
      </c>
      <c r="H2403" s="5" t="s">
        <v>2274</v>
      </c>
    </row>
    <row r="2404" spans="1:8" x14ac:dyDescent="0.3">
      <c r="A2404" s="8" t="s">
        <v>4816</v>
      </c>
      <c r="B2404" s="8" t="s">
        <v>4816</v>
      </c>
      <c r="C2404" s="7" t="s">
        <v>2564</v>
      </c>
      <c r="D2404" s="8" t="s">
        <v>4816</v>
      </c>
      <c r="E2404" s="6">
        <v>99.65</v>
      </c>
      <c r="F2404" s="6">
        <v>0.7</v>
      </c>
      <c r="G2404" s="6">
        <f t="shared" si="55"/>
        <v>142.35714285714286</v>
      </c>
      <c r="H2404" s="5" t="s">
        <v>2274</v>
      </c>
    </row>
    <row r="2405" spans="1:8" x14ac:dyDescent="0.3">
      <c r="A2405" s="8" t="s">
        <v>4817</v>
      </c>
      <c r="B2405" s="8" t="s">
        <v>4817</v>
      </c>
      <c r="C2405" s="7" t="s">
        <v>4818</v>
      </c>
      <c r="D2405" s="8" t="s">
        <v>4817</v>
      </c>
      <c r="E2405" s="6">
        <v>546.98</v>
      </c>
      <c r="F2405" s="6">
        <v>0.7</v>
      </c>
      <c r="G2405" s="6">
        <f t="shared" si="55"/>
        <v>781.40000000000009</v>
      </c>
      <c r="H2405" s="5" t="s">
        <v>2274</v>
      </c>
    </row>
    <row r="2406" spans="1:8" x14ac:dyDescent="0.3">
      <c r="A2406" s="8" t="s">
        <v>4819</v>
      </c>
      <c r="B2406" s="8" t="s">
        <v>4819</v>
      </c>
      <c r="C2406" s="7" t="s">
        <v>4818</v>
      </c>
      <c r="D2406" s="8" t="s">
        <v>4819</v>
      </c>
      <c r="E2406" s="6">
        <v>860.02</v>
      </c>
      <c r="F2406" s="6">
        <v>0.7</v>
      </c>
      <c r="G2406" s="6">
        <f t="shared" si="55"/>
        <v>1228.6000000000001</v>
      </c>
      <c r="H2406" s="5" t="s">
        <v>2274</v>
      </c>
    </row>
    <row r="2407" spans="1:8" x14ac:dyDescent="0.3">
      <c r="A2407" s="8" t="s">
        <v>4820</v>
      </c>
      <c r="B2407" s="8" t="s">
        <v>4820</v>
      </c>
      <c r="C2407" s="7" t="s">
        <v>4818</v>
      </c>
      <c r="D2407" s="8" t="s">
        <v>4820</v>
      </c>
      <c r="E2407" s="6">
        <v>871</v>
      </c>
      <c r="F2407" s="6">
        <v>0.7</v>
      </c>
      <c r="G2407" s="6">
        <f t="shared" si="55"/>
        <v>1244.2857142857144</v>
      </c>
      <c r="H2407" s="5" t="s">
        <v>2274</v>
      </c>
    </row>
    <row r="2408" spans="1:8" x14ac:dyDescent="0.3">
      <c r="A2408" s="8" t="s">
        <v>4821</v>
      </c>
      <c r="B2408" s="8" t="s">
        <v>4821</v>
      </c>
      <c r="C2408" s="7" t="s">
        <v>4818</v>
      </c>
      <c r="D2408" s="8" t="s">
        <v>4821</v>
      </c>
      <c r="E2408" s="6">
        <v>697.45</v>
      </c>
      <c r="F2408" s="6">
        <v>0.7</v>
      </c>
      <c r="G2408" s="6">
        <f t="shared" si="55"/>
        <v>996.357142857143</v>
      </c>
      <c r="H2408" s="5" t="s">
        <v>2274</v>
      </c>
    </row>
    <row r="2409" spans="1:8" x14ac:dyDescent="0.3">
      <c r="A2409" s="8" t="s">
        <v>4822</v>
      </c>
      <c r="B2409" s="8" t="s">
        <v>4822</v>
      </c>
      <c r="C2409" s="7" t="s">
        <v>4818</v>
      </c>
      <c r="D2409" s="8" t="s">
        <v>4822</v>
      </c>
      <c r="E2409" s="6">
        <v>1247.94</v>
      </c>
      <c r="F2409" s="6">
        <v>0.7</v>
      </c>
      <c r="G2409" s="6">
        <f t="shared" si="55"/>
        <v>1782.7714285714287</v>
      </c>
      <c r="H2409" s="5" t="s">
        <v>2274</v>
      </c>
    </row>
    <row r="2410" spans="1:8" x14ac:dyDescent="0.3">
      <c r="A2410" s="8" t="s">
        <v>4823</v>
      </c>
      <c r="B2410" s="8" t="s">
        <v>4823</v>
      </c>
      <c r="C2410" s="7" t="s">
        <v>4818</v>
      </c>
      <c r="D2410" s="8" t="s">
        <v>4823</v>
      </c>
      <c r="E2410" s="6">
        <v>1069.8399999999999</v>
      </c>
      <c r="F2410" s="6">
        <v>0.7</v>
      </c>
      <c r="G2410" s="6">
        <f t="shared" si="55"/>
        <v>1528.3428571428572</v>
      </c>
      <c r="H2410" s="5" t="s">
        <v>2274</v>
      </c>
    </row>
    <row r="2411" spans="1:8" x14ac:dyDescent="0.3">
      <c r="A2411" s="8" t="s">
        <v>4824</v>
      </c>
      <c r="B2411" s="8" t="s">
        <v>4824</v>
      </c>
      <c r="C2411" s="7" t="s">
        <v>4818</v>
      </c>
      <c r="D2411" s="8" t="s">
        <v>4824</v>
      </c>
      <c r="E2411" s="6">
        <v>1151.48</v>
      </c>
      <c r="F2411" s="6">
        <v>0.7</v>
      </c>
      <c r="G2411" s="6">
        <f t="shared" si="55"/>
        <v>1644.9714285714288</v>
      </c>
      <c r="H2411" s="5" t="s">
        <v>2274</v>
      </c>
    </row>
    <row r="2412" spans="1:8" x14ac:dyDescent="0.3">
      <c r="A2412" s="8" t="s">
        <v>4825</v>
      </c>
      <c r="B2412" s="8" t="s">
        <v>4825</v>
      </c>
      <c r="C2412" s="7" t="s">
        <v>4818</v>
      </c>
      <c r="D2412" s="8" t="s">
        <v>4825</v>
      </c>
      <c r="E2412" s="6">
        <v>505.7</v>
      </c>
      <c r="F2412" s="6">
        <v>0.7</v>
      </c>
      <c r="G2412" s="6">
        <f t="shared" si="55"/>
        <v>722.42857142857144</v>
      </c>
      <c r="H2412" s="5" t="s">
        <v>2274</v>
      </c>
    </row>
    <row r="2413" spans="1:8" x14ac:dyDescent="0.3">
      <c r="A2413" s="8" t="s">
        <v>4826</v>
      </c>
      <c r="B2413" s="8" t="s">
        <v>4826</v>
      </c>
      <c r="C2413" s="7" t="s">
        <v>4818</v>
      </c>
      <c r="D2413" s="8" t="s">
        <v>4826</v>
      </c>
      <c r="E2413" s="6">
        <v>713.38</v>
      </c>
      <c r="F2413" s="6">
        <v>0.7</v>
      </c>
      <c r="G2413" s="6">
        <f t="shared" si="55"/>
        <v>1019.1142857142858</v>
      </c>
      <c r="H2413" s="5" t="s">
        <v>2274</v>
      </c>
    </row>
    <row r="2414" spans="1:8" x14ac:dyDescent="0.3">
      <c r="A2414" s="8" t="s">
        <v>4827</v>
      </c>
      <c r="B2414" s="8" t="s">
        <v>4827</v>
      </c>
      <c r="C2414" s="7" t="s">
        <v>4818</v>
      </c>
      <c r="D2414" s="8" t="s">
        <v>4827</v>
      </c>
      <c r="E2414" s="6">
        <v>699.66</v>
      </c>
      <c r="F2414" s="6">
        <v>0.7</v>
      </c>
      <c r="G2414" s="6">
        <f t="shared" si="55"/>
        <v>999.51428571428573</v>
      </c>
      <c r="H2414" s="5" t="s">
        <v>2274</v>
      </c>
    </row>
    <row r="2415" spans="1:8" x14ac:dyDescent="0.3">
      <c r="A2415" s="8" t="s">
        <v>4828</v>
      </c>
      <c r="B2415" s="8" t="s">
        <v>4828</v>
      </c>
      <c r="C2415" s="7" t="s">
        <v>2564</v>
      </c>
      <c r="D2415" s="8" t="s">
        <v>4828</v>
      </c>
      <c r="E2415" s="6">
        <v>109.07</v>
      </c>
      <c r="F2415" s="6">
        <v>0.7</v>
      </c>
      <c r="G2415" s="6">
        <f t="shared" si="55"/>
        <v>155.81428571428572</v>
      </c>
      <c r="H2415" s="5" t="s">
        <v>2274</v>
      </c>
    </row>
    <row r="2416" spans="1:8" x14ac:dyDescent="0.3">
      <c r="A2416" s="8" t="s">
        <v>4829</v>
      </c>
      <c r="B2416" s="8" t="s">
        <v>4829</v>
      </c>
      <c r="C2416" s="7" t="s">
        <v>2564</v>
      </c>
      <c r="D2416" s="8" t="s">
        <v>4829</v>
      </c>
      <c r="E2416" s="6">
        <v>127.01</v>
      </c>
      <c r="F2416" s="6">
        <v>0.7</v>
      </c>
      <c r="G2416" s="6">
        <f t="shared" si="55"/>
        <v>181.44285714285715</v>
      </c>
      <c r="H2416" s="5" t="s">
        <v>2274</v>
      </c>
    </row>
    <row r="2417" spans="1:8" x14ac:dyDescent="0.3">
      <c r="A2417" s="8" t="s">
        <v>4830</v>
      </c>
      <c r="B2417" s="8" t="s">
        <v>4830</v>
      </c>
      <c r="C2417" s="7" t="s">
        <v>2275</v>
      </c>
      <c r="D2417" s="8" t="s">
        <v>4830</v>
      </c>
      <c r="E2417" s="6">
        <v>977.66</v>
      </c>
      <c r="F2417" s="6">
        <v>0.7</v>
      </c>
      <c r="G2417" s="6">
        <f t="shared" si="55"/>
        <v>1396.6571428571428</v>
      </c>
      <c r="H2417" s="5" t="s">
        <v>2274</v>
      </c>
    </row>
    <row r="2418" spans="1:8" x14ac:dyDescent="0.3">
      <c r="A2418" s="8" t="s">
        <v>4831</v>
      </c>
      <c r="B2418" s="8" t="s">
        <v>4831</v>
      </c>
      <c r="C2418" s="7" t="s">
        <v>2292</v>
      </c>
      <c r="D2418" s="8" t="s">
        <v>4831</v>
      </c>
      <c r="E2418" s="6">
        <v>35.49</v>
      </c>
      <c r="F2418" s="6">
        <v>0.7</v>
      </c>
      <c r="G2418" s="6">
        <f>E2418/F2418</f>
        <v>50.7</v>
      </c>
      <c r="H2418" s="5" t="s">
        <v>2274</v>
      </c>
    </row>
    <row r="2419" spans="1:8" x14ac:dyDescent="0.3">
      <c r="A2419" s="8" t="s">
        <v>4832</v>
      </c>
      <c r="B2419" s="8" t="s">
        <v>4832</v>
      </c>
      <c r="C2419" s="7" t="s">
        <v>2292</v>
      </c>
      <c r="D2419" s="8" t="s">
        <v>4832</v>
      </c>
      <c r="E2419" s="6">
        <v>39.520000000000003</v>
      </c>
      <c r="F2419" s="6">
        <v>0.7</v>
      </c>
      <c r="G2419" s="6">
        <f>E2419/F2419</f>
        <v>56.457142857142863</v>
      </c>
      <c r="H2419" s="5" t="s">
        <v>2274</v>
      </c>
    </row>
    <row r="2420" spans="1:8" x14ac:dyDescent="0.3">
      <c r="A2420" s="8" t="s">
        <v>4833</v>
      </c>
      <c r="B2420" s="8" t="s">
        <v>4833</v>
      </c>
      <c r="C2420" s="7" t="s">
        <v>2292</v>
      </c>
      <c r="D2420" s="8" t="s">
        <v>4833</v>
      </c>
      <c r="E2420" s="6">
        <v>43.62</v>
      </c>
      <c r="F2420" s="6">
        <v>0.7</v>
      </c>
      <c r="G2420" s="6">
        <f>E2420/F2420</f>
        <v>62.314285714285717</v>
      </c>
      <c r="H2420" s="5" t="s">
        <v>2274</v>
      </c>
    </row>
    <row r="2421" spans="1:8" x14ac:dyDescent="0.3">
      <c r="A2421" s="8" t="s">
        <v>4834</v>
      </c>
      <c r="B2421" s="8" t="s">
        <v>4834</v>
      </c>
      <c r="C2421" s="7" t="s">
        <v>2292</v>
      </c>
      <c r="D2421" s="8" t="s">
        <v>4834</v>
      </c>
      <c r="E2421" s="6">
        <v>51.55</v>
      </c>
      <c r="F2421" s="6">
        <v>0.7</v>
      </c>
      <c r="G2421" s="6">
        <f>E2421/F2421</f>
        <v>73.642857142857139</v>
      </c>
      <c r="H2421" s="5" t="s">
        <v>2274</v>
      </c>
    </row>
    <row r="2422" spans="1:8" x14ac:dyDescent="0.3">
      <c r="A2422" s="8" t="s">
        <v>4835</v>
      </c>
      <c r="B2422" s="8" t="s">
        <v>4835</v>
      </c>
      <c r="C2422" s="7" t="s">
        <v>2292</v>
      </c>
      <c r="D2422" s="8" t="s">
        <v>4835</v>
      </c>
      <c r="E2422" s="6">
        <v>40.950000000000003</v>
      </c>
      <c r="F2422" s="6">
        <v>0.7</v>
      </c>
      <c r="G2422" s="6">
        <f>E2422/F2422</f>
        <v>58.500000000000007</v>
      </c>
      <c r="H2422" s="5" t="s">
        <v>2274</v>
      </c>
    </row>
    <row r="2423" spans="1:8" x14ac:dyDescent="0.3">
      <c r="E2423" s="12"/>
      <c r="G2423" s="12"/>
    </row>
  </sheetData>
  <autoFilter ref="A1:H2423" xr:uid="{050F554D-0A3E-4342-933E-40FD97177F45}"/>
  <conditionalFormatting sqref="A2423">
    <cfRule type="duplicateValues" dxfId="0" priority="6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61B27-F0DD-41CB-BC71-CC8EA2A713E1}">
  <dimension ref="A1:X29"/>
  <sheetViews>
    <sheetView showGridLines="0" workbookViewId="0">
      <pane ySplit="4" topLeftCell="A5" activePane="bottomLeft" state="frozen"/>
      <selection pane="bottomLeft" activeCell="E29" sqref="E29"/>
    </sheetView>
  </sheetViews>
  <sheetFormatPr baseColWidth="10" defaultColWidth="8.88671875" defaultRowHeight="14.4" x14ac:dyDescent="0.3"/>
  <cols>
    <col min="1" max="1" width="2.77734375" style="8" customWidth="1"/>
    <col min="2" max="2" width="7.77734375" style="8" customWidth="1"/>
    <col min="3" max="3" width="15.77734375" style="8" customWidth="1"/>
    <col min="4" max="4" width="22.77734375" style="8" customWidth="1"/>
    <col min="5" max="5" width="80.77734375" style="8" customWidth="1"/>
    <col min="6" max="10" width="12.77734375" style="8" customWidth="1"/>
    <col min="11" max="11" width="8.88671875" style="8"/>
    <col min="12" max="13" width="6.77734375" style="8" customWidth="1"/>
    <col min="14" max="15" width="15.77734375" style="8" customWidth="1"/>
    <col min="16" max="16" width="8.5546875" style="8" customWidth="1"/>
    <col min="17" max="18" width="4.77734375" style="8" customWidth="1"/>
    <col min="19" max="19" width="20.77734375" style="8" customWidth="1"/>
    <col min="20" max="24" width="15.77734375" style="8" customWidth="1"/>
    <col min="25" max="16384" width="8.88671875" style="8"/>
  </cols>
  <sheetData>
    <row r="1" spans="1:24" ht="30" customHeight="1" thickTop="1" x14ac:dyDescent="0.3">
      <c r="B1" s="213" t="s">
        <v>0</v>
      </c>
      <c r="C1" s="214"/>
      <c r="D1" s="215" t="s">
        <v>1</v>
      </c>
      <c r="E1" s="215"/>
      <c r="F1" s="216" t="s">
        <v>2</v>
      </c>
      <c r="G1" s="216"/>
      <c r="H1" s="216"/>
      <c r="I1" s="217" t="s">
        <v>3</v>
      </c>
      <c r="J1" s="218"/>
      <c r="L1" s="158" t="s">
        <v>4844</v>
      </c>
      <c r="M1" s="158"/>
      <c r="N1" s="158"/>
      <c r="O1" s="158"/>
      <c r="Q1" s="131"/>
      <c r="R1" s="132"/>
      <c r="S1" s="132"/>
      <c r="T1" s="132"/>
      <c r="U1" s="132"/>
      <c r="V1" s="132"/>
      <c r="W1" s="132"/>
      <c r="X1" s="133"/>
    </row>
    <row r="2" spans="1:24" ht="19.95" customHeight="1" x14ac:dyDescent="0.3">
      <c r="B2" s="219">
        <v>45627</v>
      </c>
      <c r="C2" s="220"/>
      <c r="D2" s="140" t="s">
        <v>4</v>
      </c>
      <c r="E2" s="208"/>
      <c r="F2" s="209"/>
      <c r="G2" s="209"/>
      <c r="H2" s="209"/>
      <c r="I2" s="209"/>
      <c r="J2" s="210"/>
      <c r="L2" s="158"/>
      <c r="M2" s="158"/>
      <c r="N2" s="158"/>
      <c r="O2" s="158"/>
      <c r="Q2" s="134"/>
      <c r="R2" s="135"/>
      <c r="S2" s="135"/>
      <c r="T2" s="135" t="s">
        <v>4843</v>
      </c>
      <c r="U2" s="135"/>
      <c r="V2" s="135"/>
      <c r="W2" s="135"/>
      <c r="X2" s="136"/>
    </row>
    <row r="3" spans="1:24" ht="19.95" customHeight="1" x14ac:dyDescent="0.3">
      <c r="B3" s="219"/>
      <c r="C3" s="220"/>
      <c r="D3" s="211" t="s">
        <v>4841</v>
      </c>
      <c r="E3" s="223"/>
      <c r="F3" s="223"/>
      <c r="G3" s="223"/>
      <c r="H3" s="223"/>
      <c r="I3" s="223"/>
      <c r="J3" s="224"/>
      <c r="L3" s="158"/>
      <c r="M3" s="158"/>
      <c r="N3" s="158"/>
      <c r="O3" s="158"/>
      <c r="Q3" s="137"/>
      <c r="R3" s="138"/>
      <c r="S3" s="138"/>
      <c r="T3" s="138"/>
      <c r="U3" s="138"/>
      <c r="V3" s="138"/>
      <c r="W3" s="138"/>
      <c r="X3" s="139"/>
    </row>
    <row r="4" spans="1:24" ht="19.95" customHeight="1" thickBot="1" x14ac:dyDescent="0.35">
      <c r="B4" s="221"/>
      <c r="C4" s="222"/>
      <c r="D4" s="212"/>
      <c r="E4" s="225"/>
      <c r="F4" s="225"/>
      <c r="G4" s="225"/>
      <c r="H4" s="225"/>
      <c r="I4" s="225"/>
      <c r="J4" s="226"/>
      <c r="L4" s="11" t="s">
        <v>24</v>
      </c>
      <c r="M4" s="11" t="s">
        <v>25</v>
      </c>
      <c r="N4" s="11" t="s">
        <v>8</v>
      </c>
      <c r="O4" s="11" t="s">
        <v>26</v>
      </c>
      <c r="Q4" s="11"/>
      <c r="R4" s="11" t="s">
        <v>4885</v>
      </c>
      <c r="S4" s="11" t="s">
        <v>4839</v>
      </c>
      <c r="T4" s="11" t="s">
        <v>4837</v>
      </c>
      <c r="U4" s="11" t="s">
        <v>4836</v>
      </c>
      <c r="V4" s="11" t="s">
        <v>27</v>
      </c>
      <c r="W4" s="11" t="s">
        <v>13</v>
      </c>
      <c r="X4" s="11" t="s">
        <v>4842</v>
      </c>
    </row>
    <row r="5" spans="1:24" ht="15.6" thickTop="1" thickBot="1" x14ac:dyDescent="0.35"/>
    <row r="6" spans="1:24" ht="49.95" customHeight="1" thickTop="1" thickBot="1" x14ac:dyDescent="0.35">
      <c r="A6" s="155"/>
      <c r="B6" s="159"/>
      <c r="C6" s="160"/>
      <c r="D6" s="160"/>
      <c r="E6" s="160"/>
      <c r="F6" s="160"/>
      <c r="G6" s="160"/>
      <c r="H6" s="160"/>
      <c r="I6" s="160"/>
      <c r="J6" s="161"/>
      <c r="Q6" s="11" cm="1">
        <f t="array" aca="1" ref="Q6" ca="1">IF(ROW()&gt;1,INDIRECT(ADDRESS(ROW()-1,COLUMN())),"")</f>
        <v>0</v>
      </c>
      <c r="S6" s="35">
        <f>B6</f>
        <v>0</v>
      </c>
      <c r="T6" s="22">
        <v>0</v>
      </c>
      <c r="U6" s="22">
        <v>0</v>
      </c>
      <c r="V6" s="22">
        <v>0</v>
      </c>
      <c r="W6" s="11">
        <v>0</v>
      </c>
      <c r="X6" s="11"/>
    </row>
    <row r="7" spans="1:24" ht="30" customHeight="1" thickTop="1" x14ac:dyDescent="0.3">
      <c r="A7" s="156"/>
      <c r="B7" s="162" t="s">
        <v>17</v>
      </c>
      <c r="C7" s="163"/>
      <c r="D7" s="168"/>
      <c r="E7" s="169"/>
      <c r="F7" s="169"/>
      <c r="G7" s="169"/>
      <c r="H7" s="169"/>
      <c r="I7" s="169"/>
      <c r="J7" s="170"/>
      <c r="Q7" s="11" cm="1">
        <f t="array" aca="1" ref="Q7" ca="1">IF(ROW()&gt;1,INDIRECT(ADDRESS(ROW()-1,COLUMN())),"")</f>
        <v>0</v>
      </c>
      <c r="S7" s="35" cm="1">
        <f t="array" aca="1" ref="S7" ca="1">IF(ROW()&gt;1,INDIRECT(ADDRESS(ROW()-1,COLUMN())),"")</f>
        <v>0</v>
      </c>
      <c r="T7" s="22" cm="1">
        <f t="array" aca="1" ref="T7" ca="1">IF(ROW()&gt;1,INDIRECT(ADDRESS(ROW()-1,COLUMN())),"")</f>
        <v>0</v>
      </c>
      <c r="U7" s="22" cm="1">
        <f t="array" aca="1" ref="U7" ca="1">IF(ROW()&gt;1,INDIRECT(ADDRESS(ROW()-1,COLUMN())),"")</f>
        <v>0</v>
      </c>
      <c r="V7" s="22" cm="1">
        <f t="array" aca="1" ref="V7" ca="1">IF(ROW()&gt;1,INDIRECT(ADDRESS(ROW()-1,COLUMN())),"")</f>
        <v>0</v>
      </c>
      <c r="W7" s="11" cm="1">
        <f t="array" aca="1" ref="W7" ca="1">IF(ROW()&gt;1,INDIRECT(ADDRESS(ROW()-1,COLUMN())),"")</f>
        <v>0</v>
      </c>
      <c r="X7" s="11"/>
    </row>
    <row r="8" spans="1:24" ht="30" customHeight="1" x14ac:dyDescent="0.3">
      <c r="A8" s="156"/>
      <c r="B8" s="164"/>
      <c r="C8" s="165"/>
      <c r="D8" s="186"/>
      <c r="E8" s="187"/>
      <c r="F8" s="187"/>
      <c r="G8" s="187"/>
      <c r="H8" s="187"/>
      <c r="I8" s="187"/>
      <c r="J8" s="188"/>
      <c r="Q8" s="11" cm="1">
        <f t="array" aca="1" ref="Q8" ca="1">IF(ROW()&gt;1,INDIRECT(ADDRESS(ROW()-1,COLUMN())),"")</f>
        <v>0</v>
      </c>
      <c r="S8" s="35" cm="1">
        <f t="array" aca="1" ref="S8" ca="1">IF(ROW()&gt;1,INDIRECT(ADDRESS(ROW()-1,COLUMN())),"")</f>
        <v>0</v>
      </c>
      <c r="T8" s="22" cm="1">
        <f t="array" aca="1" ref="T8" ca="1">IF(ROW()&gt;1,INDIRECT(ADDRESS(ROW()-1,COLUMN())),"")</f>
        <v>0</v>
      </c>
      <c r="U8" s="22" cm="1">
        <f t="array" aca="1" ref="U8" ca="1">IF(ROW()&gt;1,INDIRECT(ADDRESS(ROW()-1,COLUMN())),"")</f>
        <v>0</v>
      </c>
      <c r="V8" s="22" cm="1">
        <f t="array" aca="1" ref="V8" ca="1">IF(ROW()&gt;1,INDIRECT(ADDRESS(ROW()-1,COLUMN())),"")</f>
        <v>0</v>
      </c>
      <c r="W8" s="11" cm="1">
        <f t="array" aca="1" ref="W8" ca="1">IF(ROW()&gt;1,INDIRECT(ADDRESS(ROW()-1,COLUMN())),"")</f>
        <v>0</v>
      </c>
      <c r="X8" s="11"/>
    </row>
    <row r="9" spans="1:24" ht="30" customHeight="1" thickBot="1" x14ac:dyDescent="0.35">
      <c r="A9" s="156"/>
      <c r="B9" s="166"/>
      <c r="C9" s="167"/>
      <c r="D9" s="171"/>
      <c r="E9" s="172"/>
      <c r="F9" s="172"/>
      <c r="G9" s="172"/>
      <c r="H9" s="172"/>
      <c r="I9" s="172"/>
      <c r="J9" s="173"/>
      <c r="Q9" s="11" cm="1">
        <f t="array" aca="1" ref="Q9" ca="1">IF(ROW()&gt;1,INDIRECT(ADDRESS(ROW()-1,COLUMN())),"")</f>
        <v>0</v>
      </c>
      <c r="S9" s="35" cm="1">
        <f t="array" aca="1" ref="S9" ca="1">IF(ROW()&gt;1,INDIRECT(ADDRESS(ROW()-1,COLUMN())),"")</f>
        <v>0</v>
      </c>
      <c r="T9" s="22" cm="1">
        <f t="array" aca="1" ref="T9" ca="1">IF(ROW()&gt;1,INDIRECT(ADDRESS(ROW()-1,COLUMN())),"")</f>
        <v>0</v>
      </c>
      <c r="U9" s="22" cm="1">
        <f t="array" aca="1" ref="U9" ca="1">IF(ROW()&gt;1,INDIRECT(ADDRESS(ROW()-1,COLUMN())),"")</f>
        <v>0</v>
      </c>
      <c r="V9" s="22" cm="1">
        <f t="array" aca="1" ref="V9" ca="1">IF(ROW()&gt;1,INDIRECT(ADDRESS(ROW()-1,COLUMN())),"")</f>
        <v>0</v>
      </c>
      <c r="W9" s="11" cm="1">
        <f t="array" aca="1" ref="W9" ca="1">IF(ROW()&gt;1,INDIRECT(ADDRESS(ROW()-1,COLUMN())),"")</f>
        <v>0</v>
      </c>
      <c r="X9" s="11"/>
    </row>
    <row r="10" spans="1:24" ht="15" thickTop="1" x14ac:dyDescent="0.3">
      <c r="A10" s="156"/>
      <c r="B10" s="174" t="s">
        <v>5</v>
      </c>
      <c r="C10" s="176" t="s">
        <v>6</v>
      </c>
      <c r="D10" s="178" t="s">
        <v>7</v>
      </c>
      <c r="E10" s="178"/>
      <c r="F10" s="178"/>
      <c r="G10" s="178"/>
      <c r="H10" s="178"/>
      <c r="I10" s="178"/>
      <c r="J10" s="179"/>
      <c r="Q10" s="11" cm="1">
        <f t="array" aca="1" ref="Q10" ca="1">IF(ROW()&gt;1,INDIRECT(ADDRESS(ROW()-1,COLUMN())),"")</f>
        <v>0</v>
      </c>
      <c r="S10" s="35" cm="1">
        <f t="array" aca="1" ref="S10" ca="1">IF(ROW()&gt;1,INDIRECT(ADDRESS(ROW()-1,COLUMN())),"")</f>
        <v>0</v>
      </c>
      <c r="T10" s="22" cm="1">
        <f t="array" aca="1" ref="T10" ca="1">IF(ROW()&gt;1,INDIRECT(ADDRESS(ROW()-1,COLUMN())),"")</f>
        <v>0</v>
      </c>
      <c r="U10" s="22" cm="1">
        <f t="array" aca="1" ref="U10" ca="1">IF(ROW()&gt;1,INDIRECT(ADDRESS(ROW()-1,COLUMN())),"")</f>
        <v>0</v>
      </c>
      <c r="V10" s="22" cm="1">
        <f t="array" aca="1" ref="V10" ca="1">IF(ROW()&gt;1,INDIRECT(ADDRESS(ROW()-1,COLUMN())),"")</f>
        <v>0</v>
      </c>
      <c r="W10" s="11" cm="1">
        <f t="array" aca="1" ref="W10" ca="1">IF(ROW()&gt;1,INDIRECT(ADDRESS(ROW()-1,COLUMN())),"")</f>
        <v>0</v>
      </c>
      <c r="X10" s="11"/>
    </row>
    <row r="11" spans="1:24" x14ac:dyDescent="0.3">
      <c r="A11" s="156"/>
      <c r="B11" s="175"/>
      <c r="C11" s="177"/>
      <c r="D11" s="177" t="s">
        <v>8</v>
      </c>
      <c r="E11" s="177"/>
      <c r="F11" s="148" t="s">
        <v>9</v>
      </c>
      <c r="G11" s="148" t="s">
        <v>10</v>
      </c>
      <c r="H11" s="148" t="s">
        <v>11</v>
      </c>
      <c r="I11" s="148" t="s">
        <v>12</v>
      </c>
      <c r="J11" s="149" t="s">
        <v>13</v>
      </c>
      <c r="Q11" s="11" cm="1">
        <f t="array" aca="1" ref="Q11" ca="1">IF(ROW()&gt;1,INDIRECT(ADDRESS(ROW()-1,COLUMN())),"")</f>
        <v>0</v>
      </c>
      <c r="S11" s="35" cm="1">
        <f t="array" aca="1" ref="S11" ca="1">IF(ROW()&gt;1,INDIRECT(ADDRESS(ROW()-1,COLUMN())),"")</f>
        <v>0</v>
      </c>
      <c r="T11" s="22" cm="1">
        <f t="array" aca="1" ref="T11" ca="1">IF(ROW()&gt;1,INDIRECT(ADDRESS(ROW()-1,COLUMN())),"")</f>
        <v>0</v>
      </c>
      <c r="U11" s="22" cm="1">
        <f t="array" aca="1" ref="U11" ca="1">IF(ROW()&gt;1,INDIRECT(ADDRESS(ROW()-1,COLUMN())),"")</f>
        <v>0</v>
      </c>
      <c r="V11" s="22" cm="1">
        <f t="array" aca="1" ref="V11" ca="1">IF(ROW()&gt;1,INDIRECT(ADDRESS(ROW()-1,COLUMN())),"")</f>
        <v>0</v>
      </c>
      <c r="W11" s="11" cm="1">
        <f t="array" aca="1" ref="W11" ca="1">IF(ROW()&gt;1,INDIRECT(ADDRESS(ROW()-1,COLUMN())),"")</f>
        <v>0</v>
      </c>
      <c r="X11" s="11"/>
    </row>
    <row r="12" spans="1:24" x14ac:dyDescent="0.3">
      <c r="A12" s="156"/>
      <c r="B12" s="26"/>
      <c r="C12" s="27"/>
      <c r="D12" s="184"/>
      <c r="E12" s="185"/>
      <c r="F12" s="28"/>
      <c r="G12" s="29">
        <v>1</v>
      </c>
      <c r="H12" s="18">
        <f>IF(B12=0,0,(F12/G12))</f>
        <v>0</v>
      </c>
      <c r="I12" s="18">
        <f>IF(B12=0,0,(H12*B12))</f>
        <v>0</v>
      </c>
      <c r="J12" s="2"/>
      <c r="L12" s="11" t="s">
        <v>16</v>
      </c>
      <c r="M12" s="11">
        <f>B12</f>
        <v>0</v>
      </c>
      <c r="N12" s="11">
        <f>D12</f>
        <v>0</v>
      </c>
      <c r="O12" s="11" t="s">
        <v>4838</v>
      </c>
      <c r="Q12" s="11" cm="1">
        <f t="array" aca="1" ref="Q12" ca="1">IF(ROW()&gt;1,INDIRECT(ADDRESS(ROW()-1,COLUMN())),"")</f>
        <v>0</v>
      </c>
      <c r="S12" s="35" cm="1">
        <f t="array" aca="1" ref="S12" ca="1">IF(ROW()&gt;1,INDIRECT(ADDRESS(ROW()-1,COLUMN())),"")</f>
        <v>0</v>
      </c>
      <c r="T12" s="20" cm="1">
        <f t="array" aca="1" ref="T12" ca="1">IF(ROW()&gt;1,INDIRECT(ADDRESS(ROW()-1,COLUMN())),"")+I12</f>
        <v>0</v>
      </c>
      <c r="U12" s="22" cm="1">
        <f t="array" aca="1" ref="U12" ca="1">IF(ROW()&gt;1,INDIRECT(ADDRESS(ROW()-1,COLUMN())),"")</f>
        <v>0</v>
      </c>
      <c r="V12" s="22" cm="1">
        <f t="array" aca="1" ref="V12" ca="1">IF(ROW()&gt;1,INDIRECT(ADDRESS(ROW()-1,COLUMN())),"")</f>
        <v>0</v>
      </c>
      <c r="W12" s="21" cm="1">
        <f t="array" aca="1" ref="W12" ca="1">IF(ROW()&gt;1,INDIRECT(ADDRESS(ROW()-1,COLUMN())),"")+J12</f>
        <v>0</v>
      </c>
      <c r="X12" s="11"/>
    </row>
    <row r="13" spans="1:24" x14ac:dyDescent="0.3">
      <c r="A13" s="156"/>
      <c r="B13" s="26"/>
      <c r="C13" s="27"/>
      <c r="D13" s="184"/>
      <c r="E13" s="185"/>
      <c r="F13" s="28"/>
      <c r="G13" s="29">
        <v>1</v>
      </c>
      <c r="H13" s="18">
        <f>IF(B13=0,0,(F13/G13))</f>
        <v>0</v>
      </c>
      <c r="I13" s="18">
        <f>IF(B13=0,0,(H13*B13))</f>
        <v>0</v>
      </c>
      <c r="J13" s="2"/>
      <c r="L13" s="11" t="s">
        <v>16</v>
      </c>
      <c r="M13" s="11">
        <f>B13</f>
        <v>0</v>
      </c>
      <c r="N13" s="11">
        <f>D13</f>
        <v>0</v>
      </c>
      <c r="O13" s="11" t="s">
        <v>4838</v>
      </c>
      <c r="Q13" s="11" cm="1">
        <f t="array" aca="1" ref="Q13" ca="1">IF(ROW()&gt;1,INDIRECT(ADDRESS(ROW()-1,COLUMN())),"")</f>
        <v>0</v>
      </c>
      <c r="S13" s="35" cm="1">
        <f t="array" aca="1" ref="S13" ca="1">IF(ROW()&gt;1,INDIRECT(ADDRESS(ROW()-1,COLUMN())),"")</f>
        <v>0</v>
      </c>
      <c r="T13" s="20" cm="1">
        <f t="array" aca="1" ref="T13" ca="1">IF(ROW()&gt;1,INDIRECT(ADDRESS(ROW()-1,COLUMN())),"")+I13</f>
        <v>0</v>
      </c>
      <c r="U13" s="22" cm="1">
        <f t="array" aca="1" ref="U13" ca="1">IF(ROW()&gt;1,INDIRECT(ADDRESS(ROW()-1,COLUMN())),"")</f>
        <v>0</v>
      </c>
      <c r="V13" s="22" cm="1">
        <f t="array" aca="1" ref="V13" ca="1">IF(ROW()&gt;1,INDIRECT(ADDRESS(ROW()-1,COLUMN())),"")</f>
        <v>0</v>
      </c>
      <c r="W13" s="21" cm="1">
        <f t="array" aca="1" ref="W13" ca="1">IF(ROW()&gt;1,INDIRECT(ADDRESS(ROW()-1,COLUMN())),"")+J13</f>
        <v>0</v>
      </c>
      <c r="X13" s="11"/>
    </row>
    <row r="14" spans="1:24" ht="15" thickBot="1" x14ac:dyDescent="0.35">
      <c r="A14" s="156"/>
      <c r="B14" s="26"/>
      <c r="C14" s="27"/>
      <c r="D14" s="184"/>
      <c r="E14" s="185"/>
      <c r="F14" s="28"/>
      <c r="G14" s="29">
        <v>1</v>
      </c>
      <c r="H14" s="18">
        <f>IF(B14=0,0,(F14/G14))</f>
        <v>0</v>
      </c>
      <c r="I14" s="18">
        <f>IF(B14=0,0,(H14*B14))</f>
        <v>0</v>
      </c>
      <c r="J14" s="2"/>
      <c r="L14" s="11" t="s">
        <v>16</v>
      </c>
      <c r="M14" s="11">
        <f>B14</f>
        <v>0</v>
      </c>
      <c r="N14" s="11">
        <f>D14</f>
        <v>0</v>
      </c>
      <c r="O14" s="11" t="s">
        <v>4838</v>
      </c>
      <c r="Q14" s="11" cm="1">
        <f t="array" aca="1" ref="Q14" ca="1">IF(ROW()&gt;1,INDIRECT(ADDRESS(ROW()-1,COLUMN())),"")</f>
        <v>0</v>
      </c>
      <c r="S14" s="35" cm="1">
        <f t="array" aca="1" ref="S14" ca="1">IF(ROW()&gt;1,INDIRECT(ADDRESS(ROW()-1,COLUMN())),"")</f>
        <v>0</v>
      </c>
      <c r="T14" s="20" cm="1">
        <f t="array" aca="1" ref="T14" ca="1">IF(ROW()&gt;1,INDIRECT(ADDRESS(ROW()-1,COLUMN())),"")+I14</f>
        <v>0</v>
      </c>
      <c r="U14" s="22" cm="1">
        <f t="array" aca="1" ref="U14" ca="1">IF(ROW()&gt;1,INDIRECT(ADDRESS(ROW()-1,COLUMN())),"")</f>
        <v>0</v>
      </c>
      <c r="V14" s="22" cm="1">
        <f t="array" aca="1" ref="V14" ca="1">IF(ROW()&gt;1,INDIRECT(ADDRESS(ROW()-1,COLUMN())),"")</f>
        <v>0</v>
      </c>
      <c r="W14" s="21" cm="1">
        <f t="array" aca="1" ref="W14" ca="1">IF(ROW()&gt;1,INDIRECT(ADDRESS(ROW()-1,COLUMN())),"")+J14</f>
        <v>0</v>
      </c>
      <c r="X14" s="11"/>
    </row>
    <row r="15" spans="1:24" ht="15" thickTop="1" x14ac:dyDescent="0.3">
      <c r="A15" s="156"/>
      <c r="B15" s="174" t="s">
        <v>5</v>
      </c>
      <c r="C15" s="176" t="s">
        <v>6</v>
      </c>
      <c r="D15" s="178" t="s">
        <v>4840</v>
      </c>
      <c r="E15" s="178"/>
      <c r="F15" s="178"/>
      <c r="G15" s="178"/>
      <c r="H15" s="178"/>
      <c r="I15" s="178"/>
      <c r="J15" s="179"/>
      <c r="Q15" s="11" cm="1">
        <f t="array" aca="1" ref="Q15" ca="1">IF(ROW()&gt;1,INDIRECT(ADDRESS(ROW()-1,COLUMN())),"")</f>
        <v>0</v>
      </c>
      <c r="S15" s="35" cm="1">
        <f t="array" aca="1" ref="S15" ca="1">IF(ROW()&gt;1,INDIRECT(ADDRESS(ROW()-1,COLUMN())),"")</f>
        <v>0</v>
      </c>
      <c r="T15" s="22" cm="1">
        <f t="array" aca="1" ref="T15" ca="1">IF(ROW()&gt;1,INDIRECT(ADDRESS(ROW()-1,COLUMN())),"")</f>
        <v>0</v>
      </c>
      <c r="U15" s="22" cm="1">
        <f t="array" aca="1" ref="U15" ca="1">IF(ROW()&gt;1,INDIRECT(ADDRESS(ROW()-1,COLUMN())),"")</f>
        <v>0</v>
      </c>
      <c r="V15" s="22" cm="1">
        <f t="array" aca="1" ref="V15" ca="1">IF(ROW()&gt;1,INDIRECT(ADDRESS(ROW()-1,COLUMN())),"")</f>
        <v>0</v>
      </c>
      <c r="W15" s="11" cm="1">
        <f t="array" aca="1" ref="W15" ca="1">IF(ROW()&gt;1,INDIRECT(ADDRESS(ROW()-1,COLUMN())),"")</f>
        <v>0</v>
      </c>
      <c r="X15" s="11"/>
    </row>
    <row r="16" spans="1:24" x14ac:dyDescent="0.3">
      <c r="A16" s="156"/>
      <c r="B16" s="175"/>
      <c r="C16" s="177"/>
      <c r="D16" s="148" t="s">
        <v>15</v>
      </c>
      <c r="E16" s="147" t="s">
        <v>8</v>
      </c>
      <c r="F16" s="148"/>
      <c r="G16" s="148"/>
      <c r="H16" s="148" t="s">
        <v>11</v>
      </c>
      <c r="I16" s="148" t="s">
        <v>12</v>
      </c>
      <c r="J16" s="149" t="s">
        <v>13</v>
      </c>
      <c r="Q16" s="11" cm="1">
        <f t="array" aca="1" ref="Q16" ca="1">IF(ROW()&gt;1,INDIRECT(ADDRESS(ROW()-1,COLUMN())),"")</f>
        <v>0</v>
      </c>
      <c r="S16" s="35" cm="1">
        <f t="array" aca="1" ref="S16" ca="1">IF(ROW()&gt;1,INDIRECT(ADDRESS(ROW()-1,COLUMN())),"")</f>
        <v>0</v>
      </c>
      <c r="T16" s="22" cm="1">
        <f t="array" aca="1" ref="T16" ca="1">IF(ROW()&gt;1,INDIRECT(ADDRESS(ROW()-1,COLUMN())),"")</f>
        <v>0</v>
      </c>
      <c r="U16" s="22" cm="1">
        <f t="array" aca="1" ref="U16" ca="1">IF(ROW()&gt;1,INDIRECT(ADDRESS(ROW()-1,COLUMN())),"")</f>
        <v>0</v>
      </c>
      <c r="V16" s="22" cm="1">
        <f t="array" aca="1" ref="V16" ca="1">IF(ROW()&gt;1,INDIRECT(ADDRESS(ROW()-1,COLUMN())),"")</f>
        <v>0</v>
      </c>
      <c r="W16" s="11" cm="1">
        <f t="array" aca="1" ref="W16" ca="1">IF(ROW()&gt;1,INDIRECT(ADDRESS(ROW()-1,COLUMN())),"")</f>
        <v>0</v>
      </c>
      <c r="X16" s="11"/>
    </row>
    <row r="17" spans="1:24" x14ac:dyDescent="0.3">
      <c r="A17" s="156"/>
      <c r="B17" s="26"/>
      <c r="C17" s="27"/>
      <c r="D17" s="30"/>
      <c r="E17" s="152" t="str">
        <f>IF(D17=0,"",(VLOOKUP(D17,GP!A:H,3,0)))</f>
        <v/>
      </c>
      <c r="F17" s="153"/>
      <c r="G17" s="154"/>
      <c r="H17" s="17">
        <f>IF(D17=0,0,(VLOOKUP(D17,GP!A:H,7,0)))</f>
        <v>0</v>
      </c>
      <c r="I17" s="17">
        <f>IF(B17=0,0,(H17*B17))</f>
        <v>0</v>
      </c>
      <c r="J17" s="2" t="s">
        <v>4838</v>
      </c>
      <c r="L17" s="11" t="s">
        <v>16</v>
      </c>
      <c r="M17" s="11">
        <f>B17</f>
        <v>0</v>
      </c>
      <c r="N17" s="11">
        <f>IF(D17=0,0,(VLOOKUP(D17,GP!A:H,3,0)))</f>
        <v>0</v>
      </c>
      <c r="O17" s="11">
        <f>IF(D17=0,0,(VLOOKUP(D17,GP!A:H,2,0)))</f>
        <v>0</v>
      </c>
      <c r="Q17" s="11" cm="1">
        <f t="array" aca="1" ref="Q17" ca="1">IF(ROW()&gt;1,INDIRECT(ADDRESS(ROW()-1,COLUMN())),"")</f>
        <v>0</v>
      </c>
      <c r="S17" s="35" cm="1">
        <f t="array" aca="1" ref="S17" ca="1">IF(ROW()&gt;1,INDIRECT(ADDRESS(ROW()-1,COLUMN())),"")</f>
        <v>0</v>
      </c>
      <c r="T17" s="22" cm="1">
        <f t="array" aca="1" ref="T17" ca="1">IF(ROW()&gt;1,INDIRECT(ADDRESS(ROW()-1,COLUMN())),"")</f>
        <v>0</v>
      </c>
      <c r="U17" s="33" cm="1">
        <f t="array" aca="1" ref="U17" ca="1">IF(ROW()&gt;1,INDIRECT(ADDRESS(ROW()-1,COLUMN())),"")+I17</f>
        <v>0</v>
      </c>
      <c r="V17" s="22" cm="1">
        <f t="array" aca="1" ref="V17" ca="1">IF(ROW()&gt;1,INDIRECT(ADDRESS(ROW()-1,COLUMN())),"")</f>
        <v>0</v>
      </c>
      <c r="W17" s="11" cm="1">
        <f t="array" aca="1" ref="W17" ca="1">IF(ROW()&gt;1,INDIRECT(ADDRESS(ROW()-1,COLUMN())),"")</f>
        <v>0</v>
      </c>
      <c r="X17" s="11"/>
    </row>
    <row r="18" spans="1:24" x14ac:dyDescent="0.3">
      <c r="A18" s="156"/>
      <c r="B18" s="26"/>
      <c r="C18" s="27"/>
      <c r="D18" s="30"/>
      <c r="E18" s="152" t="str">
        <f>IF(D18=0,"",(VLOOKUP(D18,GP!A:H,3,0)))</f>
        <v/>
      </c>
      <c r="F18" s="153"/>
      <c r="G18" s="154"/>
      <c r="H18" s="17">
        <f>IF(D18=0,0,(VLOOKUP(D18,GP!A:H,7,0)))</f>
        <v>0</v>
      </c>
      <c r="I18" s="17">
        <f>IF(B18=0,0,(H18*B18))</f>
        <v>0</v>
      </c>
      <c r="J18" s="2" t="s">
        <v>4838</v>
      </c>
      <c r="L18" s="11" t="s">
        <v>16</v>
      </c>
      <c r="M18" s="11">
        <f>B18</f>
        <v>0</v>
      </c>
      <c r="N18" s="11">
        <f>IF(D18=0,0,(VLOOKUP(D18,GP!A:H,3,0)))</f>
        <v>0</v>
      </c>
      <c r="O18" s="11">
        <f>IF(D18=0,0,(VLOOKUP(D18,GP!A:H,2,0)))</f>
        <v>0</v>
      </c>
      <c r="Q18" s="11" cm="1">
        <f t="array" aca="1" ref="Q18" ca="1">IF(ROW()&gt;1,INDIRECT(ADDRESS(ROW()-1,COLUMN())),"")</f>
        <v>0</v>
      </c>
      <c r="S18" s="35" cm="1">
        <f t="array" aca="1" ref="S18" ca="1">IF(ROW()&gt;1,INDIRECT(ADDRESS(ROW()-1,COLUMN())),"")</f>
        <v>0</v>
      </c>
      <c r="T18" s="22" cm="1">
        <f t="array" aca="1" ref="T18" ca="1">IF(ROW()&gt;1,INDIRECT(ADDRESS(ROW()-1,COLUMN())),"")</f>
        <v>0</v>
      </c>
      <c r="U18" s="33" cm="1">
        <f t="array" aca="1" ref="U18" ca="1">IF(ROW()&gt;1,INDIRECT(ADDRESS(ROW()-1,COLUMN())),"")+I18</f>
        <v>0</v>
      </c>
      <c r="V18" s="22" cm="1">
        <f t="array" aca="1" ref="V18" ca="1">IF(ROW()&gt;1,INDIRECT(ADDRESS(ROW()-1,COLUMN())),"")</f>
        <v>0</v>
      </c>
      <c r="W18" s="11" cm="1">
        <f t="array" aca="1" ref="W18" ca="1">IF(ROW()&gt;1,INDIRECT(ADDRESS(ROW()-1,COLUMN())),"")</f>
        <v>0</v>
      </c>
      <c r="X18" s="11"/>
    </row>
    <row r="19" spans="1:24" ht="15" thickBot="1" x14ac:dyDescent="0.35">
      <c r="A19" s="156"/>
      <c r="B19" s="26"/>
      <c r="C19" s="27"/>
      <c r="D19" s="30"/>
      <c r="E19" s="152" t="str">
        <f>IF(D19=0,"",(VLOOKUP(D19,GP!A:H,3,0)))</f>
        <v/>
      </c>
      <c r="F19" s="153"/>
      <c r="G19" s="154"/>
      <c r="H19" s="17">
        <f>IF(D19=0,0,(VLOOKUP(D19,GP!A:H,7,0)))</f>
        <v>0</v>
      </c>
      <c r="I19" s="17">
        <f>IF(B19=0,0,(H19*B19))</f>
        <v>0</v>
      </c>
      <c r="J19" s="2" t="s">
        <v>4838</v>
      </c>
      <c r="L19" s="11" t="s">
        <v>16</v>
      </c>
      <c r="M19" s="11">
        <f>B19</f>
        <v>0</v>
      </c>
      <c r="N19" s="11">
        <f>IF(D19=0,0,(VLOOKUP(D19,GP!A:H,3,0)))</f>
        <v>0</v>
      </c>
      <c r="O19" s="11">
        <f>IF(D19=0,0,(VLOOKUP(D19,GP!A:H,2,0)))</f>
        <v>0</v>
      </c>
      <c r="Q19" s="11" cm="1">
        <f t="array" aca="1" ref="Q19" ca="1">IF(ROW()&gt;1,INDIRECT(ADDRESS(ROW()-1,COLUMN())),"")</f>
        <v>0</v>
      </c>
      <c r="S19" s="35" cm="1">
        <f t="array" aca="1" ref="S19" ca="1">IF(ROW()&gt;1,INDIRECT(ADDRESS(ROW()-1,COLUMN())),"")</f>
        <v>0</v>
      </c>
      <c r="T19" s="22" cm="1">
        <f t="array" aca="1" ref="T19" ca="1">IF(ROW()&gt;1,INDIRECT(ADDRESS(ROW()-1,COLUMN())),"")</f>
        <v>0</v>
      </c>
      <c r="U19" s="33" cm="1">
        <f t="array" aca="1" ref="U19" ca="1">IF(ROW()&gt;1,INDIRECT(ADDRESS(ROW()-1,COLUMN())),"")+I19</f>
        <v>0</v>
      </c>
      <c r="V19" s="22" cm="1">
        <f t="array" aca="1" ref="V19" ca="1">IF(ROW()&gt;1,INDIRECT(ADDRESS(ROW()-1,COLUMN())),"")</f>
        <v>0</v>
      </c>
      <c r="W19" s="11" cm="1">
        <f t="array" aca="1" ref="W19" ca="1">IF(ROW()&gt;1,INDIRECT(ADDRESS(ROW()-1,COLUMN())),"")</f>
        <v>0</v>
      </c>
      <c r="X19" s="11"/>
    </row>
    <row r="20" spans="1:24" ht="15" thickTop="1" x14ac:dyDescent="0.3">
      <c r="A20" s="156"/>
      <c r="B20" s="174" t="s">
        <v>5</v>
      </c>
      <c r="C20" s="181" t="s">
        <v>15</v>
      </c>
      <c r="D20" s="178" t="s">
        <v>14</v>
      </c>
      <c r="E20" s="178"/>
      <c r="F20" s="178"/>
      <c r="G20" s="178"/>
      <c r="H20" s="178"/>
      <c r="I20" s="178"/>
      <c r="J20" s="179"/>
      <c r="Q20" s="11" cm="1">
        <f t="array" aca="1" ref="Q20" ca="1">IF(ROW()&gt;1,INDIRECT(ADDRESS(ROW()-1,COLUMN())),"")</f>
        <v>0</v>
      </c>
      <c r="S20" s="35" cm="1">
        <f t="array" aca="1" ref="S20" ca="1">IF(ROW()&gt;1,INDIRECT(ADDRESS(ROW()-1,COLUMN())),"")</f>
        <v>0</v>
      </c>
      <c r="T20" s="22" cm="1">
        <f t="array" aca="1" ref="T20" ca="1">IF(ROW()&gt;1,INDIRECT(ADDRESS(ROW()-1,COLUMN())),"")</f>
        <v>0</v>
      </c>
      <c r="U20" s="22" cm="1">
        <f t="array" aca="1" ref="U20" ca="1">IF(ROW()&gt;1,INDIRECT(ADDRESS(ROW()-1,COLUMN())),"")</f>
        <v>0</v>
      </c>
      <c r="V20" s="22" cm="1">
        <f t="array" aca="1" ref="V20" ca="1">IF(ROW()&gt;1,INDIRECT(ADDRESS(ROW()-1,COLUMN())),"")</f>
        <v>0</v>
      </c>
      <c r="W20" s="11" cm="1">
        <f t="array" aca="1" ref="W20" ca="1">IF(ROW()&gt;1,INDIRECT(ADDRESS(ROW()-1,COLUMN())),"")</f>
        <v>0</v>
      </c>
      <c r="X20" s="11"/>
    </row>
    <row r="21" spans="1:24" x14ac:dyDescent="0.3">
      <c r="A21" s="156"/>
      <c r="B21" s="180"/>
      <c r="C21" s="182"/>
      <c r="D21" s="183" t="s">
        <v>8</v>
      </c>
      <c r="E21" s="183"/>
      <c r="F21" s="150"/>
      <c r="G21" s="150"/>
      <c r="H21" s="150" t="s">
        <v>11</v>
      </c>
      <c r="I21" s="150" t="s">
        <v>12</v>
      </c>
      <c r="J21" s="151" t="s">
        <v>13</v>
      </c>
      <c r="Q21" s="11" cm="1">
        <f t="array" aca="1" ref="Q21" ca="1">IF(ROW()&gt;1,INDIRECT(ADDRESS(ROW()-1,COLUMN())),"")</f>
        <v>0</v>
      </c>
      <c r="S21" s="35" cm="1">
        <f t="array" aca="1" ref="S21" ca="1">IF(ROW()&gt;1,INDIRECT(ADDRESS(ROW()-1,COLUMN())),"")</f>
        <v>0</v>
      </c>
      <c r="T21" s="22" cm="1">
        <f t="array" aca="1" ref="T21" ca="1">IF(ROW()&gt;1,INDIRECT(ADDRESS(ROW()-1,COLUMN())),"")</f>
        <v>0</v>
      </c>
      <c r="U21" s="22" cm="1">
        <f t="array" aca="1" ref="U21" ca="1">IF(ROW()&gt;1,INDIRECT(ADDRESS(ROW()-1,COLUMN())),"")</f>
        <v>0</v>
      </c>
      <c r="V21" s="22" cm="1">
        <f t="array" aca="1" ref="V21" ca="1">IF(ROW()&gt;1,INDIRECT(ADDRESS(ROW()-1,COLUMN())),"")</f>
        <v>0</v>
      </c>
      <c r="W21" s="11" cm="1">
        <f t="array" aca="1" ref="W21" ca="1">IF(ROW()&gt;1,INDIRECT(ADDRESS(ROW()-1,COLUMN())),"")</f>
        <v>0</v>
      </c>
      <c r="X21" s="11"/>
    </row>
    <row r="22" spans="1:24" x14ac:dyDescent="0.3">
      <c r="A22" s="156"/>
      <c r="B22" s="26"/>
      <c r="C22" s="32"/>
      <c r="D22" s="157" t="str">
        <f>IF(C22=0,"",(VLOOKUP(C22,INOX!A:D,3,0)))</f>
        <v/>
      </c>
      <c r="E22" s="157"/>
      <c r="F22" s="157"/>
      <c r="G22" s="157"/>
      <c r="H22" s="19">
        <f>IF(C22=0,0,(VLOOKUP(C22,INOX!A:D,4,0)))</f>
        <v>0</v>
      </c>
      <c r="I22" s="19">
        <f>IF(B22=0,0,(H22*B22))</f>
        <v>0</v>
      </c>
      <c r="J22" s="2" t="s">
        <v>4838</v>
      </c>
      <c r="L22" s="11" t="s">
        <v>14</v>
      </c>
      <c r="M22" s="11">
        <f>B22</f>
        <v>0</v>
      </c>
      <c r="N22" s="11">
        <f>IF(C22=0,0,(VLOOKUP(C22,INOX!A:D,3,0)))</f>
        <v>0</v>
      </c>
      <c r="O22" s="11">
        <f>IF(C22=0,0,(VLOOKUP(C22,INOX!A:D,2,0)))</f>
        <v>0</v>
      </c>
      <c r="Q22" s="11" cm="1">
        <f t="array" aca="1" ref="Q22" ca="1">IF(ROW()&gt;1,INDIRECT(ADDRESS(ROW()-1,COLUMN())),"")</f>
        <v>0</v>
      </c>
      <c r="S22" s="35" cm="1">
        <f t="array" aca="1" ref="S22" ca="1">IF(ROW()&gt;1,INDIRECT(ADDRESS(ROW()-1,COLUMN())),"")</f>
        <v>0</v>
      </c>
      <c r="T22" s="22" cm="1">
        <f t="array" aca="1" ref="T22" ca="1">IF(ROW()&gt;1,INDIRECT(ADDRESS(ROW()-1,COLUMN())),"")</f>
        <v>0</v>
      </c>
      <c r="U22" s="22" cm="1">
        <f t="array" aca="1" ref="U22" ca="1">IF(ROW()&gt;1,INDIRECT(ADDRESS(ROW()-1,COLUMN())),"")</f>
        <v>0</v>
      </c>
      <c r="V22" s="34" cm="1">
        <f t="array" aca="1" ref="V22" ca="1">IF(ROW()&gt;1,INDIRECT(ADDRESS(ROW()-1,COLUMN())),"")+I22</f>
        <v>0</v>
      </c>
      <c r="W22" s="11" cm="1">
        <f t="array" aca="1" ref="W22" ca="1">IF(ROW()&gt;1,INDIRECT(ADDRESS(ROW()-1,COLUMN())),"")</f>
        <v>0</v>
      </c>
      <c r="X22" s="11"/>
    </row>
    <row r="23" spans="1:24" x14ac:dyDescent="0.3">
      <c r="A23" s="156"/>
      <c r="B23" s="26"/>
      <c r="C23" s="32"/>
      <c r="D23" s="157" t="str">
        <f>IF(C23=0,"",(VLOOKUP(C23,INOX!A:D,3,0)))</f>
        <v/>
      </c>
      <c r="E23" s="157"/>
      <c r="F23" s="157"/>
      <c r="G23" s="157"/>
      <c r="H23" s="19">
        <f>IF(C23=0,0,(VLOOKUP(C23,INOX!A:D,4,0)))</f>
        <v>0</v>
      </c>
      <c r="I23" s="19">
        <f>IF(B23=0,0,(H23*B23))</f>
        <v>0</v>
      </c>
      <c r="J23" s="2" t="s">
        <v>4838</v>
      </c>
      <c r="L23" s="11" t="s">
        <v>14</v>
      </c>
      <c r="M23" s="11">
        <f>B23</f>
        <v>0</v>
      </c>
      <c r="N23" s="11">
        <f>IF(C23=0,0,(VLOOKUP(C23,INOX!A:D,3,0)))</f>
        <v>0</v>
      </c>
      <c r="O23" s="11">
        <f>IF(C23=0,0,(VLOOKUP(C23,INOX!A:D,2,0)))</f>
        <v>0</v>
      </c>
      <c r="Q23" s="11" cm="1">
        <f t="array" aca="1" ref="Q23" ca="1">IF(ROW()&gt;1,INDIRECT(ADDRESS(ROW()-1,COLUMN())),"")</f>
        <v>0</v>
      </c>
      <c r="S23" s="35" cm="1">
        <f t="array" aca="1" ref="S23" ca="1">IF(ROW()&gt;1,INDIRECT(ADDRESS(ROW()-1,COLUMN())),"")</f>
        <v>0</v>
      </c>
      <c r="T23" s="22" cm="1">
        <f t="array" aca="1" ref="T23" ca="1">IF(ROW()&gt;1,INDIRECT(ADDRESS(ROW()-1,COLUMN())),"")</f>
        <v>0</v>
      </c>
      <c r="U23" s="22" cm="1">
        <f t="array" aca="1" ref="U23" ca="1">IF(ROW()&gt;1,INDIRECT(ADDRESS(ROW()-1,COLUMN())),"")</f>
        <v>0</v>
      </c>
      <c r="V23" s="34" cm="1">
        <f t="array" aca="1" ref="V23" ca="1">IF(ROW()&gt;1,INDIRECT(ADDRESS(ROW()-1,COLUMN())),"")+I23</f>
        <v>0</v>
      </c>
      <c r="W23" s="11" cm="1">
        <f t="array" aca="1" ref="W23" ca="1">IF(ROW()&gt;1,INDIRECT(ADDRESS(ROW()-1,COLUMN())),"")</f>
        <v>0</v>
      </c>
      <c r="X23" s="11"/>
    </row>
    <row r="24" spans="1:24" x14ac:dyDescent="0.3">
      <c r="A24" s="156"/>
      <c r="B24" s="26"/>
      <c r="C24" s="32"/>
      <c r="D24" s="157" t="str">
        <f>IF(C24=0,"",(VLOOKUP(C24,INOX!A:D,3,0)))</f>
        <v/>
      </c>
      <c r="E24" s="157"/>
      <c r="F24" s="157"/>
      <c r="G24" s="157"/>
      <c r="H24" s="19">
        <f>IF(C24=0,0,(VLOOKUP(C24,INOX!A:D,4,0)))</f>
        <v>0</v>
      </c>
      <c r="I24" s="19">
        <f>IF(B24=0,0,(H24*B24))</f>
        <v>0</v>
      </c>
      <c r="J24" s="2" t="s">
        <v>4838</v>
      </c>
      <c r="L24" s="11" t="s">
        <v>14</v>
      </c>
      <c r="M24" s="11">
        <f>B24</f>
        <v>0</v>
      </c>
      <c r="N24" s="11">
        <f>IF(C24=0,0,(VLOOKUP(C24,INOX!A:D,3,0)))</f>
        <v>0</v>
      </c>
      <c r="O24" s="11">
        <f>IF(C24=0,0,(VLOOKUP(C24,INOX!A:D,2,0)))</f>
        <v>0</v>
      </c>
      <c r="Q24" s="11" cm="1">
        <f t="array" aca="1" ref="Q24" ca="1">IF(ROW()&gt;1,INDIRECT(ADDRESS(ROW()-1,COLUMN())),"")</f>
        <v>0</v>
      </c>
      <c r="S24" s="35" cm="1">
        <f t="array" aca="1" ref="S24" ca="1">IF(ROW()&gt;1,INDIRECT(ADDRESS(ROW()-1,COLUMN())),"")</f>
        <v>0</v>
      </c>
      <c r="T24" s="22" cm="1">
        <f t="array" aca="1" ref="T24" ca="1">IF(ROW()&gt;1,INDIRECT(ADDRESS(ROW()-1,COLUMN())),"")</f>
        <v>0</v>
      </c>
      <c r="U24" s="22" cm="1">
        <f t="array" aca="1" ref="U24" ca="1">IF(ROW()&gt;1,INDIRECT(ADDRESS(ROW()-1,COLUMN())),"")</f>
        <v>0</v>
      </c>
      <c r="V24" s="34" cm="1">
        <f t="array" aca="1" ref="V24" ca="1">IF(ROW()&gt;1,INDIRECT(ADDRESS(ROW()-1,COLUMN())),"")+I24</f>
        <v>0</v>
      </c>
      <c r="W24" s="11" cm="1">
        <f t="array" aca="1" ref="W24" ca="1">IF(ROW()&gt;1,INDIRECT(ADDRESS(ROW()-1,COLUMN())),"")</f>
        <v>0</v>
      </c>
      <c r="X24" s="11"/>
    </row>
    <row r="25" spans="1:24" ht="18.600000000000001" customHeight="1" x14ac:dyDescent="0.3">
      <c r="A25" s="156"/>
      <c r="B25" s="191"/>
      <c r="C25" s="192"/>
      <c r="D25" s="193"/>
      <c r="E25" s="141" t="s">
        <v>18</v>
      </c>
      <c r="F25" s="142">
        <f ca="1">W27</f>
        <v>0</v>
      </c>
      <c r="G25" s="197" t="s">
        <v>19</v>
      </c>
      <c r="H25" s="197"/>
      <c r="I25" s="198">
        <f ca="1">T27+U27</f>
        <v>0</v>
      </c>
      <c r="J25" s="199"/>
      <c r="Q25" s="11" cm="1">
        <f t="array" aca="1" ref="Q25" ca="1">IF(ROW()&gt;1,INDIRECT(ADDRESS(ROW()-1,COLUMN())),"")</f>
        <v>0</v>
      </c>
      <c r="S25" s="35" cm="1">
        <f t="array" aca="1" ref="S25" ca="1">IF(ROW()&gt;1,INDIRECT(ADDRESS(ROW()-1,COLUMN())),"")</f>
        <v>0</v>
      </c>
      <c r="T25" s="22" cm="1">
        <f t="array" aca="1" ref="T25" ca="1">IF(ROW()&gt;1,INDIRECT(ADDRESS(ROW()-1,COLUMN())),"")</f>
        <v>0</v>
      </c>
      <c r="U25" s="22" cm="1">
        <f t="array" aca="1" ref="U25" ca="1">IF(ROW()&gt;1,INDIRECT(ADDRESS(ROW()-1,COLUMN())),"")</f>
        <v>0</v>
      </c>
      <c r="V25" s="22" cm="1">
        <f t="array" aca="1" ref="V25" ca="1">IF(ROW()&gt;1,INDIRECT(ADDRESS(ROW()-1,COLUMN())),"")</f>
        <v>0</v>
      </c>
      <c r="W25" s="11" cm="1">
        <f t="array" aca="1" ref="W25" ca="1">IF(ROW()&gt;1,INDIRECT(ADDRESS(ROW()-1,COLUMN())),"")</f>
        <v>0</v>
      </c>
      <c r="X25" s="11"/>
    </row>
    <row r="26" spans="1:24" ht="18" x14ac:dyDescent="0.3">
      <c r="A26" s="156"/>
      <c r="B26" s="191"/>
      <c r="C26" s="192"/>
      <c r="D26" s="193"/>
      <c r="E26" s="143" t="s">
        <v>20</v>
      </c>
      <c r="F26" s="144">
        <f ca="1">I26/26.68</f>
        <v>0</v>
      </c>
      <c r="G26" s="200" t="s">
        <v>21</v>
      </c>
      <c r="H26" s="200"/>
      <c r="I26" s="201">
        <f ca="1">V27</f>
        <v>0</v>
      </c>
      <c r="J26" s="202"/>
      <c r="Q26" s="11" cm="1">
        <f t="array" aca="1" ref="Q26" ca="1">IF(ROW()&gt;1,INDIRECT(ADDRESS(ROW()-1,COLUMN())),"")</f>
        <v>0</v>
      </c>
      <c r="S26" s="35" cm="1">
        <f t="array" aca="1" ref="S26" ca="1">IF(ROW()&gt;1,INDIRECT(ADDRESS(ROW()-1,COLUMN())),"")</f>
        <v>0</v>
      </c>
      <c r="T26" s="22" cm="1">
        <f t="array" aca="1" ref="T26" ca="1">IF(ROW()&gt;1,INDIRECT(ADDRESS(ROW()-1,COLUMN())),"")</f>
        <v>0</v>
      </c>
      <c r="U26" s="22" cm="1">
        <f t="array" aca="1" ref="U26" ca="1">IF(ROW()&gt;1,INDIRECT(ADDRESS(ROW()-1,COLUMN())),"")</f>
        <v>0</v>
      </c>
      <c r="V26" s="22" cm="1">
        <f t="array" aca="1" ref="V26" ca="1">IF(ROW()&gt;1,INDIRECT(ADDRESS(ROW()-1,COLUMN())),"")</f>
        <v>0</v>
      </c>
      <c r="W26" s="11" cm="1">
        <f t="array" aca="1" ref="W26" ca="1">IF(ROW()&gt;1,INDIRECT(ADDRESS(ROW()-1,COLUMN())),"")</f>
        <v>0</v>
      </c>
      <c r="X26" s="11"/>
    </row>
    <row r="27" spans="1:24" ht="18.600000000000001" customHeight="1" thickBot="1" x14ac:dyDescent="0.35">
      <c r="A27" s="156"/>
      <c r="B27" s="194"/>
      <c r="C27" s="195"/>
      <c r="D27" s="196"/>
      <c r="E27" s="145"/>
      <c r="F27" s="146"/>
      <c r="G27" s="203" t="s">
        <v>22</v>
      </c>
      <c r="H27" s="203"/>
      <c r="I27" s="204"/>
      <c r="J27" s="205"/>
      <c r="Q27" s="11" cm="1">
        <f t="array" aca="1" ref="Q27" ca="1">IF(ROW()&gt;1,INDIRECT(ADDRESS(ROW()-1,COLUMN())),"")</f>
        <v>0</v>
      </c>
      <c r="R27" s="31" cm="1">
        <f t="array" aca="1" ref="R27" ca="1">IF(ROW()&gt;1,INDIRECT(ADDRESS(ROW(),COLUMN()-1)),"")+1</f>
        <v>1</v>
      </c>
      <c r="S27" s="36" cm="1">
        <f t="array" aca="1" ref="S27" ca="1">IF(ROW()&gt;1,INDIRECT(ADDRESS(ROW()-1,COLUMN())),"")</f>
        <v>0</v>
      </c>
      <c r="T27" s="24" cm="1">
        <f t="array" aca="1" ref="T27" ca="1">IF(ROW()&gt;1,INDIRECT(ADDRESS(ROW()-1,COLUMN())),"")</f>
        <v>0</v>
      </c>
      <c r="U27" s="24" cm="1">
        <f t="array" aca="1" ref="U27" ca="1">IF(ROW()&gt;1,INDIRECT(ADDRESS(ROW()-1,COLUMN())),"")</f>
        <v>0</v>
      </c>
      <c r="V27" s="24" cm="1">
        <f t="array" aca="1" ref="V27" ca="1">IF(ROW()&gt;1,INDIRECT(ADDRESS(ROW()-1,COLUMN())),"")</f>
        <v>0</v>
      </c>
      <c r="W27" s="23" cm="1">
        <f t="array" aca="1" ref="W27" ca="1">IF(ROW()&gt;1,INDIRECT(ADDRESS(ROW()-1,COLUMN())),"")</f>
        <v>0</v>
      </c>
      <c r="X27" s="25">
        <f>I27</f>
        <v>0</v>
      </c>
    </row>
    <row r="28" spans="1:24" ht="15.6" customHeight="1" thickTop="1" thickBot="1" x14ac:dyDescent="0.35">
      <c r="A28" s="156"/>
      <c r="B28" s="206" t="s">
        <v>23</v>
      </c>
      <c r="C28" s="207"/>
      <c r="D28" s="189"/>
      <c r="E28" s="189"/>
      <c r="F28" s="189"/>
      <c r="G28" s="189"/>
      <c r="H28" s="189"/>
      <c r="I28" s="189"/>
      <c r="J28" s="190"/>
      <c r="Q28" s="11" cm="1">
        <f t="array" aca="1" ref="Q28" ca="1">IF(ROW()&gt;1,INDIRECT(ADDRESS(ROW()-1,COLUMN())),"")+1</f>
        <v>1</v>
      </c>
      <c r="S28" s="35" t="s">
        <v>4838</v>
      </c>
      <c r="T28" s="5" t="s">
        <v>4838</v>
      </c>
      <c r="U28" s="5" t="s">
        <v>4838</v>
      </c>
      <c r="V28" s="5" t="s">
        <v>4838</v>
      </c>
      <c r="W28" s="5" t="s">
        <v>4838</v>
      </c>
      <c r="X28" s="11" t="s">
        <v>4838</v>
      </c>
    </row>
    <row r="29" spans="1:24" ht="15" thickTop="1" x14ac:dyDescent="0.3">
      <c r="A29" s="156"/>
      <c r="Q29" s="11" cm="1">
        <f t="array" aca="1" ref="Q29" ca="1">IF(ROW()&gt;1,INDIRECT(ADDRESS(ROW()-1,COLUMN())),"")</f>
        <v>1</v>
      </c>
    </row>
  </sheetData>
  <sheetProtection formatRows="0" insertRows="0" deleteRows="0"/>
  <mergeCells count="45">
    <mergeCell ref="B1:C1"/>
    <mergeCell ref="D1:E1"/>
    <mergeCell ref="F1:H1"/>
    <mergeCell ref="I1:J1"/>
    <mergeCell ref="L1:O3"/>
    <mergeCell ref="B2:C4"/>
    <mergeCell ref="E2:J2"/>
    <mergeCell ref="D3:D4"/>
    <mergeCell ref="E3:J3"/>
    <mergeCell ref="E4:J4"/>
    <mergeCell ref="A6:A29"/>
    <mergeCell ref="B6:J6"/>
    <mergeCell ref="B7:C9"/>
    <mergeCell ref="D7:J7"/>
    <mergeCell ref="D8:J8"/>
    <mergeCell ref="D9:J9"/>
    <mergeCell ref="B10:B11"/>
    <mergeCell ref="C10:C11"/>
    <mergeCell ref="D10:J10"/>
    <mergeCell ref="D11:E11"/>
    <mergeCell ref="D12:E12"/>
    <mergeCell ref="D13:E13"/>
    <mergeCell ref="D14:E14"/>
    <mergeCell ref="B15:B16"/>
    <mergeCell ref="C15:C16"/>
    <mergeCell ref="D15:J15"/>
    <mergeCell ref="E17:G17"/>
    <mergeCell ref="E18:G18"/>
    <mergeCell ref="E19:G19"/>
    <mergeCell ref="B20:B21"/>
    <mergeCell ref="C20:C21"/>
    <mergeCell ref="D20:J20"/>
    <mergeCell ref="D21:E21"/>
    <mergeCell ref="B28:C28"/>
    <mergeCell ref="D28:J28"/>
    <mergeCell ref="D22:G22"/>
    <mergeCell ref="D23:G23"/>
    <mergeCell ref="D24:G24"/>
    <mergeCell ref="B25:D27"/>
    <mergeCell ref="G25:H25"/>
    <mergeCell ref="I25:J25"/>
    <mergeCell ref="G26:H26"/>
    <mergeCell ref="I26:J26"/>
    <mergeCell ref="G27:H27"/>
    <mergeCell ref="I27:J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21E99647-74D1-4F44-95CC-F4AD8ABC7F3E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SAISIE MP</vt:lpstr>
      <vt:lpstr>Tableau de prix</vt:lpstr>
      <vt:lpstr>INOX</vt:lpstr>
      <vt:lpstr>GP</vt:lpstr>
      <vt:lpstr>BASE</vt:lpstr>
      <vt:lpstr>'Tableau de prix'!Impression_des_titres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JOUVE</dc:creator>
  <cp:lastModifiedBy>Pierre JOUVE</cp:lastModifiedBy>
  <dcterms:created xsi:type="dcterms:W3CDTF">2015-06-05T18:19:34Z</dcterms:created>
  <dcterms:modified xsi:type="dcterms:W3CDTF">2024-12-24T09:29:50Z</dcterms:modified>
</cp:coreProperties>
</file>