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sca\Documents\"/>
    </mc:Choice>
  </mc:AlternateContent>
  <xr:revisionPtr revIDLastSave="0" documentId="8_{38FB2510-B45A-40E3-8289-8A573D24F662}" xr6:coauthVersionLast="47" xr6:coauthVersionMax="47" xr10:uidLastSave="{00000000-0000-0000-0000-000000000000}"/>
  <bookViews>
    <workbookView xWindow="-108" yWindow="-108" windowWidth="23256" windowHeight="14616" xr2:uid="{11D7BDCD-9C80-4761-8FEE-189F86770A18}"/>
  </bookViews>
  <sheets>
    <sheet name="novembre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1" i="1" l="1"/>
  <c r="H31" i="1"/>
  <c r="K31" i="1" s="1"/>
  <c r="G31" i="1"/>
  <c r="J31" i="1" s="1" a="1"/>
  <c r="J31" i="1" s="1"/>
  <c r="I30" i="1"/>
  <c r="H30" i="1"/>
  <c r="K30" i="1" s="1"/>
  <c r="G30" i="1"/>
  <c r="J30" i="1" s="1" a="1"/>
  <c r="J30" i="1" s="1"/>
  <c r="I29" i="1"/>
  <c r="H29" i="1"/>
  <c r="K29" i="1" s="1"/>
  <c r="G29" i="1"/>
  <c r="J29" i="1" s="1" a="1"/>
  <c r="J29" i="1" s="1"/>
  <c r="I28" i="1"/>
  <c r="H28" i="1"/>
  <c r="K28" i="1" s="1"/>
  <c r="G28" i="1"/>
  <c r="J28" i="1" s="1" a="1"/>
  <c r="J28" i="1" s="1"/>
  <c r="I27" i="1"/>
  <c r="H27" i="1"/>
  <c r="K27" i="1" s="1"/>
  <c r="G27" i="1"/>
  <c r="J27" i="1" s="1" a="1"/>
  <c r="J27" i="1" s="1"/>
  <c r="I26" i="1"/>
  <c r="H26" i="1"/>
  <c r="K26" i="1" s="1"/>
  <c r="G26" i="1"/>
  <c r="J26" i="1" s="1" a="1"/>
  <c r="J26" i="1" s="1"/>
  <c r="K25" i="1"/>
  <c r="I25" i="1"/>
  <c r="H25" i="1"/>
  <c r="G25" i="1"/>
  <c r="J25" i="1" s="1" a="1"/>
  <c r="J25" i="1" s="1"/>
  <c r="I24" i="1"/>
  <c r="H24" i="1"/>
  <c r="K24" i="1" s="1"/>
  <c r="G24" i="1"/>
  <c r="J24" i="1" s="1" a="1"/>
  <c r="J24" i="1" s="1"/>
  <c r="I23" i="1"/>
  <c r="H23" i="1"/>
  <c r="K23" i="1" s="1"/>
  <c r="G23" i="1"/>
  <c r="J23" i="1" s="1" a="1"/>
  <c r="J23" i="1" s="1"/>
  <c r="K22" i="1"/>
  <c r="J22" i="1" a="1"/>
  <c r="J22" i="1" s="1"/>
  <c r="I22" i="1"/>
  <c r="H22" i="1"/>
  <c r="G22" i="1"/>
  <c r="I21" i="1"/>
  <c r="H21" i="1"/>
  <c r="K21" i="1" s="1"/>
  <c r="G21" i="1"/>
  <c r="J21" i="1" s="1" a="1"/>
  <c r="J21" i="1" s="1"/>
  <c r="I20" i="1"/>
  <c r="H20" i="1"/>
  <c r="K20" i="1" s="1"/>
  <c r="G20" i="1"/>
  <c r="J20" i="1" s="1" a="1"/>
  <c r="J20" i="1" s="1"/>
  <c r="I19" i="1"/>
  <c r="H19" i="1"/>
  <c r="K19" i="1" s="1"/>
  <c r="G19" i="1"/>
  <c r="J19" i="1" s="1" a="1"/>
  <c r="J19" i="1" s="1"/>
  <c r="I18" i="1"/>
  <c r="H18" i="1"/>
  <c r="K18" i="1" s="1"/>
  <c r="G18" i="1"/>
  <c r="J18" i="1" s="1" a="1"/>
  <c r="J18" i="1" s="1"/>
  <c r="I17" i="1"/>
  <c r="H17" i="1"/>
  <c r="K17" i="1" s="1"/>
  <c r="G17" i="1"/>
  <c r="J17" i="1" s="1" a="1"/>
  <c r="J17" i="1" s="1"/>
  <c r="I16" i="1"/>
  <c r="H16" i="1"/>
  <c r="K16" i="1" s="1"/>
  <c r="G16" i="1"/>
  <c r="J16" i="1" s="1" a="1"/>
  <c r="J16" i="1" s="1"/>
  <c r="K15" i="1"/>
  <c r="I15" i="1"/>
  <c r="H15" i="1"/>
  <c r="G15" i="1"/>
  <c r="J15" i="1" s="1" a="1"/>
  <c r="J15" i="1" s="1"/>
  <c r="I14" i="1"/>
  <c r="H14" i="1"/>
  <c r="K14" i="1" s="1"/>
  <c r="G14" i="1"/>
  <c r="J14" i="1" s="1" a="1"/>
  <c r="J14" i="1" s="1"/>
  <c r="I13" i="1"/>
  <c r="H13" i="1"/>
  <c r="K13" i="1" s="1"/>
  <c r="G13" i="1"/>
  <c r="J13" i="1" s="1" a="1"/>
  <c r="J13" i="1" s="1"/>
  <c r="K12" i="1"/>
  <c r="J12" i="1" a="1"/>
  <c r="J12" i="1" s="1"/>
  <c r="I12" i="1"/>
  <c r="H12" i="1"/>
  <c r="G12" i="1"/>
  <c r="I11" i="1"/>
  <c r="H11" i="1"/>
  <c r="K11" i="1" s="1"/>
  <c r="G11" i="1"/>
  <c r="J11" i="1" s="1" a="1"/>
  <c r="J11" i="1" s="1"/>
  <c r="I10" i="1"/>
  <c r="H10" i="1"/>
  <c r="K10" i="1" s="1"/>
  <c r="G10" i="1"/>
  <c r="J10" i="1" s="1" a="1"/>
  <c r="J10" i="1" s="1"/>
  <c r="I9" i="1"/>
  <c r="H9" i="1"/>
  <c r="K9" i="1" s="1"/>
  <c r="G9" i="1"/>
  <c r="J9" i="1" s="1" a="1"/>
  <c r="J9" i="1" s="1"/>
  <c r="I8" i="1"/>
  <c r="H8" i="1"/>
  <c r="K8" i="1" s="1"/>
  <c r="G8" i="1"/>
  <c r="J8" i="1" s="1" a="1"/>
  <c r="J8" i="1" s="1"/>
  <c r="I7" i="1"/>
  <c r="H7" i="1"/>
  <c r="K7" i="1" s="1"/>
  <c r="G7" i="1"/>
  <c r="J7" i="1" s="1" a="1"/>
  <c r="J7" i="1" s="1"/>
  <c r="I6" i="1"/>
  <c r="H6" i="1"/>
  <c r="K6" i="1" s="1"/>
  <c r="G6" i="1"/>
  <c r="J6" i="1" s="1" a="1"/>
  <c r="J6" i="1" s="1"/>
  <c r="K5" i="1"/>
  <c r="I5" i="1"/>
  <c r="H5" i="1"/>
  <c r="G5" i="1"/>
  <c r="J5" i="1" s="1" a="1"/>
  <c r="J5" i="1" s="1"/>
  <c r="I4" i="1"/>
  <c r="I32" i="1" s="1"/>
  <c r="H4" i="1"/>
  <c r="K4" i="1" s="1"/>
  <c r="G4" i="1"/>
  <c r="J4" i="1" s="1" a="1"/>
  <c r="J4" i="1" s="1"/>
  <c r="J3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<sst xmlns="http://schemas.openxmlformats.org/spreadsheetml/2006/main" count="8" uniqueCount="8">
  <si>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calcul heures repos et amplitude plus nombre de jours</t>
  </si>
  <si>
    <t xml:space="preserve">date début </t>
  </si>
  <si>
    <t>date fin</t>
  </si>
  <si>
    <t>total amplitude</t>
  </si>
  <si>
    <t>total repos</t>
  </si>
  <si>
    <t>nbres d'heures scolaire 
et nettoyage</t>
  </si>
  <si>
    <t>nombre de jours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</si>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</sst>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&quot;h&quot;"/>
    <numFmt numFmtId="165" formatCode="[h]:mm"/>
    <numFmt numFmtId="166" formatCode="[$-F400]h:mm:ss\ AM/PM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22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/>
    </xf>
    <xf numFmtId="22" fontId="0" fillId="0" borderId="3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166" fontId="0" fillId="0" borderId="0" xfId="0" applyNumberFormat="1"/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2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04DE7-B568-44D2-9B64-DAE349FE1384}">
  <dimension ref="A1:N32"/>
  <sheetViews>
    <sheetView tabSelected="1" topLeftCell="A3" workbookViewId="0">
      <selection activeCell="O12" sqref="O12"/>
    </sheetView>
  </sheetViews>
  <sheetFormatPr baseColWidth="10" defaultRowHeight="14.4" x14ac:dyDescent="0.3"/>
  <cols>
    <col min="1" max="1" width="15.21875" style="14" bestFit="1" customWidth="1"/>
    <col min="2" max="5" width="15.21875" style="14" customWidth="1"/>
    <col min="6" max="6" width="15.21875" style="14" bestFit="1" customWidth="1"/>
    <col min="7" max="7" width="12.88671875" style="15" bestFit="1" customWidth="1"/>
    <col min="8" max="8" width="9.44140625" style="15" bestFit="1" customWidth="1"/>
    <col min="9" max="9" width="17.88671875" style="16" bestFit="1" customWidth="1"/>
    <col min="10" max="10" width="13.88671875" style="17" bestFit="1" customWidth="1"/>
  </cols>
  <sheetData>
    <row r="1" spans="1:14" x14ac:dyDescent="0.3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</row>
    <row r="3" spans="1:14" ht="43.2" x14ac:dyDescent="0.3">
      <c r="A3" s="3" t="s">
        <v>1</v>
      </c>
      <c r="B3" s="3"/>
      <c r="C3" s="3"/>
      <c r="D3" s="3"/>
      <c r="E3" s="3"/>
      <c r="F3" s="3" t="s">
        <v>2</v>
      </c>
      <c r="G3" s="4" t="s">
        <v>3</v>
      </c>
      <c r="H3" s="4" t="s">
        <v>4</v>
      </c>
      <c r="I3" s="5" t="s">
        <v>5</v>
      </c>
      <c r="J3" s="6" t="s">
        <v>6</v>
      </c>
    </row>
    <row r="4" spans="1:14" x14ac:dyDescent="0.3">
      <c r="A4" s="7">
        <v>45583.322916666664</v>
      </c>
      <c r="B4" s="7"/>
      <c r="C4" s="7"/>
      <c r="D4" s="7"/>
      <c r="E4" s="7"/>
      <c r="F4" s="7">
        <v>45583.427083333336</v>
      </c>
      <c r="G4" s="8">
        <f>F4-A4</f>
        <v>0.10416666667151731</v>
      </c>
      <c r="H4" s="8">
        <f>A5-F4</f>
        <v>4.0833333333284827</v>
      </c>
      <c r="I4" s="9" t="str">
        <f t="shared" ref="I4:I15" si="0">IF(ISBLANK((B4)),"tourisme",(B4-A4)+(D4-C4)+(F4-E4))</f>
        <v>tourisme</v>
      </c>
      <c r="J4" s="10" cm="1">
        <f t="array" ref="J4">_xlfn.IFS(G4="0:00"*1,"",G4&lt;="7:00"*1,0.5,G4&gt;"7:00"*1,1)</f>
        <v>0.5</v>
      </c>
      <c r="K4" t="str">
        <f>IF(H4&gt;="24:00"*1,"repos hebdomadaire","repos journalier")</f>
        <v>repos hebdomadaire</v>
      </c>
      <c r="M4" s="11"/>
      <c r="N4" s="10"/>
    </row>
    <row r="5" spans="1:14" x14ac:dyDescent="0.3">
      <c r="A5" s="7">
        <v>45587.510416666664</v>
      </c>
      <c r="B5" s="7"/>
      <c r="C5" s="7"/>
      <c r="D5" s="7"/>
      <c r="E5" s="7"/>
      <c r="F5" s="7">
        <v>45587.763888888891</v>
      </c>
      <c r="G5" s="8">
        <f t="shared" ref="G5:G31" si="1">F5-A5</f>
        <v>0.25347222222626442</v>
      </c>
      <c r="H5" s="8">
        <f t="shared" ref="H5:H31" si="2">A6-F5</f>
        <v>0.92361111110949423</v>
      </c>
      <c r="I5" s="9" t="str">
        <f t="shared" si="0"/>
        <v>tourisme</v>
      </c>
      <c r="J5" s="10" t="str" cm="1">
        <f t="array" ref="J5">_xlfn.IFS(G5="0:00"*1,"",G5&lt;="7:00"*1,"0,5",G5&gt;"7:00"*1,"1")</f>
        <v>0,5</v>
      </c>
      <c r="K5" t="str">
        <f t="shared" ref="K5:K31" si="3">IF(H5&gt;="24:00"*1,"repos hebdomadaire","repos journalier")</f>
        <v>repos journalier</v>
      </c>
      <c r="M5" s="11"/>
    </row>
    <row r="6" spans="1:14" x14ac:dyDescent="0.3">
      <c r="A6" s="7">
        <v>45588.6875</v>
      </c>
      <c r="B6" s="7"/>
      <c r="C6" s="7"/>
      <c r="D6" s="7"/>
      <c r="E6" s="7"/>
      <c r="F6" s="7">
        <v>45588.75</v>
      </c>
      <c r="G6" s="8">
        <f t="shared" si="1"/>
        <v>6.25E-2</v>
      </c>
      <c r="H6" s="8">
        <f t="shared" si="2"/>
        <v>0.60416666666424135</v>
      </c>
      <c r="I6" s="9" t="str">
        <f t="shared" si="0"/>
        <v>tourisme</v>
      </c>
      <c r="J6" s="10" t="str" cm="1">
        <f t="array" ref="J6">_xlfn.IFS(G6="0:00"*1,"",G6&lt;="7:00"*1,"0,5",G6&gt;"7:00"*1,"1")</f>
        <v>0,5</v>
      </c>
      <c r="K6" t="str">
        <f t="shared" si="3"/>
        <v>repos journalier</v>
      </c>
      <c r="M6" s="11"/>
    </row>
    <row r="7" spans="1:14" x14ac:dyDescent="0.3">
      <c r="A7" s="7">
        <v>45589.354166666664</v>
      </c>
      <c r="B7" s="7"/>
      <c r="C7" s="7"/>
      <c r="D7" s="7"/>
      <c r="E7" s="7"/>
      <c r="F7" s="7">
        <v>45589.958333333336</v>
      </c>
      <c r="G7" s="8">
        <f t="shared" si="1"/>
        <v>0.60416666667151731</v>
      </c>
      <c r="H7" s="8">
        <f t="shared" si="2"/>
        <v>0.41666666666424135</v>
      </c>
      <c r="I7" s="9" t="str">
        <f t="shared" si="0"/>
        <v>tourisme</v>
      </c>
      <c r="J7" s="10" t="str" cm="1">
        <f t="array" ref="J7">_xlfn.IFS(G7="0:00"*1,"",G7&lt;="7:00"*1,"0,5",G7&gt;"7:00"*1,"1")</f>
        <v>1</v>
      </c>
      <c r="K7" t="str">
        <f t="shared" si="3"/>
        <v>repos journalier</v>
      </c>
      <c r="M7" s="11"/>
    </row>
    <row r="8" spans="1:14" x14ac:dyDescent="0.3">
      <c r="A8" s="7">
        <v>45590.375</v>
      </c>
      <c r="B8" s="7"/>
      <c r="C8" s="7"/>
      <c r="D8" s="7"/>
      <c r="E8" s="7"/>
      <c r="F8" s="7">
        <v>45590.4375</v>
      </c>
      <c r="G8" s="8">
        <f t="shared" si="1"/>
        <v>6.25E-2</v>
      </c>
      <c r="H8" s="8">
        <f t="shared" si="2"/>
        <v>2.875</v>
      </c>
      <c r="I8" s="9" t="str">
        <f t="shared" si="0"/>
        <v>tourisme</v>
      </c>
      <c r="J8" s="10" t="str" cm="1">
        <f t="array" ref="J8">_xlfn.IFS(G8="0:00"*1,"",G8&lt;="7:00"*1,"0,5",G8&gt;"7:00"*1,"1")</f>
        <v>0,5</v>
      </c>
      <c r="K8" t="str">
        <f t="shared" si="3"/>
        <v>repos hebdomadaire</v>
      </c>
      <c r="M8" s="11"/>
    </row>
    <row r="9" spans="1:14" x14ac:dyDescent="0.3">
      <c r="A9" s="7">
        <v>45593.3125</v>
      </c>
      <c r="B9" s="7"/>
      <c r="C9" s="7"/>
      <c r="D9" s="7"/>
      <c r="E9" s="7"/>
      <c r="F9" s="7">
        <v>45593.625</v>
      </c>
      <c r="G9" s="8">
        <f t="shared" si="1"/>
        <v>0.3125</v>
      </c>
      <c r="H9" s="8">
        <f t="shared" si="2"/>
        <v>0.64583333333575865</v>
      </c>
      <c r="I9" s="9" t="str">
        <f t="shared" si="0"/>
        <v>tourisme</v>
      </c>
      <c r="J9" s="10" t="str" cm="1">
        <f t="array" ref="J9">_xlfn.IFS(G9="0:00"*1,"",G9&lt;="7:00"*1,"0,5",G9&gt;"7:00"*1,"1")</f>
        <v>1</v>
      </c>
      <c r="K9" t="str">
        <f t="shared" si="3"/>
        <v>repos journalier</v>
      </c>
      <c r="M9" s="11"/>
    </row>
    <row r="10" spans="1:14" x14ac:dyDescent="0.3">
      <c r="A10" s="7">
        <v>45594.270833333336</v>
      </c>
      <c r="B10" s="7">
        <v>45594.5</v>
      </c>
      <c r="C10" s="7">
        <v>45594.5625</v>
      </c>
      <c r="D10" s="7"/>
      <c r="E10" s="7"/>
      <c r="F10" s="7">
        <v>45594.697916666664</v>
      </c>
      <c r="G10" s="8">
        <f t="shared" si="1"/>
        <v>0.42708333332848269</v>
      </c>
      <c r="H10" s="8">
        <f t="shared" si="2"/>
        <v>1.1979166666715173</v>
      </c>
      <c r="I10" s="9">
        <f t="shared" si="0"/>
        <v>0.36458333332848269</v>
      </c>
      <c r="J10" s="10" t="str" cm="1">
        <f t="array" ref="J10">_xlfn.IFS(G10="0:00"*1,"",G10&lt;="7:00"*1,"0,5",G10&gt;"7:00"*1,"1")</f>
        <v>1</v>
      </c>
      <c r="K10" t="str">
        <f t="shared" si="3"/>
        <v>repos hebdomadaire</v>
      </c>
      <c r="M10" s="11"/>
    </row>
    <row r="11" spans="1:14" x14ac:dyDescent="0.3">
      <c r="A11" s="7">
        <v>45595.895833333336</v>
      </c>
      <c r="B11" s="7"/>
      <c r="C11" s="7"/>
      <c r="D11" s="7"/>
      <c r="E11" s="7"/>
      <c r="F11" s="7">
        <v>45596.0625</v>
      </c>
      <c r="G11" s="8">
        <f t="shared" si="1"/>
        <v>0.16666666666424135</v>
      </c>
      <c r="H11" s="8">
        <f t="shared" si="2"/>
        <v>0.44444444444525288</v>
      </c>
      <c r="I11" s="9" t="str">
        <f t="shared" si="0"/>
        <v>tourisme</v>
      </c>
      <c r="J11" s="10" t="str" cm="1">
        <f t="array" ref="J11">_xlfn.IFS(G11="0:00"*1,"",G11&lt;="7:00"*1,"0,5",G11&gt;"7:00"*1,"1")</f>
        <v>0,5</v>
      </c>
      <c r="K11" t="str">
        <f t="shared" si="3"/>
        <v>repos journalier</v>
      </c>
      <c r="M11" s="11"/>
    </row>
    <row r="12" spans="1:14" x14ac:dyDescent="0.3">
      <c r="A12" s="7">
        <v>45596.506944444445</v>
      </c>
      <c r="B12" s="7"/>
      <c r="C12" s="7"/>
      <c r="D12" s="7"/>
      <c r="E12" s="7"/>
      <c r="F12" s="7">
        <v>45596.729166666664</v>
      </c>
      <c r="G12" s="8">
        <f t="shared" si="1"/>
        <v>0.22222222221898846</v>
      </c>
      <c r="H12" s="8">
        <f t="shared" si="2"/>
        <v>1.6666666666715173</v>
      </c>
      <c r="I12" s="9" t="str">
        <f t="shared" si="0"/>
        <v>tourisme</v>
      </c>
      <c r="J12" s="10" t="str" cm="1">
        <f t="array" ref="J12">_xlfn.IFS(G12="0:00"*1,"",G12&lt;="7:00"*1,"0,5",G12&gt;"7:00"*1,"1")</f>
        <v>0,5</v>
      </c>
      <c r="K12" t="str">
        <f t="shared" si="3"/>
        <v>repos hebdomadaire</v>
      </c>
      <c r="M12" s="11"/>
    </row>
    <row r="13" spans="1:14" x14ac:dyDescent="0.3">
      <c r="A13" s="7">
        <v>45598.395833333336</v>
      </c>
      <c r="B13" s="7">
        <v>45598.458333333336</v>
      </c>
      <c r="C13" s="7">
        <v>45598.506944444445</v>
      </c>
      <c r="D13" s="7"/>
      <c r="E13" s="7"/>
      <c r="F13" s="7">
        <v>45598.760416666664</v>
      </c>
      <c r="G13" s="8">
        <f t="shared" si="1"/>
        <v>0.36458333332848269</v>
      </c>
      <c r="H13" s="8">
        <f t="shared" si="2"/>
        <v>0.51041666667151731</v>
      </c>
      <c r="I13" s="9">
        <f t="shared" si="0"/>
        <v>0.31597222221898846</v>
      </c>
      <c r="J13" s="10" t="str" cm="1">
        <f t="array" ref="J13">_xlfn.IFS(G13="0:00"*1,"",G13&lt;="7:00"*1,"0,5",G13&gt;"7:00"*1,"1")</f>
        <v>1</v>
      </c>
      <c r="K13" t="str">
        <f t="shared" si="3"/>
        <v>repos journalier</v>
      </c>
      <c r="M13" s="11"/>
    </row>
    <row r="14" spans="1:14" x14ac:dyDescent="0.3">
      <c r="A14" s="7">
        <v>45599.270833333336</v>
      </c>
      <c r="B14" s="7">
        <v>45599.333333333336</v>
      </c>
      <c r="C14" s="7">
        <v>45599.375</v>
      </c>
      <c r="D14" s="7"/>
      <c r="E14" s="7"/>
      <c r="F14" s="7">
        <v>45599.59375</v>
      </c>
      <c r="G14" s="8">
        <f t="shared" si="1"/>
        <v>0.32291666666424135</v>
      </c>
      <c r="H14" s="8">
        <f t="shared" si="2"/>
        <v>0.76041666666424135</v>
      </c>
      <c r="I14" s="9">
        <f t="shared" si="0"/>
        <v>0.28125</v>
      </c>
      <c r="J14" s="10" t="str" cm="1">
        <f t="array" ref="J14">_xlfn.IFS(G14="0:00"*1,"",G14&lt;="7:00"*1,"0,5",G14&gt;"7:00"*1,"1")</f>
        <v>1</v>
      </c>
      <c r="K14" t="str">
        <f t="shared" si="3"/>
        <v>repos journalier</v>
      </c>
      <c r="M14" s="11"/>
    </row>
    <row r="15" spans="1:14" x14ac:dyDescent="0.3">
      <c r="A15" s="7">
        <v>45600.354166666664</v>
      </c>
      <c r="B15" s="7"/>
      <c r="C15" s="7"/>
      <c r="D15" s="7"/>
      <c r="E15" s="7"/>
      <c r="F15" s="7">
        <v>45600.791666666664</v>
      </c>
      <c r="G15" s="8">
        <f t="shared" si="1"/>
        <v>0.4375</v>
      </c>
      <c r="H15" s="8">
        <f t="shared" si="2"/>
        <v>2.6041666666715173</v>
      </c>
      <c r="I15" s="9" t="str">
        <f t="shared" si="0"/>
        <v>tourisme</v>
      </c>
      <c r="J15" s="10" t="str" cm="1">
        <f t="array" ref="J15">_xlfn.IFS(G15="0:00"*1,"",G15&lt;="7:00"*1,"0,5",G15&gt;"7:00"*1,"1")</f>
        <v>1</v>
      </c>
      <c r="K15" t="str">
        <f t="shared" si="3"/>
        <v>repos hebdomadaire</v>
      </c>
      <c r="M15" s="11"/>
    </row>
    <row r="16" spans="1:14" x14ac:dyDescent="0.3">
      <c r="A16" s="7">
        <v>45603.395833333336</v>
      </c>
      <c r="B16" s="7">
        <v>45603.465277777781</v>
      </c>
      <c r="C16" s="7">
        <v>45603.506944444445</v>
      </c>
      <c r="D16" s="7">
        <v>45603.697916666664</v>
      </c>
      <c r="E16" s="7">
        <v>45603.71875</v>
      </c>
      <c r="F16" s="7">
        <v>45603.78125</v>
      </c>
      <c r="G16" s="8">
        <f t="shared" si="1"/>
        <v>0.38541666666424135</v>
      </c>
      <c r="H16" s="8">
        <f t="shared" si="2"/>
        <v>0.61458333333575865</v>
      </c>
      <c r="I16" s="9">
        <f>IF(ISBLANK((B16)),"tourisme",(B16-A16)+(D16-C16)+(F16-E16))</f>
        <v>0.32291666666424135</v>
      </c>
      <c r="J16" s="10" t="str" cm="1">
        <f t="array" ref="J16">_xlfn.IFS(G16="0:00"*1,"",G16&lt;="7:00"*1,"0,5",G16&gt;"7:00"*1,"1")</f>
        <v>1</v>
      </c>
      <c r="K16" t="str">
        <f t="shared" si="3"/>
        <v>repos journalier</v>
      </c>
      <c r="M16" s="11"/>
    </row>
    <row r="17" spans="1:13" x14ac:dyDescent="0.3">
      <c r="A17" s="7">
        <v>45604.395833333336</v>
      </c>
      <c r="B17" s="7">
        <v>45604.465277777781</v>
      </c>
      <c r="C17" s="7">
        <v>45604.506944444445</v>
      </c>
      <c r="D17" s="7">
        <v>45604.697916666664</v>
      </c>
      <c r="E17" s="7">
        <v>45604.71875</v>
      </c>
      <c r="F17" s="7">
        <v>45604.78125</v>
      </c>
      <c r="G17" s="8">
        <f t="shared" si="1"/>
        <v>0.38541666666424135</v>
      </c>
      <c r="H17" s="8">
        <f t="shared" si="2"/>
        <v>0.48958333333575865</v>
      </c>
      <c r="I17" s="9">
        <f>IF(ISBLANK((B17)),"tourisme",(B17-A17)+(D17-C17)+(F17-E17))</f>
        <v>0.32291666666424135</v>
      </c>
      <c r="J17" s="10" t="str" cm="1">
        <f t="array" ref="J17">_xlfn.IFS(G17="0:00"*1,"",G17&lt;="7:00"*1,"0,5",G17&gt;"7:00"*1,"1")</f>
        <v>1</v>
      </c>
      <c r="K17" t="str">
        <f t="shared" si="3"/>
        <v>repos journalier</v>
      </c>
      <c r="M17" s="11"/>
    </row>
    <row r="18" spans="1:13" x14ac:dyDescent="0.3">
      <c r="A18" s="7">
        <v>45605.270833333336</v>
      </c>
      <c r="B18" s="7">
        <v>45605.333333333336</v>
      </c>
      <c r="C18" s="7">
        <v>45605.375</v>
      </c>
      <c r="D18" s="7"/>
      <c r="E18" s="7"/>
      <c r="F18" s="7">
        <v>45605.59375</v>
      </c>
      <c r="G18" s="8">
        <f t="shared" si="1"/>
        <v>0.32291666666424135</v>
      </c>
      <c r="H18" s="8">
        <f t="shared" si="2"/>
        <v>2.59375</v>
      </c>
      <c r="I18" s="9">
        <f t="shared" ref="I18:I31" si="4">IF(ISBLANK((B18)),"tourisme",(B18-A18)+(D18-C18)+(F18-E18))</f>
        <v>0.28125</v>
      </c>
      <c r="J18" s="10" t="str" cm="1">
        <f t="array" ref="J18">_xlfn.IFS(G18="0:00"*1,"",G18&lt;="7:00"*1,"0,5",G18&gt;"7:00"*1,"1")</f>
        <v>1</v>
      </c>
      <c r="K18" t="str">
        <f t="shared" si="3"/>
        <v>repos hebdomadaire</v>
      </c>
      <c r="M18" s="11"/>
    </row>
    <row r="19" spans="1:13" x14ac:dyDescent="0.3">
      <c r="A19" s="7">
        <v>45608.1875</v>
      </c>
      <c r="B19" s="7">
        <v>45608.305555555555</v>
      </c>
      <c r="C19" s="7"/>
      <c r="D19" s="7"/>
      <c r="E19" s="7"/>
      <c r="F19" s="7"/>
      <c r="G19" s="8">
        <f t="shared" si="1"/>
        <v>-45608.1875</v>
      </c>
      <c r="H19" s="8">
        <f t="shared" si="2"/>
        <v>45608.385416666664</v>
      </c>
      <c r="I19" s="9">
        <f t="shared" si="4"/>
        <v>0.11805555555474712</v>
      </c>
      <c r="J19" s="10" t="str" cm="1">
        <f t="array" ref="J19">_xlfn.IFS(G19="0:00"*1,"",G19&lt;="7:00"*1,"0,5",G19&gt;"7:00"*1,"1")</f>
        <v>0,5</v>
      </c>
      <c r="K19" t="str">
        <f t="shared" si="3"/>
        <v>repos hebdomadaire</v>
      </c>
      <c r="M19" s="11"/>
    </row>
    <row r="20" spans="1:13" x14ac:dyDescent="0.3">
      <c r="A20" s="7">
        <v>45608.385416666664</v>
      </c>
      <c r="B20" s="7"/>
      <c r="C20" s="7"/>
      <c r="D20" s="7"/>
      <c r="E20" s="7"/>
      <c r="F20" s="7">
        <v>45608.677083333336</v>
      </c>
      <c r="G20" s="8">
        <f t="shared" si="1"/>
        <v>0.29166666667151731</v>
      </c>
      <c r="H20" s="8">
        <f t="shared" si="2"/>
        <v>0.57986111110949423</v>
      </c>
      <c r="I20" s="9" t="str">
        <f t="shared" si="4"/>
        <v>tourisme</v>
      </c>
      <c r="J20" s="10" t="str" cm="1">
        <f t="array" ref="J20">_xlfn.IFS(G20="0:00"*1,"",G20&lt;="7:00"*1,"0,5",G20&gt;"7:00"*1,"1")</f>
        <v>1</v>
      </c>
      <c r="K20" t="str">
        <f t="shared" si="3"/>
        <v>repos journalier</v>
      </c>
      <c r="M20" s="11"/>
    </row>
    <row r="21" spans="1:13" x14ac:dyDescent="0.3">
      <c r="A21" s="7">
        <v>45609.256944444445</v>
      </c>
      <c r="B21" s="7">
        <v>45609.375</v>
      </c>
      <c r="C21" s="7"/>
      <c r="D21" s="7"/>
      <c r="E21" s="7"/>
      <c r="F21" s="7"/>
      <c r="G21" s="8">
        <f t="shared" si="1"/>
        <v>-45609.256944444445</v>
      </c>
      <c r="H21" s="8">
        <f t="shared" si="2"/>
        <v>45609.989583333336</v>
      </c>
      <c r="I21" s="9">
        <f t="shared" si="4"/>
        <v>0.11805555555474712</v>
      </c>
      <c r="J21" s="10" t="str" cm="1">
        <f t="array" ref="J21">_xlfn.IFS(G21="0:00"*1,"",G21&lt;="7:00"*1,"0,5",G21&gt;"7:00"*1,"1")</f>
        <v>0,5</v>
      </c>
      <c r="K21" t="str">
        <f t="shared" si="3"/>
        <v>repos hebdomadaire</v>
      </c>
      <c r="M21" s="11"/>
    </row>
    <row r="22" spans="1:13" x14ac:dyDescent="0.3">
      <c r="A22" s="7">
        <v>45609.989583333336</v>
      </c>
      <c r="B22" s="7"/>
      <c r="C22" s="7"/>
      <c r="D22" s="7"/>
      <c r="E22" s="7"/>
      <c r="F22" s="7">
        <v>45610.46875</v>
      </c>
      <c r="G22" s="8">
        <f t="shared" si="1"/>
        <v>0.47916666666424135</v>
      </c>
      <c r="H22" s="8">
        <f t="shared" si="2"/>
        <v>0.78819444444525288</v>
      </c>
      <c r="I22" s="9" t="str">
        <f t="shared" si="4"/>
        <v>tourisme</v>
      </c>
      <c r="J22" s="10" t="str" cm="1">
        <f t="array" ref="J22">_xlfn.IFS(G22="0:00"*1,"",G22&lt;="7:00"*1,"0,5",G22&gt;"7:00"*1,"1")</f>
        <v>1</v>
      </c>
      <c r="K22" t="str">
        <f t="shared" si="3"/>
        <v>repos journalier</v>
      </c>
      <c r="M22" s="11"/>
    </row>
    <row r="23" spans="1:13" x14ac:dyDescent="0.3">
      <c r="A23" s="7">
        <v>45611.256944444445</v>
      </c>
      <c r="B23" s="7">
        <v>45611.416666666664</v>
      </c>
      <c r="C23" s="7">
        <v>45611.635416666664</v>
      </c>
      <c r="D23" s="7"/>
      <c r="E23" s="7"/>
      <c r="F23" s="7">
        <v>45611.822916666664</v>
      </c>
      <c r="G23" s="8">
        <f t="shared" si="1"/>
        <v>0.56597222221898846</v>
      </c>
      <c r="H23" s="8">
        <f t="shared" si="2"/>
        <v>0.72916666667151731</v>
      </c>
      <c r="I23" s="9">
        <f t="shared" si="4"/>
        <v>0.34722222221898846</v>
      </c>
      <c r="J23" s="10" t="str" cm="1">
        <f t="array" ref="J23">_xlfn.IFS(G23="0:00"*1,"",G23&lt;="7:00"*1,"0,5",G23&gt;"7:00"*1,"1")</f>
        <v>1</v>
      </c>
      <c r="K23" t="str">
        <f t="shared" si="3"/>
        <v>repos journalier</v>
      </c>
      <c r="M23" s="11"/>
    </row>
    <row r="24" spans="1:13" x14ac:dyDescent="0.3">
      <c r="A24" s="7">
        <v>45612.552083333336</v>
      </c>
      <c r="B24" s="7"/>
      <c r="C24" s="7"/>
      <c r="D24" s="7"/>
      <c r="E24" s="7"/>
      <c r="F24" s="7">
        <v>45613.041666666664</v>
      </c>
      <c r="G24" s="8">
        <f t="shared" si="1"/>
        <v>0.48958333332848269</v>
      </c>
      <c r="H24" s="8">
        <f t="shared" si="2"/>
        <v>1.2152777777810115</v>
      </c>
      <c r="I24" s="9" t="str">
        <f t="shared" si="4"/>
        <v>tourisme</v>
      </c>
      <c r="J24" s="10" t="str" cm="1">
        <f t="array" ref="J24">_xlfn.IFS(G24="0:00"*1,"",G24&lt;="7:00"*1,"0,5",G24&gt;"7:00"*1,"1")</f>
        <v>1</v>
      </c>
      <c r="K24" t="str">
        <f t="shared" si="3"/>
        <v>repos hebdomadaire</v>
      </c>
      <c r="M24" s="11"/>
    </row>
    <row r="25" spans="1:13" x14ac:dyDescent="0.3">
      <c r="A25" s="7">
        <v>45614.256944444445</v>
      </c>
      <c r="B25" s="7">
        <v>45614.496527777781</v>
      </c>
      <c r="C25" s="7">
        <v>45614.635416666664</v>
      </c>
      <c r="D25" s="7"/>
      <c r="E25" s="7"/>
      <c r="F25" s="7">
        <v>45614.770833333336</v>
      </c>
      <c r="G25" s="8">
        <f t="shared" si="1"/>
        <v>0.51388888889050577</v>
      </c>
      <c r="H25" s="8">
        <f t="shared" si="2"/>
        <v>0.45833333332848269</v>
      </c>
      <c r="I25" s="9">
        <f t="shared" si="4"/>
        <v>0.37500000000727596</v>
      </c>
      <c r="J25" s="10" t="str" cm="1">
        <f t="array" ref="J25">_xlfn.IFS(G25="0:00"*1,"",G25&lt;="7:00"*1,"0,5",G25&gt;"7:00"*1,"1")</f>
        <v>1</v>
      </c>
      <c r="K25" t="str">
        <f t="shared" si="3"/>
        <v>repos journalier</v>
      </c>
      <c r="M25" s="11"/>
    </row>
    <row r="26" spans="1:13" x14ac:dyDescent="0.3">
      <c r="A26" s="7">
        <v>45615.229166666664</v>
      </c>
      <c r="B26" s="7"/>
      <c r="C26" s="7"/>
      <c r="D26" s="7"/>
      <c r="E26" s="7"/>
      <c r="F26" s="7">
        <v>45615.59375</v>
      </c>
      <c r="G26" s="8">
        <f t="shared" si="1"/>
        <v>0.36458333333575865</v>
      </c>
      <c r="H26" s="8">
        <f t="shared" si="2"/>
        <v>8.3333333335758653E-2</v>
      </c>
      <c r="I26" s="9" t="str">
        <f t="shared" si="4"/>
        <v>tourisme</v>
      </c>
      <c r="J26" s="10" t="str" cm="1">
        <f t="array" ref="J26">_xlfn.IFS(G26="0:00"*1,"",G26&lt;="7:00"*1,"0,5",G26&gt;"7:00"*1,"1")</f>
        <v>1</v>
      </c>
      <c r="K26" t="str">
        <f t="shared" si="3"/>
        <v>repos journalier</v>
      </c>
      <c r="M26" s="11"/>
    </row>
    <row r="27" spans="1:13" x14ac:dyDescent="0.3">
      <c r="A27" s="7">
        <v>45615.677083333336</v>
      </c>
      <c r="B27" s="7">
        <v>45615.770833333336</v>
      </c>
      <c r="C27" s="7"/>
      <c r="D27" s="7"/>
      <c r="E27" s="7"/>
      <c r="F27" s="7"/>
      <c r="G27" s="8">
        <f t="shared" si="1"/>
        <v>-45615.677083333336</v>
      </c>
      <c r="H27" s="8">
        <f t="shared" si="2"/>
        <v>45616.229166666664</v>
      </c>
      <c r="I27" s="9">
        <f t="shared" si="4"/>
        <v>9.375E-2</v>
      </c>
      <c r="J27" s="10" t="str" cm="1">
        <f t="array" ref="J27">_xlfn.IFS(G27="0:00"*1,"",G27&lt;="7:00"*1,"0,5",G27&gt;"7:00"*1,"1")</f>
        <v>0,5</v>
      </c>
      <c r="K27" t="str">
        <f t="shared" si="3"/>
        <v>repos hebdomadaire</v>
      </c>
      <c r="M27" s="11"/>
    </row>
    <row r="28" spans="1:13" x14ac:dyDescent="0.3">
      <c r="A28" s="7">
        <v>45616.229166666664</v>
      </c>
      <c r="B28" s="7"/>
      <c r="C28" s="7"/>
      <c r="D28" s="7"/>
      <c r="E28" s="7"/>
      <c r="F28" s="7">
        <v>45616.625</v>
      </c>
      <c r="G28" s="8">
        <f t="shared" si="1"/>
        <v>0.39583333333575865</v>
      </c>
      <c r="H28" s="8">
        <f t="shared" si="2"/>
        <v>-45616.625</v>
      </c>
      <c r="I28" s="9" t="str">
        <f t="shared" si="4"/>
        <v>tourisme</v>
      </c>
      <c r="J28" s="10" t="str" cm="1">
        <f t="array" ref="J28">_xlfn.IFS(G28="0:00"*1,"",G28&lt;="7:00"*1,"0,5",G28&gt;"7:00"*1,"1")</f>
        <v>1</v>
      </c>
      <c r="K28" t="str">
        <f t="shared" si="3"/>
        <v>repos journalier</v>
      </c>
      <c r="M28" s="11"/>
    </row>
    <row r="29" spans="1:13" x14ac:dyDescent="0.3">
      <c r="A29" s="7"/>
      <c r="B29" s="7"/>
      <c r="C29" s="7"/>
      <c r="D29" s="7"/>
      <c r="E29" s="7"/>
      <c r="F29" s="7"/>
      <c r="G29" s="8">
        <f t="shared" si="1"/>
        <v>0</v>
      </c>
      <c r="H29" s="8">
        <f t="shared" si="2"/>
        <v>0</v>
      </c>
      <c r="I29" s="9" t="str">
        <f t="shared" si="4"/>
        <v>tourisme</v>
      </c>
      <c r="J29" s="10" t="str" cm="1">
        <f t="array" ref="J29">_xlfn.IFS(G29="0:00"*1,"",G29&lt;="7:00"*1,"0,5",G29&gt;"7:00"*1,"1")</f>
        <v/>
      </c>
      <c r="K29" t="str">
        <f t="shared" si="3"/>
        <v>repos journalier</v>
      </c>
      <c r="M29" s="11"/>
    </row>
    <row r="30" spans="1:13" x14ac:dyDescent="0.3">
      <c r="A30" s="7"/>
      <c r="B30" s="7"/>
      <c r="C30" s="7"/>
      <c r="D30" s="7"/>
      <c r="E30" s="7"/>
      <c r="F30" s="7"/>
      <c r="G30" s="8">
        <f t="shared" si="1"/>
        <v>0</v>
      </c>
      <c r="H30" s="8">
        <f t="shared" si="2"/>
        <v>0</v>
      </c>
      <c r="I30" s="9" t="str">
        <f t="shared" si="4"/>
        <v>tourisme</v>
      </c>
      <c r="J30" s="10" t="str" cm="1">
        <f t="array" ref="J30">_xlfn.IFS(G30="0:00"*1,"",G30&lt;="7:00"*1,"0,5",G30&gt;"7:00"*1,"1")</f>
        <v/>
      </c>
      <c r="K30" t="str">
        <f t="shared" si="3"/>
        <v>repos journalier</v>
      </c>
      <c r="M30" s="11"/>
    </row>
    <row r="31" spans="1:13" x14ac:dyDescent="0.3">
      <c r="A31" s="7"/>
      <c r="B31" s="7"/>
      <c r="C31" s="7"/>
      <c r="D31" s="7"/>
      <c r="E31" s="7"/>
      <c r="F31" s="7"/>
      <c r="G31" s="8">
        <f t="shared" si="1"/>
        <v>0</v>
      </c>
      <c r="H31" s="8" t="e">
        <f t="shared" si="2"/>
        <v>#VALUE!</v>
      </c>
      <c r="I31" s="9" t="str">
        <f t="shared" si="4"/>
        <v>tourisme</v>
      </c>
      <c r="J31" s="10" t="str" cm="1">
        <f t="array" ref="J31">_xlfn.IFS(G31="0:00"*1,"",G31&lt;="7:00"*1,"0,5",G31&gt;"7:00"*1,"1")</f>
        <v/>
      </c>
      <c r="K31" t="e">
        <f t="shared" si="3"/>
        <v>#VALUE!</v>
      </c>
      <c r="M31" s="11"/>
    </row>
    <row r="32" spans="1:13" x14ac:dyDescent="0.3">
      <c r="A32" s="3" t="s">
        <v>7</v>
      </c>
      <c r="B32" s="3"/>
      <c r="C32" s="3"/>
      <c r="D32" s="3"/>
      <c r="E32" s="3"/>
      <c r="F32" s="3"/>
      <c r="G32" s="4"/>
      <c r="H32" s="4"/>
      <c r="I32" s="12">
        <f>SUM(I4:I31)</f>
        <v>2.9409722222117125</v>
      </c>
      <c r="J32" s="13">
        <f>SUM(J4:J31)</f>
        <v>0.5</v>
      </c>
    </row>
  </sheetData>
  <mergeCells count="1">
    <mergeCell ref="A1:J1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novembre24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L'HOMMELET</dc:creator>
  <cp:lastModifiedBy>Dominique L'HOMMELET</cp:lastModifiedBy>
  <dcterms:created xsi:type="dcterms:W3CDTF">2024-12-16T19:36:26Z</dcterms:created>
  <dcterms:modified xsi:type="dcterms:W3CDTF">2024-12-16T19:37:09Z</dcterms:modified>
</cp:coreProperties>
</file>