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xr:revisionPtr revIDLastSave="0" documentId="8_{44CCED66-5104-4710-9F27-0B9E3DD52F34}" xr6:coauthVersionLast="47" xr6:coauthVersionMax="47" xr10:uidLastSave="{00000000-0000-0000-0000-000000000000}"/>
  <bookViews>
    <workbookView xWindow="17400" yWindow="15" windowWidth="33960" windowHeight="20835" xr2:uid="{741114D3-4E2E-4B09-8CD7-071A76CD529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9" i="1" l="1"/>
  <c r="O99" i="1"/>
  <c r="N99" i="1"/>
  <c r="R99" i="1" s="1"/>
  <c r="S99" i="1" s="1"/>
  <c r="B99" i="1"/>
  <c r="P98" i="1"/>
  <c r="O98" i="1"/>
  <c r="N98" i="1"/>
  <c r="R98" i="1" s="1"/>
  <c r="S98" i="1" s="1"/>
  <c r="B98" i="1"/>
  <c r="P97" i="1"/>
  <c r="O97" i="1"/>
  <c r="N97" i="1"/>
  <c r="R97" i="1" s="1"/>
  <c r="S97" i="1" s="1"/>
  <c r="B97" i="1"/>
  <c r="P96" i="1"/>
  <c r="O96" i="1"/>
  <c r="N96" i="1"/>
  <c r="R96" i="1" s="1"/>
  <c r="S96" i="1" s="1"/>
  <c r="B96" i="1"/>
  <c r="P95" i="1"/>
  <c r="O95" i="1"/>
  <c r="N95" i="1"/>
  <c r="R95" i="1" s="1"/>
  <c r="S95" i="1" s="1"/>
  <c r="B95" i="1"/>
  <c r="P94" i="1"/>
  <c r="O94" i="1"/>
  <c r="N94" i="1"/>
  <c r="R94" i="1" s="1"/>
  <c r="S94" i="1" s="1"/>
  <c r="B94" i="1"/>
  <c r="P93" i="1"/>
  <c r="O93" i="1"/>
  <c r="N93" i="1"/>
  <c r="R93" i="1" s="1"/>
  <c r="S93" i="1" s="1"/>
  <c r="B93" i="1"/>
  <c r="P92" i="1"/>
  <c r="O92" i="1"/>
  <c r="N92" i="1"/>
  <c r="R92" i="1" s="1"/>
  <c r="S92" i="1" s="1"/>
  <c r="B92" i="1"/>
  <c r="P91" i="1"/>
  <c r="O91" i="1"/>
  <c r="N91" i="1"/>
  <c r="R91" i="1" s="1"/>
  <c r="S91" i="1" s="1"/>
  <c r="B91" i="1"/>
  <c r="P90" i="1"/>
  <c r="O90" i="1"/>
  <c r="N90" i="1"/>
  <c r="R90" i="1" s="1"/>
  <c r="S90" i="1" s="1"/>
  <c r="B90" i="1"/>
  <c r="P89" i="1"/>
  <c r="O89" i="1"/>
  <c r="N89" i="1"/>
  <c r="R89" i="1" s="1"/>
  <c r="S89" i="1" s="1"/>
  <c r="B89" i="1"/>
  <c r="P88" i="1"/>
  <c r="O88" i="1"/>
  <c r="N88" i="1"/>
  <c r="R88" i="1" s="1"/>
  <c r="S88" i="1" s="1"/>
  <c r="B88" i="1"/>
  <c r="P87" i="1"/>
  <c r="O87" i="1"/>
  <c r="N87" i="1"/>
  <c r="R87" i="1" s="1"/>
  <c r="S87" i="1" s="1"/>
  <c r="B87" i="1"/>
  <c r="P86" i="1"/>
  <c r="O86" i="1"/>
  <c r="N86" i="1"/>
  <c r="R86" i="1" s="1"/>
  <c r="S86" i="1" s="1"/>
  <c r="B86" i="1"/>
  <c r="P85" i="1"/>
  <c r="O85" i="1"/>
  <c r="N85" i="1"/>
  <c r="R85" i="1" s="1"/>
  <c r="S85" i="1" s="1"/>
  <c r="B85" i="1"/>
  <c r="P84" i="1"/>
  <c r="O84" i="1"/>
  <c r="N84" i="1"/>
  <c r="R84" i="1" s="1"/>
  <c r="S84" i="1" s="1"/>
  <c r="B84" i="1"/>
  <c r="P83" i="1"/>
  <c r="O83" i="1"/>
  <c r="N83" i="1"/>
  <c r="R83" i="1" s="1"/>
  <c r="S83" i="1" s="1"/>
  <c r="B83" i="1"/>
  <c r="P82" i="1"/>
  <c r="O82" i="1"/>
  <c r="N82" i="1"/>
  <c r="R82" i="1" s="1"/>
  <c r="S82" i="1" s="1"/>
  <c r="B82" i="1"/>
  <c r="P81" i="1"/>
  <c r="O81" i="1"/>
  <c r="N81" i="1"/>
  <c r="R81" i="1" s="1"/>
  <c r="S81" i="1" s="1"/>
  <c r="B81" i="1"/>
  <c r="P80" i="1"/>
  <c r="O80" i="1"/>
  <c r="N80" i="1"/>
  <c r="R80" i="1" s="1"/>
  <c r="S80" i="1" s="1"/>
  <c r="B80" i="1"/>
  <c r="P79" i="1"/>
  <c r="O79" i="1"/>
  <c r="N79" i="1"/>
  <c r="R79" i="1" s="1"/>
  <c r="S79" i="1" s="1"/>
  <c r="B79" i="1"/>
  <c r="P78" i="1"/>
  <c r="O78" i="1"/>
  <c r="N78" i="1"/>
  <c r="R78" i="1" s="1"/>
  <c r="S78" i="1" s="1"/>
  <c r="B78" i="1"/>
  <c r="P77" i="1"/>
  <c r="O77" i="1"/>
  <c r="N77" i="1"/>
  <c r="R77" i="1" s="1"/>
  <c r="S77" i="1" s="1"/>
  <c r="B77" i="1"/>
  <c r="P76" i="1"/>
  <c r="O76" i="1"/>
  <c r="N76" i="1"/>
  <c r="R76" i="1" s="1"/>
  <c r="S76" i="1" s="1"/>
  <c r="B76" i="1"/>
  <c r="P75" i="1"/>
  <c r="O75" i="1"/>
  <c r="N75" i="1"/>
  <c r="R75" i="1" s="1"/>
  <c r="S75" i="1" s="1"/>
  <c r="B75" i="1"/>
  <c r="P74" i="1"/>
  <c r="O74" i="1"/>
  <c r="N74" i="1"/>
  <c r="R74" i="1" s="1"/>
  <c r="S74" i="1" s="1"/>
  <c r="B74" i="1"/>
  <c r="P73" i="1"/>
  <c r="O73" i="1"/>
  <c r="N73" i="1"/>
  <c r="R73" i="1" s="1"/>
  <c r="S73" i="1" s="1"/>
  <c r="B73" i="1"/>
  <c r="P72" i="1"/>
  <c r="O72" i="1"/>
  <c r="N72" i="1"/>
  <c r="R72" i="1" s="1"/>
  <c r="S72" i="1" s="1"/>
  <c r="B72" i="1"/>
  <c r="P71" i="1"/>
  <c r="O71" i="1"/>
  <c r="N71" i="1"/>
  <c r="R71" i="1" s="1"/>
  <c r="S71" i="1" s="1"/>
  <c r="B71" i="1"/>
  <c r="P70" i="1"/>
  <c r="O70" i="1"/>
  <c r="N70" i="1"/>
  <c r="R70" i="1" s="1"/>
  <c r="S70" i="1" s="1"/>
  <c r="B70" i="1"/>
  <c r="P69" i="1"/>
  <c r="O69" i="1"/>
  <c r="N69" i="1"/>
  <c r="R69" i="1" s="1"/>
  <c r="S69" i="1" s="1"/>
  <c r="B69" i="1"/>
  <c r="P68" i="1"/>
  <c r="O68" i="1"/>
  <c r="N68" i="1"/>
  <c r="R68" i="1" s="1"/>
  <c r="S68" i="1" s="1"/>
  <c r="B68" i="1"/>
  <c r="P67" i="1"/>
  <c r="O67" i="1"/>
  <c r="N67" i="1"/>
  <c r="R67" i="1" s="1"/>
  <c r="S67" i="1" s="1"/>
  <c r="B67" i="1"/>
  <c r="P66" i="1"/>
  <c r="O66" i="1"/>
  <c r="N66" i="1"/>
  <c r="R66" i="1" s="1"/>
  <c r="S66" i="1" s="1"/>
  <c r="B66" i="1"/>
  <c r="P65" i="1"/>
  <c r="O65" i="1"/>
  <c r="N65" i="1"/>
  <c r="R65" i="1" s="1"/>
  <c r="S65" i="1" s="1"/>
  <c r="B65" i="1"/>
  <c r="P64" i="1"/>
  <c r="O64" i="1"/>
  <c r="N64" i="1"/>
  <c r="R64" i="1" s="1"/>
  <c r="S64" i="1" s="1"/>
  <c r="B64" i="1"/>
  <c r="P63" i="1"/>
  <c r="O63" i="1"/>
  <c r="N63" i="1"/>
  <c r="R63" i="1" s="1"/>
  <c r="S63" i="1" s="1"/>
  <c r="B63" i="1"/>
  <c r="P62" i="1"/>
  <c r="O62" i="1"/>
  <c r="N62" i="1"/>
  <c r="R62" i="1" s="1"/>
  <c r="S62" i="1" s="1"/>
  <c r="B62" i="1"/>
  <c r="P61" i="1"/>
  <c r="O61" i="1"/>
  <c r="N61" i="1"/>
  <c r="R61" i="1" s="1"/>
  <c r="S61" i="1" s="1"/>
  <c r="B61" i="1"/>
  <c r="P60" i="1"/>
  <c r="O60" i="1"/>
  <c r="N60" i="1"/>
  <c r="R60" i="1" s="1"/>
  <c r="S60" i="1" s="1"/>
  <c r="B60" i="1"/>
  <c r="P59" i="1"/>
  <c r="O59" i="1"/>
  <c r="N59" i="1"/>
  <c r="R59" i="1" s="1"/>
  <c r="S59" i="1" s="1"/>
  <c r="B59" i="1"/>
  <c r="P58" i="1"/>
  <c r="O58" i="1"/>
  <c r="N58" i="1"/>
  <c r="R58" i="1" s="1"/>
  <c r="S58" i="1" s="1"/>
  <c r="B58" i="1"/>
  <c r="P57" i="1"/>
  <c r="O57" i="1"/>
  <c r="N57" i="1"/>
  <c r="R57" i="1" s="1"/>
  <c r="S57" i="1" s="1"/>
  <c r="B57" i="1"/>
  <c r="P56" i="1"/>
  <c r="O56" i="1"/>
  <c r="N56" i="1"/>
  <c r="R56" i="1" s="1"/>
  <c r="S56" i="1" s="1"/>
  <c r="B56" i="1"/>
  <c r="P55" i="1"/>
  <c r="O55" i="1"/>
  <c r="N55" i="1"/>
  <c r="R55" i="1" s="1"/>
  <c r="S55" i="1" s="1"/>
  <c r="B55" i="1"/>
  <c r="P54" i="1"/>
  <c r="O54" i="1"/>
  <c r="N54" i="1"/>
  <c r="R54" i="1" s="1"/>
  <c r="S54" i="1" s="1"/>
  <c r="B54" i="1"/>
  <c r="P53" i="1"/>
  <c r="O53" i="1"/>
  <c r="N53" i="1"/>
  <c r="R53" i="1" s="1"/>
  <c r="S53" i="1" s="1"/>
  <c r="B53" i="1"/>
  <c r="P52" i="1"/>
  <c r="O52" i="1"/>
  <c r="N52" i="1"/>
  <c r="R52" i="1" s="1"/>
  <c r="S52" i="1" s="1"/>
  <c r="B52" i="1"/>
  <c r="P51" i="1"/>
  <c r="O51" i="1"/>
  <c r="N51" i="1"/>
  <c r="R51" i="1" s="1"/>
  <c r="S51" i="1" s="1"/>
  <c r="B51" i="1"/>
  <c r="P50" i="1"/>
  <c r="O50" i="1"/>
  <c r="N50" i="1"/>
  <c r="R50" i="1" s="1"/>
  <c r="S50" i="1" s="1"/>
  <c r="B50" i="1"/>
  <c r="P49" i="1"/>
  <c r="O49" i="1"/>
  <c r="N49" i="1"/>
  <c r="R49" i="1" s="1"/>
  <c r="S49" i="1" s="1"/>
  <c r="B49" i="1"/>
  <c r="P48" i="1"/>
  <c r="O48" i="1"/>
  <c r="N48" i="1"/>
  <c r="R48" i="1" s="1"/>
  <c r="S48" i="1" s="1"/>
  <c r="B48" i="1"/>
  <c r="P47" i="1"/>
  <c r="O47" i="1"/>
  <c r="N47" i="1"/>
  <c r="R47" i="1" s="1"/>
  <c r="S47" i="1" s="1"/>
  <c r="B47" i="1"/>
  <c r="P46" i="1"/>
  <c r="O46" i="1"/>
  <c r="N46" i="1"/>
  <c r="R46" i="1" s="1"/>
  <c r="S46" i="1" s="1"/>
  <c r="B46" i="1"/>
  <c r="P45" i="1"/>
  <c r="O45" i="1"/>
  <c r="N45" i="1"/>
  <c r="R45" i="1" s="1"/>
  <c r="B45" i="1"/>
  <c r="P44" i="1"/>
  <c r="O44" i="1"/>
  <c r="N44" i="1"/>
  <c r="R44" i="1" s="1"/>
  <c r="B44" i="1"/>
  <c r="P43" i="1"/>
  <c r="O43" i="1"/>
  <c r="N43" i="1"/>
  <c r="R43" i="1" s="1"/>
  <c r="B43" i="1"/>
  <c r="P42" i="1"/>
  <c r="O42" i="1"/>
  <c r="N42" i="1"/>
  <c r="R42" i="1" s="1"/>
  <c r="B42" i="1"/>
  <c r="P41" i="1"/>
  <c r="O41" i="1"/>
  <c r="N41" i="1"/>
  <c r="R41" i="1" s="1"/>
  <c r="B41" i="1"/>
  <c r="P40" i="1"/>
  <c r="O40" i="1"/>
  <c r="N40" i="1"/>
  <c r="R40" i="1" s="1"/>
  <c r="B40" i="1"/>
  <c r="P39" i="1"/>
  <c r="O39" i="1"/>
  <c r="N39" i="1"/>
  <c r="R39" i="1" s="1"/>
  <c r="B39" i="1"/>
  <c r="P38" i="1"/>
  <c r="O38" i="1"/>
  <c r="N38" i="1"/>
  <c r="R38" i="1" s="1"/>
  <c r="B38" i="1"/>
  <c r="P37" i="1"/>
  <c r="O37" i="1"/>
  <c r="N37" i="1"/>
  <c r="R37" i="1" s="1"/>
  <c r="B37" i="1"/>
  <c r="P36" i="1"/>
  <c r="O36" i="1"/>
  <c r="N36" i="1"/>
  <c r="R36" i="1" s="1"/>
  <c r="B36" i="1"/>
  <c r="P35" i="1"/>
  <c r="O35" i="1"/>
  <c r="N35" i="1"/>
  <c r="R35" i="1" s="1"/>
  <c r="B35" i="1"/>
  <c r="P34" i="1"/>
  <c r="O34" i="1"/>
  <c r="N34" i="1"/>
  <c r="R34" i="1" s="1"/>
  <c r="B34" i="1"/>
  <c r="P33" i="1"/>
  <c r="O33" i="1"/>
  <c r="N33" i="1"/>
  <c r="R33" i="1" s="1"/>
  <c r="B33" i="1"/>
  <c r="P32" i="1"/>
  <c r="O32" i="1"/>
  <c r="N32" i="1"/>
  <c r="R32" i="1" s="1"/>
  <c r="B32" i="1"/>
  <c r="P31" i="1"/>
  <c r="O31" i="1"/>
  <c r="N31" i="1"/>
  <c r="R31" i="1" s="1"/>
  <c r="B31" i="1"/>
  <c r="P30" i="1"/>
  <c r="O30" i="1"/>
  <c r="N30" i="1"/>
  <c r="R30" i="1" s="1"/>
  <c r="B30" i="1"/>
  <c r="P29" i="1"/>
  <c r="O29" i="1"/>
  <c r="N29" i="1"/>
  <c r="R29" i="1" s="1"/>
  <c r="B29" i="1"/>
  <c r="P28" i="1"/>
  <c r="O28" i="1"/>
  <c r="N28" i="1"/>
  <c r="R28" i="1" s="1"/>
  <c r="B28" i="1"/>
  <c r="P27" i="1"/>
  <c r="O27" i="1"/>
  <c r="N27" i="1"/>
  <c r="R27" i="1" s="1"/>
  <c r="B27" i="1"/>
  <c r="P26" i="1"/>
  <c r="O26" i="1"/>
  <c r="N26" i="1"/>
  <c r="R26" i="1" s="1"/>
  <c r="B26" i="1"/>
  <c r="P25" i="1"/>
  <c r="O25" i="1"/>
  <c r="N25" i="1"/>
  <c r="R25" i="1" s="1"/>
  <c r="B25" i="1"/>
  <c r="P24" i="1"/>
  <c r="O24" i="1"/>
  <c r="N24" i="1"/>
  <c r="R24" i="1" s="1"/>
  <c r="B24" i="1"/>
  <c r="P23" i="1"/>
  <c r="O23" i="1"/>
  <c r="N23" i="1"/>
  <c r="R23" i="1" s="1"/>
  <c r="B23" i="1"/>
  <c r="P22" i="1"/>
  <c r="O22" i="1"/>
  <c r="N22" i="1"/>
  <c r="R22" i="1" s="1"/>
  <c r="B22" i="1"/>
  <c r="P21" i="1"/>
  <c r="O21" i="1"/>
  <c r="N21" i="1"/>
  <c r="R21" i="1" s="1"/>
  <c r="B21" i="1"/>
  <c r="P20" i="1"/>
  <c r="O20" i="1"/>
  <c r="N20" i="1"/>
  <c r="R20" i="1" s="1"/>
  <c r="B20" i="1"/>
  <c r="P19" i="1"/>
  <c r="O19" i="1"/>
  <c r="N19" i="1"/>
  <c r="R19" i="1" s="1"/>
  <c r="B19" i="1"/>
  <c r="P18" i="1"/>
  <c r="O18" i="1"/>
  <c r="N18" i="1"/>
  <c r="R18" i="1" s="1"/>
  <c r="B18" i="1"/>
  <c r="P17" i="1"/>
  <c r="O17" i="1"/>
  <c r="N17" i="1"/>
  <c r="R17" i="1" s="1"/>
  <c r="B17" i="1"/>
  <c r="P16" i="1"/>
  <c r="O16" i="1"/>
  <c r="N16" i="1"/>
  <c r="R16" i="1" s="1"/>
  <c r="B16" i="1"/>
  <c r="P15" i="1"/>
  <c r="O15" i="1"/>
  <c r="N15" i="1"/>
  <c r="R15" i="1" s="1"/>
  <c r="B15" i="1"/>
  <c r="P14" i="1"/>
  <c r="O14" i="1"/>
  <c r="N14" i="1"/>
  <c r="R14" i="1" s="1"/>
  <c r="B14" i="1"/>
  <c r="P13" i="1"/>
  <c r="O13" i="1"/>
  <c r="N13" i="1"/>
  <c r="R13" i="1" s="1"/>
  <c r="B13" i="1"/>
  <c r="P12" i="1"/>
  <c r="O12" i="1"/>
  <c r="N12" i="1"/>
  <c r="R12" i="1" s="1"/>
  <c r="B12" i="1"/>
  <c r="P11" i="1"/>
  <c r="O11" i="1"/>
  <c r="N11" i="1"/>
  <c r="R11" i="1" s="1"/>
  <c r="B11" i="1"/>
  <c r="P10" i="1"/>
  <c r="O10" i="1"/>
  <c r="N10" i="1"/>
  <c r="R10" i="1" s="1"/>
  <c r="B10" i="1"/>
  <c r="P9" i="1"/>
  <c r="O9" i="1"/>
  <c r="N9" i="1"/>
  <c r="R9" i="1" s="1"/>
  <c r="S9" i="1" s="1"/>
  <c r="B9" i="1"/>
  <c r="P8" i="1"/>
  <c r="O8" i="1"/>
  <c r="N8" i="1"/>
  <c r="R8" i="1" s="1"/>
  <c r="B8" i="1"/>
  <c r="P7" i="1"/>
  <c r="O7" i="1"/>
  <c r="N7" i="1"/>
  <c r="R7" i="1" s="1"/>
  <c r="B7" i="1"/>
  <c r="P6" i="1"/>
  <c r="O6" i="1"/>
  <c r="N6" i="1"/>
  <c r="R6" i="1" s="1"/>
  <c r="S6" i="1" s="1"/>
  <c r="B6" i="1"/>
  <c r="P5" i="1"/>
  <c r="O5" i="1"/>
  <c r="N5" i="1"/>
  <c r="R5" i="1" s="1"/>
  <c r="S5" i="1" s="1"/>
  <c r="B5" i="1"/>
  <c r="P4" i="1"/>
  <c r="O4" i="1"/>
  <c r="N4" i="1"/>
  <c r="R4" i="1" s="1"/>
  <c r="S4" i="1" s="1"/>
  <c r="B4" i="1"/>
  <c r="P3" i="1"/>
  <c r="O3" i="1"/>
  <c r="N3" i="1"/>
  <c r="R3" i="1" s="1"/>
  <c r="S3" i="1" s="1"/>
  <c r="B3" i="1"/>
  <c r="P2" i="1"/>
  <c r="O2" i="1"/>
  <c r="N2" i="1"/>
  <c r="R2" i="1" s="1"/>
  <c r="S2" i="1" s="1"/>
  <c r="B2" i="1"/>
  <c r="S34" i="1" l="1"/>
  <c r="S10" i="1"/>
  <c r="S16" i="1"/>
  <c r="S25" i="1"/>
  <c r="S43" i="1"/>
  <c r="S7" i="1"/>
  <c r="S19" i="1"/>
  <c r="S28" i="1"/>
  <c r="S37" i="1"/>
  <c r="S13" i="1"/>
  <c r="S22" i="1"/>
  <c r="S31" i="1"/>
  <c r="S40" i="1"/>
  <c r="S8" i="1"/>
  <c r="S20" i="1"/>
  <c r="S29" i="1"/>
  <c r="S44" i="1"/>
  <c r="S11" i="1"/>
  <c r="S23" i="1"/>
  <c r="S41" i="1"/>
  <c r="S17" i="1"/>
  <c r="S26" i="1"/>
  <c r="S35" i="1"/>
  <c r="S14" i="1"/>
  <c r="S32" i="1"/>
  <c r="S38" i="1"/>
  <c r="S12" i="1"/>
  <c r="S24" i="1"/>
  <c r="S30" i="1"/>
  <c r="S45" i="1"/>
  <c r="S15" i="1"/>
  <c r="S21" i="1"/>
  <c r="S33" i="1"/>
  <c r="S42" i="1"/>
  <c r="S18" i="1"/>
  <c r="S27" i="1"/>
  <c r="S36" i="1"/>
  <c r="S39" i="1"/>
</calcChain>
</file>

<file path=xl/sharedStrings.xml><?xml version="1.0" encoding="utf-8"?>
<sst xmlns="http://schemas.openxmlformats.org/spreadsheetml/2006/main" count="20" uniqueCount="20">
  <si>
    <t>NOM</t>
  </si>
  <si>
    <t>OK GENERAL</t>
  </si>
  <si>
    <t>N° EQUIPAGE</t>
  </si>
  <si>
    <t>POISSON 1</t>
  </si>
  <si>
    <t>POISSON 2</t>
  </si>
  <si>
    <t>POISSON 3</t>
  </si>
  <si>
    <t>POISSON 4</t>
  </si>
  <si>
    <t>POISSON 5</t>
  </si>
  <si>
    <t>POISSON 6</t>
  </si>
  <si>
    <t>POISSON 7</t>
  </si>
  <si>
    <t>POISSON 8</t>
  </si>
  <si>
    <t>POISSON 9</t>
  </si>
  <si>
    <t>POISSON 10</t>
  </si>
  <si>
    <t>BIG FISH 1</t>
  </si>
  <si>
    <t>BIG FISH 2</t>
  </si>
  <si>
    <t>BIG FISH 3</t>
  </si>
  <si>
    <t>PENALITE</t>
  </si>
  <si>
    <t>TOTAL</t>
  </si>
  <si>
    <t xml:space="preserve">CLASSEMENT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</si>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</sst>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7" borderId="2" xfId="0" applyFont="1" applyFill="1" applyBorder="1" applyAlignment="1">
      <alignment horizontal="center"/>
    </xf>
    <xf numFmtId="0" fontId="1" fillId="0" borderId="3" xfId="0" applyFont="1" applyBorder="1" applyProtection="1">
      <protection locked="0"/>
    </xf>
    <xf numFmtId="164" fontId="1" fillId="0" borderId="3" xfId="0" applyNumberFormat="1" applyFont="1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0" fillId="0" borderId="3" xfId="0" applyBorder="1" applyProtection="1">
      <protection locked="0"/>
    </xf>
  </cellXfs>
  <cellStyles count="1">
    <cellStyle name="Normal" xfId="0" builtinId="0"/>
  </cellStyles>
  <dxfs count="23"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1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>
        <bottom style="medium">
          <color indexed="64"/>
        </bottom>
      </border>
    </dxf>
    <dxf>
      <font>
        <b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xime\Desktop\CLASSEMENT%20DEFI%202024%20V2.xlsx" TargetMode="External"/><Relationship Id="rId1" Type="http://schemas.openxmlformats.org/officeDocument/2006/relationships/externalLinkPath" Target="CLASSEMENT%20DEFI%202024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ASTES"/>
      <sheetName val="LACANAU"/>
      <sheetName val="COGNAC"/>
      <sheetName val="CAZAUX SAMEDI"/>
      <sheetName val="CAZAUX DIMANCHE"/>
      <sheetName val="MIMIZAN"/>
      <sheetName val="HOURTIN"/>
      <sheetName val="CLASSEMENT GENERAL"/>
      <sheetName val="CLASSEMENT DEFI 2024 V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4E483-955F-425D-A83D-2A1E2B334F49}" name="Tableau2" displayName="Tableau2" ref="A1:S99" totalsRowShown="0" headerRowDxfId="22" headerRowBorderDxfId="21">
  <autoFilter ref="A1:S99" xr:uid="{EA14E483-955F-425D-A83D-2A1E2B334F49}"/>
  <sortState xmlns:xlrd2="http://schemas.microsoft.com/office/spreadsheetml/2017/richdata2" ref="A2:S99">
    <sortCondition ref="S2:S100"/>
  </sortState>
  <tableColumns count="19">
    <tableColumn id="1" xr3:uid="{61D4352D-2B12-44E6-BB9A-63BA4B7D1D6C}" name="NOM" dataDxfId="20"/>
    <tableColumn id="21" xr3:uid="{AD0C07CA-8B24-4C06-8AB8-2A4C36B9414C}" name="OK GENERAL" dataDxfId="19">
      <calculatedColumnFormula>IFERROR(VLOOKUP(Tableau2[[#This Row],[NOM]],[1]!Tableau3[#All],13,),0)</calculatedColumnFormula>
    </tableColumn>
    <tableColumn id="2" xr3:uid="{33AF7B0E-AEA9-4E18-9141-D1A1E51BAF8B}" name="N° EQUIPAGE" dataDxfId="18"/>
    <tableColumn id="3" xr3:uid="{C76ECE9A-C701-4840-A73D-AC501BB8DD9D}" name="POISSON 1" dataDxfId="17"/>
    <tableColumn id="4" xr3:uid="{226140E8-4854-4E26-B3D0-7478F3E79C94}" name="POISSON 2" dataDxfId="16"/>
    <tableColumn id="5" xr3:uid="{8FAF9141-994A-414B-8344-623D8F7FF60E}" name="POISSON 3" dataDxfId="15"/>
    <tableColumn id="6" xr3:uid="{CEFD7A2D-9A46-4143-9AB7-880B9FBFD322}" name="POISSON 4" dataDxfId="14"/>
    <tableColumn id="7" xr3:uid="{C9F14903-0D42-4B77-A0F8-B1EB2EE7985D}" name="POISSON 5" dataDxfId="13"/>
    <tableColumn id="8" xr3:uid="{359A24F0-D2BD-4DE1-814B-4B8795B0C54A}" name="POISSON 6" dataDxfId="12"/>
    <tableColumn id="9" xr3:uid="{632102FC-6748-4CFE-B2A4-928778739C7E}" name="POISSON 7" dataDxfId="11"/>
    <tableColumn id="10" xr3:uid="{25CA197C-224B-4C76-8025-65A84964CE8D}" name="POISSON 8" dataDxfId="10"/>
    <tableColumn id="11" xr3:uid="{CCA18240-33C7-4E3B-A3DA-4F0563640ABA}" name="POISSON 9" dataDxfId="9"/>
    <tableColumn id="12" xr3:uid="{A2BF5C15-E0A7-4492-9262-5FC51E53E07F}" name="POISSON 10" dataDxfId="8"/>
    <tableColumn id="13" xr3:uid="{BCC466F0-BC7C-4C0B-97B2-B52AA73EC724}" name="BIG FISH 1" dataDxfId="7">
      <calculatedColumnFormula>IFERROR(LARGE(Tableau2[[#This Row],[POISSON 1]:[POISSON 10]],1),0)</calculatedColumnFormula>
    </tableColumn>
    <tableColumn id="14" xr3:uid="{D5AE3DBF-C48B-44B0-8944-4FE043463587}" name="BIG FISH 2" dataDxfId="6">
      <calculatedColumnFormula>IFERROR(LARGE(Tableau2[[#This Row],[POISSON 1]:[POISSON 10]],2),0)</calculatedColumnFormula>
    </tableColumn>
    <tableColumn id="15" xr3:uid="{77AEF1B0-C069-4D7F-968C-ADE9CCA02C46}" name="BIG FISH 3" dataDxfId="5">
      <calculatedColumnFormula>IFERROR(LARGE(Tableau2[[#This Row],[POISSON 1]:[POISSON 10]],3),0)</calculatedColumnFormula>
    </tableColumn>
    <tableColumn id="18" xr3:uid="{9EC6584A-0D9E-4AEA-8576-0F66333168B9}" name="PENALITE" dataDxfId="4"/>
    <tableColumn id="17" xr3:uid="{9A0E6B04-F949-453A-8F94-D9D1B6877A52}" name="TOTAL" dataDxfId="3">
      <calculatedColumnFormula>_xlfn.AGGREGATE(9,6,Tableau2[[#This Row],[BIG FISH 1]:[PENALITE]])</calculatedColumnFormula>
    </tableColumn>
    <tableColumn id="16" xr3:uid="{23FF6336-C0C5-42DE-B960-F5351ECFE210}" name="CLASSEMENT " dataDxfId="2">
      <calculatedColumnFormula>IF(R2=0,"NON CLASSE",RANK(Tableau2[[#This Row],[TOTAL]],Tableau2[TOTAL]))</calculatedColumnFormula>
    </tableColumn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BED97-9680-4412-BE05-E54B58E4433C}">
  <dimension ref="A1:S99"/>
  <sheetViews>
    <sheetView tabSelected="1" workbookViewId="0">
      <selection activeCell="H11" sqref="H11"/>
    </sheetView>
  </sheetViews>
  <sheetFormatPr baseColWidth="10" defaultColWidth="15.5703125" defaultRowHeight="15" x14ac:dyDescent="0.25"/>
  <sheetData>
    <row r="1" spans="1:19" ht="15.75" thickBot="1" x14ac:dyDescent="0.3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13</v>
      </c>
      <c r="O1" s="4" t="s">
        <v>14</v>
      </c>
      <c r="P1" s="4" t="s">
        <v>15</v>
      </c>
      <c r="Q1" s="5" t="s">
        <v>16</v>
      </c>
      <c r="R1" s="6" t="s">
        <v>17</v>
      </c>
      <c r="S1" s="7" t="s">
        <v>18</v>
      </c>
    </row>
    <row r="2" spans="1:19" x14ac:dyDescent="0.25">
      <c r="A2" s="8">
        <v>1</v>
      </c>
      <c r="B2" s="9">
        <f>IFERROR(VLOOKUP(Tableau2[[#This Row],[NOM]],[1]!Tableau3[#All],13,),0)</f>
        <v>0</v>
      </c>
      <c r="C2" s="10">
        <v>35</v>
      </c>
      <c r="D2" s="11">
        <v>2880</v>
      </c>
      <c r="E2" s="11">
        <v>9000</v>
      </c>
      <c r="F2" s="11"/>
      <c r="G2" s="11"/>
      <c r="H2" s="11"/>
      <c r="I2" s="11"/>
      <c r="J2" s="11"/>
      <c r="K2" s="11"/>
      <c r="L2" s="11"/>
      <c r="M2" s="11"/>
      <c r="N2" s="12">
        <f>IFERROR(LARGE(Tableau2[[#This Row],[POISSON 1]:[POISSON 10]],1),0)</f>
        <v>9000</v>
      </c>
      <c r="O2" s="13">
        <f>IFERROR(LARGE(Tableau2[[#This Row],[POISSON 1]:[POISSON 10]],2),0)</f>
        <v>2880</v>
      </c>
      <c r="P2" s="14">
        <f>IFERROR(LARGE(Tableau2[[#This Row],[POISSON 1]:[POISSON 10]],3),0)</f>
        <v>0</v>
      </c>
      <c r="Q2" s="15"/>
      <c r="R2">
        <f>_xlfn.AGGREGATE(9,6,Tableau2[[#This Row],[BIG FISH 1]:[PENALITE]])</f>
        <v>11880</v>
      </c>
      <c r="S2" s="16">
        <f>IF(R2=0,"NON CLASSE",RANK(Tableau2[[#This Row],[TOTAL]],Tableau2[TOTAL]))</f>
        <v>1</v>
      </c>
    </row>
    <row r="3" spans="1:19" x14ac:dyDescent="0.25">
      <c r="A3" s="8">
        <v>2</v>
      </c>
      <c r="B3" s="9">
        <f>IFERROR(VLOOKUP(Tableau2[[#This Row],[NOM]],[1]!Tableau3[#All],13,),0)</f>
        <v>0</v>
      </c>
      <c r="C3" s="10">
        <v>4</v>
      </c>
      <c r="D3" s="11">
        <v>9750</v>
      </c>
      <c r="E3" s="11"/>
      <c r="F3" s="11"/>
      <c r="G3" s="11"/>
      <c r="H3" s="11"/>
      <c r="I3" s="11"/>
      <c r="J3" s="11"/>
      <c r="K3" s="11"/>
      <c r="L3" s="11"/>
      <c r="M3" s="11"/>
      <c r="N3" s="12">
        <f>IFERROR(LARGE(Tableau2[[#This Row],[POISSON 1]:[POISSON 10]],1),0)</f>
        <v>9750</v>
      </c>
      <c r="O3" s="13">
        <f>IFERROR(LARGE(Tableau2[[#This Row],[POISSON 1]:[POISSON 10]],2),0)</f>
        <v>0</v>
      </c>
      <c r="P3" s="14">
        <f>IFERROR(LARGE(Tableau2[[#This Row],[POISSON 1]:[POISSON 10]],3),0)</f>
        <v>0</v>
      </c>
      <c r="Q3" s="15"/>
      <c r="R3">
        <f>_xlfn.AGGREGATE(9,6,Tableau2[[#This Row],[BIG FISH 1]:[PENALITE]])</f>
        <v>9750</v>
      </c>
      <c r="S3" s="16">
        <f>IF(R3=0,"NON CLASSE",RANK(Tableau2[[#This Row],[TOTAL]],Tableau2[TOTAL]))</f>
        <v>2</v>
      </c>
    </row>
    <row r="4" spans="1:19" x14ac:dyDescent="0.25">
      <c r="A4" s="8">
        <v>3</v>
      </c>
      <c r="B4" s="9">
        <f>IFERROR(VLOOKUP(Tableau2[[#This Row],[NOM]],[1]!Tableau3[#All],13,),0)</f>
        <v>0</v>
      </c>
      <c r="C4" s="10">
        <v>27</v>
      </c>
      <c r="D4" s="11">
        <v>2280</v>
      </c>
      <c r="E4" s="11">
        <v>1920</v>
      </c>
      <c r="F4" s="11">
        <v>3000</v>
      </c>
      <c r="G4" s="11">
        <v>4350</v>
      </c>
      <c r="H4" s="11"/>
      <c r="I4" s="11"/>
      <c r="J4" s="11"/>
      <c r="K4" s="11"/>
      <c r="L4" s="11"/>
      <c r="M4" s="11"/>
      <c r="N4" s="12">
        <f>IFERROR(LARGE(Tableau2[[#This Row],[POISSON 1]:[POISSON 10]],1),0)</f>
        <v>4350</v>
      </c>
      <c r="O4" s="13">
        <f>IFERROR(LARGE(Tableau2[[#This Row],[POISSON 1]:[POISSON 10]],2),0)</f>
        <v>3000</v>
      </c>
      <c r="P4" s="14">
        <f>IFERROR(LARGE(Tableau2[[#This Row],[POISSON 1]:[POISSON 10]],3),0)</f>
        <v>2280</v>
      </c>
      <c r="Q4" s="15"/>
      <c r="R4">
        <f>_xlfn.AGGREGATE(9,6,Tableau2[[#This Row],[BIG FISH 1]:[PENALITE]])</f>
        <v>9630</v>
      </c>
      <c r="S4" s="16">
        <f>IF(R4=0,"NON CLASSE",RANK(Tableau2[[#This Row],[TOTAL]],Tableau2[TOTAL]))</f>
        <v>3</v>
      </c>
    </row>
    <row r="5" spans="1:19" x14ac:dyDescent="0.25">
      <c r="A5" s="8">
        <v>4</v>
      </c>
      <c r="B5" s="9">
        <f>IFERROR(VLOOKUP(Tableau2[[#This Row],[NOM]],[1]!Tableau3[#All],13,),0)</f>
        <v>0</v>
      </c>
      <c r="C5" s="10">
        <v>32</v>
      </c>
      <c r="D5" s="11">
        <v>2400</v>
      </c>
      <c r="E5" s="11">
        <v>2760</v>
      </c>
      <c r="F5" s="11">
        <v>2760</v>
      </c>
      <c r="G5" s="11"/>
      <c r="H5" s="11"/>
      <c r="I5" s="11"/>
      <c r="J5" s="11"/>
      <c r="K5" s="11"/>
      <c r="L5" s="11"/>
      <c r="M5" s="11"/>
      <c r="N5" s="12">
        <f>IFERROR(LARGE(Tableau2[[#This Row],[POISSON 1]:[POISSON 10]],1),0)</f>
        <v>2760</v>
      </c>
      <c r="O5" s="13">
        <f>IFERROR(LARGE(Tableau2[[#This Row],[POISSON 1]:[POISSON 10]],2),0)</f>
        <v>2760</v>
      </c>
      <c r="P5" s="14">
        <f>IFERROR(LARGE(Tableau2[[#This Row],[POISSON 1]:[POISSON 10]],3),0)</f>
        <v>2400</v>
      </c>
      <c r="Q5" s="15"/>
      <c r="R5">
        <f>_xlfn.AGGREGATE(9,6,Tableau2[[#This Row],[BIG FISH 1]:[PENALITE]])</f>
        <v>7920</v>
      </c>
      <c r="S5" s="16">
        <f>IF(R5=0,"NON CLASSE",RANK(Tableau2[[#This Row],[TOTAL]],Tableau2[TOTAL]))</f>
        <v>4</v>
      </c>
    </row>
    <row r="6" spans="1:19" x14ac:dyDescent="0.25">
      <c r="A6" s="8">
        <v>5</v>
      </c>
      <c r="B6" s="9">
        <f>IFERROR(VLOOKUP(Tableau2[[#This Row],[NOM]],[1]!Tableau3[#All],13,),0)</f>
        <v>0</v>
      </c>
      <c r="C6" s="10">
        <v>55</v>
      </c>
      <c r="D6" s="11">
        <v>3000</v>
      </c>
      <c r="E6" s="11">
        <v>3000</v>
      </c>
      <c r="F6" s="11">
        <v>1920</v>
      </c>
      <c r="G6" s="11"/>
      <c r="H6" s="11"/>
      <c r="I6" s="11"/>
      <c r="J6" s="11"/>
      <c r="K6" s="11"/>
      <c r="L6" s="11"/>
      <c r="M6" s="11"/>
      <c r="N6" s="12">
        <f>IFERROR(LARGE(Tableau2[[#This Row],[POISSON 1]:[POISSON 10]],1),0)</f>
        <v>3000</v>
      </c>
      <c r="O6" s="13">
        <f>IFERROR(LARGE(Tableau2[[#This Row],[POISSON 1]:[POISSON 10]],2),0)</f>
        <v>3000</v>
      </c>
      <c r="P6" s="14">
        <f>IFERROR(LARGE(Tableau2[[#This Row],[POISSON 1]:[POISSON 10]],3),0)</f>
        <v>1920</v>
      </c>
      <c r="Q6" s="15"/>
      <c r="R6">
        <f>_xlfn.AGGREGATE(9,6,Tableau2[[#This Row],[BIG FISH 1]:[PENALITE]])</f>
        <v>7920</v>
      </c>
      <c r="S6" s="16">
        <f>IF(R6=0,"NON CLASSE",RANK(Tableau2[[#This Row],[TOTAL]],Tableau2[TOTAL]))</f>
        <v>4</v>
      </c>
    </row>
    <row r="7" spans="1:19" x14ac:dyDescent="0.25">
      <c r="A7" s="8">
        <v>6</v>
      </c>
      <c r="B7" s="9">
        <f>IFERROR(VLOOKUP(Tableau2[[#This Row],[NOM]],[1]!Tableau3[#All],13,),0)</f>
        <v>0</v>
      </c>
      <c r="C7" s="10">
        <v>33</v>
      </c>
      <c r="D7" s="11">
        <v>2760</v>
      </c>
      <c r="E7" s="11">
        <v>2160</v>
      </c>
      <c r="F7" s="11">
        <v>2760</v>
      </c>
      <c r="G7" s="11"/>
      <c r="H7" s="11"/>
      <c r="I7" s="11"/>
      <c r="J7" s="11"/>
      <c r="K7" s="11"/>
      <c r="L7" s="11"/>
      <c r="M7" s="11"/>
      <c r="N7" s="12">
        <f>IFERROR(LARGE(Tableau2[[#This Row],[POISSON 1]:[POISSON 10]],1),0)</f>
        <v>2760</v>
      </c>
      <c r="O7" s="13">
        <f>IFERROR(LARGE(Tableau2[[#This Row],[POISSON 1]:[POISSON 10]],2),0)</f>
        <v>2760</v>
      </c>
      <c r="P7" s="14">
        <f>IFERROR(LARGE(Tableau2[[#This Row],[POISSON 1]:[POISSON 10]],3),0)</f>
        <v>2160</v>
      </c>
      <c r="Q7" s="15"/>
      <c r="R7">
        <f>_xlfn.AGGREGATE(9,6,Tableau2[[#This Row],[BIG FISH 1]:[PENALITE]])</f>
        <v>7680</v>
      </c>
      <c r="S7" s="16">
        <f>IF(R7=0,"NON CLASSE",RANK(Tableau2[[#This Row],[TOTAL]],Tableau2[TOTAL]))</f>
        <v>6</v>
      </c>
    </row>
    <row r="8" spans="1:19" x14ac:dyDescent="0.25">
      <c r="A8" s="8">
        <v>7</v>
      </c>
      <c r="B8" s="9">
        <f>IFERROR(VLOOKUP(Tableau2[[#This Row],[NOM]],[1]!Tableau3[#All],13,),0)</f>
        <v>0</v>
      </c>
      <c r="C8" s="10">
        <v>38</v>
      </c>
      <c r="D8" s="11">
        <v>1920</v>
      </c>
      <c r="E8" s="11">
        <v>3150</v>
      </c>
      <c r="F8" s="11">
        <v>2160</v>
      </c>
      <c r="G8" s="11"/>
      <c r="H8" s="11"/>
      <c r="I8" s="11"/>
      <c r="J8" s="11"/>
      <c r="K8" s="11"/>
      <c r="L8" s="11"/>
      <c r="M8" s="11"/>
      <c r="N8" s="12">
        <f>IFERROR(LARGE(Tableau2[[#This Row],[POISSON 1]:[POISSON 10]],1),0)</f>
        <v>3150</v>
      </c>
      <c r="O8" s="13">
        <f>IFERROR(LARGE(Tableau2[[#This Row],[POISSON 1]:[POISSON 10]],2),0)</f>
        <v>2160</v>
      </c>
      <c r="P8" s="14">
        <f>IFERROR(LARGE(Tableau2[[#This Row],[POISSON 1]:[POISSON 10]],3),0)</f>
        <v>1920</v>
      </c>
      <c r="Q8" s="15"/>
      <c r="R8">
        <f>_xlfn.AGGREGATE(9,6,Tableau2[[#This Row],[BIG FISH 1]:[PENALITE]])</f>
        <v>7230</v>
      </c>
      <c r="S8" s="16">
        <f>IF(R8=0,"NON CLASSE",RANK(Tableau2[[#This Row],[TOTAL]],Tableau2[TOTAL]))</f>
        <v>7</v>
      </c>
    </row>
    <row r="9" spans="1:19" x14ac:dyDescent="0.25">
      <c r="A9" s="8">
        <v>8</v>
      </c>
      <c r="B9" s="9">
        <f>IFERROR(VLOOKUP(Tableau2[[#This Row],[NOM]],[1]!Tableau3[#All],13,),0)</f>
        <v>0</v>
      </c>
      <c r="C9" s="10">
        <v>62</v>
      </c>
      <c r="D9" s="11">
        <v>4050</v>
      </c>
      <c r="E9" s="11">
        <v>2520</v>
      </c>
      <c r="F9" s="11">
        <v>539</v>
      </c>
      <c r="G9" s="11"/>
      <c r="H9" s="11"/>
      <c r="I9" s="11"/>
      <c r="J9" s="11"/>
      <c r="K9" s="11"/>
      <c r="L9" s="11"/>
      <c r="M9" s="11"/>
      <c r="N9" s="12">
        <f>IFERROR(LARGE(Tableau2[[#This Row],[POISSON 1]:[POISSON 10]],1),0)</f>
        <v>4050</v>
      </c>
      <c r="O9" s="13">
        <f>IFERROR(LARGE(Tableau2[[#This Row],[POISSON 1]:[POISSON 10]],2),0)</f>
        <v>2520</v>
      </c>
      <c r="P9" s="14">
        <f>IFERROR(LARGE(Tableau2[[#This Row],[POISSON 1]:[POISSON 10]],3),0)</f>
        <v>539</v>
      </c>
      <c r="Q9" s="15"/>
      <c r="R9">
        <f>_xlfn.AGGREGATE(9,6,Tableau2[[#This Row],[BIG FISH 1]:[PENALITE]])</f>
        <v>7109</v>
      </c>
      <c r="S9" s="16">
        <f>IF(R9=0,"NON CLASSE",RANK(Tableau2[[#This Row],[TOTAL]],Tableau2[TOTAL]))</f>
        <v>8</v>
      </c>
    </row>
    <row r="10" spans="1:19" x14ac:dyDescent="0.25">
      <c r="A10" s="8">
        <v>9</v>
      </c>
      <c r="B10" s="9">
        <f>IFERROR(VLOOKUP(Tableau2[[#This Row],[NOM]],[1]!Tableau3[#All],13,),0)</f>
        <v>0</v>
      </c>
      <c r="C10" s="10">
        <v>11</v>
      </c>
      <c r="D10" s="11">
        <v>2160</v>
      </c>
      <c r="E10" s="11">
        <v>1920</v>
      </c>
      <c r="F10" s="11">
        <v>3000</v>
      </c>
      <c r="G10" s="11">
        <v>428</v>
      </c>
      <c r="H10" s="11"/>
      <c r="I10" s="11"/>
      <c r="J10" s="11"/>
      <c r="K10" s="11"/>
      <c r="L10" s="11"/>
      <c r="M10" s="11"/>
      <c r="N10" s="12">
        <f>IFERROR(LARGE(Tableau2[[#This Row],[POISSON 1]:[POISSON 10]],1),0)</f>
        <v>3000</v>
      </c>
      <c r="O10" s="13">
        <f>IFERROR(LARGE(Tableau2[[#This Row],[POISSON 1]:[POISSON 10]],2),0)</f>
        <v>2160</v>
      </c>
      <c r="P10" s="14">
        <f>IFERROR(LARGE(Tableau2[[#This Row],[POISSON 1]:[POISSON 10]],3),0)</f>
        <v>1920</v>
      </c>
      <c r="Q10" s="15"/>
      <c r="R10">
        <f>_xlfn.AGGREGATE(9,6,Tableau2[[#This Row],[BIG FISH 1]:[PENALITE]])</f>
        <v>7080</v>
      </c>
      <c r="S10" s="16">
        <f>IF(R10=0,"NON CLASSE",RANK(Tableau2[[#This Row],[TOTAL]],Tableau2[TOTAL]))</f>
        <v>9</v>
      </c>
    </row>
    <row r="11" spans="1:19" x14ac:dyDescent="0.25">
      <c r="A11" s="8">
        <v>10</v>
      </c>
      <c r="B11" s="9">
        <f>IFERROR(VLOOKUP(Tableau2[[#This Row],[NOM]],[1]!Tableau3[#All],13,),0)</f>
        <v>0</v>
      </c>
      <c r="C11" s="10">
        <v>13</v>
      </c>
      <c r="D11" s="11">
        <v>4500</v>
      </c>
      <c r="E11" s="11">
        <v>2280</v>
      </c>
      <c r="F11" s="11"/>
      <c r="G11" s="11"/>
      <c r="H11" s="11"/>
      <c r="I11" s="11"/>
      <c r="J11" s="11"/>
      <c r="K11" s="11"/>
      <c r="L11" s="11"/>
      <c r="M11" s="11"/>
      <c r="N11" s="12">
        <f>IFERROR(LARGE(Tableau2[[#This Row],[POISSON 1]:[POISSON 10]],1),0)</f>
        <v>4500</v>
      </c>
      <c r="O11" s="13">
        <f>IFERROR(LARGE(Tableau2[[#This Row],[POISSON 1]:[POISSON 10]],2),0)</f>
        <v>2280</v>
      </c>
      <c r="P11" s="14">
        <f>IFERROR(LARGE(Tableau2[[#This Row],[POISSON 1]:[POISSON 10]],3),0)</f>
        <v>0</v>
      </c>
      <c r="Q11" s="15"/>
      <c r="R11">
        <f>_xlfn.AGGREGATE(9,6,Tableau2[[#This Row],[BIG FISH 1]:[PENALITE]])</f>
        <v>6780</v>
      </c>
      <c r="S11" s="16">
        <f>IF(R11=0,"NON CLASSE",RANK(Tableau2[[#This Row],[TOTAL]],Tableau2[TOTAL]))</f>
        <v>10</v>
      </c>
    </row>
    <row r="12" spans="1:19" x14ac:dyDescent="0.25">
      <c r="A12" s="8">
        <v>11</v>
      </c>
      <c r="B12" s="9">
        <f>IFERROR(VLOOKUP(Tableau2[[#This Row],[NOM]],[1]!Tableau3[#All],13,),0)</f>
        <v>0</v>
      </c>
      <c r="C12" s="10">
        <v>29</v>
      </c>
      <c r="D12" s="11">
        <v>2160</v>
      </c>
      <c r="E12" s="11">
        <v>2160</v>
      </c>
      <c r="F12" s="11">
        <v>2280</v>
      </c>
      <c r="G12" s="11"/>
      <c r="H12" s="11"/>
      <c r="I12" s="11"/>
      <c r="J12" s="11"/>
      <c r="K12" s="11"/>
      <c r="L12" s="11"/>
      <c r="M12" s="11"/>
      <c r="N12" s="12">
        <f>IFERROR(LARGE(Tableau2[[#This Row],[POISSON 1]:[POISSON 10]],1),0)</f>
        <v>2280</v>
      </c>
      <c r="O12" s="13">
        <f>IFERROR(LARGE(Tableau2[[#This Row],[POISSON 1]:[POISSON 10]],2),0)</f>
        <v>2160</v>
      </c>
      <c r="P12" s="14">
        <f>IFERROR(LARGE(Tableau2[[#This Row],[POISSON 1]:[POISSON 10]],3),0)</f>
        <v>2160</v>
      </c>
      <c r="Q12" s="15"/>
      <c r="R12">
        <f>_xlfn.AGGREGATE(9,6,Tableau2[[#This Row],[BIG FISH 1]:[PENALITE]])</f>
        <v>6600</v>
      </c>
      <c r="S12" s="16">
        <f>IF(R12=0,"NON CLASSE",RANK(Tableau2[[#This Row],[TOTAL]],Tableau2[TOTAL]))</f>
        <v>11</v>
      </c>
    </row>
    <row r="13" spans="1:19" x14ac:dyDescent="0.25">
      <c r="A13" s="8">
        <v>12</v>
      </c>
      <c r="B13" s="9">
        <f>IFERROR(VLOOKUP(Tableau2[[#This Row],[NOM]],[1]!Tableau3[#All],13,),0)</f>
        <v>0</v>
      </c>
      <c r="C13" s="10">
        <v>43</v>
      </c>
      <c r="D13" s="11">
        <v>1920</v>
      </c>
      <c r="E13" s="11">
        <v>1920</v>
      </c>
      <c r="F13" s="11">
        <v>1920</v>
      </c>
      <c r="G13" s="11">
        <v>2520</v>
      </c>
      <c r="H13" s="11" t="s">
        <v>19</v>
      </c>
      <c r="I13" s="11"/>
      <c r="J13" s="11"/>
      <c r="K13" s="11"/>
      <c r="L13" s="11"/>
      <c r="M13" s="11"/>
      <c r="N13" s="12">
        <f>IFERROR(LARGE(Tableau2[[#This Row],[POISSON 1]:[POISSON 10]],1),0)</f>
        <v>2520</v>
      </c>
      <c r="O13" s="13">
        <f>IFERROR(LARGE(Tableau2[[#This Row],[POISSON 1]:[POISSON 10]],2),0)</f>
        <v>1920</v>
      </c>
      <c r="P13" s="14">
        <f>IFERROR(LARGE(Tableau2[[#This Row],[POISSON 1]:[POISSON 10]],3),0)</f>
        <v>1920</v>
      </c>
      <c r="Q13" s="15"/>
      <c r="R13">
        <f>_xlfn.AGGREGATE(9,6,Tableau2[[#This Row],[BIG FISH 1]:[PENALITE]])</f>
        <v>6360</v>
      </c>
      <c r="S13" s="16">
        <f>IF(R13=0,"NON CLASSE",RANK(Tableau2[[#This Row],[TOTAL]],Tableau2[TOTAL]))</f>
        <v>12</v>
      </c>
    </row>
    <row r="14" spans="1:19" x14ac:dyDescent="0.25">
      <c r="A14" s="8">
        <v>13</v>
      </c>
      <c r="B14" s="9">
        <f>IFERROR(VLOOKUP(Tableau2[[#This Row],[NOM]],[1]!Tableau3[#All],13,),0)</f>
        <v>0</v>
      </c>
      <c r="C14" s="10">
        <v>5</v>
      </c>
      <c r="D14" s="11">
        <v>2040</v>
      </c>
      <c r="E14" s="11">
        <v>2160</v>
      </c>
      <c r="F14" s="11">
        <v>1920</v>
      </c>
      <c r="G14" s="11"/>
      <c r="H14" s="11"/>
      <c r="I14" s="11"/>
      <c r="J14" s="11"/>
      <c r="K14" s="11"/>
      <c r="L14" s="11"/>
      <c r="M14" s="11"/>
      <c r="N14" s="12">
        <f>IFERROR(LARGE(Tableau2[[#This Row],[POISSON 1]:[POISSON 10]],1),0)</f>
        <v>2160</v>
      </c>
      <c r="O14" s="13">
        <f>IFERROR(LARGE(Tableau2[[#This Row],[POISSON 1]:[POISSON 10]],2),0)</f>
        <v>2040</v>
      </c>
      <c r="P14" s="14">
        <f>IFERROR(LARGE(Tableau2[[#This Row],[POISSON 1]:[POISSON 10]],3),0)</f>
        <v>1920</v>
      </c>
      <c r="Q14" s="15"/>
      <c r="R14">
        <f>_xlfn.AGGREGATE(9,6,Tableau2[[#This Row],[BIG FISH 1]:[PENALITE]])</f>
        <v>6120</v>
      </c>
      <c r="S14" s="16">
        <f>IF(R14=0,"NON CLASSE",RANK(Tableau2[[#This Row],[TOTAL]],Tableau2[TOTAL]))</f>
        <v>13</v>
      </c>
    </row>
    <row r="15" spans="1:19" x14ac:dyDescent="0.25">
      <c r="A15" s="8">
        <v>14</v>
      </c>
      <c r="B15" s="9">
        <f>IFERROR(VLOOKUP(Tableau2[[#This Row],[NOM]],[1]!Tableau3[#All],13,),0)</f>
        <v>0</v>
      </c>
      <c r="C15" s="10">
        <v>28</v>
      </c>
      <c r="D15" s="11">
        <v>2400</v>
      </c>
      <c r="E15" s="11">
        <v>1301</v>
      </c>
      <c r="F15" s="11">
        <v>1487</v>
      </c>
      <c r="G15" s="11">
        <v>1920</v>
      </c>
      <c r="H15" s="11"/>
      <c r="I15" s="11"/>
      <c r="J15" s="11"/>
      <c r="K15" s="11"/>
      <c r="L15" s="11"/>
      <c r="M15" s="11"/>
      <c r="N15" s="12">
        <f>IFERROR(LARGE(Tableau2[[#This Row],[POISSON 1]:[POISSON 10]],1),0)</f>
        <v>2400</v>
      </c>
      <c r="O15" s="13">
        <f>IFERROR(LARGE(Tableau2[[#This Row],[POISSON 1]:[POISSON 10]],2),0)</f>
        <v>1920</v>
      </c>
      <c r="P15" s="14">
        <f>IFERROR(LARGE(Tableau2[[#This Row],[POISSON 1]:[POISSON 10]],3),0)</f>
        <v>1487</v>
      </c>
      <c r="Q15" s="15"/>
      <c r="R15">
        <f>_xlfn.AGGREGATE(9,6,Tableau2[[#This Row],[BIG FISH 1]:[PENALITE]])</f>
        <v>5807</v>
      </c>
      <c r="S15" s="16">
        <f>IF(R15=0,"NON CLASSE",RANK(Tableau2[[#This Row],[TOTAL]],Tableau2[TOTAL]))</f>
        <v>14</v>
      </c>
    </row>
    <row r="16" spans="1:19" x14ac:dyDescent="0.25">
      <c r="A16" s="8">
        <v>15</v>
      </c>
      <c r="B16" s="9">
        <f>IFERROR(VLOOKUP(Tableau2[[#This Row],[NOM]],[1]!Tableau3[#All],13,),0)</f>
        <v>0</v>
      </c>
      <c r="C16" s="10">
        <v>46</v>
      </c>
      <c r="D16" s="11">
        <v>3750</v>
      </c>
      <c r="E16" s="11">
        <v>2040</v>
      </c>
      <c r="F16" s="11"/>
      <c r="G16" s="11"/>
      <c r="H16" s="11"/>
      <c r="I16" s="11"/>
      <c r="J16" s="11"/>
      <c r="K16" s="11"/>
      <c r="L16" s="11"/>
      <c r="M16" s="11"/>
      <c r="N16" s="12">
        <f>IFERROR(LARGE(Tableau2[[#This Row],[POISSON 1]:[POISSON 10]],1),0)</f>
        <v>3750</v>
      </c>
      <c r="O16" s="13">
        <f>IFERROR(LARGE(Tableau2[[#This Row],[POISSON 1]:[POISSON 10]],2),0)</f>
        <v>2040</v>
      </c>
      <c r="P16" s="14">
        <f>IFERROR(LARGE(Tableau2[[#This Row],[POISSON 1]:[POISSON 10]],3),0)</f>
        <v>0</v>
      </c>
      <c r="Q16" s="15"/>
      <c r="R16">
        <f>_xlfn.AGGREGATE(9,6,Tableau2[[#This Row],[BIG FISH 1]:[PENALITE]])</f>
        <v>5790</v>
      </c>
      <c r="S16" s="16">
        <f>IF(R16=0,"NON CLASSE",RANK(Tableau2[[#This Row],[TOTAL]],Tableau2[TOTAL]))</f>
        <v>15</v>
      </c>
    </row>
    <row r="17" spans="1:19" x14ac:dyDescent="0.25">
      <c r="A17" s="8">
        <v>16</v>
      </c>
      <c r="B17" s="9">
        <f>IFERROR(VLOOKUP(Tableau2[[#This Row],[NOM]],[1]!Tableau3[#All],13,),0)</f>
        <v>0</v>
      </c>
      <c r="C17" s="10">
        <v>57</v>
      </c>
      <c r="D17" s="11">
        <v>2040</v>
      </c>
      <c r="E17" s="11">
        <v>3750</v>
      </c>
      <c r="F17" s="11"/>
      <c r="G17" s="11"/>
      <c r="H17" s="11"/>
      <c r="I17" s="11"/>
      <c r="J17" s="11"/>
      <c r="K17" s="11"/>
      <c r="L17" s="11"/>
      <c r="M17" s="11"/>
      <c r="N17" s="12">
        <f>IFERROR(LARGE(Tableau2[[#This Row],[POISSON 1]:[POISSON 10]],1),0)</f>
        <v>3750</v>
      </c>
      <c r="O17" s="13">
        <f>IFERROR(LARGE(Tableau2[[#This Row],[POISSON 1]:[POISSON 10]],2),0)</f>
        <v>2040</v>
      </c>
      <c r="P17" s="14">
        <f>IFERROR(LARGE(Tableau2[[#This Row],[POISSON 1]:[POISSON 10]],3),0)</f>
        <v>0</v>
      </c>
      <c r="Q17" s="15"/>
      <c r="R17">
        <f>_xlfn.AGGREGATE(9,6,Tableau2[[#This Row],[BIG FISH 1]:[PENALITE]])</f>
        <v>5790</v>
      </c>
      <c r="S17" s="16">
        <f>IF(R17=0,"NON CLASSE",RANK(Tableau2[[#This Row],[TOTAL]],Tableau2[TOTAL]))</f>
        <v>15</v>
      </c>
    </row>
    <row r="18" spans="1:19" x14ac:dyDescent="0.25">
      <c r="A18" s="8">
        <v>17</v>
      </c>
      <c r="B18" s="9">
        <f>IFERROR(VLOOKUP(Tableau2[[#This Row],[NOM]],[1]!Tableau3[#All],13,),0)</f>
        <v>0</v>
      </c>
      <c r="C18" s="10">
        <v>40</v>
      </c>
      <c r="D18" s="11">
        <v>1023</v>
      </c>
      <c r="E18" s="11">
        <v>1116</v>
      </c>
      <c r="F18" s="11">
        <v>3300</v>
      </c>
      <c r="G18" s="11"/>
      <c r="H18" s="11"/>
      <c r="I18" s="11"/>
      <c r="J18" s="11"/>
      <c r="K18" s="11"/>
      <c r="L18" s="11"/>
      <c r="M18" s="11"/>
      <c r="N18" s="12">
        <f>IFERROR(LARGE(Tableau2[[#This Row],[POISSON 1]:[POISSON 10]],1),0)</f>
        <v>3300</v>
      </c>
      <c r="O18" s="13">
        <f>IFERROR(LARGE(Tableau2[[#This Row],[POISSON 1]:[POISSON 10]],2),0)</f>
        <v>1116</v>
      </c>
      <c r="P18" s="14">
        <f>IFERROR(LARGE(Tableau2[[#This Row],[POISSON 1]:[POISSON 10]],3),0)</f>
        <v>1023</v>
      </c>
      <c r="Q18" s="15"/>
      <c r="R18">
        <f>_xlfn.AGGREGATE(9,6,Tableau2[[#This Row],[BIG FISH 1]:[PENALITE]])</f>
        <v>5439</v>
      </c>
      <c r="S18" s="16">
        <f>IF(R18=0,"NON CLASSE",RANK(Tableau2[[#This Row],[TOTAL]],Tableau2[TOTAL]))</f>
        <v>17</v>
      </c>
    </row>
    <row r="19" spans="1:19" x14ac:dyDescent="0.25">
      <c r="A19" s="8">
        <v>18</v>
      </c>
      <c r="B19" s="9">
        <f>IFERROR(VLOOKUP(Tableau2[[#This Row],[NOM]],[1]!Tableau3[#All],13,),0)</f>
        <v>0</v>
      </c>
      <c r="C19" s="10">
        <v>17</v>
      </c>
      <c r="D19" s="11">
        <v>2160</v>
      </c>
      <c r="E19" s="11">
        <v>3000</v>
      </c>
      <c r="F19" s="11"/>
      <c r="G19" s="11"/>
      <c r="H19" s="11"/>
      <c r="I19" s="11"/>
      <c r="J19" s="11"/>
      <c r="K19" s="11"/>
      <c r="L19" s="11"/>
      <c r="M19" s="11"/>
      <c r="N19" s="12">
        <f>IFERROR(LARGE(Tableau2[[#This Row],[POISSON 1]:[POISSON 10]],1),0)</f>
        <v>3000</v>
      </c>
      <c r="O19" s="13">
        <f>IFERROR(LARGE(Tableau2[[#This Row],[POISSON 1]:[POISSON 10]],2),0)</f>
        <v>2160</v>
      </c>
      <c r="P19" s="14">
        <f>IFERROR(LARGE(Tableau2[[#This Row],[POISSON 1]:[POISSON 10]],3),0)</f>
        <v>0</v>
      </c>
      <c r="Q19" s="15"/>
      <c r="R19">
        <f>_xlfn.AGGREGATE(9,6,Tableau2[[#This Row],[BIG FISH 1]:[PENALITE]])</f>
        <v>5160</v>
      </c>
      <c r="S19" s="16">
        <f>IF(R19=0,"NON CLASSE",RANK(Tableau2[[#This Row],[TOTAL]],Tableau2[TOTAL]))</f>
        <v>18</v>
      </c>
    </row>
    <row r="20" spans="1:19" x14ac:dyDescent="0.25">
      <c r="A20" s="8">
        <v>19</v>
      </c>
      <c r="B20" s="9">
        <f>IFERROR(VLOOKUP(Tableau2[[#This Row],[NOM]],[1]!Tableau3[#All],13,),0)</f>
        <v>0</v>
      </c>
      <c r="C20" s="10">
        <v>39</v>
      </c>
      <c r="D20" s="11">
        <v>2880</v>
      </c>
      <c r="E20" s="11">
        <v>1920</v>
      </c>
      <c r="F20" s="11"/>
      <c r="G20" s="11"/>
      <c r="H20" s="11"/>
      <c r="I20" s="11"/>
      <c r="J20" s="11"/>
      <c r="K20" s="11"/>
      <c r="L20" s="11"/>
      <c r="M20" s="11"/>
      <c r="N20" s="12">
        <f>IFERROR(LARGE(Tableau2[[#This Row],[POISSON 1]:[POISSON 10]],1),0)</f>
        <v>2880</v>
      </c>
      <c r="O20" s="13">
        <f>IFERROR(LARGE(Tableau2[[#This Row],[POISSON 1]:[POISSON 10]],2),0)</f>
        <v>1920</v>
      </c>
      <c r="P20" s="14">
        <f>IFERROR(LARGE(Tableau2[[#This Row],[POISSON 1]:[POISSON 10]],3),0)</f>
        <v>0</v>
      </c>
      <c r="Q20" s="15"/>
      <c r="R20">
        <f>_xlfn.AGGREGATE(9,6,Tableau2[[#This Row],[BIG FISH 1]:[PENALITE]])</f>
        <v>4800</v>
      </c>
      <c r="S20" s="16">
        <f>IF(R20=0,"NON CLASSE",RANK(Tableau2[[#This Row],[TOTAL]],Tableau2[TOTAL]))</f>
        <v>19</v>
      </c>
    </row>
    <row r="21" spans="1:19" x14ac:dyDescent="0.25">
      <c r="A21" s="8">
        <v>20</v>
      </c>
      <c r="B21" s="9">
        <f>IFERROR(VLOOKUP(Tableau2[[#This Row],[NOM]],[1]!Tableau3[#All],13,),0)</f>
        <v>0</v>
      </c>
      <c r="C21" s="10">
        <v>21</v>
      </c>
      <c r="D21" s="11">
        <v>2640</v>
      </c>
      <c r="E21" s="11">
        <v>2040</v>
      </c>
      <c r="F21" s="11"/>
      <c r="G21" s="11"/>
      <c r="H21" s="11"/>
      <c r="I21" s="11"/>
      <c r="J21" s="11"/>
      <c r="K21" s="11"/>
      <c r="L21" s="11"/>
      <c r="M21" s="11"/>
      <c r="N21" s="12">
        <f>IFERROR(LARGE(Tableau2[[#This Row],[POISSON 1]:[POISSON 10]],1),0)</f>
        <v>2640</v>
      </c>
      <c r="O21" s="13">
        <f>IFERROR(LARGE(Tableau2[[#This Row],[POISSON 1]:[POISSON 10]],2),0)</f>
        <v>2040</v>
      </c>
      <c r="P21" s="14">
        <f>IFERROR(LARGE(Tableau2[[#This Row],[POISSON 1]:[POISSON 10]],3),0)</f>
        <v>0</v>
      </c>
      <c r="Q21" s="15"/>
      <c r="R21">
        <f>_xlfn.AGGREGATE(9,6,Tableau2[[#This Row],[BIG FISH 1]:[PENALITE]])</f>
        <v>4680</v>
      </c>
      <c r="S21" s="16">
        <f>IF(R21=0,"NON CLASSE",RANK(Tableau2[[#This Row],[TOTAL]],Tableau2[TOTAL]))</f>
        <v>20</v>
      </c>
    </row>
    <row r="22" spans="1:19" x14ac:dyDescent="0.25">
      <c r="A22" s="8">
        <v>21</v>
      </c>
      <c r="B22" s="9">
        <f>IFERROR(VLOOKUP(Tableau2[[#This Row],[NOM]],[1]!Tableau3[#All],13,),0)</f>
        <v>0</v>
      </c>
      <c r="C22" s="10">
        <v>7</v>
      </c>
      <c r="D22" s="11">
        <v>2640</v>
      </c>
      <c r="E22" s="11">
        <v>1920</v>
      </c>
      <c r="F22" s="11"/>
      <c r="G22" s="11"/>
      <c r="H22" s="11"/>
      <c r="I22" s="11"/>
      <c r="J22" s="11"/>
      <c r="K22" s="11"/>
      <c r="L22" s="11"/>
      <c r="M22" s="11"/>
      <c r="N22" s="12">
        <f>IFERROR(LARGE(Tableau2[[#This Row],[POISSON 1]:[POISSON 10]],1),0)</f>
        <v>2640</v>
      </c>
      <c r="O22" s="13">
        <f>IFERROR(LARGE(Tableau2[[#This Row],[POISSON 1]:[POISSON 10]],2),0)</f>
        <v>1920</v>
      </c>
      <c r="P22" s="14">
        <f>IFERROR(LARGE(Tableau2[[#This Row],[POISSON 1]:[POISSON 10]],3),0)</f>
        <v>0</v>
      </c>
      <c r="Q22" s="15"/>
      <c r="R22">
        <f>_xlfn.AGGREGATE(9,6,Tableau2[[#This Row],[BIG FISH 1]:[PENALITE]])</f>
        <v>4560</v>
      </c>
      <c r="S22" s="16">
        <f>IF(R22=0,"NON CLASSE",RANK(Tableau2[[#This Row],[TOTAL]],Tableau2[TOTAL]))</f>
        <v>21</v>
      </c>
    </row>
    <row r="23" spans="1:19" x14ac:dyDescent="0.25">
      <c r="A23" s="8">
        <v>22</v>
      </c>
      <c r="B23" s="9">
        <f>IFERROR(VLOOKUP(Tableau2[[#This Row],[NOM]],[1]!Tableau3[#All],13,),0)</f>
        <v>0</v>
      </c>
      <c r="C23" s="10">
        <v>52</v>
      </c>
      <c r="D23" s="11">
        <v>1780</v>
      </c>
      <c r="E23" s="11">
        <v>2760</v>
      </c>
      <c r="F23" s="11"/>
      <c r="G23" s="11"/>
      <c r="H23" s="11"/>
      <c r="I23" s="11"/>
      <c r="J23" s="11"/>
      <c r="K23" s="11"/>
      <c r="L23" s="11"/>
      <c r="M23" s="11"/>
      <c r="N23" s="12">
        <f>IFERROR(LARGE(Tableau2[[#This Row],[POISSON 1]:[POISSON 10]],1),0)</f>
        <v>2760</v>
      </c>
      <c r="O23" s="13">
        <f>IFERROR(LARGE(Tableau2[[#This Row],[POISSON 1]:[POISSON 10]],2),0)</f>
        <v>1780</v>
      </c>
      <c r="P23" s="14">
        <f>IFERROR(LARGE(Tableau2[[#This Row],[POISSON 1]:[POISSON 10]],3),0)</f>
        <v>0</v>
      </c>
      <c r="Q23" s="15"/>
      <c r="R23">
        <f>_xlfn.AGGREGATE(9,6,Tableau2[[#This Row],[BIG FISH 1]:[PENALITE]])</f>
        <v>4540</v>
      </c>
      <c r="S23" s="16">
        <f>IF(R23=0,"NON CLASSE",RANK(Tableau2[[#This Row],[TOTAL]],Tableau2[TOTAL]))</f>
        <v>22</v>
      </c>
    </row>
    <row r="24" spans="1:19" x14ac:dyDescent="0.25">
      <c r="A24" s="8">
        <v>23</v>
      </c>
      <c r="B24" s="9">
        <f>IFERROR(VLOOKUP(Tableau2[[#This Row],[NOM]],[1]!Tableau3[#All],13,),0)</f>
        <v>0</v>
      </c>
      <c r="C24" s="10">
        <v>15</v>
      </c>
      <c r="D24" s="11">
        <v>2160</v>
      </c>
      <c r="E24" s="11">
        <v>2160</v>
      </c>
      <c r="F24" s="11"/>
      <c r="G24" s="11"/>
      <c r="H24" s="11"/>
      <c r="I24" s="11"/>
      <c r="J24" s="11"/>
      <c r="K24" s="11"/>
      <c r="L24" s="11"/>
      <c r="M24" s="11"/>
      <c r="N24" s="12">
        <f>IFERROR(LARGE(Tableau2[[#This Row],[POISSON 1]:[POISSON 10]],1),0)</f>
        <v>2160</v>
      </c>
      <c r="O24" s="13">
        <f>IFERROR(LARGE(Tableau2[[#This Row],[POISSON 1]:[POISSON 10]],2),0)</f>
        <v>2160</v>
      </c>
      <c r="P24" s="14">
        <f>IFERROR(LARGE(Tableau2[[#This Row],[POISSON 1]:[POISSON 10]],3),0)</f>
        <v>0</v>
      </c>
      <c r="Q24" s="15"/>
      <c r="R24">
        <f>_xlfn.AGGREGATE(9,6,Tableau2[[#This Row],[BIG FISH 1]:[PENALITE]])</f>
        <v>4320</v>
      </c>
      <c r="S24" s="16">
        <f>IF(R24=0,"NON CLASSE",RANK(Tableau2[[#This Row],[TOTAL]],Tableau2[TOTAL]))</f>
        <v>23</v>
      </c>
    </row>
    <row r="25" spans="1:19" x14ac:dyDescent="0.25">
      <c r="A25" s="8">
        <v>24</v>
      </c>
      <c r="B25" s="9">
        <f>IFERROR(VLOOKUP(Tableau2[[#This Row],[NOM]],[1]!Tableau3[#All],13,),0)</f>
        <v>0</v>
      </c>
      <c r="C25" s="10">
        <v>24</v>
      </c>
      <c r="D25" s="11">
        <v>2040</v>
      </c>
      <c r="E25" s="11">
        <v>2280</v>
      </c>
      <c r="F25" s="11"/>
      <c r="G25" s="11"/>
      <c r="H25" s="11"/>
      <c r="I25" s="11"/>
      <c r="J25" s="11"/>
      <c r="K25" s="11"/>
      <c r="L25" s="11"/>
      <c r="M25" s="11"/>
      <c r="N25" s="12">
        <f>IFERROR(LARGE(Tableau2[[#This Row],[POISSON 1]:[POISSON 10]],1),0)</f>
        <v>2280</v>
      </c>
      <c r="O25" s="13">
        <f>IFERROR(LARGE(Tableau2[[#This Row],[POISSON 1]:[POISSON 10]],2),0)</f>
        <v>2040</v>
      </c>
      <c r="P25" s="14">
        <f>IFERROR(LARGE(Tableau2[[#This Row],[POISSON 1]:[POISSON 10]],3),0)</f>
        <v>0</v>
      </c>
      <c r="Q25" s="15"/>
      <c r="R25">
        <f>_xlfn.AGGREGATE(9,6,Tableau2[[#This Row],[BIG FISH 1]:[PENALITE]])</f>
        <v>4320</v>
      </c>
      <c r="S25" s="16">
        <f>IF(R25=0,"NON CLASSE",RANK(Tableau2[[#This Row],[TOTAL]],Tableau2[TOTAL]))</f>
        <v>23</v>
      </c>
    </row>
    <row r="26" spans="1:19" x14ac:dyDescent="0.25">
      <c r="A26" s="8">
        <v>25</v>
      </c>
      <c r="B26" s="9">
        <f>IFERROR(VLOOKUP(Tableau2[[#This Row],[NOM]],[1]!Tableau3[#All],13,),0)</f>
        <v>0</v>
      </c>
      <c r="C26" s="10">
        <v>59</v>
      </c>
      <c r="D26" s="11">
        <v>2040</v>
      </c>
      <c r="E26" s="11">
        <v>2280</v>
      </c>
      <c r="F26" s="11"/>
      <c r="G26" s="11"/>
      <c r="H26" s="11"/>
      <c r="I26" s="11"/>
      <c r="J26" s="11"/>
      <c r="K26" s="11"/>
      <c r="L26" s="11"/>
      <c r="M26" s="11"/>
      <c r="N26" s="12">
        <f>IFERROR(LARGE(Tableau2[[#This Row],[POISSON 1]:[POISSON 10]],1),0)</f>
        <v>2280</v>
      </c>
      <c r="O26" s="13">
        <f>IFERROR(LARGE(Tableau2[[#This Row],[POISSON 1]:[POISSON 10]],2),0)</f>
        <v>2040</v>
      </c>
      <c r="P26" s="14">
        <f>IFERROR(LARGE(Tableau2[[#This Row],[POISSON 1]:[POISSON 10]],3),0)</f>
        <v>0</v>
      </c>
      <c r="Q26" s="15"/>
      <c r="R26">
        <f>_xlfn.AGGREGATE(9,6,Tableau2[[#This Row],[BIG FISH 1]:[PENALITE]])</f>
        <v>4320</v>
      </c>
      <c r="S26" s="16">
        <f>IF(R26=0,"NON CLASSE",RANK(Tableau2[[#This Row],[TOTAL]],Tableau2[TOTAL]))</f>
        <v>23</v>
      </c>
    </row>
    <row r="27" spans="1:19" x14ac:dyDescent="0.25">
      <c r="A27" s="8">
        <v>26</v>
      </c>
      <c r="B27" s="9">
        <f>IFERROR(VLOOKUP(Tableau2[[#This Row],[NOM]],[1]!Tableau3[#All],13,),0)</f>
        <v>0</v>
      </c>
      <c r="C27" s="10">
        <v>14</v>
      </c>
      <c r="D27" s="11">
        <v>4200</v>
      </c>
      <c r="E27" s="11"/>
      <c r="F27" s="11"/>
      <c r="G27" s="11"/>
      <c r="H27" s="11"/>
      <c r="I27" s="11"/>
      <c r="J27" s="11"/>
      <c r="K27" s="11"/>
      <c r="L27" s="11"/>
      <c r="M27" s="11"/>
      <c r="N27" s="12">
        <f>IFERROR(LARGE(Tableau2[[#This Row],[POISSON 1]:[POISSON 10]],1),0)</f>
        <v>4200</v>
      </c>
      <c r="O27" s="13">
        <f>IFERROR(LARGE(Tableau2[[#This Row],[POISSON 1]:[POISSON 10]],2),0)</f>
        <v>0</v>
      </c>
      <c r="P27" s="14">
        <f>IFERROR(LARGE(Tableau2[[#This Row],[POISSON 1]:[POISSON 10]],3),0)</f>
        <v>0</v>
      </c>
      <c r="Q27" s="15"/>
      <c r="R27">
        <f>_xlfn.AGGREGATE(9,6,Tableau2[[#This Row],[BIG FISH 1]:[PENALITE]])</f>
        <v>4200</v>
      </c>
      <c r="S27" s="16">
        <f>IF(R27=0,"NON CLASSE",RANK(Tableau2[[#This Row],[TOTAL]],Tableau2[TOTAL]))</f>
        <v>26</v>
      </c>
    </row>
    <row r="28" spans="1:19" x14ac:dyDescent="0.25">
      <c r="A28" s="8">
        <v>27</v>
      </c>
      <c r="B28" s="9">
        <f>IFERROR(VLOOKUP(Tableau2[[#This Row],[NOM]],[1]!Tableau3[#All],13,),0)</f>
        <v>0</v>
      </c>
      <c r="C28" s="10">
        <v>56</v>
      </c>
      <c r="D28" s="11">
        <v>2160</v>
      </c>
      <c r="E28" s="11">
        <v>2040</v>
      </c>
      <c r="F28" s="11"/>
      <c r="G28" s="11"/>
      <c r="H28" s="11"/>
      <c r="I28" s="11"/>
      <c r="J28" s="11"/>
      <c r="K28" s="11"/>
      <c r="L28" s="11"/>
      <c r="M28" s="11"/>
      <c r="N28" s="12">
        <f>IFERROR(LARGE(Tableau2[[#This Row],[POISSON 1]:[POISSON 10]],1),0)</f>
        <v>2160</v>
      </c>
      <c r="O28" s="13">
        <f>IFERROR(LARGE(Tableau2[[#This Row],[POISSON 1]:[POISSON 10]],2),0)</f>
        <v>2040</v>
      </c>
      <c r="P28" s="14">
        <f>IFERROR(LARGE(Tableau2[[#This Row],[POISSON 1]:[POISSON 10]],3),0)</f>
        <v>0</v>
      </c>
      <c r="Q28" s="15"/>
      <c r="R28">
        <f>_xlfn.AGGREGATE(9,6,Tableau2[[#This Row],[BIG FISH 1]:[PENALITE]])</f>
        <v>4200</v>
      </c>
      <c r="S28" s="16">
        <f>IF(R28=0,"NON CLASSE",RANK(Tableau2[[#This Row],[TOTAL]],Tableau2[TOTAL]))</f>
        <v>26</v>
      </c>
    </row>
    <row r="29" spans="1:19" x14ac:dyDescent="0.25">
      <c r="A29" s="8">
        <v>28</v>
      </c>
      <c r="B29" s="9">
        <f>IFERROR(VLOOKUP(Tableau2[[#This Row],[NOM]],[1]!Tableau3[#All],13,),0)</f>
        <v>0</v>
      </c>
      <c r="C29" s="10">
        <v>42</v>
      </c>
      <c r="D29" s="11">
        <v>2160</v>
      </c>
      <c r="E29" s="11">
        <v>1920</v>
      </c>
      <c r="F29" s="11"/>
      <c r="G29" s="11"/>
      <c r="H29" s="11"/>
      <c r="I29" s="11"/>
      <c r="J29" s="11"/>
      <c r="K29" s="11"/>
      <c r="L29" s="11"/>
      <c r="M29" s="11"/>
      <c r="N29" s="12">
        <f>IFERROR(LARGE(Tableau2[[#This Row],[POISSON 1]:[POISSON 10]],1),0)</f>
        <v>2160</v>
      </c>
      <c r="O29" s="13">
        <f>IFERROR(LARGE(Tableau2[[#This Row],[POISSON 1]:[POISSON 10]],2),0)</f>
        <v>1920</v>
      </c>
      <c r="P29" s="14">
        <f>IFERROR(LARGE(Tableau2[[#This Row],[POISSON 1]:[POISSON 10]],3),0)</f>
        <v>0</v>
      </c>
      <c r="Q29" s="15"/>
      <c r="R29">
        <f>_xlfn.AGGREGATE(9,6,Tableau2[[#This Row],[BIG FISH 1]:[PENALITE]])</f>
        <v>4080</v>
      </c>
      <c r="S29" s="16">
        <f>IF(R29=0,"NON CLASSE",RANK(Tableau2[[#This Row],[TOTAL]],Tableau2[TOTAL]))</f>
        <v>28</v>
      </c>
    </row>
    <row r="30" spans="1:19" x14ac:dyDescent="0.25">
      <c r="A30" s="8">
        <v>29</v>
      </c>
      <c r="B30" s="9">
        <f>IFERROR(VLOOKUP(Tableau2[[#This Row],[NOM]],[1]!Tableau3[#All],13,),0)</f>
        <v>0</v>
      </c>
      <c r="C30" s="10">
        <v>54</v>
      </c>
      <c r="D30" s="11">
        <v>1023</v>
      </c>
      <c r="E30" s="11">
        <v>2640</v>
      </c>
      <c r="F30" s="11"/>
      <c r="G30" s="11"/>
      <c r="H30" s="11"/>
      <c r="I30" s="11"/>
      <c r="J30" s="11"/>
      <c r="K30" s="11"/>
      <c r="L30" s="11"/>
      <c r="M30" s="11"/>
      <c r="N30" s="12">
        <f>IFERROR(LARGE(Tableau2[[#This Row],[POISSON 1]:[POISSON 10]],1),0)</f>
        <v>2640</v>
      </c>
      <c r="O30" s="13">
        <f>IFERROR(LARGE(Tableau2[[#This Row],[POISSON 1]:[POISSON 10]],2),0)</f>
        <v>1023</v>
      </c>
      <c r="P30" s="14">
        <f>IFERROR(LARGE(Tableau2[[#This Row],[POISSON 1]:[POISSON 10]],3),0)</f>
        <v>0</v>
      </c>
      <c r="Q30" s="15"/>
      <c r="R30">
        <f>_xlfn.AGGREGATE(9,6,Tableau2[[#This Row],[BIG FISH 1]:[PENALITE]])</f>
        <v>3663</v>
      </c>
      <c r="S30" s="16">
        <f>IF(R30=0,"NON CLASSE",RANK(Tableau2[[#This Row],[TOTAL]],Tableau2[TOTAL]))</f>
        <v>29</v>
      </c>
    </row>
    <row r="31" spans="1:19" x14ac:dyDescent="0.25">
      <c r="A31" s="8">
        <v>30</v>
      </c>
      <c r="B31" s="9">
        <f>IFERROR(VLOOKUP(Tableau2[[#This Row],[NOM]],[1]!Tableau3[#All],13,),0)</f>
        <v>0</v>
      </c>
      <c r="C31" s="10">
        <v>44</v>
      </c>
      <c r="D31" s="11">
        <v>3000</v>
      </c>
      <c r="E31" s="11">
        <v>539</v>
      </c>
      <c r="F31" s="11"/>
      <c r="G31" s="11"/>
      <c r="H31" s="11"/>
      <c r="I31" s="11"/>
      <c r="J31" s="11"/>
      <c r="K31" s="11"/>
      <c r="L31" s="11"/>
      <c r="M31" s="11"/>
      <c r="N31" s="12">
        <f>IFERROR(LARGE(Tableau2[[#This Row],[POISSON 1]:[POISSON 10]],1),0)</f>
        <v>3000</v>
      </c>
      <c r="O31" s="13">
        <f>IFERROR(LARGE(Tableau2[[#This Row],[POISSON 1]:[POISSON 10]],2),0)</f>
        <v>539</v>
      </c>
      <c r="P31" s="14">
        <f>IFERROR(LARGE(Tableau2[[#This Row],[POISSON 1]:[POISSON 10]],3),0)</f>
        <v>0</v>
      </c>
      <c r="Q31" s="15"/>
      <c r="R31">
        <f>_xlfn.AGGREGATE(9,6,Tableau2[[#This Row],[BIG FISH 1]:[PENALITE]])</f>
        <v>3539</v>
      </c>
      <c r="S31" s="16">
        <f>IF(R31=0,"NON CLASSE",RANK(Tableau2[[#This Row],[TOTAL]],Tableau2[TOTAL]))</f>
        <v>30</v>
      </c>
    </row>
    <row r="32" spans="1:19" x14ac:dyDescent="0.25">
      <c r="A32" s="8">
        <v>31</v>
      </c>
      <c r="B32" s="9">
        <f>IFERROR(VLOOKUP(Tableau2[[#This Row],[NOM]],[1]!Tableau3[#All],13,),0)</f>
        <v>0</v>
      </c>
      <c r="C32" s="10">
        <v>23</v>
      </c>
      <c r="D32" s="11">
        <v>3300</v>
      </c>
      <c r="E32" s="11"/>
      <c r="F32" s="11"/>
      <c r="G32" s="11"/>
      <c r="H32" s="11"/>
      <c r="I32" s="11"/>
      <c r="J32" s="11"/>
      <c r="K32" s="11"/>
      <c r="L32" s="11"/>
      <c r="M32" s="11"/>
      <c r="N32" s="12">
        <f>IFERROR(LARGE(Tableau2[[#This Row],[POISSON 1]:[POISSON 10]],1),0)</f>
        <v>3300</v>
      </c>
      <c r="O32" s="13">
        <f>IFERROR(LARGE(Tableau2[[#This Row],[POISSON 1]:[POISSON 10]],2),0)</f>
        <v>0</v>
      </c>
      <c r="P32" s="14">
        <f>IFERROR(LARGE(Tableau2[[#This Row],[POISSON 1]:[POISSON 10]],3),0)</f>
        <v>0</v>
      </c>
      <c r="Q32" s="15"/>
      <c r="R32">
        <f>_xlfn.AGGREGATE(9,6,Tableau2[[#This Row],[BIG FISH 1]:[PENALITE]])</f>
        <v>3300</v>
      </c>
      <c r="S32" s="16">
        <f>IF(R32=0,"NON CLASSE",RANK(Tableau2[[#This Row],[TOTAL]],Tableau2[TOTAL]))</f>
        <v>31</v>
      </c>
    </row>
    <row r="33" spans="1:19" x14ac:dyDescent="0.25">
      <c r="A33" s="8">
        <v>32</v>
      </c>
      <c r="B33" s="9">
        <f>IFERROR(VLOOKUP(Tableau2[[#This Row],[NOM]],[1]!Tableau3[#All],13,),0)</f>
        <v>0</v>
      </c>
      <c r="C33" s="10">
        <v>49</v>
      </c>
      <c r="D33" s="11">
        <v>3300</v>
      </c>
      <c r="E33" s="11"/>
      <c r="F33" s="11"/>
      <c r="G33" s="11"/>
      <c r="H33" s="11"/>
      <c r="I33" s="11"/>
      <c r="J33" s="11"/>
      <c r="K33" s="11"/>
      <c r="L33" s="11"/>
      <c r="M33" s="11"/>
      <c r="N33" s="12">
        <f>IFERROR(LARGE(Tableau2[[#This Row],[POISSON 1]:[POISSON 10]],1),0)</f>
        <v>3300</v>
      </c>
      <c r="O33" s="13">
        <f>IFERROR(LARGE(Tableau2[[#This Row],[POISSON 1]:[POISSON 10]],2),0)</f>
        <v>0</v>
      </c>
      <c r="P33" s="14">
        <f>IFERROR(LARGE(Tableau2[[#This Row],[POISSON 1]:[POISSON 10]],3),0)</f>
        <v>0</v>
      </c>
      <c r="Q33" s="15"/>
      <c r="R33">
        <f>_xlfn.AGGREGATE(9,6,Tableau2[[#This Row],[BIG FISH 1]:[PENALITE]])</f>
        <v>3300</v>
      </c>
      <c r="S33" s="16">
        <f>IF(R33=0,"NON CLASSE",RANK(Tableau2[[#This Row],[TOTAL]],Tableau2[TOTAL]))</f>
        <v>31</v>
      </c>
    </row>
    <row r="34" spans="1:19" x14ac:dyDescent="0.25">
      <c r="A34" s="8">
        <v>33</v>
      </c>
      <c r="B34" s="9">
        <f>IFERROR(VLOOKUP(Tableau2[[#This Row],[NOM]],[1]!Tableau3[#All],13,),0)</f>
        <v>0</v>
      </c>
      <c r="C34" s="10">
        <v>30</v>
      </c>
      <c r="D34" s="11">
        <v>3150</v>
      </c>
      <c r="E34" s="11"/>
      <c r="F34" s="11"/>
      <c r="G34" s="11"/>
      <c r="H34" s="11"/>
      <c r="I34" s="11"/>
      <c r="J34" s="11"/>
      <c r="K34" s="11"/>
      <c r="L34" s="11"/>
      <c r="M34" s="11"/>
      <c r="N34" s="12">
        <f>IFERROR(LARGE(Tableau2[[#This Row],[POISSON 1]:[POISSON 10]],1),0)</f>
        <v>3150</v>
      </c>
      <c r="O34" s="13">
        <f>IFERROR(LARGE(Tableau2[[#This Row],[POISSON 1]:[POISSON 10]],2),0)</f>
        <v>0</v>
      </c>
      <c r="P34" s="14">
        <f>IFERROR(LARGE(Tableau2[[#This Row],[POISSON 1]:[POISSON 10]],3),0)</f>
        <v>0</v>
      </c>
      <c r="Q34" s="15"/>
      <c r="R34">
        <f>_xlfn.AGGREGATE(9,6,Tableau2[[#This Row],[BIG FISH 1]:[PENALITE]])</f>
        <v>3150</v>
      </c>
      <c r="S34" s="16">
        <f>IF(R34=0,"NON CLASSE",RANK(Tableau2[[#This Row],[TOTAL]],Tableau2[TOTAL]))</f>
        <v>33</v>
      </c>
    </row>
    <row r="35" spans="1:19" x14ac:dyDescent="0.25">
      <c r="A35" s="8">
        <v>34</v>
      </c>
      <c r="B35" s="9">
        <f>IFERROR(VLOOKUP(Tableau2[[#This Row],[NOM]],[1]!Tableau3[#All],13,),0)</f>
        <v>0</v>
      </c>
      <c r="C35" s="10">
        <v>50</v>
      </c>
      <c r="D35" s="11">
        <v>3000</v>
      </c>
      <c r="E35" s="11"/>
      <c r="F35" s="11"/>
      <c r="G35" s="11"/>
      <c r="H35" s="11"/>
      <c r="I35" s="11"/>
      <c r="J35" s="11"/>
      <c r="K35" s="11"/>
      <c r="L35" s="11"/>
      <c r="M35" s="11"/>
      <c r="N35" s="12">
        <f>IFERROR(LARGE(Tableau2[[#This Row],[POISSON 1]:[POISSON 10]],1),0)</f>
        <v>3000</v>
      </c>
      <c r="O35" s="13">
        <f>IFERROR(LARGE(Tableau2[[#This Row],[POISSON 1]:[POISSON 10]],2),0)</f>
        <v>0</v>
      </c>
      <c r="P35" s="14">
        <f>IFERROR(LARGE(Tableau2[[#This Row],[POISSON 1]:[POISSON 10]],3),0)</f>
        <v>0</v>
      </c>
      <c r="Q35" s="15"/>
      <c r="R35">
        <f>_xlfn.AGGREGATE(9,6,Tableau2[[#This Row],[BIG FISH 1]:[PENALITE]])</f>
        <v>3000</v>
      </c>
      <c r="S35" s="16">
        <f>IF(R35=0,"NON CLASSE",RANK(Tableau2[[#This Row],[TOTAL]],Tableau2[TOTAL]))</f>
        <v>34</v>
      </c>
    </row>
    <row r="36" spans="1:19" x14ac:dyDescent="0.25">
      <c r="A36" s="8">
        <v>35</v>
      </c>
      <c r="B36" s="9">
        <f>IFERROR(VLOOKUP(Tableau2[[#This Row],[NOM]],[1]!Tableau3[#All],13,),0)</f>
        <v>0</v>
      </c>
      <c r="C36" s="10">
        <v>1</v>
      </c>
      <c r="D36" s="11">
        <v>539</v>
      </c>
      <c r="E36" s="11">
        <v>2400</v>
      </c>
      <c r="F36" s="11"/>
      <c r="G36" s="11"/>
      <c r="H36" s="11"/>
      <c r="I36" s="11"/>
      <c r="J36" s="11"/>
      <c r="K36" s="11"/>
      <c r="L36" s="11"/>
      <c r="M36" s="11"/>
      <c r="N36" s="12">
        <f>IFERROR(LARGE(Tableau2[[#This Row],[POISSON 1]:[POISSON 10]],1),0)</f>
        <v>2400</v>
      </c>
      <c r="O36" s="13">
        <f>IFERROR(LARGE(Tableau2[[#This Row],[POISSON 1]:[POISSON 10]],2),0)</f>
        <v>539</v>
      </c>
      <c r="P36" s="14">
        <f>IFERROR(LARGE(Tableau2[[#This Row],[POISSON 1]:[POISSON 10]],3),0)</f>
        <v>0</v>
      </c>
      <c r="Q36" s="15"/>
      <c r="R36">
        <f>_xlfn.AGGREGATE(9,6,Tableau2[[#This Row],[BIG FISH 1]:[PENALITE]])</f>
        <v>2939</v>
      </c>
      <c r="S36" s="16">
        <f>IF(R36=0,"NON CLASSE",RANK(Tableau2[[#This Row],[TOTAL]],Tableau2[TOTAL]))</f>
        <v>35</v>
      </c>
    </row>
    <row r="37" spans="1:19" x14ac:dyDescent="0.25">
      <c r="A37" s="8">
        <v>36</v>
      </c>
      <c r="B37" s="9">
        <f>IFERROR(VLOOKUP(Tableau2[[#This Row],[NOM]],[1]!Tableau3[#All],13,),0)</f>
        <v>0</v>
      </c>
      <c r="C37" s="10">
        <v>26</v>
      </c>
      <c r="D37" s="11">
        <v>2520</v>
      </c>
      <c r="E37" s="11"/>
      <c r="F37" s="11"/>
      <c r="G37" s="11"/>
      <c r="H37" s="11"/>
      <c r="I37" s="11"/>
      <c r="J37" s="11"/>
      <c r="K37" s="11"/>
      <c r="L37" s="11"/>
      <c r="M37" s="11"/>
      <c r="N37" s="12">
        <f>IFERROR(LARGE(Tableau2[[#This Row],[POISSON 1]:[POISSON 10]],1),0)</f>
        <v>2520</v>
      </c>
      <c r="O37" s="13">
        <f>IFERROR(LARGE(Tableau2[[#This Row],[POISSON 1]:[POISSON 10]],2),0)</f>
        <v>0</v>
      </c>
      <c r="P37" s="14">
        <f>IFERROR(LARGE(Tableau2[[#This Row],[POISSON 1]:[POISSON 10]],3),0)</f>
        <v>0</v>
      </c>
      <c r="Q37" s="15"/>
      <c r="R37">
        <f>_xlfn.AGGREGATE(9,6,Tableau2[[#This Row],[BIG FISH 1]:[PENALITE]])</f>
        <v>2520</v>
      </c>
      <c r="S37" s="16">
        <f>IF(R37=0,"NON CLASSE",RANK(Tableau2[[#This Row],[TOTAL]],Tableau2[TOTAL]))</f>
        <v>36</v>
      </c>
    </row>
    <row r="38" spans="1:19" x14ac:dyDescent="0.25">
      <c r="A38" s="8">
        <v>37</v>
      </c>
      <c r="B38" s="9">
        <f>IFERROR(VLOOKUP(Tableau2[[#This Row],[NOM]],[1]!Tableau3[#All],13,),0)</f>
        <v>0</v>
      </c>
      <c r="C38" s="10">
        <v>6</v>
      </c>
      <c r="D38" s="11">
        <v>2400</v>
      </c>
      <c r="E38" s="11"/>
      <c r="F38" s="11"/>
      <c r="G38" s="11"/>
      <c r="H38" s="11"/>
      <c r="I38" s="11"/>
      <c r="J38" s="11"/>
      <c r="K38" s="11"/>
      <c r="L38" s="11"/>
      <c r="M38" s="11"/>
      <c r="N38" s="12">
        <f>IFERROR(LARGE(Tableau2[[#This Row],[POISSON 1]:[POISSON 10]],1),0)</f>
        <v>2400</v>
      </c>
      <c r="O38" s="13">
        <f>IFERROR(LARGE(Tableau2[[#This Row],[POISSON 1]:[POISSON 10]],2),0)</f>
        <v>0</v>
      </c>
      <c r="P38" s="14">
        <f>IFERROR(LARGE(Tableau2[[#This Row],[POISSON 1]:[POISSON 10]],3),0)</f>
        <v>0</v>
      </c>
      <c r="Q38" s="15"/>
      <c r="R38">
        <f>_xlfn.AGGREGATE(9,6,Tableau2[[#This Row],[BIG FISH 1]:[PENALITE]])</f>
        <v>2400</v>
      </c>
      <c r="S38" s="16">
        <f>IF(R38=0,"NON CLASSE",RANK(Tableau2[[#This Row],[TOTAL]],Tableau2[TOTAL]))</f>
        <v>37</v>
      </c>
    </row>
    <row r="39" spans="1:19" x14ac:dyDescent="0.25">
      <c r="A39" s="8">
        <v>38</v>
      </c>
      <c r="B39" s="9">
        <f>IFERROR(VLOOKUP(Tableau2[[#This Row],[NOM]],[1]!Tableau3[#All],13,),0)</f>
        <v>0</v>
      </c>
      <c r="C39" s="10">
        <v>58</v>
      </c>
      <c r="D39" s="11">
        <v>2400</v>
      </c>
      <c r="E39" s="11"/>
      <c r="F39" s="11"/>
      <c r="G39" s="11"/>
      <c r="H39" s="11"/>
      <c r="I39" s="11"/>
      <c r="J39" s="11"/>
      <c r="K39" s="11"/>
      <c r="L39" s="11"/>
      <c r="M39" s="11"/>
      <c r="N39" s="12">
        <f>IFERROR(LARGE(Tableau2[[#This Row],[POISSON 1]:[POISSON 10]],1),0)</f>
        <v>2400</v>
      </c>
      <c r="O39" s="13">
        <f>IFERROR(LARGE(Tableau2[[#This Row],[POISSON 1]:[POISSON 10]],2),0)</f>
        <v>0</v>
      </c>
      <c r="P39" s="14">
        <f>IFERROR(LARGE(Tableau2[[#This Row],[POISSON 1]:[POISSON 10]],3),0)</f>
        <v>0</v>
      </c>
      <c r="Q39" s="15"/>
      <c r="R39">
        <f>_xlfn.AGGREGATE(9,6,Tableau2[[#This Row],[BIG FISH 1]:[PENALITE]])</f>
        <v>2400</v>
      </c>
      <c r="S39" s="16">
        <f>IF(R39=0,"NON CLASSE",RANK(Tableau2[[#This Row],[TOTAL]],Tableau2[TOTAL]))</f>
        <v>37</v>
      </c>
    </row>
    <row r="40" spans="1:19" x14ac:dyDescent="0.25">
      <c r="A40" s="8">
        <v>39</v>
      </c>
      <c r="B40" s="9">
        <f>IFERROR(VLOOKUP(Tableau2[[#This Row],[NOM]],[1]!Tableau3[#All],13,),0)</f>
        <v>0</v>
      </c>
      <c r="C40" s="10">
        <v>48</v>
      </c>
      <c r="D40" s="11">
        <v>2280</v>
      </c>
      <c r="E40" s="11"/>
      <c r="F40" s="11"/>
      <c r="G40" s="11"/>
      <c r="H40" s="11"/>
      <c r="I40" s="11"/>
      <c r="J40" s="11"/>
      <c r="K40" s="11"/>
      <c r="L40" s="11"/>
      <c r="M40" s="11"/>
      <c r="N40" s="12">
        <f>IFERROR(LARGE(Tableau2[[#This Row],[POISSON 1]:[POISSON 10]],1),0)</f>
        <v>2280</v>
      </c>
      <c r="O40" s="13">
        <f>IFERROR(LARGE(Tableau2[[#This Row],[POISSON 1]:[POISSON 10]],2),0)</f>
        <v>0</v>
      </c>
      <c r="P40" s="14">
        <f>IFERROR(LARGE(Tableau2[[#This Row],[POISSON 1]:[POISSON 10]],3),0)</f>
        <v>0</v>
      </c>
      <c r="Q40" s="15"/>
      <c r="R40">
        <f>_xlfn.AGGREGATE(9,6,Tableau2[[#This Row],[BIG FISH 1]:[PENALITE]])</f>
        <v>2280</v>
      </c>
      <c r="S40" s="16">
        <f>IF(R40=0,"NON CLASSE",RANK(Tableau2[[#This Row],[TOTAL]],Tableau2[TOTAL]))</f>
        <v>39</v>
      </c>
    </row>
    <row r="41" spans="1:19" x14ac:dyDescent="0.25">
      <c r="A41" s="8">
        <v>40</v>
      </c>
      <c r="B41" s="9">
        <f>IFERROR(VLOOKUP(Tableau2[[#This Row],[NOM]],[1]!Tableau3[#All],13,),0)</f>
        <v>0</v>
      </c>
      <c r="C41" s="10">
        <v>19</v>
      </c>
      <c r="D41" s="11">
        <v>2160</v>
      </c>
      <c r="E41" s="11"/>
      <c r="F41" s="11"/>
      <c r="G41" s="11"/>
      <c r="H41" s="11"/>
      <c r="I41" s="11"/>
      <c r="J41" s="11"/>
      <c r="K41" s="11"/>
      <c r="L41" s="11"/>
      <c r="M41" s="11"/>
      <c r="N41" s="12">
        <f>IFERROR(LARGE(Tableau2[[#This Row],[POISSON 1]:[POISSON 10]],1),0)</f>
        <v>2160</v>
      </c>
      <c r="O41" s="13">
        <f>IFERROR(LARGE(Tableau2[[#This Row],[POISSON 1]:[POISSON 10]],2),0)</f>
        <v>0</v>
      </c>
      <c r="P41" s="14">
        <f>IFERROR(LARGE(Tableau2[[#This Row],[POISSON 1]:[POISSON 10]],3),0)</f>
        <v>0</v>
      </c>
      <c r="Q41" s="15"/>
      <c r="R41">
        <f>_xlfn.AGGREGATE(9,6,Tableau2[[#This Row],[BIG FISH 1]:[PENALITE]])</f>
        <v>2160</v>
      </c>
      <c r="S41" s="16">
        <f>IF(R41=0,"NON CLASSE",RANK(Tableau2[[#This Row],[TOTAL]],Tableau2[TOTAL]))</f>
        <v>40</v>
      </c>
    </row>
    <row r="42" spans="1:19" x14ac:dyDescent="0.25">
      <c r="A42" s="8">
        <v>41</v>
      </c>
      <c r="B42" s="9">
        <f>IFERROR(VLOOKUP(Tableau2[[#This Row],[NOM]],[1]!Tableau3[#All],13,),0)</f>
        <v>0</v>
      </c>
      <c r="C42" s="10">
        <v>16</v>
      </c>
      <c r="D42" s="11">
        <v>1920</v>
      </c>
      <c r="E42" s="11"/>
      <c r="F42" s="11"/>
      <c r="G42" s="11"/>
      <c r="H42" s="11"/>
      <c r="I42" s="11"/>
      <c r="J42" s="11"/>
      <c r="K42" s="11"/>
      <c r="L42" s="11"/>
      <c r="M42" s="11"/>
      <c r="N42" s="12">
        <f>IFERROR(LARGE(Tableau2[[#This Row],[POISSON 1]:[POISSON 10]],1),0)</f>
        <v>1920</v>
      </c>
      <c r="O42" s="13">
        <f>IFERROR(LARGE(Tableau2[[#This Row],[POISSON 1]:[POISSON 10]],2),0)</f>
        <v>0</v>
      </c>
      <c r="P42" s="14">
        <f>IFERROR(LARGE(Tableau2[[#This Row],[POISSON 1]:[POISSON 10]],3),0)</f>
        <v>0</v>
      </c>
      <c r="Q42" s="15"/>
      <c r="R42">
        <f>_xlfn.AGGREGATE(9,6,Tableau2[[#This Row],[BIG FISH 1]:[PENALITE]])</f>
        <v>1920</v>
      </c>
      <c r="S42" s="16">
        <f>IF(R42=0,"NON CLASSE",RANK(Tableau2[[#This Row],[TOTAL]],Tableau2[TOTAL]))</f>
        <v>41</v>
      </c>
    </row>
    <row r="43" spans="1:19" x14ac:dyDescent="0.25">
      <c r="A43" s="8">
        <v>42</v>
      </c>
      <c r="B43" s="9">
        <f>IFERROR(VLOOKUP(Tableau2[[#This Row],[NOM]],[1]!Tableau3[#All],13,),0)</f>
        <v>0</v>
      </c>
      <c r="C43" s="10">
        <v>25</v>
      </c>
      <c r="D43" s="11">
        <v>1920</v>
      </c>
      <c r="E43" s="11"/>
      <c r="F43" s="11"/>
      <c r="G43" s="11"/>
      <c r="H43" s="11"/>
      <c r="I43" s="11"/>
      <c r="J43" s="11"/>
      <c r="K43" s="11"/>
      <c r="L43" s="11"/>
      <c r="M43" s="11"/>
      <c r="N43" s="12">
        <f>IFERROR(LARGE(Tableau2[[#This Row],[POISSON 1]:[POISSON 10]],1),0)</f>
        <v>1920</v>
      </c>
      <c r="O43" s="13">
        <f>IFERROR(LARGE(Tableau2[[#This Row],[POISSON 1]:[POISSON 10]],2),0)</f>
        <v>0</v>
      </c>
      <c r="P43" s="14">
        <f>IFERROR(LARGE(Tableau2[[#This Row],[POISSON 1]:[POISSON 10]],3),0)</f>
        <v>0</v>
      </c>
      <c r="Q43" s="15"/>
      <c r="R43">
        <f>_xlfn.AGGREGATE(9,6,Tableau2[[#This Row],[BIG FISH 1]:[PENALITE]])</f>
        <v>1920</v>
      </c>
      <c r="S43" s="16">
        <f>IF(R43=0,"NON CLASSE",RANK(Tableau2[[#This Row],[TOTAL]],Tableau2[TOTAL]))</f>
        <v>41</v>
      </c>
    </row>
    <row r="44" spans="1:19" x14ac:dyDescent="0.25">
      <c r="A44" s="8">
        <v>43</v>
      </c>
      <c r="B44" s="9">
        <f>IFERROR(VLOOKUP(Tableau2[[#This Row],[NOM]],[1]!Tableau3[#All],13,),0)</f>
        <v>0</v>
      </c>
      <c r="C44" s="10">
        <v>31</v>
      </c>
      <c r="D44" s="11">
        <v>930</v>
      </c>
      <c r="E44" s="11">
        <v>595</v>
      </c>
      <c r="F44" s="11"/>
      <c r="G44" s="11"/>
      <c r="H44" s="11"/>
      <c r="I44" s="11"/>
      <c r="J44" s="11"/>
      <c r="K44" s="11"/>
      <c r="L44" s="11"/>
      <c r="M44" s="11"/>
      <c r="N44" s="12">
        <f>IFERROR(LARGE(Tableau2[[#This Row],[POISSON 1]:[POISSON 10]],1),0)</f>
        <v>930</v>
      </c>
      <c r="O44" s="13">
        <f>IFERROR(LARGE(Tableau2[[#This Row],[POISSON 1]:[POISSON 10]],2),0)</f>
        <v>595</v>
      </c>
      <c r="P44" s="14">
        <f>IFERROR(LARGE(Tableau2[[#This Row],[POISSON 1]:[POISSON 10]],3),0)</f>
        <v>0</v>
      </c>
      <c r="Q44" s="15"/>
      <c r="R44">
        <f>_xlfn.AGGREGATE(9,6,Tableau2[[#This Row],[BIG FISH 1]:[PENALITE]])</f>
        <v>1525</v>
      </c>
      <c r="S44" s="16">
        <f>IF(R44=0,"NON CLASSE",RANK(Tableau2[[#This Row],[TOTAL]],Tableau2[TOTAL]))</f>
        <v>43</v>
      </c>
    </row>
    <row r="45" spans="1:19" x14ac:dyDescent="0.25">
      <c r="A45" s="8">
        <v>44</v>
      </c>
      <c r="B45" s="9">
        <f>IFERROR(VLOOKUP(Tableau2[[#This Row],[NOM]],[1]!Tableau3[#All],13,),0)</f>
        <v>0</v>
      </c>
      <c r="C45" s="10">
        <v>8</v>
      </c>
      <c r="D45" s="11">
        <v>930</v>
      </c>
      <c r="E45" s="11"/>
      <c r="F45" s="11"/>
      <c r="G45" s="11"/>
      <c r="H45" s="11"/>
      <c r="I45" s="11"/>
      <c r="J45" s="11"/>
      <c r="K45" s="11"/>
      <c r="L45" s="11"/>
      <c r="M45" s="11"/>
      <c r="N45" s="12">
        <f>IFERROR(LARGE(Tableau2[[#This Row],[POISSON 1]:[POISSON 10]],1),0)</f>
        <v>930</v>
      </c>
      <c r="O45" s="13">
        <f>IFERROR(LARGE(Tableau2[[#This Row],[POISSON 1]:[POISSON 10]],2),0)</f>
        <v>0</v>
      </c>
      <c r="P45" s="14">
        <f>IFERROR(LARGE(Tableau2[[#This Row],[POISSON 1]:[POISSON 10]],3),0)</f>
        <v>0</v>
      </c>
      <c r="Q45" s="15"/>
      <c r="R45">
        <f>_xlfn.AGGREGATE(9,6,Tableau2[[#This Row],[BIG FISH 1]:[PENALITE]])</f>
        <v>930</v>
      </c>
      <c r="S45" s="16">
        <f>IF(R45=0,"NON CLASSE",RANK(Tableau2[[#This Row],[TOTAL]],Tableau2[TOTAL]))</f>
        <v>44</v>
      </c>
    </row>
    <row r="46" spans="1:19" x14ac:dyDescent="0.25">
      <c r="A46" s="8">
        <v>45</v>
      </c>
      <c r="B46" s="9">
        <f>IFERROR(VLOOKUP(Tableau2[[#This Row],[NOM]],[1]!Tableau3[#All],13,),0)</f>
        <v>0</v>
      </c>
      <c r="C46" s="10">
        <v>2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2">
        <f>IFERROR(LARGE(Tableau2[[#This Row],[POISSON 1]:[POISSON 10]],1),0)</f>
        <v>0</v>
      </c>
      <c r="O46" s="13">
        <f>IFERROR(LARGE(Tableau2[[#This Row],[POISSON 1]:[POISSON 10]],2),0)</f>
        <v>0</v>
      </c>
      <c r="P46" s="14">
        <f>IFERROR(LARGE(Tableau2[[#This Row],[POISSON 1]:[POISSON 10]],3),0)</f>
        <v>0</v>
      </c>
      <c r="Q46" s="15"/>
      <c r="R46">
        <f>_xlfn.AGGREGATE(9,6,Tableau2[[#This Row],[BIG FISH 1]:[PENALITE]])</f>
        <v>0</v>
      </c>
      <c r="S46" s="16" t="str">
        <f>IF(R46=0,"NON CLASSE",RANK(Tableau2[[#This Row],[TOTAL]],Tableau2[TOTAL]))</f>
        <v>NON CLASSE</v>
      </c>
    </row>
    <row r="47" spans="1:19" x14ac:dyDescent="0.25">
      <c r="A47" s="8">
        <v>46</v>
      </c>
      <c r="B47" s="9">
        <f>IFERROR(VLOOKUP(Tableau2[[#This Row],[NOM]],[1]!Tableau3[#All],13,),0)</f>
        <v>0</v>
      </c>
      <c r="C47" s="10">
        <v>3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2">
        <f>IFERROR(LARGE(Tableau2[[#This Row],[POISSON 1]:[POISSON 10]],1),0)</f>
        <v>0</v>
      </c>
      <c r="O47" s="13">
        <f>IFERROR(LARGE(Tableau2[[#This Row],[POISSON 1]:[POISSON 10]],2),0)</f>
        <v>0</v>
      </c>
      <c r="P47" s="14">
        <f>IFERROR(LARGE(Tableau2[[#This Row],[POISSON 1]:[POISSON 10]],3),0)</f>
        <v>0</v>
      </c>
      <c r="Q47" s="15"/>
      <c r="R47">
        <f>_xlfn.AGGREGATE(9,6,Tableau2[[#This Row],[BIG FISH 1]:[PENALITE]])</f>
        <v>0</v>
      </c>
      <c r="S47" s="16" t="str">
        <f>IF(R47=0,"NON CLASSE",RANK(Tableau2[[#This Row],[TOTAL]],Tableau2[TOTAL]))</f>
        <v>NON CLASSE</v>
      </c>
    </row>
    <row r="48" spans="1:19" x14ac:dyDescent="0.25">
      <c r="A48" s="8">
        <v>47</v>
      </c>
      <c r="B48" s="9">
        <f>IFERROR(VLOOKUP(Tableau2[[#This Row],[NOM]],[1]!Tableau3[#All],13,),0)</f>
        <v>0</v>
      </c>
      <c r="C48" s="10">
        <v>9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2">
        <f>IFERROR(LARGE(Tableau2[[#This Row],[POISSON 1]:[POISSON 10]],1),0)</f>
        <v>0</v>
      </c>
      <c r="O48" s="13">
        <f>IFERROR(LARGE(Tableau2[[#This Row],[POISSON 1]:[POISSON 10]],2),0)</f>
        <v>0</v>
      </c>
      <c r="P48" s="14">
        <f>IFERROR(LARGE(Tableau2[[#This Row],[POISSON 1]:[POISSON 10]],3),0)</f>
        <v>0</v>
      </c>
      <c r="Q48" s="15"/>
      <c r="R48">
        <f>_xlfn.AGGREGATE(9,6,Tableau2[[#This Row],[BIG FISH 1]:[PENALITE]])</f>
        <v>0</v>
      </c>
      <c r="S48" s="16" t="str">
        <f>IF(R48=0,"NON CLASSE",RANK(Tableau2[[#This Row],[TOTAL]],Tableau2[TOTAL]))</f>
        <v>NON CLASSE</v>
      </c>
    </row>
    <row r="49" spans="1:19" x14ac:dyDescent="0.25">
      <c r="A49" s="8">
        <v>48</v>
      </c>
      <c r="B49" s="9">
        <f>IFERROR(VLOOKUP(Tableau2[[#This Row],[NOM]],[1]!Tableau3[#All],13,),0)</f>
        <v>0</v>
      </c>
      <c r="C49" s="10">
        <v>10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2">
        <f>IFERROR(LARGE(Tableau2[[#This Row],[POISSON 1]:[POISSON 10]],1),0)</f>
        <v>0</v>
      </c>
      <c r="O49" s="13">
        <f>IFERROR(LARGE(Tableau2[[#This Row],[POISSON 1]:[POISSON 10]],2),0)</f>
        <v>0</v>
      </c>
      <c r="P49" s="14">
        <f>IFERROR(LARGE(Tableau2[[#This Row],[POISSON 1]:[POISSON 10]],3),0)</f>
        <v>0</v>
      </c>
      <c r="Q49" s="15"/>
      <c r="R49">
        <f>_xlfn.AGGREGATE(9,6,Tableau2[[#This Row],[BIG FISH 1]:[PENALITE]])</f>
        <v>0</v>
      </c>
      <c r="S49" s="16" t="str">
        <f>IF(R49=0,"NON CLASSE",RANK(Tableau2[[#This Row],[TOTAL]],Tableau2[TOTAL]))</f>
        <v>NON CLASSE</v>
      </c>
    </row>
    <row r="50" spans="1:19" x14ac:dyDescent="0.25">
      <c r="A50" s="8">
        <v>49</v>
      </c>
      <c r="B50" s="9">
        <f>IFERROR(VLOOKUP(Tableau2[[#This Row],[NOM]],[1]!Tableau3[#All],13,),0)</f>
        <v>0</v>
      </c>
      <c r="C50" s="10">
        <v>12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2">
        <f>IFERROR(LARGE(Tableau2[[#This Row],[POISSON 1]:[POISSON 10]],1),0)</f>
        <v>0</v>
      </c>
      <c r="O50" s="13">
        <f>IFERROR(LARGE(Tableau2[[#This Row],[POISSON 1]:[POISSON 10]],2),0)</f>
        <v>0</v>
      </c>
      <c r="P50" s="14">
        <f>IFERROR(LARGE(Tableau2[[#This Row],[POISSON 1]:[POISSON 10]],3),0)</f>
        <v>0</v>
      </c>
      <c r="Q50" s="15"/>
      <c r="R50">
        <f>_xlfn.AGGREGATE(9,6,Tableau2[[#This Row],[BIG FISH 1]:[PENALITE]])</f>
        <v>0</v>
      </c>
      <c r="S50" s="16" t="str">
        <f>IF(R50=0,"NON CLASSE",RANK(Tableau2[[#This Row],[TOTAL]],Tableau2[TOTAL]))</f>
        <v>NON CLASSE</v>
      </c>
    </row>
    <row r="51" spans="1:19" x14ac:dyDescent="0.25">
      <c r="A51" s="8">
        <v>50</v>
      </c>
      <c r="B51" s="9">
        <f>IFERROR(VLOOKUP(Tableau2[[#This Row],[NOM]],[1]!Tableau3[#All],13,),0)</f>
        <v>0</v>
      </c>
      <c r="C51" s="10">
        <v>18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2">
        <f>IFERROR(LARGE(Tableau2[[#This Row],[POISSON 1]:[POISSON 10]],1),0)</f>
        <v>0</v>
      </c>
      <c r="O51" s="13">
        <f>IFERROR(LARGE(Tableau2[[#This Row],[POISSON 1]:[POISSON 10]],2),0)</f>
        <v>0</v>
      </c>
      <c r="P51" s="14">
        <f>IFERROR(LARGE(Tableau2[[#This Row],[POISSON 1]:[POISSON 10]],3),0)</f>
        <v>0</v>
      </c>
      <c r="Q51" s="15"/>
      <c r="R51">
        <f>_xlfn.AGGREGATE(9,6,Tableau2[[#This Row],[BIG FISH 1]:[PENALITE]])</f>
        <v>0</v>
      </c>
      <c r="S51" s="16" t="str">
        <f>IF(R51=0,"NON CLASSE",RANK(Tableau2[[#This Row],[TOTAL]],Tableau2[TOTAL]))</f>
        <v>NON CLASSE</v>
      </c>
    </row>
    <row r="52" spans="1:19" x14ac:dyDescent="0.25">
      <c r="A52" s="8">
        <v>51</v>
      </c>
      <c r="B52" s="9">
        <f>IFERROR(VLOOKUP(Tableau2[[#This Row],[NOM]],[1]!Tableau3[#All],13,),0)</f>
        <v>0</v>
      </c>
      <c r="C52" s="10">
        <v>20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2">
        <f>IFERROR(LARGE(Tableau2[[#This Row],[POISSON 1]:[POISSON 10]],1),0)</f>
        <v>0</v>
      </c>
      <c r="O52" s="13">
        <f>IFERROR(LARGE(Tableau2[[#This Row],[POISSON 1]:[POISSON 10]],2),0)</f>
        <v>0</v>
      </c>
      <c r="P52" s="14">
        <f>IFERROR(LARGE(Tableau2[[#This Row],[POISSON 1]:[POISSON 10]],3),0)</f>
        <v>0</v>
      </c>
      <c r="Q52" s="15"/>
      <c r="R52">
        <f>_xlfn.AGGREGATE(9,6,Tableau2[[#This Row],[BIG FISH 1]:[PENALITE]])</f>
        <v>0</v>
      </c>
      <c r="S52" s="16" t="str">
        <f>IF(R52=0,"NON CLASSE",RANK(Tableau2[[#This Row],[TOTAL]],Tableau2[TOTAL]))</f>
        <v>NON CLASSE</v>
      </c>
    </row>
    <row r="53" spans="1:19" x14ac:dyDescent="0.25">
      <c r="A53" s="8">
        <v>52</v>
      </c>
      <c r="B53" s="9">
        <f>IFERROR(VLOOKUP(Tableau2[[#This Row],[NOM]],[1]!Tableau3[#All],13,),0)</f>
        <v>0</v>
      </c>
      <c r="C53" s="10">
        <v>22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2">
        <f>IFERROR(LARGE(Tableau2[[#This Row],[POISSON 1]:[POISSON 10]],1),0)</f>
        <v>0</v>
      </c>
      <c r="O53" s="13">
        <f>IFERROR(LARGE(Tableau2[[#This Row],[POISSON 1]:[POISSON 10]],2),0)</f>
        <v>0</v>
      </c>
      <c r="P53" s="14">
        <f>IFERROR(LARGE(Tableau2[[#This Row],[POISSON 1]:[POISSON 10]],3),0)</f>
        <v>0</v>
      </c>
      <c r="Q53" s="15"/>
      <c r="R53">
        <f>_xlfn.AGGREGATE(9,6,Tableau2[[#This Row],[BIG FISH 1]:[PENALITE]])</f>
        <v>0</v>
      </c>
      <c r="S53" s="16" t="str">
        <f>IF(R53=0,"NON CLASSE",RANK(Tableau2[[#This Row],[TOTAL]],Tableau2[TOTAL]))</f>
        <v>NON CLASSE</v>
      </c>
    </row>
    <row r="54" spans="1:19" x14ac:dyDescent="0.25">
      <c r="A54" s="8">
        <v>53</v>
      </c>
      <c r="B54" s="9">
        <f>IFERROR(VLOOKUP(Tableau2[[#This Row],[NOM]],[1]!Tableau3[#All],13,),0)</f>
        <v>0</v>
      </c>
      <c r="C54" s="10">
        <v>34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2">
        <f>IFERROR(LARGE(Tableau2[[#This Row],[POISSON 1]:[POISSON 10]],1),0)</f>
        <v>0</v>
      </c>
      <c r="O54" s="13">
        <f>IFERROR(LARGE(Tableau2[[#This Row],[POISSON 1]:[POISSON 10]],2),0)</f>
        <v>0</v>
      </c>
      <c r="P54" s="14">
        <f>IFERROR(LARGE(Tableau2[[#This Row],[POISSON 1]:[POISSON 10]],3),0)</f>
        <v>0</v>
      </c>
      <c r="Q54" s="15"/>
      <c r="R54">
        <f>_xlfn.AGGREGATE(9,6,Tableau2[[#This Row],[BIG FISH 1]:[PENALITE]])</f>
        <v>0</v>
      </c>
      <c r="S54" s="16" t="str">
        <f>IF(R54=0,"NON CLASSE",RANK(Tableau2[[#This Row],[TOTAL]],Tableau2[TOTAL]))</f>
        <v>NON CLASSE</v>
      </c>
    </row>
    <row r="55" spans="1:19" x14ac:dyDescent="0.25">
      <c r="A55" s="8">
        <v>54</v>
      </c>
      <c r="B55" s="9">
        <f>IFERROR(VLOOKUP(Tableau2[[#This Row],[NOM]],[1]!Tableau3[#All],13,),0)</f>
        <v>0</v>
      </c>
      <c r="C55" s="10">
        <v>36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2">
        <f>IFERROR(LARGE(Tableau2[[#This Row],[POISSON 1]:[POISSON 10]],1),0)</f>
        <v>0</v>
      </c>
      <c r="O55" s="13">
        <f>IFERROR(LARGE(Tableau2[[#This Row],[POISSON 1]:[POISSON 10]],2),0)</f>
        <v>0</v>
      </c>
      <c r="P55" s="14">
        <f>IFERROR(LARGE(Tableau2[[#This Row],[POISSON 1]:[POISSON 10]],3),0)</f>
        <v>0</v>
      </c>
      <c r="Q55" s="15"/>
      <c r="R55">
        <f>_xlfn.AGGREGATE(9,6,Tableau2[[#This Row],[BIG FISH 1]:[PENALITE]])</f>
        <v>0</v>
      </c>
      <c r="S55" s="16" t="str">
        <f>IF(R55=0,"NON CLASSE",RANK(Tableau2[[#This Row],[TOTAL]],Tableau2[TOTAL]))</f>
        <v>NON CLASSE</v>
      </c>
    </row>
    <row r="56" spans="1:19" x14ac:dyDescent="0.25">
      <c r="A56" s="8">
        <v>55</v>
      </c>
      <c r="B56" s="9">
        <f>IFERROR(VLOOKUP(Tableau2[[#This Row],[NOM]],[1]!Tableau3[#All],13,),0)</f>
        <v>0</v>
      </c>
      <c r="C56" s="10">
        <v>37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2">
        <f>IFERROR(LARGE(Tableau2[[#This Row],[POISSON 1]:[POISSON 10]],1),0)</f>
        <v>0</v>
      </c>
      <c r="O56" s="13">
        <f>IFERROR(LARGE(Tableau2[[#This Row],[POISSON 1]:[POISSON 10]],2),0)</f>
        <v>0</v>
      </c>
      <c r="P56" s="14">
        <f>IFERROR(LARGE(Tableau2[[#This Row],[POISSON 1]:[POISSON 10]],3),0)</f>
        <v>0</v>
      </c>
      <c r="Q56" s="15"/>
      <c r="R56">
        <f>_xlfn.AGGREGATE(9,6,Tableau2[[#This Row],[BIG FISH 1]:[PENALITE]])</f>
        <v>0</v>
      </c>
      <c r="S56" s="16" t="str">
        <f>IF(R56=0,"NON CLASSE",RANK(Tableau2[[#This Row],[TOTAL]],Tableau2[TOTAL]))</f>
        <v>NON CLASSE</v>
      </c>
    </row>
    <row r="57" spans="1:19" x14ac:dyDescent="0.25">
      <c r="A57" s="8">
        <v>56</v>
      </c>
      <c r="B57" s="9">
        <f>IFERROR(VLOOKUP(Tableau2[[#This Row],[NOM]],[1]!Tableau3[#All],13,),0)</f>
        <v>0</v>
      </c>
      <c r="C57" s="10">
        <v>41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2">
        <f>IFERROR(LARGE(Tableau2[[#This Row],[POISSON 1]:[POISSON 10]],1),0)</f>
        <v>0</v>
      </c>
      <c r="O57" s="13">
        <f>IFERROR(LARGE(Tableau2[[#This Row],[POISSON 1]:[POISSON 10]],2),0)</f>
        <v>0</v>
      </c>
      <c r="P57" s="14">
        <f>IFERROR(LARGE(Tableau2[[#This Row],[POISSON 1]:[POISSON 10]],3),0)</f>
        <v>0</v>
      </c>
      <c r="Q57" s="15"/>
      <c r="R57">
        <f>_xlfn.AGGREGATE(9,6,Tableau2[[#This Row],[BIG FISH 1]:[PENALITE]])</f>
        <v>0</v>
      </c>
      <c r="S57" s="16" t="str">
        <f>IF(R57=0,"NON CLASSE",RANK(Tableau2[[#This Row],[TOTAL]],Tableau2[TOTAL]))</f>
        <v>NON CLASSE</v>
      </c>
    </row>
    <row r="58" spans="1:19" x14ac:dyDescent="0.25">
      <c r="A58" s="8">
        <v>57</v>
      </c>
      <c r="B58" s="9">
        <f>IFERROR(VLOOKUP(Tableau2[[#This Row],[NOM]],[1]!Tableau3[#All],13,),0)</f>
        <v>0</v>
      </c>
      <c r="C58" s="10">
        <v>45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2">
        <f>IFERROR(LARGE(Tableau2[[#This Row],[POISSON 1]:[POISSON 10]],1),0)</f>
        <v>0</v>
      </c>
      <c r="O58" s="13">
        <f>IFERROR(LARGE(Tableau2[[#This Row],[POISSON 1]:[POISSON 10]],2),0)</f>
        <v>0</v>
      </c>
      <c r="P58" s="14">
        <f>IFERROR(LARGE(Tableau2[[#This Row],[POISSON 1]:[POISSON 10]],3),0)</f>
        <v>0</v>
      </c>
      <c r="Q58" s="15"/>
      <c r="R58">
        <f>_xlfn.AGGREGATE(9,6,Tableau2[[#This Row],[BIG FISH 1]:[PENALITE]])</f>
        <v>0</v>
      </c>
      <c r="S58" s="16" t="str">
        <f>IF(R58=0,"NON CLASSE",RANK(Tableau2[[#This Row],[TOTAL]],Tableau2[TOTAL]))</f>
        <v>NON CLASSE</v>
      </c>
    </row>
    <row r="59" spans="1:19" x14ac:dyDescent="0.25">
      <c r="A59" s="8">
        <v>58</v>
      </c>
      <c r="B59" s="9">
        <f>IFERROR(VLOOKUP(Tableau2[[#This Row],[NOM]],[1]!Tableau3[#All],13,),0)</f>
        <v>0</v>
      </c>
      <c r="C59" s="10">
        <v>47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2">
        <f>IFERROR(LARGE(Tableau2[[#This Row],[POISSON 1]:[POISSON 10]],1),0)</f>
        <v>0</v>
      </c>
      <c r="O59" s="13">
        <f>IFERROR(LARGE(Tableau2[[#This Row],[POISSON 1]:[POISSON 10]],2),0)</f>
        <v>0</v>
      </c>
      <c r="P59" s="14">
        <f>IFERROR(LARGE(Tableau2[[#This Row],[POISSON 1]:[POISSON 10]],3),0)</f>
        <v>0</v>
      </c>
      <c r="Q59" s="15"/>
      <c r="R59">
        <f>_xlfn.AGGREGATE(9,6,Tableau2[[#This Row],[BIG FISH 1]:[PENALITE]])</f>
        <v>0</v>
      </c>
      <c r="S59" s="16" t="str">
        <f>IF(R59=0,"NON CLASSE",RANK(Tableau2[[#This Row],[TOTAL]],Tableau2[TOTAL]))</f>
        <v>NON CLASSE</v>
      </c>
    </row>
    <row r="60" spans="1:19" x14ac:dyDescent="0.25">
      <c r="A60" s="8">
        <v>59</v>
      </c>
      <c r="B60" s="9">
        <f>IFERROR(VLOOKUP(Tableau2[[#This Row],[NOM]],[1]!Tableau3[#All],13,),0)</f>
        <v>0</v>
      </c>
      <c r="C60" s="10">
        <v>51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2">
        <f>IFERROR(LARGE(Tableau2[[#This Row],[POISSON 1]:[POISSON 10]],1),0)</f>
        <v>0</v>
      </c>
      <c r="O60" s="13">
        <f>IFERROR(LARGE(Tableau2[[#This Row],[POISSON 1]:[POISSON 10]],2),0)</f>
        <v>0</v>
      </c>
      <c r="P60" s="14">
        <f>IFERROR(LARGE(Tableau2[[#This Row],[POISSON 1]:[POISSON 10]],3),0)</f>
        <v>0</v>
      </c>
      <c r="Q60" s="15"/>
      <c r="R60">
        <f>_xlfn.AGGREGATE(9,6,Tableau2[[#This Row],[BIG FISH 1]:[PENALITE]])</f>
        <v>0</v>
      </c>
      <c r="S60" s="16" t="str">
        <f>IF(R60=0,"NON CLASSE",RANK(Tableau2[[#This Row],[TOTAL]],Tableau2[TOTAL]))</f>
        <v>NON CLASSE</v>
      </c>
    </row>
    <row r="61" spans="1:19" x14ac:dyDescent="0.25">
      <c r="A61" s="8">
        <v>60</v>
      </c>
      <c r="B61" s="9">
        <f>IFERROR(VLOOKUP(Tableau2[[#This Row],[NOM]],[1]!Tableau3[#All],13,),0)</f>
        <v>0</v>
      </c>
      <c r="C61" s="10">
        <v>53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2">
        <f>IFERROR(LARGE(Tableau2[[#This Row],[POISSON 1]:[POISSON 10]],1),0)</f>
        <v>0</v>
      </c>
      <c r="O61" s="13">
        <f>IFERROR(LARGE(Tableau2[[#This Row],[POISSON 1]:[POISSON 10]],2),0)</f>
        <v>0</v>
      </c>
      <c r="P61" s="14">
        <f>IFERROR(LARGE(Tableau2[[#This Row],[POISSON 1]:[POISSON 10]],3),0)</f>
        <v>0</v>
      </c>
      <c r="Q61" s="15"/>
      <c r="R61">
        <f>_xlfn.AGGREGATE(9,6,Tableau2[[#This Row],[BIG FISH 1]:[PENALITE]])</f>
        <v>0</v>
      </c>
      <c r="S61" s="16" t="str">
        <f>IF(R61=0,"NON CLASSE",RANK(Tableau2[[#This Row],[TOTAL]],Tableau2[TOTAL]))</f>
        <v>NON CLASSE</v>
      </c>
    </row>
    <row r="62" spans="1:19" x14ac:dyDescent="0.25">
      <c r="A62" s="8">
        <v>61</v>
      </c>
      <c r="B62" s="9">
        <f>IFERROR(VLOOKUP(Tableau2[[#This Row],[NOM]],[1]!Tableau3[#All],13,),0)</f>
        <v>0</v>
      </c>
      <c r="C62" s="10">
        <v>60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2">
        <f>IFERROR(LARGE(Tableau2[[#This Row],[POISSON 1]:[POISSON 10]],1),0)</f>
        <v>0</v>
      </c>
      <c r="O62" s="13">
        <f>IFERROR(LARGE(Tableau2[[#This Row],[POISSON 1]:[POISSON 10]],2),0)</f>
        <v>0</v>
      </c>
      <c r="P62" s="14">
        <f>IFERROR(LARGE(Tableau2[[#This Row],[POISSON 1]:[POISSON 10]],3),0)</f>
        <v>0</v>
      </c>
      <c r="Q62" s="15"/>
      <c r="R62">
        <f>_xlfn.AGGREGATE(9,6,Tableau2[[#This Row],[BIG FISH 1]:[PENALITE]])</f>
        <v>0</v>
      </c>
      <c r="S62" s="16" t="str">
        <f>IF(R62=0,"NON CLASSE",RANK(Tableau2[[#This Row],[TOTAL]],Tableau2[TOTAL]))</f>
        <v>NON CLASSE</v>
      </c>
    </row>
    <row r="63" spans="1:19" x14ac:dyDescent="0.25">
      <c r="A63" s="8">
        <v>62</v>
      </c>
      <c r="B63" s="9">
        <f>IFERROR(VLOOKUP(Tableau2[[#This Row],[NOM]],[1]!Tableau3[#All],13,),0)</f>
        <v>0</v>
      </c>
      <c r="C63" s="10">
        <v>61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2">
        <f>IFERROR(LARGE(Tableau2[[#This Row],[POISSON 1]:[POISSON 10]],1),0)</f>
        <v>0</v>
      </c>
      <c r="O63" s="13">
        <f>IFERROR(LARGE(Tableau2[[#This Row],[POISSON 1]:[POISSON 10]],2),0)</f>
        <v>0</v>
      </c>
      <c r="P63" s="14">
        <f>IFERROR(LARGE(Tableau2[[#This Row],[POISSON 1]:[POISSON 10]],3),0)</f>
        <v>0</v>
      </c>
      <c r="Q63" s="15"/>
      <c r="R63">
        <f>_xlfn.AGGREGATE(9,6,Tableau2[[#This Row],[BIG FISH 1]:[PENALITE]])</f>
        <v>0</v>
      </c>
      <c r="S63" s="16" t="str">
        <f>IF(R63=0,"NON CLASSE",RANK(Tableau2[[#This Row],[TOTAL]],Tableau2[TOTAL]))</f>
        <v>NON CLASSE</v>
      </c>
    </row>
    <row r="64" spans="1:19" x14ac:dyDescent="0.25">
      <c r="A64" s="8"/>
      <c r="B64" s="9">
        <f>IFERROR(VLOOKUP(Tableau2[[#This Row],[NOM]],[1]!Tableau3[#All],13,),0)</f>
        <v>0</v>
      </c>
      <c r="C64" s="17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2">
        <f>IFERROR(LARGE(Tableau2[[#This Row],[POISSON 1]:[POISSON 10]],1),0)</f>
        <v>0</v>
      </c>
      <c r="O64" s="13">
        <f>IFERROR(LARGE(Tableau2[[#This Row],[POISSON 1]:[POISSON 10]],2),0)</f>
        <v>0</v>
      </c>
      <c r="P64" s="14">
        <f>IFERROR(LARGE(Tableau2[[#This Row],[POISSON 1]:[POISSON 10]],3),0)</f>
        <v>0</v>
      </c>
      <c r="Q64" s="15"/>
      <c r="R64">
        <f>_xlfn.AGGREGATE(9,6,Tableau2[[#This Row],[BIG FISH 1]:[PENALITE]])</f>
        <v>0</v>
      </c>
      <c r="S64" s="16" t="str">
        <f>IF(R64=0,"NON CLASSE",RANK(Tableau2[[#This Row],[TOTAL]],Tableau2[TOTAL]))</f>
        <v>NON CLASSE</v>
      </c>
    </row>
    <row r="65" spans="1:19" x14ac:dyDescent="0.25">
      <c r="A65" s="8"/>
      <c r="B65" s="9">
        <f>IFERROR(VLOOKUP(Tableau2[[#This Row],[NOM]],[1]!Tableau3[#All],13,),0)</f>
        <v>0</v>
      </c>
      <c r="C65" s="17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2">
        <f>IFERROR(LARGE(Tableau2[[#This Row],[POISSON 1]:[POISSON 10]],1),0)</f>
        <v>0</v>
      </c>
      <c r="O65" s="13">
        <f>IFERROR(LARGE(Tableau2[[#This Row],[POISSON 1]:[POISSON 10]],2),0)</f>
        <v>0</v>
      </c>
      <c r="P65" s="14">
        <f>IFERROR(LARGE(Tableau2[[#This Row],[POISSON 1]:[POISSON 10]],3),0)</f>
        <v>0</v>
      </c>
      <c r="Q65" s="15"/>
      <c r="R65">
        <f>_xlfn.AGGREGATE(9,6,Tableau2[[#This Row],[BIG FISH 1]:[PENALITE]])</f>
        <v>0</v>
      </c>
      <c r="S65" s="16" t="str">
        <f>IF(R65=0,"NON CLASSE",RANK(Tableau2[[#This Row],[TOTAL]],Tableau2[TOTAL]))</f>
        <v>NON CLASSE</v>
      </c>
    </row>
    <row r="66" spans="1:19" x14ac:dyDescent="0.25">
      <c r="A66" s="8"/>
      <c r="B66" s="9">
        <f>IFERROR(VLOOKUP(Tableau2[[#This Row],[NOM]],[1]!Tableau3[#All],13,),0)</f>
        <v>0</v>
      </c>
      <c r="C66" s="17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2">
        <f>IFERROR(LARGE(Tableau2[[#This Row],[POISSON 1]:[POISSON 10]],1),0)</f>
        <v>0</v>
      </c>
      <c r="O66" s="13">
        <f>IFERROR(LARGE(Tableau2[[#This Row],[POISSON 1]:[POISSON 10]],2),0)</f>
        <v>0</v>
      </c>
      <c r="P66" s="14">
        <f>IFERROR(LARGE(Tableau2[[#This Row],[POISSON 1]:[POISSON 10]],3),0)</f>
        <v>0</v>
      </c>
      <c r="Q66" s="15"/>
      <c r="R66">
        <f>_xlfn.AGGREGATE(9,6,Tableau2[[#This Row],[BIG FISH 1]:[PENALITE]])</f>
        <v>0</v>
      </c>
      <c r="S66" s="16" t="str">
        <f>IF(R66=0,"NON CLASSE",RANK(Tableau2[[#This Row],[TOTAL]],Tableau2[TOTAL]))</f>
        <v>NON CLASSE</v>
      </c>
    </row>
    <row r="67" spans="1:19" x14ac:dyDescent="0.25">
      <c r="A67" s="8"/>
      <c r="B67" s="9">
        <f>IFERROR(VLOOKUP(Tableau2[[#This Row],[NOM]],[1]!Tableau3[#All],13,),0)</f>
        <v>0</v>
      </c>
      <c r="C67" s="17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2">
        <f>IFERROR(LARGE(Tableau2[[#This Row],[POISSON 1]:[POISSON 10]],1),0)</f>
        <v>0</v>
      </c>
      <c r="O67" s="13">
        <f>IFERROR(LARGE(Tableau2[[#This Row],[POISSON 1]:[POISSON 10]],2),0)</f>
        <v>0</v>
      </c>
      <c r="P67" s="14">
        <f>IFERROR(LARGE(Tableau2[[#This Row],[POISSON 1]:[POISSON 10]],3),0)</f>
        <v>0</v>
      </c>
      <c r="Q67" s="15"/>
      <c r="R67">
        <f>_xlfn.AGGREGATE(9,6,Tableau2[[#This Row],[BIG FISH 1]:[PENALITE]])</f>
        <v>0</v>
      </c>
      <c r="S67" s="16" t="str">
        <f>IF(R67=0,"NON CLASSE",RANK(Tableau2[[#This Row],[TOTAL]],Tableau2[TOTAL]))</f>
        <v>NON CLASSE</v>
      </c>
    </row>
    <row r="68" spans="1:19" x14ac:dyDescent="0.25">
      <c r="A68" s="8"/>
      <c r="B68" s="9">
        <f>IFERROR(VLOOKUP(Tableau2[[#This Row],[NOM]],[1]!Tableau3[#All],13,),0)</f>
        <v>0</v>
      </c>
      <c r="C68" s="17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2">
        <f>IFERROR(LARGE(Tableau2[[#This Row],[POISSON 1]:[POISSON 10]],1),0)</f>
        <v>0</v>
      </c>
      <c r="O68" s="13">
        <f>IFERROR(LARGE(Tableau2[[#This Row],[POISSON 1]:[POISSON 10]],2),0)</f>
        <v>0</v>
      </c>
      <c r="P68" s="14">
        <f>IFERROR(LARGE(Tableau2[[#This Row],[POISSON 1]:[POISSON 10]],3),0)</f>
        <v>0</v>
      </c>
      <c r="Q68" s="15"/>
      <c r="R68">
        <f>_xlfn.AGGREGATE(9,6,Tableau2[[#This Row],[BIG FISH 1]:[PENALITE]])</f>
        <v>0</v>
      </c>
      <c r="S68" s="16" t="str">
        <f>IF(R68=0,"NON CLASSE",RANK(Tableau2[[#This Row],[TOTAL]],Tableau2[TOTAL]))</f>
        <v>NON CLASSE</v>
      </c>
    </row>
    <row r="69" spans="1:19" x14ac:dyDescent="0.25">
      <c r="A69" s="8"/>
      <c r="B69" s="9">
        <f>IFERROR(VLOOKUP(Tableau2[[#This Row],[NOM]],[1]!Tableau3[#All],13,),0)</f>
        <v>0</v>
      </c>
      <c r="C69" s="17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2">
        <f>IFERROR(LARGE(Tableau2[[#This Row],[POISSON 1]:[POISSON 10]],1),0)</f>
        <v>0</v>
      </c>
      <c r="O69" s="13">
        <f>IFERROR(LARGE(Tableau2[[#This Row],[POISSON 1]:[POISSON 10]],2),0)</f>
        <v>0</v>
      </c>
      <c r="P69" s="14">
        <f>IFERROR(LARGE(Tableau2[[#This Row],[POISSON 1]:[POISSON 10]],3),0)</f>
        <v>0</v>
      </c>
      <c r="Q69" s="15"/>
      <c r="R69">
        <f>_xlfn.AGGREGATE(9,6,Tableau2[[#This Row],[BIG FISH 1]:[PENALITE]])</f>
        <v>0</v>
      </c>
      <c r="S69" s="16" t="str">
        <f>IF(R69=0,"NON CLASSE",RANK(Tableau2[[#This Row],[TOTAL]],Tableau2[TOTAL]))</f>
        <v>NON CLASSE</v>
      </c>
    </row>
    <row r="70" spans="1:19" x14ac:dyDescent="0.25">
      <c r="A70" s="8"/>
      <c r="B70" s="9">
        <f>IFERROR(VLOOKUP(Tableau2[[#This Row],[NOM]],[1]!Tableau3[#All],13,),0)</f>
        <v>0</v>
      </c>
      <c r="C70" s="17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2">
        <f>IFERROR(LARGE(Tableau2[[#This Row],[POISSON 1]:[POISSON 10]],1),0)</f>
        <v>0</v>
      </c>
      <c r="O70" s="13">
        <f>IFERROR(LARGE(Tableau2[[#This Row],[POISSON 1]:[POISSON 10]],2),0)</f>
        <v>0</v>
      </c>
      <c r="P70" s="14">
        <f>IFERROR(LARGE(Tableau2[[#This Row],[POISSON 1]:[POISSON 10]],3),0)</f>
        <v>0</v>
      </c>
      <c r="Q70" s="15"/>
      <c r="R70">
        <f>_xlfn.AGGREGATE(9,6,Tableau2[[#This Row],[BIG FISH 1]:[PENALITE]])</f>
        <v>0</v>
      </c>
      <c r="S70" s="16" t="str">
        <f>IF(R70=0,"NON CLASSE",RANK(Tableau2[[#This Row],[TOTAL]],Tableau2[TOTAL]))</f>
        <v>NON CLASSE</v>
      </c>
    </row>
    <row r="71" spans="1:19" x14ac:dyDescent="0.25">
      <c r="A71" s="8"/>
      <c r="B71" s="9">
        <f>IFERROR(VLOOKUP(Tableau2[[#This Row],[NOM]],[1]!Tableau3[#All],13,),0)</f>
        <v>0</v>
      </c>
      <c r="C71" s="17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2">
        <f>IFERROR(LARGE(Tableau2[[#This Row],[POISSON 1]:[POISSON 10]],1),0)</f>
        <v>0</v>
      </c>
      <c r="O71" s="13">
        <f>IFERROR(LARGE(Tableau2[[#This Row],[POISSON 1]:[POISSON 10]],2),0)</f>
        <v>0</v>
      </c>
      <c r="P71" s="14">
        <f>IFERROR(LARGE(Tableau2[[#This Row],[POISSON 1]:[POISSON 10]],3),0)</f>
        <v>0</v>
      </c>
      <c r="Q71" s="15"/>
      <c r="R71">
        <f>_xlfn.AGGREGATE(9,6,Tableau2[[#This Row],[BIG FISH 1]:[PENALITE]])</f>
        <v>0</v>
      </c>
      <c r="S71" s="16" t="str">
        <f>IF(R71=0,"NON CLASSE",RANK(Tableau2[[#This Row],[TOTAL]],Tableau2[TOTAL]))</f>
        <v>NON CLASSE</v>
      </c>
    </row>
    <row r="72" spans="1:19" x14ac:dyDescent="0.25">
      <c r="A72" s="8"/>
      <c r="B72" s="9">
        <f>IFERROR(VLOOKUP(Tableau2[[#This Row],[NOM]],[1]!Tableau3[#All],13,),0)</f>
        <v>0</v>
      </c>
      <c r="C72" s="17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2">
        <f>IFERROR(LARGE(Tableau2[[#This Row],[POISSON 1]:[POISSON 10]],1),0)</f>
        <v>0</v>
      </c>
      <c r="O72" s="13">
        <f>IFERROR(LARGE(Tableau2[[#This Row],[POISSON 1]:[POISSON 10]],2),0)</f>
        <v>0</v>
      </c>
      <c r="P72" s="14">
        <f>IFERROR(LARGE(Tableau2[[#This Row],[POISSON 1]:[POISSON 10]],3),0)</f>
        <v>0</v>
      </c>
      <c r="Q72" s="15"/>
      <c r="R72">
        <f>_xlfn.AGGREGATE(9,6,Tableau2[[#This Row],[BIG FISH 1]:[PENALITE]])</f>
        <v>0</v>
      </c>
      <c r="S72" s="16" t="str">
        <f>IF(R72=0,"NON CLASSE",RANK(Tableau2[[#This Row],[TOTAL]],Tableau2[TOTAL]))</f>
        <v>NON CLASSE</v>
      </c>
    </row>
    <row r="73" spans="1:19" x14ac:dyDescent="0.25">
      <c r="A73" s="8"/>
      <c r="B73" s="9">
        <f>IFERROR(VLOOKUP(Tableau2[[#This Row],[NOM]],[1]!Tableau3[#All],13,),0)</f>
        <v>0</v>
      </c>
      <c r="C73" s="17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2">
        <f>IFERROR(LARGE(Tableau2[[#This Row],[POISSON 1]:[POISSON 10]],1),0)</f>
        <v>0</v>
      </c>
      <c r="O73" s="13">
        <f>IFERROR(LARGE(Tableau2[[#This Row],[POISSON 1]:[POISSON 10]],2),0)</f>
        <v>0</v>
      </c>
      <c r="P73" s="14">
        <f>IFERROR(LARGE(Tableau2[[#This Row],[POISSON 1]:[POISSON 10]],3),0)</f>
        <v>0</v>
      </c>
      <c r="Q73" s="15"/>
      <c r="R73">
        <f>_xlfn.AGGREGATE(9,6,Tableau2[[#This Row],[BIG FISH 1]:[PENALITE]])</f>
        <v>0</v>
      </c>
      <c r="S73" s="16" t="str">
        <f>IF(R73=0,"NON CLASSE",RANK(Tableau2[[#This Row],[TOTAL]],Tableau2[TOTAL]))</f>
        <v>NON CLASSE</v>
      </c>
    </row>
    <row r="74" spans="1:19" x14ac:dyDescent="0.25">
      <c r="A74" s="8"/>
      <c r="B74" s="9">
        <f>IFERROR(VLOOKUP(Tableau2[[#This Row],[NOM]],[1]!Tableau3[#All],13,),0)</f>
        <v>0</v>
      </c>
      <c r="C74" s="17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2">
        <f>IFERROR(LARGE(Tableau2[[#This Row],[POISSON 1]:[POISSON 10]],1),0)</f>
        <v>0</v>
      </c>
      <c r="O74" s="13">
        <f>IFERROR(LARGE(Tableau2[[#This Row],[POISSON 1]:[POISSON 10]],2),0)</f>
        <v>0</v>
      </c>
      <c r="P74" s="14">
        <f>IFERROR(LARGE(Tableau2[[#This Row],[POISSON 1]:[POISSON 10]],3),0)</f>
        <v>0</v>
      </c>
      <c r="Q74" s="15"/>
      <c r="R74">
        <f>_xlfn.AGGREGATE(9,6,Tableau2[[#This Row],[BIG FISH 1]:[PENALITE]])</f>
        <v>0</v>
      </c>
      <c r="S74" s="16" t="str">
        <f>IF(R74=0,"NON CLASSE",RANK(Tableau2[[#This Row],[TOTAL]],Tableau2[TOTAL]))</f>
        <v>NON CLASSE</v>
      </c>
    </row>
    <row r="75" spans="1:19" x14ac:dyDescent="0.25">
      <c r="A75" s="8"/>
      <c r="B75" s="9">
        <f>IFERROR(VLOOKUP(Tableau2[[#This Row],[NOM]],[1]!Tableau3[#All],13,),0)</f>
        <v>0</v>
      </c>
      <c r="C75" s="17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2">
        <f>IFERROR(LARGE(Tableau2[[#This Row],[POISSON 1]:[POISSON 10]],1),0)</f>
        <v>0</v>
      </c>
      <c r="O75" s="13">
        <f>IFERROR(LARGE(Tableau2[[#This Row],[POISSON 1]:[POISSON 10]],2),0)</f>
        <v>0</v>
      </c>
      <c r="P75" s="14">
        <f>IFERROR(LARGE(Tableau2[[#This Row],[POISSON 1]:[POISSON 10]],3),0)</f>
        <v>0</v>
      </c>
      <c r="Q75" s="15"/>
      <c r="R75">
        <f>_xlfn.AGGREGATE(9,6,Tableau2[[#This Row],[BIG FISH 1]:[PENALITE]])</f>
        <v>0</v>
      </c>
      <c r="S75" s="16" t="str">
        <f>IF(R75=0,"NON CLASSE",RANK(Tableau2[[#This Row],[TOTAL]],Tableau2[TOTAL]))</f>
        <v>NON CLASSE</v>
      </c>
    </row>
    <row r="76" spans="1:19" x14ac:dyDescent="0.25">
      <c r="A76" s="8"/>
      <c r="B76" s="9">
        <f>IFERROR(VLOOKUP(Tableau2[[#This Row],[NOM]],[1]!Tableau3[#All],13,),0)</f>
        <v>0</v>
      </c>
      <c r="C76" s="17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2">
        <f>IFERROR(LARGE(Tableau2[[#This Row],[POISSON 1]:[POISSON 10]],1),0)</f>
        <v>0</v>
      </c>
      <c r="O76" s="13">
        <f>IFERROR(LARGE(Tableau2[[#This Row],[POISSON 1]:[POISSON 10]],2),0)</f>
        <v>0</v>
      </c>
      <c r="P76" s="14">
        <f>IFERROR(LARGE(Tableau2[[#This Row],[POISSON 1]:[POISSON 10]],3),0)</f>
        <v>0</v>
      </c>
      <c r="Q76" s="15"/>
      <c r="R76">
        <f>_xlfn.AGGREGATE(9,6,Tableau2[[#This Row],[BIG FISH 1]:[PENALITE]])</f>
        <v>0</v>
      </c>
      <c r="S76" s="16" t="str">
        <f>IF(R76=0,"NON CLASSE",RANK(Tableau2[[#This Row],[TOTAL]],Tableau2[TOTAL]))</f>
        <v>NON CLASSE</v>
      </c>
    </row>
    <row r="77" spans="1:19" x14ac:dyDescent="0.25">
      <c r="A77" s="8"/>
      <c r="B77" s="9">
        <f>IFERROR(VLOOKUP(Tableau2[[#This Row],[NOM]],[1]!Tableau3[#All],13,),0)</f>
        <v>0</v>
      </c>
      <c r="C77" s="17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2">
        <f>IFERROR(LARGE(Tableau2[[#This Row],[POISSON 1]:[POISSON 10]],1),0)</f>
        <v>0</v>
      </c>
      <c r="O77" s="13">
        <f>IFERROR(LARGE(Tableau2[[#This Row],[POISSON 1]:[POISSON 10]],2),0)</f>
        <v>0</v>
      </c>
      <c r="P77" s="14">
        <f>IFERROR(LARGE(Tableau2[[#This Row],[POISSON 1]:[POISSON 10]],3),0)</f>
        <v>0</v>
      </c>
      <c r="Q77" s="15"/>
      <c r="R77">
        <f>_xlfn.AGGREGATE(9,6,Tableau2[[#This Row],[BIG FISH 1]:[PENALITE]])</f>
        <v>0</v>
      </c>
      <c r="S77" s="16" t="str">
        <f>IF(R77=0,"NON CLASSE",RANK(Tableau2[[#This Row],[TOTAL]],Tableau2[TOTAL]))</f>
        <v>NON CLASSE</v>
      </c>
    </row>
    <row r="78" spans="1:19" x14ac:dyDescent="0.25">
      <c r="A78" s="8"/>
      <c r="B78" s="9">
        <f>IFERROR(VLOOKUP(Tableau2[[#This Row],[NOM]],[1]!Tableau3[#All],13,),0)</f>
        <v>0</v>
      </c>
      <c r="C78" s="17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2">
        <f>IFERROR(LARGE(Tableau2[[#This Row],[POISSON 1]:[POISSON 10]],1),0)</f>
        <v>0</v>
      </c>
      <c r="O78" s="13">
        <f>IFERROR(LARGE(Tableau2[[#This Row],[POISSON 1]:[POISSON 10]],2),0)</f>
        <v>0</v>
      </c>
      <c r="P78" s="14">
        <f>IFERROR(LARGE(Tableau2[[#This Row],[POISSON 1]:[POISSON 10]],3),0)</f>
        <v>0</v>
      </c>
      <c r="Q78" s="15"/>
      <c r="R78">
        <f>_xlfn.AGGREGATE(9,6,Tableau2[[#This Row],[BIG FISH 1]:[PENALITE]])</f>
        <v>0</v>
      </c>
      <c r="S78" s="16" t="str">
        <f>IF(R78=0,"NON CLASSE",RANK(Tableau2[[#This Row],[TOTAL]],Tableau2[TOTAL]))</f>
        <v>NON CLASSE</v>
      </c>
    </row>
    <row r="79" spans="1:19" x14ac:dyDescent="0.25">
      <c r="A79" s="8"/>
      <c r="B79" s="9">
        <f>IFERROR(VLOOKUP(Tableau2[[#This Row],[NOM]],[1]!Tableau3[#All],13,),0)</f>
        <v>0</v>
      </c>
      <c r="C79" s="17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2">
        <f>IFERROR(LARGE(Tableau2[[#This Row],[POISSON 1]:[POISSON 10]],1),0)</f>
        <v>0</v>
      </c>
      <c r="O79" s="13">
        <f>IFERROR(LARGE(Tableau2[[#This Row],[POISSON 1]:[POISSON 10]],2),0)</f>
        <v>0</v>
      </c>
      <c r="P79" s="14">
        <f>IFERROR(LARGE(Tableau2[[#This Row],[POISSON 1]:[POISSON 10]],3),0)</f>
        <v>0</v>
      </c>
      <c r="Q79" s="15"/>
      <c r="R79">
        <f>_xlfn.AGGREGATE(9,6,Tableau2[[#This Row],[BIG FISH 1]:[PENALITE]])</f>
        <v>0</v>
      </c>
      <c r="S79" s="16" t="str">
        <f>IF(R79=0,"NON CLASSE",RANK(Tableau2[[#This Row],[TOTAL]],Tableau2[TOTAL]))</f>
        <v>NON CLASSE</v>
      </c>
    </row>
    <row r="80" spans="1:19" x14ac:dyDescent="0.25">
      <c r="A80" s="8"/>
      <c r="B80" s="9">
        <f>IFERROR(VLOOKUP(Tableau2[[#This Row],[NOM]],[1]!Tableau3[#All],13,),0)</f>
        <v>0</v>
      </c>
      <c r="C80" s="17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2">
        <f>IFERROR(LARGE(Tableau2[[#This Row],[POISSON 1]:[POISSON 10]],1),0)</f>
        <v>0</v>
      </c>
      <c r="O80" s="13">
        <f>IFERROR(LARGE(Tableau2[[#This Row],[POISSON 1]:[POISSON 10]],2),0)</f>
        <v>0</v>
      </c>
      <c r="P80" s="14">
        <f>IFERROR(LARGE(Tableau2[[#This Row],[POISSON 1]:[POISSON 10]],3),0)</f>
        <v>0</v>
      </c>
      <c r="Q80" s="15"/>
      <c r="R80">
        <f>_xlfn.AGGREGATE(9,6,Tableau2[[#This Row],[BIG FISH 1]:[PENALITE]])</f>
        <v>0</v>
      </c>
      <c r="S80" s="16" t="str">
        <f>IF(R80=0,"NON CLASSE",RANK(Tableau2[[#This Row],[TOTAL]],Tableau2[TOTAL]))</f>
        <v>NON CLASSE</v>
      </c>
    </row>
    <row r="81" spans="1:19" x14ac:dyDescent="0.25">
      <c r="A81" s="8"/>
      <c r="B81" s="9">
        <f>IFERROR(VLOOKUP(Tableau2[[#This Row],[NOM]],[1]!Tableau3[#All],13,),0)</f>
        <v>0</v>
      </c>
      <c r="C81" s="17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2">
        <f>IFERROR(LARGE(Tableau2[[#This Row],[POISSON 1]:[POISSON 10]],1),0)</f>
        <v>0</v>
      </c>
      <c r="O81" s="13">
        <f>IFERROR(LARGE(Tableau2[[#This Row],[POISSON 1]:[POISSON 10]],2),0)</f>
        <v>0</v>
      </c>
      <c r="P81" s="14">
        <f>IFERROR(LARGE(Tableau2[[#This Row],[POISSON 1]:[POISSON 10]],3),0)</f>
        <v>0</v>
      </c>
      <c r="Q81" s="15"/>
      <c r="R81">
        <f>_xlfn.AGGREGATE(9,6,Tableau2[[#This Row],[BIG FISH 1]:[PENALITE]])</f>
        <v>0</v>
      </c>
      <c r="S81" s="16" t="str">
        <f>IF(R81=0,"NON CLASSE",RANK(Tableau2[[#This Row],[TOTAL]],Tableau2[TOTAL]))</f>
        <v>NON CLASSE</v>
      </c>
    </row>
    <row r="82" spans="1:19" x14ac:dyDescent="0.25">
      <c r="A82" s="8"/>
      <c r="B82" s="9">
        <f>IFERROR(VLOOKUP(Tableau2[[#This Row],[NOM]],[1]!Tableau3[#All],13,),0)</f>
        <v>0</v>
      </c>
      <c r="C82" s="17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2">
        <f>IFERROR(LARGE(Tableau2[[#This Row],[POISSON 1]:[POISSON 10]],1),0)</f>
        <v>0</v>
      </c>
      <c r="O82" s="13">
        <f>IFERROR(LARGE(Tableau2[[#This Row],[POISSON 1]:[POISSON 10]],2),0)</f>
        <v>0</v>
      </c>
      <c r="P82" s="14">
        <f>IFERROR(LARGE(Tableau2[[#This Row],[POISSON 1]:[POISSON 10]],3),0)</f>
        <v>0</v>
      </c>
      <c r="Q82" s="15"/>
      <c r="R82">
        <f>_xlfn.AGGREGATE(9,6,Tableau2[[#This Row],[BIG FISH 1]:[PENALITE]])</f>
        <v>0</v>
      </c>
      <c r="S82" s="16" t="str">
        <f>IF(R82=0,"NON CLASSE",RANK(Tableau2[[#This Row],[TOTAL]],Tableau2[TOTAL]))</f>
        <v>NON CLASSE</v>
      </c>
    </row>
    <row r="83" spans="1:19" x14ac:dyDescent="0.25">
      <c r="A83" s="8"/>
      <c r="B83" s="9">
        <f>IFERROR(VLOOKUP(Tableau2[[#This Row],[NOM]],[1]!Tableau3[#All],13,),0)</f>
        <v>0</v>
      </c>
      <c r="C83" s="17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2">
        <f>IFERROR(LARGE(Tableau2[[#This Row],[POISSON 1]:[POISSON 10]],1),0)</f>
        <v>0</v>
      </c>
      <c r="O83" s="13">
        <f>IFERROR(LARGE(Tableau2[[#This Row],[POISSON 1]:[POISSON 10]],2),0)</f>
        <v>0</v>
      </c>
      <c r="P83" s="14">
        <f>IFERROR(LARGE(Tableau2[[#This Row],[POISSON 1]:[POISSON 10]],3),0)</f>
        <v>0</v>
      </c>
      <c r="Q83" s="15"/>
      <c r="R83">
        <f>_xlfn.AGGREGATE(9,6,Tableau2[[#This Row],[BIG FISH 1]:[PENALITE]])</f>
        <v>0</v>
      </c>
      <c r="S83" s="16" t="str">
        <f>IF(R83=0,"NON CLASSE",RANK(Tableau2[[#This Row],[TOTAL]],Tableau2[TOTAL]))</f>
        <v>NON CLASSE</v>
      </c>
    </row>
    <row r="84" spans="1:19" x14ac:dyDescent="0.25">
      <c r="A84" s="8"/>
      <c r="B84" s="9">
        <f>IFERROR(VLOOKUP(Tableau2[[#This Row],[NOM]],[1]!Tableau3[#All],13,),0)</f>
        <v>0</v>
      </c>
      <c r="C84" s="17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2">
        <f>IFERROR(LARGE(Tableau2[[#This Row],[POISSON 1]:[POISSON 10]],1),0)</f>
        <v>0</v>
      </c>
      <c r="O84" s="13">
        <f>IFERROR(LARGE(Tableau2[[#This Row],[POISSON 1]:[POISSON 10]],2),0)</f>
        <v>0</v>
      </c>
      <c r="P84" s="14">
        <f>IFERROR(LARGE(Tableau2[[#This Row],[POISSON 1]:[POISSON 10]],3),0)</f>
        <v>0</v>
      </c>
      <c r="Q84" s="15"/>
      <c r="R84">
        <f>_xlfn.AGGREGATE(9,6,Tableau2[[#This Row],[BIG FISH 1]:[PENALITE]])</f>
        <v>0</v>
      </c>
      <c r="S84" s="16" t="str">
        <f>IF(R84=0,"NON CLASSE",RANK(Tableau2[[#This Row],[TOTAL]],Tableau2[TOTAL]))</f>
        <v>NON CLASSE</v>
      </c>
    </row>
    <row r="85" spans="1:19" x14ac:dyDescent="0.25">
      <c r="A85" s="8"/>
      <c r="B85" s="9">
        <f>IFERROR(VLOOKUP(Tableau2[[#This Row],[NOM]],[1]!Tableau3[#All],13,),0)</f>
        <v>0</v>
      </c>
      <c r="C85" s="17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2">
        <f>IFERROR(LARGE(Tableau2[[#This Row],[POISSON 1]:[POISSON 10]],1),0)</f>
        <v>0</v>
      </c>
      <c r="O85" s="13">
        <f>IFERROR(LARGE(Tableau2[[#This Row],[POISSON 1]:[POISSON 10]],2),0)</f>
        <v>0</v>
      </c>
      <c r="P85" s="14">
        <f>IFERROR(LARGE(Tableau2[[#This Row],[POISSON 1]:[POISSON 10]],3),0)</f>
        <v>0</v>
      </c>
      <c r="Q85" s="15"/>
      <c r="R85">
        <f>_xlfn.AGGREGATE(9,6,Tableau2[[#This Row],[BIG FISH 1]:[PENALITE]])</f>
        <v>0</v>
      </c>
      <c r="S85" s="16" t="str">
        <f>IF(R85=0,"NON CLASSE",RANK(Tableau2[[#This Row],[TOTAL]],Tableau2[TOTAL]))</f>
        <v>NON CLASSE</v>
      </c>
    </row>
    <row r="86" spans="1:19" x14ac:dyDescent="0.25">
      <c r="A86" s="8"/>
      <c r="B86" s="9">
        <f>IFERROR(VLOOKUP(Tableau2[[#This Row],[NOM]],[1]!Tableau3[#All],13,),0)</f>
        <v>0</v>
      </c>
      <c r="C86" s="17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2">
        <f>IFERROR(LARGE(Tableau2[[#This Row],[POISSON 1]:[POISSON 10]],1),0)</f>
        <v>0</v>
      </c>
      <c r="O86" s="13">
        <f>IFERROR(LARGE(Tableau2[[#This Row],[POISSON 1]:[POISSON 10]],2),0)</f>
        <v>0</v>
      </c>
      <c r="P86" s="14">
        <f>IFERROR(LARGE(Tableau2[[#This Row],[POISSON 1]:[POISSON 10]],3),0)</f>
        <v>0</v>
      </c>
      <c r="Q86" s="15"/>
      <c r="R86">
        <f>_xlfn.AGGREGATE(9,6,Tableau2[[#This Row],[BIG FISH 1]:[PENALITE]])</f>
        <v>0</v>
      </c>
      <c r="S86" s="16" t="str">
        <f>IF(R86=0,"NON CLASSE",RANK(Tableau2[[#This Row],[TOTAL]],Tableau2[TOTAL]))</f>
        <v>NON CLASSE</v>
      </c>
    </row>
    <row r="87" spans="1:19" x14ac:dyDescent="0.25">
      <c r="A87" s="8"/>
      <c r="B87" s="9">
        <f>IFERROR(VLOOKUP(Tableau2[[#This Row],[NOM]],[1]!Tableau3[#All],13,),0)</f>
        <v>0</v>
      </c>
      <c r="C87" s="17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2">
        <f>IFERROR(LARGE(Tableau2[[#This Row],[POISSON 1]:[POISSON 10]],1),0)</f>
        <v>0</v>
      </c>
      <c r="O87" s="13">
        <f>IFERROR(LARGE(Tableau2[[#This Row],[POISSON 1]:[POISSON 10]],2),0)</f>
        <v>0</v>
      </c>
      <c r="P87" s="14">
        <f>IFERROR(LARGE(Tableau2[[#This Row],[POISSON 1]:[POISSON 10]],3),0)</f>
        <v>0</v>
      </c>
      <c r="Q87" s="15"/>
      <c r="R87">
        <f>_xlfn.AGGREGATE(9,6,Tableau2[[#This Row],[BIG FISH 1]:[PENALITE]])</f>
        <v>0</v>
      </c>
      <c r="S87" s="16" t="str">
        <f>IF(R87=0,"NON CLASSE",RANK(Tableau2[[#This Row],[TOTAL]],Tableau2[TOTAL]))</f>
        <v>NON CLASSE</v>
      </c>
    </row>
    <row r="88" spans="1:19" x14ac:dyDescent="0.25">
      <c r="A88" s="8"/>
      <c r="B88" s="9">
        <f>IFERROR(VLOOKUP(Tableau2[[#This Row],[NOM]],[1]!Tableau3[#All],13,),0)</f>
        <v>0</v>
      </c>
      <c r="C88" s="17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2">
        <f>IFERROR(LARGE(Tableau2[[#This Row],[POISSON 1]:[POISSON 10]],1),0)</f>
        <v>0</v>
      </c>
      <c r="O88" s="13">
        <f>IFERROR(LARGE(Tableau2[[#This Row],[POISSON 1]:[POISSON 10]],2),0)</f>
        <v>0</v>
      </c>
      <c r="P88" s="14">
        <f>IFERROR(LARGE(Tableau2[[#This Row],[POISSON 1]:[POISSON 10]],3),0)</f>
        <v>0</v>
      </c>
      <c r="Q88" s="15"/>
      <c r="R88">
        <f>_xlfn.AGGREGATE(9,6,Tableau2[[#This Row],[BIG FISH 1]:[PENALITE]])</f>
        <v>0</v>
      </c>
      <c r="S88" s="16" t="str">
        <f>IF(R88=0,"NON CLASSE",RANK(Tableau2[[#This Row],[TOTAL]],Tableau2[TOTAL]))</f>
        <v>NON CLASSE</v>
      </c>
    </row>
    <row r="89" spans="1:19" x14ac:dyDescent="0.25">
      <c r="A89" s="8"/>
      <c r="B89" s="9">
        <f>IFERROR(VLOOKUP(Tableau2[[#This Row],[NOM]],[1]!Tableau3[#All],13,),0)</f>
        <v>0</v>
      </c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2">
        <f>IFERROR(LARGE(Tableau2[[#This Row],[POISSON 1]:[POISSON 10]],1),0)</f>
        <v>0</v>
      </c>
      <c r="O89" s="13">
        <f>IFERROR(LARGE(Tableau2[[#This Row],[POISSON 1]:[POISSON 10]],2),0)</f>
        <v>0</v>
      </c>
      <c r="P89" s="14">
        <f>IFERROR(LARGE(Tableau2[[#This Row],[POISSON 1]:[POISSON 10]],3),0)</f>
        <v>0</v>
      </c>
      <c r="Q89" s="15"/>
      <c r="R89">
        <f>_xlfn.AGGREGATE(9,6,Tableau2[[#This Row],[BIG FISH 1]:[PENALITE]])</f>
        <v>0</v>
      </c>
      <c r="S89" s="16" t="str">
        <f>IF(R89=0,"NON CLASSE",RANK(Tableau2[[#This Row],[TOTAL]],Tableau2[TOTAL]))</f>
        <v>NON CLASSE</v>
      </c>
    </row>
    <row r="90" spans="1:19" x14ac:dyDescent="0.25">
      <c r="A90" s="8"/>
      <c r="B90" s="9">
        <f>IFERROR(VLOOKUP(Tableau2[[#This Row],[NOM]],[1]!Tableau3[#All],13,),0)</f>
        <v>0</v>
      </c>
      <c r="C90" s="17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2">
        <f>IFERROR(LARGE(Tableau2[[#This Row],[POISSON 1]:[POISSON 10]],1),0)</f>
        <v>0</v>
      </c>
      <c r="O90" s="13">
        <f>IFERROR(LARGE(Tableau2[[#This Row],[POISSON 1]:[POISSON 10]],2),0)</f>
        <v>0</v>
      </c>
      <c r="P90" s="14">
        <f>IFERROR(LARGE(Tableau2[[#This Row],[POISSON 1]:[POISSON 10]],3),0)</f>
        <v>0</v>
      </c>
      <c r="Q90" s="15"/>
      <c r="R90">
        <f>_xlfn.AGGREGATE(9,6,Tableau2[[#This Row],[BIG FISH 1]:[PENALITE]])</f>
        <v>0</v>
      </c>
      <c r="S90" s="16" t="str">
        <f>IF(R90=0,"NON CLASSE",RANK(Tableau2[[#This Row],[TOTAL]],Tableau2[TOTAL]))</f>
        <v>NON CLASSE</v>
      </c>
    </row>
    <row r="91" spans="1:19" x14ac:dyDescent="0.25">
      <c r="A91" s="8"/>
      <c r="B91" s="9">
        <f>IFERROR(VLOOKUP(Tableau2[[#This Row],[NOM]],[1]!Tableau3[#All],13,),0)</f>
        <v>0</v>
      </c>
      <c r="C91" s="17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2">
        <f>IFERROR(LARGE(Tableau2[[#This Row],[POISSON 1]:[POISSON 10]],1),0)</f>
        <v>0</v>
      </c>
      <c r="O91" s="13">
        <f>IFERROR(LARGE(Tableau2[[#This Row],[POISSON 1]:[POISSON 10]],2),0)</f>
        <v>0</v>
      </c>
      <c r="P91" s="14">
        <f>IFERROR(LARGE(Tableau2[[#This Row],[POISSON 1]:[POISSON 10]],3),0)</f>
        <v>0</v>
      </c>
      <c r="Q91" s="15"/>
      <c r="R91">
        <f>_xlfn.AGGREGATE(9,6,Tableau2[[#This Row],[BIG FISH 1]:[PENALITE]])</f>
        <v>0</v>
      </c>
      <c r="S91" s="16" t="str">
        <f>IF(R91=0,"NON CLASSE",RANK(Tableau2[[#This Row],[TOTAL]],Tableau2[TOTAL]))</f>
        <v>NON CLASSE</v>
      </c>
    </row>
    <row r="92" spans="1:19" x14ac:dyDescent="0.25">
      <c r="A92" s="8"/>
      <c r="B92" s="9">
        <f>IFERROR(VLOOKUP(Tableau2[[#This Row],[NOM]],[1]!Tableau3[#All],13,),0)</f>
        <v>0</v>
      </c>
      <c r="C92" s="17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2">
        <f>IFERROR(LARGE(Tableau2[[#This Row],[POISSON 1]:[POISSON 10]],1),0)</f>
        <v>0</v>
      </c>
      <c r="O92" s="13">
        <f>IFERROR(LARGE(Tableau2[[#This Row],[POISSON 1]:[POISSON 10]],2),0)</f>
        <v>0</v>
      </c>
      <c r="P92" s="14">
        <f>IFERROR(LARGE(Tableau2[[#This Row],[POISSON 1]:[POISSON 10]],3),0)</f>
        <v>0</v>
      </c>
      <c r="Q92" s="15"/>
      <c r="R92">
        <f>_xlfn.AGGREGATE(9,6,Tableau2[[#This Row],[BIG FISH 1]:[PENALITE]])</f>
        <v>0</v>
      </c>
      <c r="S92" s="16" t="str">
        <f>IF(R92=0,"NON CLASSE",RANK(Tableau2[[#This Row],[TOTAL]],Tableau2[TOTAL]))</f>
        <v>NON CLASSE</v>
      </c>
    </row>
    <row r="93" spans="1:19" x14ac:dyDescent="0.25">
      <c r="A93" s="8"/>
      <c r="B93" s="9">
        <f>IFERROR(VLOOKUP(Tableau2[[#This Row],[NOM]],[1]!Tableau3[#All],13,),0)</f>
        <v>0</v>
      </c>
      <c r="C93" s="17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2">
        <f>IFERROR(LARGE(Tableau2[[#This Row],[POISSON 1]:[POISSON 10]],1),0)</f>
        <v>0</v>
      </c>
      <c r="O93" s="13">
        <f>IFERROR(LARGE(Tableau2[[#This Row],[POISSON 1]:[POISSON 10]],2),0)</f>
        <v>0</v>
      </c>
      <c r="P93" s="14">
        <f>IFERROR(LARGE(Tableau2[[#This Row],[POISSON 1]:[POISSON 10]],3),0)</f>
        <v>0</v>
      </c>
      <c r="Q93" s="15"/>
      <c r="R93">
        <f>_xlfn.AGGREGATE(9,6,Tableau2[[#This Row],[BIG FISH 1]:[PENALITE]])</f>
        <v>0</v>
      </c>
      <c r="S93" s="16" t="str">
        <f>IF(R93=0,"NON CLASSE",RANK(Tableau2[[#This Row],[TOTAL]],Tableau2[TOTAL]))</f>
        <v>NON CLASSE</v>
      </c>
    </row>
    <row r="94" spans="1:19" x14ac:dyDescent="0.25">
      <c r="A94" s="8"/>
      <c r="B94" s="9">
        <f>IFERROR(VLOOKUP(Tableau2[[#This Row],[NOM]],[1]!Tableau3[#All],13,),0)</f>
        <v>0</v>
      </c>
      <c r="C94" s="17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2">
        <f>IFERROR(LARGE(Tableau2[[#This Row],[POISSON 1]:[POISSON 10]],1),0)</f>
        <v>0</v>
      </c>
      <c r="O94" s="13">
        <f>IFERROR(LARGE(Tableau2[[#This Row],[POISSON 1]:[POISSON 10]],2),0)</f>
        <v>0</v>
      </c>
      <c r="P94" s="14">
        <f>IFERROR(LARGE(Tableau2[[#This Row],[POISSON 1]:[POISSON 10]],3),0)</f>
        <v>0</v>
      </c>
      <c r="Q94" s="15"/>
      <c r="R94">
        <f>_xlfn.AGGREGATE(9,6,Tableau2[[#This Row],[BIG FISH 1]:[PENALITE]])</f>
        <v>0</v>
      </c>
      <c r="S94" s="16" t="str">
        <f>IF(R94=0,"NON CLASSE",RANK(Tableau2[[#This Row],[TOTAL]],Tableau2[TOTAL]))</f>
        <v>NON CLASSE</v>
      </c>
    </row>
    <row r="95" spans="1:19" x14ac:dyDescent="0.25">
      <c r="A95" s="8"/>
      <c r="B95" s="9">
        <f>IFERROR(VLOOKUP(Tableau2[[#This Row],[NOM]],[1]!Tableau3[#All],13,),0)</f>
        <v>0</v>
      </c>
      <c r="C95" s="17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2">
        <f>IFERROR(LARGE(Tableau2[[#This Row],[POISSON 1]:[POISSON 10]],1),0)</f>
        <v>0</v>
      </c>
      <c r="O95" s="13">
        <f>IFERROR(LARGE(Tableau2[[#This Row],[POISSON 1]:[POISSON 10]],2),0)</f>
        <v>0</v>
      </c>
      <c r="P95" s="14">
        <f>IFERROR(LARGE(Tableau2[[#This Row],[POISSON 1]:[POISSON 10]],3),0)</f>
        <v>0</v>
      </c>
      <c r="Q95" s="15"/>
      <c r="R95">
        <f>_xlfn.AGGREGATE(9,6,Tableau2[[#This Row],[BIG FISH 1]:[PENALITE]])</f>
        <v>0</v>
      </c>
      <c r="S95" s="16" t="str">
        <f>IF(R95=0,"NON CLASSE",RANK(Tableau2[[#This Row],[TOTAL]],Tableau2[TOTAL]))</f>
        <v>NON CLASSE</v>
      </c>
    </row>
    <row r="96" spans="1:19" x14ac:dyDescent="0.25">
      <c r="A96" s="8"/>
      <c r="B96" s="9">
        <f>IFERROR(VLOOKUP(Tableau2[[#This Row],[NOM]],[1]!Tableau3[#All],13,),0)</f>
        <v>0</v>
      </c>
      <c r="C96" s="17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2">
        <f>IFERROR(LARGE(Tableau2[[#This Row],[POISSON 1]:[POISSON 10]],1),0)</f>
        <v>0</v>
      </c>
      <c r="O96" s="13">
        <f>IFERROR(LARGE(Tableau2[[#This Row],[POISSON 1]:[POISSON 10]],2),0)</f>
        <v>0</v>
      </c>
      <c r="P96" s="14">
        <f>IFERROR(LARGE(Tableau2[[#This Row],[POISSON 1]:[POISSON 10]],3),0)</f>
        <v>0</v>
      </c>
      <c r="Q96" s="15"/>
      <c r="R96">
        <f>_xlfn.AGGREGATE(9,6,Tableau2[[#This Row],[BIG FISH 1]:[PENALITE]])</f>
        <v>0</v>
      </c>
      <c r="S96" s="16" t="str">
        <f>IF(R96=0,"NON CLASSE",RANK(Tableau2[[#This Row],[TOTAL]],Tableau2[TOTAL]))</f>
        <v>NON CLASSE</v>
      </c>
    </row>
    <row r="97" spans="1:19" x14ac:dyDescent="0.25">
      <c r="A97" s="8"/>
      <c r="B97" s="9">
        <f>IFERROR(VLOOKUP(Tableau2[[#This Row],[NOM]],[1]!Tableau3[#All],13,),0)</f>
        <v>0</v>
      </c>
      <c r="C97" s="17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2">
        <f>IFERROR(LARGE(Tableau2[[#This Row],[POISSON 1]:[POISSON 10]],1),0)</f>
        <v>0</v>
      </c>
      <c r="O97" s="13">
        <f>IFERROR(LARGE(Tableau2[[#This Row],[POISSON 1]:[POISSON 10]],2),0)</f>
        <v>0</v>
      </c>
      <c r="P97" s="14">
        <f>IFERROR(LARGE(Tableau2[[#This Row],[POISSON 1]:[POISSON 10]],3),0)</f>
        <v>0</v>
      </c>
      <c r="Q97" s="15"/>
      <c r="R97">
        <f>_xlfn.AGGREGATE(9,6,Tableau2[[#This Row],[BIG FISH 1]:[PENALITE]])</f>
        <v>0</v>
      </c>
      <c r="S97" s="16" t="str">
        <f>IF(R97=0,"NON CLASSE",RANK(Tableau2[[#This Row],[TOTAL]],Tableau2[TOTAL]))</f>
        <v>NON CLASSE</v>
      </c>
    </row>
    <row r="98" spans="1:19" x14ac:dyDescent="0.25">
      <c r="A98" s="8"/>
      <c r="B98" s="9">
        <f>IFERROR(VLOOKUP(Tableau2[[#This Row],[NOM]],[1]!Tableau3[#All],13,),0)</f>
        <v>0</v>
      </c>
      <c r="C98" s="17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2">
        <f>IFERROR(LARGE(Tableau2[[#This Row],[POISSON 1]:[POISSON 10]],1),0)</f>
        <v>0</v>
      </c>
      <c r="O98" s="13">
        <f>IFERROR(LARGE(Tableau2[[#This Row],[POISSON 1]:[POISSON 10]],2),0)</f>
        <v>0</v>
      </c>
      <c r="P98" s="14">
        <f>IFERROR(LARGE(Tableau2[[#This Row],[POISSON 1]:[POISSON 10]],3),0)</f>
        <v>0</v>
      </c>
      <c r="Q98" s="15"/>
      <c r="R98">
        <f>_xlfn.AGGREGATE(9,6,Tableau2[[#This Row],[BIG FISH 1]:[PENALITE]])</f>
        <v>0</v>
      </c>
      <c r="S98" s="16" t="str">
        <f>IF(R98=0,"NON CLASSE",RANK(Tableau2[[#This Row],[TOTAL]],Tableau2[TOTAL]))</f>
        <v>NON CLASSE</v>
      </c>
    </row>
    <row r="99" spans="1:19" x14ac:dyDescent="0.25">
      <c r="A99" s="8"/>
      <c r="B99" s="9">
        <f>IFERROR(VLOOKUP(Tableau2[[#This Row],[NOM]],[1]!Tableau3[#All],13,),0)</f>
        <v>0</v>
      </c>
      <c r="C99" s="17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2">
        <f>IFERROR(LARGE(Tableau2[[#This Row],[POISSON 1]:[POISSON 10]],1),0)</f>
        <v>0</v>
      </c>
      <c r="O99" s="13">
        <f>IFERROR(LARGE(Tableau2[[#This Row],[POISSON 1]:[POISSON 10]],2),0)</f>
        <v>0</v>
      </c>
      <c r="P99" s="14">
        <f>IFERROR(LARGE(Tableau2[[#This Row],[POISSON 1]:[POISSON 10]],3),0)</f>
        <v>0</v>
      </c>
      <c r="Q99" s="15"/>
      <c r="R99">
        <f>_xlfn.AGGREGATE(9,6,Tableau2[[#This Row],[BIG FISH 1]:[PENALITE]])</f>
        <v>0</v>
      </c>
      <c r="S99" s="16" t="str">
        <f>IF(R99=0,"NON CLASSE",RANK(Tableau2[[#This Row],[TOTAL]],Tableau2[TOTAL]))</f>
        <v>NON CLASSE</v>
      </c>
    </row>
  </sheetData>
  <protectedRanges>
    <protectedRange sqref="Q2:Q99" name="Plage3"/>
    <protectedRange sqref="D1:D59 D61:D99 A1 C1 E1:S99 A2:C99" name="Plage1"/>
    <protectedRange sqref="S1:S99" name="Plage2"/>
    <protectedRange sqref="B1" name="Plage1_1"/>
  </protectedRanges>
  <conditionalFormatting sqref="B1:B99">
    <cfRule type="containsText" dxfId="1" priority="1" operator="containsText" text="0">
      <formula>NOT(ISERROR(SEARCH("0",B1)))</formula>
    </cfRule>
    <cfRule type="containsText" dxfId="0" priority="2" operator="containsText" text="OUI">
      <formula>NOT(ISERROR(SEARCH("OUI",B1)))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75ba5ce-ab26-4d6e-9a08-d7458a8ed3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2FFD16D23E3E46A458C978E911A1C3" ma:contentTypeVersion="6" ma:contentTypeDescription="Create a new document." ma:contentTypeScope="" ma:versionID="8598d18b5b732e278cc387b654fb4783">
  <xsd:schema xmlns:xsd="http://www.w3.org/2001/XMLSchema" xmlns:xs="http://www.w3.org/2001/XMLSchema" xmlns:p="http://schemas.microsoft.com/office/2006/metadata/properties" xmlns:ns3="975ba5ce-ab26-4d6e-9a08-d7458a8ed392" targetNamespace="http://schemas.microsoft.com/office/2006/metadata/properties" ma:root="true" ma:fieldsID="a1f60f6efe20c332a1b8719e0ec8a2ed" ns3:_="">
    <xsd:import namespace="975ba5ce-ab26-4d6e-9a08-d7458a8ed39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ba5ce-ab26-4d6e-9a08-d7458a8ed3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06A440-6FD0-41E1-95FD-E00CEEA99181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975ba5ce-ab26-4d6e-9a08-d7458a8ed39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F7F759F-026B-4A07-AE2F-2F98DBBFB1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955A62-F6BE-4E07-8459-ED8A771EA9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5ba5ce-ab26-4d6e-9a08-d7458a8ed3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MAES</dc:creator>
  <cp:lastModifiedBy>Maxime MAES</cp:lastModifiedBy>
  <dcterms:created xsi:type="dcterms:W3CDTF">2024-12-11T08:17:24Z</dcterms:created>
  <dcterms:modified xsi:type="dcterms:W3CDTF">2024-12-11T08:29:36Z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0x010100872FFD16D23E3E46A458C978E911A1C3</vt:lpwstr>
  </property>
</Properties>
</file>