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tables/table1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onedrive-global.kpmg.com/personal/sdecarnelle_kpmg_fr/Documents/Desktop/"/>
    </mc:Choice>
  </mc:AlternateContent>
  <xr:revisionPtr revIDLastSave="2155" documentId="13_ncr:1_{C74D23B6-A3FD-476E-AD4B-574586079353}" xr6:coauthVersionLast="47" xr6:coauthVersionMax="47" xr10:uidLastSave="{DFC59D62-9CED-47DC-B3CC-CB7DDF2D7DCF}"/>
  <bookViews>
    <workbookView xWindow="-33017" yWindow="-6540" windowWidth="33120" windowHeight="18120" tabRatio="681" activeTab="4" xr2:uid="{00000000-000D-0000-FFFF-FFFF00000000}"/>
  </bookViews>
  <sheets>
    <sheet name="RefData" sheetId="19" r:id="rId1"/>
    <sheet name="Sommaire" sheetId="2" r:id="rId2"/>
    <sheet name="Macro Planning" sheetId="18" r:id="rId3"/>
    <sheet name="Charte de projet" sheetId="3" r:id="rId4"/>
    <sheet name="Plan d'actions" sheetId="31" r:id="rId5"/>
    <sheet name="GANTT" sheetId="30" r:id="rId6"/>
  </sheets>
  <definedNames>
    <definedName name="L_CP_Canal_com" localSheetId="4">PP_Canal22[Canal de communication]</definedName>
    <definedName name="L_CP_Canal_com">PP_Canal22[Canal de communication]</definedName>
    <definedName name="L_CP_Fréquence" localSheetId="4">CP_Fréquence[Fréquence]</definedName>
    <definedName name="L_CP_Fréquence">CP_Fréquence[Fréquence]</definedName>
    <definedName name="L_CP_Fréquence_com" localSheetId="4">PP_Fréquence21[Fréquence de communication]</definedName>
    <definedName name="L_CP_Fréquence_com">PP_Fréquence21[Fréquence de communication]</definedName>
    <definedName name="L_CP_Responsabilités" localSheetId="4">PP_Contributions20[Rôle]</definedName>
    <definedName name="L_CP_Responsabilités">PP_Contributions20[Rôle]</definedName>
    <definedName name="L_CP_Rôle" localSheetId="4">PP_Rôles19[Catégorie]</definedName>
    <definedName name="L_CP_Rôle">PP_Rôles19[Catégorie]</definedName>
    <definedName name="L_PA_RACI" localSheetId="4">Tableau7[Intervenants]</definedName>
    <definedName name="L_PA_RACI">Tableau7[Intervenants]</definedName>
    <definedName name="PA_RACI" localSheetId="4">Tableau7[[#All],[Intervenants]]</definedName>
    <definedName name="PA_RACI">Tableau7[[#All],[Intervenants]]</definedName>
    <definedName name="Plan_actions_Phases_Macro_planning" localSheetId="4">Tableau24[Phases]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31" l="1" a="1"/>
  <c r="L13" i="31" s="1"/>
  <c r="I13" i="30" s="1"/>
  <c r="L14" i="31" a="1"/>
  <c r="L14" i="31"/>
  <c r="I14" i="30" s="1"/>
  <c r="L15" i="31" a="1"/>
  <c r="L15" i="31" s="1"/>
  <c r="I15" i="30" s="1"/>
  <c r="L16" i="31" a="1"/>
  <c r="L16" i="31" s="1"/>
  <c r="L17" i="31" a="1"/>
  <c r="L17" i="31" s="1"/>
  <c r="I17" i="30" s="1"/>
  <c r="L18" i="31" a="1"/>
  <c r="L18" i="31"/>
  <c r="I18" i="30" s="1"/>
  <c r="L19" i="31" a="1"/>
  <c r="L19" i="31" s="1"/>
  <c r="I19" i="30" s="1"/>
  <c r="L20" i="31" a="1"/>
  <c r="L20" i="31"/>
  <c r="L21" i="31" a="1"/>
  <c r="L21" i="31" s="1"/>
  <c r="I21" i="30" s="1"/>
  <c r="L22" i="31" a="1"/>
  <c r="L22" i="31" s="1"/>
  <c r="I22" i="30" s="1"/>
  <c r="L23" i="31" a="1"/>
  <c r="L23" i="31" s="1"/>
  <c r="I23" i="30" s="1"/>
  <c r="L24" i="31" a="1"/>
  <c r="L24" i="31"/>
  <c r="I24" i="30" s="1"/>
  <c r="L25" i="31" a="1"/>
  <c r="L25" i="31" s="1"/>
  <c r="I25" i="30" s="1"/>
  <c r="L26" i="31" a="1"/>
  <c r="L26" i="31"/>
  <c r="I26" i="30" s="1"/>
  <c r="L27" i="31" a="1"/>
  <c r="L27" i="31" s="1"/>
  <c r="I27" i="30" s="1"/>
  <c r="L28" i="31" a="1"/>
  <c r="L28" i="31" s="1"/>
  <c r="I28" i="30" s="1"/>
  <c r="L29" i="31" a="1"/>
  <c r="L29" i="31" s="1"/>
  <c r="I29" i="30" s="1"/>
  <c r="L30" i="31" a="1"/>
  <c r="L30" i="31"/>
  <c r="I30" i="30" s="1"/>
  <c r="L31" i="31" a="1"/>
  <c r="L31" i="31" s="1"/>
  <c r="I31" i="30" s="1"/>
  <c r="L32" i="31" a="1"/>
  <c r="L32" i="31"/>
  <c r="L33" i="31" a="1"/>
  <c r="L33" i="31" s="1"/>
  <c r="L34" i="31" a="1"/>
  <c r="L34" i="31" s="1"/>
  <c r="L12" i="31" a="1"/>
  <c r="L12" i="31" s="1"/>
  <c r="I12" i="30" s="1"/>
  <c r="I20" i="30"/>
  <c r="B12" i="3"/>
  <c r="B8" i="3"/>
  <c r="F15" i="31"/>
  <c r="G15" i="30" s="1"/>
  <c r="I15" i="31"/>
  <c r="J15" i="31"/>
  <c r="F14" i="31"/>
  <c r="G14" i="30" s="1"/>
  <c r="I14" i="31"/>
  <c r="J14" i="31"/>
  <c r="H14" i="30"/>
  <c r="F14" i="30"/>
  <c r="F15" i="30"/>
  <c r="F16" i="30"/>
  <c r="E17" i="30"/>
  <c r="E18" i="30"/>
  <c r="E19" i="30"/>
  <c r="K18" i="31" a="1"/>
  <c r="K18" i="31" s="1"/>
  <c r="H18" i="30" s="1"/>
  <c r="K19" i="31" a="1"/>
  <c r="K19" i="31" s="1"/>
  <c r="H19" i="30" s="1"/>
  <c r="K20" i="31" a="1"/>
  <c r="K20" i="31" s="1"/>
  <c r="H20" i="30" s="1"/>
  <c r="K21" i="31" a="1"/>
  <c r="K21" i="31" s="1"/>
  <c r="H21" i="30" s="1"/>
  <c r="K22" i="31" a="1"/>
  <c r="K22" i="31" s="1"/>
  <c r="H22" i="30" s="1"/>
  <c r="K23" i="31" a="1"/>
  <c r="K23" i="31" s="1"/>
  <c r="H23" i="30" s="1"/>
  <c r="K24" i="31" a="1"/>
  <c r="K24" i="31" s="1"/>
  <c r="H24" i="30" s="1"/>
  <c r="K25" i="31" a="1"/>
  <c r="K25" i="31" s="1"/>
  <c r="H25" i="30" s="1"/>
  <c r="K26" i="31" a="1"/>
  <c r="K26" i="31" s="1"/>
  <c r="H26" i="30" s="1"/>
  <c r="K27" i="31" a="1"/>
  <c r="K27" i="31" s="1"/>
  <c r="H27" i="30" s="1"/>
  <c r="K28" i="31" a="1"/>
  <c r="K28" i="31" s="1"/>
  <c r="H28" i="30" s="1"/>
  <c r="K29" i="31" a="1"/>
  <c r="K29" i="31" s="1"/>
  <c r="H29" i="30" s="1"/>
  <c r="K30" i="31" a="1"/>
  <c r="K30" i="31" s="1"/>
  <c r="H30" i="30" s="1"/>
  <c r="K31" i="31" a="1"/>
  <c r="K31" i="31" s="1"/>
  <c r="H31" i="30" s="1"/>
  <c r="K32" i="31" a="1"/>
  <c r="K32" i="31" s="1"/>
  <c r="K33" i="31" a="1"/>
  <c r="K33" i="31" s="1"/>
  <c r="K34" i="31" a="1"/>
  <c r="K34" i="31" s="1"/>
  <c r="K12" i="31" a="1"/>
  <c r="K12" i="31" s="1"/>
  <c r="H12" i="30" s="1"/>
  <c r="K13" i="31" a="1"/>
  <c r="K13" i="31" s="1"/>
  <c r="H13" i="30" s="1"/>
  <c r="H15" i="30"/>
  <c r="K16" i="31" a="1"/>
  <c r="K16" i="31" s="1"/>
  <c r="H16" i="30" s="1"/>
  <c r="K17" i="31" a="1"/>
  <c r="K17" i="31" s="1"/>
  <c r="H17" i="30" s="1"/>
  <c r="J31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F32" i="31"/>
  <c r="F33" i="31"/>
  <c r="F34" i="31"/>
  <c r="I32" i="31"/>
  <c r="I33" i="31"/>
  <c r="I34" i="31"/>
  <c r="J32" i="31"/>
  <c r="J33" i="31"/>
  <c r="J34" i="31"/>
  <c r="M32" i="31" a="1"/>
  <c r="M32" i="31" s="1"/>
  <c r="M33" i="31" a="1"/>
  <c r="M33" i="31" s="1"/>
  <c r="M34" i="31" a="1"/>
  <c r="M34" i="31" s="1"/>
  <c r="F13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12" i="30"/>
  <c r="E13" i="30"/>
  <c r="E14" i="30"/>
  <c r="E15" i="30"/>
  <c r="E16" i="30"/>
  <c r="E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12" i="30"/>
  <c r="J10" i="30"/>
  <c r="I4" i="30" s="1"/>
  <c r="M31" i="31" a="1"/>
  <c r="M31" i="31" s="1"/>
  <c r="J31" i="31"/>
  <c r="I31" i="31"/>
  <c r="F31" i="31"/>
  <c r="G31" i="30" s="1"/>
  <c r="M30" i="31" a="1"/>
  <c r="M30" i="31" s="1"/>
  <c r="J30" i="31"/>
  <c r="I30" i="31"/>
  <c r="F30" i="31"/>
  <c r="G30" i="30" s="1"/>
  <c r="M29" i="31" a="1"/>
  <c r="M29" i="31" s="1"/>
  <c r="J29" i="31"/>
  <c r="I29" i="31"/>
  <c r="F29" i="31"/>
  <c r="G29" i="30" s="1"/>
  <c r="M28" i="31" a="1"/>
  <c r="M28" i="31" s="1"/>
  <c r="J28" i="31"/>
  <c r="I28" i="31"/>
  <c r="F28" i="31"/>
  <c r="G28" i="30" s="1"/>
  <c r="M27" i="31" a="1"/>
  <c r="M27" i="31" s="1"/>
  <c r="J27" i="31"/>
  <c r="I27" i="31"/>
  <c r="F27" i="31"/>
  <c r="G27" i="30" s="1"/>
  <c r="M26" i="31" a="1"/>
  <c r="M26" i="31" s="1"/>
  <c r="J26" i="31"/>
  <c r="I26" i="31"/>
  <c r="F26" i="31"/>
  <c r="G26" i="30" s="1"/>
  <c r="M25" i="31" a="1"/>
  <c r="M25" i="31" s="1"/>
  <c r="J25" i="31"/>
  <c r="I25" i="31"/>
  <c r="F25" i="31"/>
  <c r="G25" i="30" s="1"/>
  <c r="M24" i="31" a="1"/>
  <c r="M24" i="31" s="1"/>
  <c r="J24" i="31"/>
  <c r="I24" i="31"/>
  <c r="F24" i="31"/>
  <c r="G24" i="30" s="1"/>
  <c r="M23" i="31" a="1"/>
  <c r="M23" i="31" s="1"/>
  <c r="J23" i="31"/>
  <c r="I23" i="31"/>
  <c r="F23" i="31"/>
  <c r="G23" i="30" s="1"/>
  <c r="M22" i="31" a="1"/>
  <c r="M22" i="31" s="1"/>
  <c r="J22" i="31"/>
  <c r="I22" i="31"/>
  <c r="F22" i="31"/>
  <c r="G22" i="30" s="1"/>
  <c r="M21" i="31" a="1"/>
  <c r="M21" i="31" s="1"/>
  <c r="J21" i="31"/>
  <c r="I21" i="31"/>
  <c r="F21" i="31"/>
  <c r="G21" i="30" s="1"/>
  <c r="M20" i="31" a="1"/>
  <c r="M20" i="31" s="1"/>
  <c r="J20" i="31"/>
  <c r="I20" i="31"/>
  <c r="F20" i="31"/>
  <c r="G20" i="30" s="1"/>
  <c r="M19" i="31" a="1"/>
  <c r="M19" i="31" s="1"/>
  <c r="J19" i="31"/>
  <c r="I19" i="31"/>
  <c r="F19" i="31"/>
  <c r="G19" i="30" s="1"/>
  <c r="M18" i="31" a="1"/>
  <c r="M18" i="31" s="1"/>
  <c r="J18" i="31"/>
  <c r="I18" i="31"/>
  <c r="F18" i="31"/>
  <c r="G18" i="30" s="1"/>
  <c r="M17" i="31" a="1"/>
  <c r="M17" i="31" s="1"/>
  <c r="J17" i="31"/>
  <c r="I17" i="31"/>
  <c r="F17" i="31"/>
  <c r="G17" i="30" s="1"/>
  <c r="M16" i="31" a="1"/>
  <c r="M16" i="31" s="1"/>
  <c r="J16" i="31"/>
  <c r="I16" i="31"/>
  <c r="F16" i="31"/>
  <c r="G16" i="30" s="1"/>
  <c r="M15" i="31" a="1"/>
  <c r="M15" i="31" s="1"/>
  <c r="M14" i="31" a="1"/>
  <c r="M14" i="31" s="1"/>
  <c r="M13" i="31" a="1"/>
  <c r="M13" i="31" s="1"/>
  <c r="J13" i="31"/>
  <c r="I13" i="31"/>
  <c r="F13" i="31"/>
  <c r="G13" i="30" s="1"/>
  <c r="M12" i="31" a="1"/>
  <c r="M12" i="31" s="1"/>
  <c r="J12" i="31"/>
  <c r="I12" i="31"/>
  <c r="F12" i="31"/>
  <c r="G12" i="30" s="1"/>
  <c r="C28" i="3"/>
  <c r="C29" i="3"/>
  <c r="D29" i="3"/>
  <c r="C30" i="3"/>
  <c r="D30" i="3"/>
  <c r="C31" i="3"/>
  <c r="D31" i="3"/>
  <c r="C32" i="3"/>
  <c r="D32" i="3"/>
  <c r="C33" i="3"/>
  <c r="D33" i="3"/>
  <c r="C34" i="3"/>
  <c r="D34" i="3"/>
  <c r="D28" i="3"/>
  <c r="B34" i="3"/>
  <c r="B33" i="3"/>
  <c r="B32" i="3"/>
  <c r="B31" i="3"/>
  <c r="B30" i="3"/>
  <c r="B29" i="3"/>
  <c r="B28" i="3"/>
  <c r="I16" i="30" l="1"/>
  <c r="J22" i="30"/>
  <c r="J20" i="30"/>
  <c r="J29" i="30"/>
  <c r="J17" i="30"/>
  <c r="H4" i="30"/>
  <c r="G4" i="30"/>
  <c r="E4" i="30"/>
  <c r="F4" i="30"/>
  <c r="J28" i="30"/>
  <c r="J25" i="30"/>
  <c r="J30" i="30"/>
  <c r="J18" i="30"/>
  <c r="J21" i="30"/>
  <c r="J12" i="30"/>
  <c r="J23" i="30"/>
  <c r="J16" i="30"/>
  <c r="J13" i="30"/>
  <c r="J14" i="30"/>
  <c r="J26" i="30"/>
  <c r="J19" i="30"/>
  <c r="J24" i="30"/>
  <c r="J15" i="30"/>
  <c r="J27" i="30"/>
  <c r="K10" i="30"/>
  <c r="E12" i="18"/>
  <c r="E31" i="3" s="1"/>
  <c r="E13" i="18"/>
  <c r="E32" i="3" s="1"/>
  <c r="C19" i="18"/>
  <c r="B10" i="3" s="1"/>
  <c r="C20" i="18"/>
  <c r="D10" i="3" s="1"/>
  <c r="E11" i="18"/>
  <c r="E30" i="3" s="1"/>
  <c r="E14" i="18"/>
  <c r="E33" i="3" s="1"/>
  <c r="E15" i="18"/>
  <c r="E34" i="3" s="1"/>
  <c r="E9" i="18"/>
  <c r="E28" i="3" s="1"/>
  <c r="K20" i="30" l="1"/>
  <c r="K13" i="30"/>
  <c r="K21" i="30"/>
  <c r="K14" i="30"/>
  <c r="K26" i="30"/>
  <c r="K19" i="30"/>
  <c r="K31" i="30"/>
  <c r="K22" i="30"/>
  <c r="K16" i="30"/>
  <c r="K17" i="30"/>
  <c r="K15" i="30"/>
  <c r="K25" i="30"/>
  <c r="K27" i="30"/>
  <c r="K29" i="30"/>
  <c r="K30" i="30"/>
  <c r="K12" i="30"/>
  <c r="K18" i="30"/>
  <c r="K23" i="30"/>
  <c r="K28" i="30"/>
  <c r="K24" i="30"/>
  <c r="J9" i="30"/>
  <c r="J8" i="30"/>
  <c r="L10" i="30"/>
  <c r="E10" i="18"/>
  <c r="L15" i="30" l="1"/>
  <c r="L16" i="30"/>
  <c r="L28" i="30"/>
  <c r="L21" i="30"/>
  <c r="L14" i="30"/>
  <c r="L26" i="30"/>
  <c r="L17" i="30"/>
  <c r="L13" i="30"/>
  <c r="L29" i="30"/>
  <c r="L30" i="30"/>
  <c r="L31" i="30"/>
  <c r="L12" i="30"/>
  <c r="L20" i="30"/>
  <c r="L23" i="30"/>
  <c r="L24" i="30"/>
  <c r="L18" i="30"/>
  <c r="L25" i="30"/>
  <c r="L19" i="30"/>
  <c r="L22" i="30"/>
  <c r="L27" i="30"/>
  <c r="M10" i="30"/>
  <c r="C21" i="18"/>
  <c r="E29" i="3"/>
  <c r="M22" i="30" l="1"/>
  <c r="M13" i="30"/>
  <c r="M23" i="30"/>
  <c r="M16" i="30"/>
  <c r="M28" i="30"/>
  <c r="M21" i="30"/>
  <c r="M24" i="30"/>
  <c r="M15" i="30"/>
  <c r="M19" i="30"/>
  <c r="M14" i="30"/>
  <c r="M29" i="30"/>
  <c r="M30" i="30"/>
  <c r="M31" i="30"/>
  <c r="M12" i="30"/>
  <c r="M17" i="30"/>
  <c r="M20" i="30"/>
  <c r="M25" i="30"/>
  <c r="M26" i="30"/>
  <c r="M18" i="30"/>
  <c r="M27" i="30"/>
  <c r="N10" i="30"/>
  <c r="N17" i="30" l="1"/>
  <c r="N13" i="30"/>
  <c r="N18" i="30"/>
  <c r="N23" i="30"/>
  <c r="N16" i="30"/>
  <c r="N28" i="30"/>
  <c r="N19" i="30"/>
  <c r="N15" i="30"/>
  <c r="N14" i="30"/>
  <c r="N21" i="30"/>
  <c r="N29" i="30"/>
  <c r="N30" i="30"/>
  <c r="N31" i="30"/>
  <c r="N12" i="30"/>
  <c r="N22" i="30"/>
  <c r="N26" i="30"/>
  <c r="N24" i="30"/>
  <c r="N25" i="30"/>
  <c r="N27" i="30"/>
  <c r="N20" i="30"/>
  <c r="O10" i="30"/>
  <c r="O24" i="30" l="1"/>
  <c r="O13" i="30"/>
  <c r="O25" i="30"/>
  <c r="O18" i="30"/>
  <c r="O23" i="30"/>
  <c r="O14" i="30"/>
  <c r="O26" i="30"/>
  <c r="O19" i="30"/>
  <c r="O21" i="30"/>
  <c r="O27" i="30"/>
  <c r="O17" i="30"/>
  <c r="O15" i="30"/>
  <c r="O20" i="30"/>
  <c r="O28" i="30"/>
  <c r="O31" i="30"/>
  <c r="O16" i="30"/>
  <c r="O22" i="30"/>
  <c r="O29" i="30"/>
  <c r="O30" i="30"/>
  <c r="O12" i="30"/>
  <c r="P10" i="30"/>
  <c r="P19" i="30" l="1"/>
  <c r="P20" i="30"/>
  <c r="P13" i="30"/>
  <c r="P25" i="30"/>
  <c r="P18" i="30"/>
  <c r="P30" i="30"/>
  <c r="P21" i="30"/>
  <c r="P17" i="30"/>
  <c r="P24" i="30"/>
  <c r="P14" i="30"/>
  <c r="P27" i="30"/>
  <c r="P15" i="30"/>
  <c r="P23" i="30"/>
  <c r="P28" i="30"/>
  <c r="P16" i="30"/>
  <c r="P26" i="30"/>
  <c r="P22" i="30"/>
  <c r="P29" i="30"/>
  <c r="P31" i="30"/>
  <c r="P12" i="30"/>
  <c r="Q10" i="30"/>
  <c r="O9" i="30"/>
  <c r="Q14" i="30" l="1"/>
  <c r="Q15" i="30"/>
  <c r="Q27" i="30"/>
  <c r="Q20" i="30"/>
  <c r="Q13" i="30"/>
  <c r="Q25" i="30"/>
  <c r="Q16" i="30"/>
  <c r="Q22" i="30"/>
  <c r="Q28" i="30"/>
  <c r="Q17" i="30"/>
  <c r="Q24" i="30"/>
  <c r="Q19" i="30"/>
  <c r="Q23" i="30"/>
  <c r="Q18" i="30"/>
  <c r="Q26" i="30"/>
  <c r="Q30" i="30"/>
  <c r="Q21" i="30"/>
  <c r="Q29" i="30"/>
  <c r="Q31" i="30"/>
  <c r="Q12" i="30"/>
  <c r="R10" i="30"/>
  <c r="R21" i="30" l="1"/>
  <c r="R22" i="30"/>
  <c r="R15" i="30"/>
  <c r="R27" i="30"/>
  <c r="R20" i="30"/>
  <c r="R23" i="30"/>
  <c r="R13" i="30"/>
  <c r="R28" i="30"/>
  <c r="R17" i="30"/>
  <c r="R24" i="30"/>
  <c r="R19" i="30"/>
  <c r="R14" i="30"/>
  <c r="R29" i="30"/>
  <c r="R31" i="30"/>
  <c r="R12" i="30"/>
  <c r="R16" i="30"/>
  <c r="R25" i="30"/>
  <c r="R18" i="30"/>
  <c r="R26" i="30"/>
  <c r="R30" i="30"/>
  <c r="S10" i="30"/>
  <c r="S16" i="30" l="1"/>
  <c r="S17" i="30"/>
  <c r="S29" i="30"/>
  <c r="S22" i="30"/>
  <c r="S15" i="30"/>
  <c r="S27" i="30"/>
  <c r="S12" i="30"/>
  <c r="S18" i="30"/>
  <c r="S13" i="30"/>
  <c r="S25" i="30"/>
  <c r="S26" i="30"/>
  <c r="S28" i="30"/>
  <c r="S21" i="30"/>
  <c r="S30" i="30"/>
  <c r="S14" i="30"/>
  <c r="S31" i="30"/>
  <c r="S20" i="30"/>
  <c r="S24" i="30"/>
  <c r="S19" i="30"/>
  <c r="S23" i="30"/>
  <c r="T10" i="30"/>
  <c r="T23" i="30" l="1"/>
  <c r="T24" i="30"/>
  <c r="T17" i="30"/>
  <c r="T22" i="30"/>
  <c r="T13" i="30"/>
  <c r="T25" i="30"/>
  <c r="T15" i="30"/>
  <c r="T26" i="30"/>
  <c r="T18" i="30"/>
  <c r="T21" i="30"/>
  <c r="T29" i="30"/>
  <c r="T30" i="30"/>
  <c r="T12" i="30"/>
  <c r="T14" i="30"/>
  <c r="T27" i="30"/>
  <c r="T31" i="30"/>
  <c r="T19" i="30"/>
  <c r="T20" i="30"/>
  <c r="T28" i="30"/>
  <c r="T16" i="30"/>
  <c r="U10" i="30"/>
  <c r="S9" i="30"/>
  <c r="U18" i="30" l="1"/>
  <c r="U19" i="30"/>
  <c r="U24" i="30"/>
  <c r="U17" i="30"/>
  <c r="U29" i="30"/>
  <c r="U20" i="30"/>
  <c r="U16" i="30"/>
  <c r="U13" i="30"/>
  <c r="U27" i="30"/>
  <c r="U15" i="30"/>
  <c r="U22" i="30"/>
  <c r="U25" i="30"/>
  <c r="U26" i="30"/>
  <c r="U21" i="30"/>
  <c r="U30" i="30"/>
  <c r="U12" i="30"/>
  <c r="U14" i="30"/>
  <c r="U23" i="30"/>
  <c r="U28" i="30"/>
  <c r="U31" i="30"/>
  <c r="V10" i="30"/>
  <c r="V13" i="30" l="1"/>
  <c r="V14" i="30"/>
  <c r="V26" i="30"/>
  <c r="V19" i="30"/>
  <c r="V24" i="30"/>
  <c r="V15" i="30"/>
  <c r="V27" i="30"/>
  <c r="V20" i="30"/>
  <c r="V22" i="30"/>
  <c r="V25" i="30"/>
  <c r="V17" i="30"/>
  <c r="V18" i="30"/>
  <c r="V29" i="30"/>
  <c r="V31" i="30"/>
  <c r="V28" i="30"/>
  <c r="V23" i="30"/>
  <c r="V16" i="30"/>
  <c r="V30" i="30"/>
  <c r="V12" i="30"/>
  <c r="V21" i="30"/>
  <c r="W10" i="30"/>
  <c r="W20" i="30" l="1"/>
  <c r="W21" i="30"/>
  <c r="W14" i="30"/>
  <c r="W26" i="30"/>
  <c r="W19" i="30"/>
  <c r="W31" i="30"/>
  <c r="W22" i="30"/>
  <c r="W13" i="30"/>
  <c r="W27" i="30"/>
  <c r="W15" i="30"/>
  <c r="W17" i="30"/>
  <c r="W18" i="30"/>
  <c r="W30" i="30"/>
  <c r="W12" i="30"/>
  <c r="W25" i="30"/>
  <c r="W24" i="30"/>
  <c r="W28" i="30"/>
  <c r="W23" i="30"/>
  <c r="W16" i="30"/>
  <c r="W29" i="30"/>
  <c r="X10" i="30"/>
  <c r="X15" i="30" l="1"/>
  <c r="X16" i="30"/>
  <c r="X28" i="30"/>
  <c r="X21" i="30"/>
  <c r="X14" i="30"/>
  <c r="X26" i="30"/>
  <c r="X17" i="30"/>
  <c r="X18" i="30"/>
  <c r="X13" i="30"/>
  <c r="X20" i="30"/>
  <c r="X27" i="30"/>
  <c r="X22" i="30"/>
  <c r="X29" i="30"/>
  <c r="X24" i="30"/>
  <c r="X30" i="30"/>
  <c r="X31" i="30"/>
  <c r="X12" i="30"/>
  <c r="X19" i="30"/>
  <c r="X25" i="30"/>
  <c r="X23" i="30"/>
  <c r="Y10" i="30"/>
  <c r="Y22" i="30" l="1"/>
  <c r="Y23" i="30"/>
  <c r="Y16" i="30"/>
  <c r="Y28" i="30"/>
  <c r="Y21" i="30"/>
  <c r="Y24" i="30"/>
  <c r="Y14" i="30"/>
  <c r="Y30" i="30"/>
  <c r="Y31" i="30"/>
  <c r="Y12" i="30"/>
  <c r="Y18" i="30"/>
  <c r="Y13" i="30"/>
  <c r="Y20" i="30"/>
  <c r="Y15" i="30"/>
  <c r="Y26" i="30"/>
  <c r="Y17" i="30"/>
  <c r="Y29" i="30"/>
  <c r="Y19" i="30"/>
  <c r="Y25" i="30"/>
  <c r="Y27" i="30"/>
  <c r="Z10" i="30"/>
  <c r="X9" i="30"/>
  <c r="X8" i="30"/>
  <c r="Z17" i="30" l="1"/>
  <c r="Z18" i="30"/>
  <c r="Z23" i="30"/>
  <c r="Z16" i="30"/>
  <c r="Z28" i="30"/>
  <c r="Z19" i="30"/>
  <c r="Z14" i="30"/>
  <c r="Z29" i="30"/>
  <c r="Z30" i="30"/>
  <c r="Z31" i="30"/>
  <c r="Z12" i="30"/>
  <c r="Z13" i="30"/>
  <c r="Z20" i="30"/>
  <c r="Z25" i="30"/>
  <c r="Z26" i="30"/>
  <c r="Z21" i="30"/>
  <c r="Z27" i="30"/>
  <c r="Z15" i="30"/>
  <c r="Z24" i="30"/>
  <c r="Z22" i="30"/>
  <c r="AA10" i="30"/>
  <c r="AA24" i="30" l="1"/>
  <c r="AA13" i="30"/>
  <c r="AA25" i="30"/>
  <c r="AA18" i="30"/>
  <c r="AA23" i="30"/>
  <c r="AA14" i="30"/>
  <c r="AA26" i="30"/>
  <c r="AA29" i="30"/>
  <c r="AA30" i="30"/>
  <c r="AA31" i="30"/>
  <c r="AA12" i="30"/>
  <c r="AA16" i="30"/>
  <c r="AA22" i="30"/>
  <c r="AA17" i="30"/>
  <c r="AA21" i="30"/>
  <c r="AA27" i="30"/>
  <c r="AA15" i="30"/>
  <c r="AA20" i="30"/>
  <c r="AA28" i="30"/>
  <c r="AA19" i="30"/>
  <c r="AB10" i="30"/>
  <c r="AB19" i="30" l="1"/>
  <c r="AB20" i="30"/>
  <c r="AB13" i="30"/>
  <c r="AB25" i="30"/>
  <c r="AB18" i="30"/>
  <c r="AB30" i="30"/>
  <c r="AB21" i="30"/>
  <c r="AB16" i="30"/>
  <c r="AB23" i="30"/>
  <c r="AB29" i="30"/>
  <c r="AB22" i="30"/>
  <c r="AB26" i="30"/>
  <c r="AB14" i="30"/>
  <c r="AB17" i="30"/>
  <c r="AB27" i="30"/>
  <c r="AB31" i="30"/>
  <c r="AB12" i="30"/>
  <c r="AB15" i="30"/>
  <c r="AB24" i="30"/>
  <c r="AB28" i="30"/>
  <c r="AC10" i="30"/>
  <c r="AC14" i="30" l="1"/>
  <c r="AC15" i="30"/>
  <c r="AC27" i="30"/>
  <c r="AC20" i="30"/>
  <c r="AC13" i="30"/>
  <c r="AC25" i="30"/>
  <c r="AC16" i="30"/>
  <c r="AC23" i="30"/>
  <c r="AC18" i="30"/>
  <c r="AC19" i="30"/>
  <c r="AC28" i="30"/>
  <c r="AC22" i="30"/>
  <c r="AC21" i="30"/>
  <c r="AC29" i="30"/>
  <c r="AC30" i="30"/>
  <c r="AC17" i="30"/>
  <c r="AC31" i="30"/>
  <c r="AC12" i="30"/>
  <c r="AC24" i="30"/>
  <c r="AC26" i="30"/>
  <c r="AD10" i="30"/>
  <c r="AB9" i="30"/>
  <c r="AD21" i="30" l="1"/>
  <c r="AD22" i="30"/>
  <c r="AD15" i="30"/>
  <c r="AD27" i="30"/>
  <c r="AD20" i="30"/>
  <c r="AD23" i="30"/>
  <c r="AD16" i="30"/>
  <c r="AD18" i="30"/>
  <c r="AD13" i="30"/>
  <c r="AD24" i="30"/>
  <c r="AD19" i="30"/>
  <c r="AD25" i="30"/>
  <c r="AD28" i="30"/>
  <c r="AD26" i="30"/>
  <c r="AD17" i="30"/>
  <c r="AD14" i="30"/>
  <c r="AD31" i="30"/>
  <c r="AD12" i="30"/>
  <c r="AD29" i="30"/>
  <c r="AD30" i="30"/>
  <c r="AE10" i="30"/>
  <c r="AE16" i="30" l="1"/>
  <c r="AE17" i="30"/>
  <c r="AE22" i="30"/>
  <c r="AE15" i="30"/>
  <c r="AE27" i="30"/>
  <c r="AE18" i="30"/>
  <c r="AE14" i="30"/>
  <c r="AE21" i="30"/>
  <c r="AE23" i="30"/>
  <c r="AE13" i="30"/>
  <c r="AE24" i="30"/>
  <c r="AE19" i="30"/>
  <c r="AE25" i="30"/>
  <c r="AE28" i="30"/>
  <c r="AE20" i="30"/>
  <c r="AE29" i="30"/>
  <c r="AE30" i="30"/>
  <c r="AE31" i="30"/>
  <c r="AE26" i="30"/>
  <c r="AE12" i="30"/>
  <c r="AF10" i="30"/>
  <c r="AF23" i="30" l="1"/>
  <c r="AF24" i="30"/>
  <c r="AF17" i="30"/>
  <c r="AF22" i="30"/>
  <c r="AF13" i="30"/>
  <c r="AF25" i="30"/>
  <c r="AF19" i="30"/>
  <c r="AF28" i="30"/>
  <c r="AF14" i="30"/>
  <c r="AF21" i="30"/>
  <c r="AF16" i="30"/>
  <c r="AF18" i="30"/>
  <c r="AF15" i="30"/>
  <c r="AF29" i="30"/>
  <c r="AF30" i="30"/>
  <c r="AF26" i="30"/>
  <c r="AF27" i="30"/>
  <c r="AF20" i="30"/>
  <c r="AF31" i="30"/>
  <c r="AF12" i="30"/>
  <c r="AG10" i="30"/>
  <c r="AG18" i="30" l="1"/>
  <c r="AG19" i="30"/>
  <c r="AG24" i="30"/>
  <c r="AG17" i="30"/>
  <c r="AG29" i="30"/>
  <c r="AG20" i="30"/>
  <c r="AG15" i="30"/>
  <c r="AG28" i="30"/>
  <c r="AG14" i="30"/>
  <c r="AG21" i="30"/>
  <c r="AG16" i="30"/>
  <c r="AG23" i="30"/>
  <c r="AG13" i="30"/>
  <c r="AG27" i="30"/>
  <c r="AG26" i="30"/>
  <c r="AG30" i="30"/>
  <c r="AG31" i="30"/>
  <c r="AG12" i="30"/>
  <c r="AG22" i="30"/>
  <c r="AG25" i="30"/>
  <c r="AH10" i="30"/>
  <c r="AF9" i="30"/>
  <c r="AH13" i="30" l="1"/>
  <c r="AH14" i="30"/>
  <c r="AH26" i="30"/>
  <c r="AH19" i="30"/>
  <c r="AH24" i="30"/>
  <c r="AH15" i="30"/>
  <c r="AH28" i="30"/>
  <c r="AH21" i="30"/>
  <c r="AH31" i="30"/>
  <c r="AH12" i="30"/>
  <c r="AH16" i="30"/>
  <c r="AH23" i="30"/>
  <c r="AH18" i="30"/>
  <c r="AH22" i="30"/>
  <c r="AH25" i="30"/>
  <c r="AH17" i="30"/>
  <c r="AH27" i="30"/>
  <c r="AH20" i="30"/>
  <c r="AH29" i="30"/>
  <c r="AH30" i="30"/>
  <c r="AI10" i="30"/>
  <c r="AI20" i="30" l="1"/>
  <c r="AI21" i="30"/>
  <c r="AI14" i="30"/>
  <c r="AI26" i="30"/>
  <c r="AI19" i="30"/>
  <c r="AI31" i="30"/>
  <c r="AI22" i="30"/>
  <c r="AI15" i="30"/>
  <c r="AI30" i="30"/>
  <c r="AI12" i="30"/>
  <c r="AI13" i="30"/>
  <c r="AI16" i="30"/>
  <c r="AI23" i="30"/>
  <c r="AI24" i="30"/>
  <c r="AI18" i="30"/>
  <c r="AI25" i="30"/>
  <c r="AI17" i="30"/>
  <c r="AI27" i="30"/>
  <c r="AI29" i="30"/>
  <c r="AI28" i="30"/>
  <c r="AJ10" i="30"/>
  <c r="AJ15" i="30" l="1"/>
  <c r="AJ16" i="30"/>
  <c r="AJ28" i="30"/>
  <c r="AJ21" i="30"/>
  <c r="AJ14" i="30"/>
  <c r="AJ26" i="30"/>
  <c r="AJ17" i="30"/>
  <c r="AJ13" i="30"/>
  <c r="AJ24" i="30"/>
  <c r="AJ25" i="30"/>
  <c r="AJ19" i="30"/>
  <c r="AJ29" i="30"/>
  <c r="AJ30" i="30"/>
  <c r="AJ31" i="30"/>
  <c r="AJ12" i="30"/>
  <c r="AJ22" i="30"/>
  <c r="AJ18" i="30"/>
  <c r="AJ20" i="30"/>
  <c r="AJ27" i="30"/>
  <c r="AJ23" i="30"/>
  <c r="AK10" i="30"/>
  <c r="AK22" i="30" l="1"/>
  <c r="AK23" i="30"/>
  <c r="AK16" i="30"/>
  <c r="AK28" i="30"/>
  <c r="AK21" i="30"/>
  <c r="AK24" i="30"/>
  <c r="AK13" i="30"/>
  <c r="AK17" i="30"/>
  <c r="AK27" i="30"/>
  <c r="AK12" i="30"/>
  <c r="AK25" i="30"/>
  <c r="AK19" i="30"/>
  <c r="AK14" i="30"/>
  <c r="AK20" i="30"/>
  <c r="AK29" i="30"/>
  <c r="AK30" i="30"/>
  <c r="AK31" i="30"/>
  <c r="AK26" i="30"/>
  <c r="AK18" i="30"/>
  <c r="AK15" i="30"/>
  <c r="AL10" i="30"/>
  <c r="AJ8" i="30"/>
  <c r="AJ9" i="30"/>
  <c r="AL17" i="30" l="1"/>
  <c r="AL18" i="30"/>
  <c r="AL23" i="30"/>
  <c r="AL16" i="30"/>
  <c r="AL28" i="30"/>
  <c r="AL19" i="30"/>
  <c r="AL26" i="30"/>
  <c r="AL30" i="30"/>
  <c r="AL31" i="30"/>
  <c r="AL24" i="30"/>
  <c r="AL27" i="30"/>
  <c r="AL12" i="30"/>
  <c r="AL25" i="30"/>
  <c r="AL20" i="30"/>
  <c r="AL29" i="30"/>
  <c r="AL13" i="30"/>
  <c r="AL14" i="30"/>
  <c r="AL22" i="30"/>
  <c r="AL21" i="30"/>
  <c r="AL15" i="30"/>
  <c r="AM10" i="30"/>
  <c r="AM13" i="30" l="1"/>
  <c r="AM25" i="30"/>
  <c r="AM18" i="30"/>
  <c r="AM23" i="30"/>
  <c r="AM14" i="30"/>
  <c r="AM26" i="30"/>
  <c r="AM15" i="30"/>
  <c r="AM22" i="30"/>
  <c r="AM29" i="30"/>
  <c r="AM17" i="30"/>
  <c r="AM30" i="30"/>
  <c r="AM31" i="30"/>
  <c r="AM24" i="30"/>
  <c r="AM27" i="30"/>
  <c r="AM12" i="30"/>
  <c r="AM19" i="30"/>
  <c r="AM20" i="30"/>
  <c r="AM16" i="30"/>
  <c r="AM28" i="30"/>
  <c r="AM21" i="30"/>
  <c r="AN10" i="30"/>
  <c r="AN19" i="30" l="1"/>
  <c r="AN20" i="30"/>
  <c r="AN13" i="30"/>
  <c r="AN25" i="30"/>
  <c r="AN18" i="30"/>
  <c r="AN30" i="30"/>
  <c r="AN21" i="30"/>
  <c r="AN15" i="30"/>
  <c r="AN22" i="30"/>
  <c r="AN26" i="30"/>
  <c r="AN29" i="30"/>
  <c r="AN17" i="30"/>
  <c r="AN31" i="30"/>
  <c r="AN27" i="30"/>
  <c r="AN16" i="30"/>
  <c r="AN23" i="30"/>
  <c r="AN28" i="30"/>
  <c r="AN14" i="30"/>
  <c r="AN12" i="30"/>
  <c r="AN24" i="30"/>
  <c r="AO10" i="30"/>
  <c r="AO14" i="30" l="1"/>
  <c r="AO15" i="30"/>
  <c r="AO27" i="30"/>
  <c r="AO20" i="30"/>
  <c r="AO13" i="30"/>
  <c r="AO25" i="30"/>
  <c r="AO16" i="30"/>
  <c r="AO22" i="30"/>
  <c r="AO26" i="30"/>
  <c r="AO29" i="30"/>
  <c r="AO30" i="30"/>
  <c r="AO17" i="30"/>
  <c r="AO24" i="30"/>
  <c r="AO12" i="30"/>
  <c r="AO18" i="30"/>
  <c r="AO21" i="30"/>
  <c r="AO23" i="30"/>
  <c r="AO28" i="30"/>
  <c r="AO31" i="30"/>
  <c r="AO19" i="30"/>
  <c r="AP10" i="30"/>
  <c r="AP21" i="30" l="1"/>
  <c r="AP22" i="30"/>
  <c r="AP15" i="30"/>
  <c r="AP27" i="30"/>
  <c r="AP20" i="30"/>
  <c r="AP23" i="30"/>
  <c r="AP16" i="30"/>
  <c r="AP19" i="30"/>
  <c r="AP31" i="30"/>
  <c r="AP13" i="30"/>
  <c r="AP24" i="30"/>
  <c r="AP12" i="30"/>
  <c r="AP14" i="30"/>
  <c r="AP18" i="30"/>
  <c r="AP26" i="30"/>
  <c r="AP25" i="30"/>
  <c r="AP28" i="30"/>
  <c r="AP17" i="30"/>
  <c r="AP29" i="30"/>
  <c r="AP30" i="30"/>
  <c r="AQ10" i="30"/>
  <c r="AO9" i="30"/>
  <c r="AQ16" i="30" l="1"/>
  <c r="AQ17" i="30"/>
  <c r="AQ22" i="30"/>
  <c r="AQ15" i="30"/>
  <c r="AQ27" i="30"/>
  <c r="AQ18" i="30"/>
  <c r="AQ13" i="30"/>
  <c r="AQ20" i="30"/>
  <c r="AQ29" i="30"/>
  <c r="AQ30" i="30"/>
  <c r="AQ19" i="30"/>
  <c r="AQ31" i="30"/>
  <c r="AQ28" i="30"/>
  <c r="AQ14" i="30"/>
  <c r="AQ23" i="30"/>
  <c r="AQ24" i="30"/>
  <c r="AQ12" i="30"/>
  <c r="AQ25" i="30"/>
  <c r="AQ21" i="30"/>
  <c r="AQ26" i="30"/>
  <c r="AR10" i="30"/>
  <c r="AR23" i="30" l="1"/>
  <c r="AR24" i="30"/>
  <c r="AR17" i="30"/>
  <c r="AR22" i="30"/>
  <c r="AR13" i="30"/>
  <c r="AR25" i="30"/>
  <c r="AR14" i="30"/>
  <c r="AR20" i="30"/>
  <c r="AR15" i="30"/>
  <c r="AR27" i="30"/>
  <c r="AR16" i="30"/>
  <c r="AR29" i="30"/>
  <c r="AR30" i="30"/>
  <c r="AR28" i="30"/>
  <c r="AR19" i="30"/>
  <c r="AR31" i="30"/>
  <c r="AR12" i="30"/>
  <c r="AR18" i="30"/>
  <c r="AR21" i="30"/>
  <c r="AR26" i="30"/>
  <c r="AS10" i="30"/>
  <c r="AS18" i="30" l="1"/>
  <c r="AS19" i="30"/>
  <c r="AS24" i="30"/>
  <c r="AS17" i="30"/>
  <c r="AS29" i="30"/>
  <c r="AS20" i="30"/>
  <c r="AS14" i="30"/>
  <c r="AS13" i="30"/>
  <c r="AS15" i="30"/>
  <c r="AS22" i="30"/>
  <c r="AS21" i="30"/>
  <c r="AS26" i="30"/>
  <c r="AS27" i="30"/>
  <c r="AS25" i="30"/>
  <c r="AS16" i="30"/>
  <c r="AS30" i="30"/>
  <c r="AS23" i="30"/>
  <c r="AS31" i="30"/>
  <c r="AS12" i="30"/>
  <c r="AS28" i="30"/>
  <c r="AT10" i="30"/>
  <c r="AT13" i="30" l="1"/>
  <c r="AT14" i="30"/>
  <c r="AT26" i="30"/>
  <c r="AT19" i="30"/>
  <c r="AT24" i="30"/>
  <c r="AT15" i="30"/>
  <c r="AT18" i="30"/>
  <c r="AT20" i="30"/>
  <c r="AT17" i="30"/>
  <c r="AT21" i="30"/>
  <c r="AT23" i="30"/>
  <c r="AT25" i="30"/>
  <c r="AT29" i="30"/>
  <c r="AT16" i="30"/>
  <c r="AT22" i="30"/>
  <c r="AT30" i="30"/>
  <c r="AT31" i="30"/>
  <c r="AT12" i="30"/>
  <c r="AT28" i="30"/>
  <c r="AT27" i="30"/>
  <c r="AU10" i="30"/>
  <c r="AS9" i="30"/>
  <c r="AU20" i="30" l="1"/>
  <c r="AU21" i="30"/>
  <c r="AU14" i="30"/>
  <c r="AU26" i="30"/>
  <c r="AU19" i="30"/>
  <c r="AU31" i="30"/>
  <c r="AU22" i="30"/>
  <c r="AU16" i="30"/>
  <c r="AU23" i="30"/>
  <c r="AU28" i="30"/>
  <c r="AU18" i="30"/>
  <c r="AU13" i="30"/>
  <c r="AU15" i="30"/>
  <c r="AU17" i="30"/>
  <c r="AU27" i="30"/>
  <c r="AU24" i="30"/>
  <c r="AU29" i="30"/>
  <c r="AU30" i="30"/>
  <c r="AU25" i="30"/>
  <c r="AU12" i="30"/>
  <c r="AV10" i="30"/>
  <c r="AV15" i="30" l="1"/>
  <c r="AV16" i="30"/>
  <c r="AV28" i="30"/>
  <c r="AV21" i="30"/>
  <c r="AV14" i="30"/>
  <c r="AV26" i="30"/>
  <c r="AV17" i="30"/>
  <c r="AV23" i="30"/>
  <c r="AV18" i="30"/>
  <c r="AV13" i="30"/>
  <c r="AV20" i="30"/>
  <c r="AV22" i="30"/>
  <c r="AV24" i="30"/>
  <c r="AV29" i="30"/>
  <c r="AV27" i="30"/>
  <c r="AV31" i="30"/>
  <c r="AV19" i="30"/>
  <c r="AV30" i="30"/>
  <c r="AV25" i="30"/>
  <c r="AV12" i="30"/>
  <c r="AW10" i="30"/>
  <c r="AW22" i="30" l="1"/>
  <c r="AW23" i="30"/>
  <c r="AW16" i="30"/>
  <c r="AW28" i="30"/>
  <c r="AW21" i="30"/>
  <c r="AW24" i="30"/>
  <c r="AW12" i="30"/>
  <c r="AW18" i="30"/>
  <c r="AW25" i="30"/>
  <c r="AW15" i="30"/>
  <c r="AW26" i="30"/>
  <c r="AW17" i="30"/>
  <c r="AW19" i="30"/>
  <c r="AW29" i="30"/>
  <c r="AW13" i="30"/>
  <c r="AW27" i="30"/>
  <c r="AW14" i="30"/>
  <c r="AW30" i="30"/>
  <c r="AW31" i="30"/>
  <c r="AW20" i="30"/>
  <c r="AX10" i="30"/>
  <c r="AX17" i="30" l="1"/>
  <c r="AX18" i="30"/>
  <c r="AX23" i="30"/>
  <c r="AX16" i="30"/>
  <c r="AX28" i="30"/>
  <c r="AX19" i="30"/>
  <c r="AX12" i="30"/>
  <c r="AX25" i="30"/>
  <c r="AX15" i="30"/>
  <c r="AX21" i="30"/>
  <c r="AX26" i="30"/>
  <c r="AX20" i="30"/>
  <c r="AX22" i="30"/>
  <c r="AX24" i="30"/>
  <c r="AX13" i="30"/>
  <c r="AX27" i="30"/>
  <c r="AX29" i="30"/>
  <c r="AX14" i="30"/>
  <c r="AX30" i="30"/>
  <c r="AX31" i="30"/>
  <c r="AY10" i="30"/>
  <c r="AW9" i="30"/>
  <c r="AW8" i="30"/>
  <c r="AY13" i="30" l="1"/>
  <c r="AY25" i="30"/>
  <c r="AY18" i="30"/>
  <c r="AY23" i="30"/>
  <c r="AY14" i="30"/>
  <c r="AY26" i="30"/>
  <c r="AY21" i="30"/>
  <c r="AY30" i="30"/>
  <c r="AY31" i="30"/>
  <c r="AY16" i="30"/>
  <c r="AY28" i="30"/>
  <c r="AY12" i="30"/>
  <c r="AY15" i="30"/>
  <c r="AY17" i="30"/>
  <c r="AY20" i="30"/>
  <c r="AY19" i="30"/>
  <c r="AY27" i="30"/>
  <c r="AY22" i="30"/>
  <c r="AY24" i="30"/>
  <c r="AY29" i="30"/>
  <c r="AZ10" i="30"/>
  <c r="AZ19" i="30" l="1"/>
  <c r="AZ20" i="30"/>
  <c r="AZ13" i="30"/>
  <c r="AZ25" i="30"/>
  <c r="AZ18" i="30"/>
  <c r="AZ30" i="30"/>
  <c r="AZ21" i="30"/>
  <c r="AZ15" i="30"/>
  <c r="AZ14" i="30"/>
  <c r="AZ27" i="30"/>
  <c r="AZ29" i="30"/>
  <c r="AZ31" i="30"/>
  <c r="AZ16" i="30"/>
  <c r="AZ23" i="30"/>
  <c r="AZ28" i="30"/>
  <c r="AZ12" i="30"/>
  <c r="AZ17" i="30"/>
  <c r="AZ22" i="30"/>
  <c r="AZ24" i="30"/>
  <c r="AZ26" i="30"/>
  <c r="BA10" i="30"/>
  <c r="BA14" i="30" l="1"/>
  <c r="BA15" i="30"/>
  <c r="BA27" i="30"/>
  <c r="BA20" i="30"/>
  <c r="BA13" i="30"/>
  <c r="BA25" i="30"/>
  <c r="BA16" i="30"/>
  <c r="BA24" i="30"/>
  <c r="BA21" i="30"/>
  <c r="BA29" i="30"/>
  <c r="BA30" i="30"/>
  <c r="BA31" i="30"/>
  <c r="BA22" i="30"/>
  <c r="BA28" i="30"/>
  <c r="BA12" i="30"/>
  <c r="BA26" i="30"/>
  <c r="BA17" i="30"/>
  <c r="BA23" i="30"/>
  <c r="BA19" i="30"/>
  <c r="BA18" i="30"/>
  <c r="BB10" i="30"/>
  <c r="BB21" i="30" l="1"/>
  <c r="BB22" i="30"/>
  <c r="BB15" i="30"/>
  <c r="BB27" i="30"/>
  <c r="BB20" i="30"/>
  <c r="BB23" i="30"/>
  <c r="BB19" i="30"/>
  <c r="BB14" i="30"/>
  <c r="BB24" i="30"/>
  <c r="BB29" i="30"/>
  <c r="BB30" i="30"/>
  <c r="BB16" i="30"/>
  <c r="BB18" i="30"/>
  <c r="BB31" i="30"/>
  <c r="BB28" i="30"/>
  <c r="BB25" i="30"/>
  <c r="BB12" i="30"/>
  <c r="BB13" i="30"/>
  <c r="BB26" i="30"/>
  <c r="BB17" i="30"/>
  <c r="BC10" i="30"/>
  <c r="BC16" i="30" l="1"/>
  <c r="BC17" i="30"/>
  <c r="BC22" i="30"/>
  <c r="BC15" i="30"/>
  <c r="BC27" i="30"/>
  <c r="BC18" i="30"/>
  <c r="BC25" i="30"/>
  <c r="BC26" i="30"/>
  <c r="BC19" i="30"/>
  <c r="BC14" i="30"/>
  <c r="BC21" i="30"/>
  <c r="BC24" i="30"/>
  <c r="BC29" i="30"/>
  <c r="BC30" i="30"/>
  <c r="BC31" i="30"/>
  <c r="BC28" i="30"/>
  <c r="BC20" i="30"/>
  <c r="BC13" i="30"/>
  <c r="BC23" i="30"/>
  <c r="BC12" i="30"/>
  <c r="BD10" i="30"/>
  <c r="BB9" i="30"/>
  <c r="BD23" i="30" l="1"/>
  <c r="BD24" i="30"/>
  <c r="BD17" i="30"/>
  <c r="BD22" i="30"/>
  <c r="BD13" i="30"/>
  <c r="BD25" i="30"/>
  <c r="BD15" i="30"/>
  <c r="BD26" i="30"/>
  <c r="BD27" i="30"/>
  <c r="BD19" i="30"/>
  <c r="BD14" i="30"/>
  <c r="BD21" i="30"/>
  <c r="BD18" i="30"/>
  <c r="BD29" i="30"/>
  <c r="BD30" i="30"/>
  <c r="BD31" i="30"/>
  <c r="BD12" i="30"/>
  <c r="BD16" i="30"/>
  <c r="BD20" i="30"/>
  <c r="BD28" i="30"/>
  <c r="BE10" i="30"/>
  <c r="BE18" i="30" l="1"/>
  <c r="BE19" i="30"/>
  <c r="BE24" i="30"/>
  <c r="BE17" i="30"/>
  <c r="BE29" i="30"/>
  <c r="BE20" i="30"/>
  <c r="BE13" i="30"/>
  <c r="BE25" i="30"/>
  <c r="BE26" i="30"/>
  <c r="BE27" i="30"/>
  <c r="BE14" i="30"/>
  <c r="BE22" i="30"/>
  <c r="BE30" i="30"/>
  <c r="BE15" i="30"/>
  <c r="BE28" i="30"/>
  <c r="BE12" i="30"/>
  <c r="BE16" i="30"/>
  <c r="BE23" i="30"/>
  <c r="BE31" i="30"/>
  <c r="BE21" i="30"/>
  <c r="BF10" i="30"/>
  <c r="BF13" i="30" l="1"/>
  <c r="BF14" i="30"/>
  <c r="BF26" i="30"/>
  <c r="BF19" i="30"/>
  <c r="BF24" i="30"/>
  <c r="BF15" i="30"/>
  <c r="BF17" i="30"/>
  <c r="BF25" i="30"/>
  <c r="BF23" i="30"/>
  <c r="BF18" i="30"/>
  <c r="BF22" i="30"/>
  <c r="BF29" i="30"/>
  <c r="BF21" i="30"/>
  <c r="BF31" i="30"/>
  <c r="BF20" i="30"/>
  <c r="BF27" i="30"/>
  <c r="BF28" i="30"/>
  <c r="BF12" i="30"/>
  <c r="BF16" i="30"/>
  <c r="BF30" i="30"/>
  <c r="BG10" i="30"/>
  <c r="BG20" i="30" l="1"/>
  <c r="BG21" i="30"/>
  <c r="BG14" i="30"/>
  <c r="BG26" i="30"/>
  <c r="BG19" i="30"/>
  <c r="BG31" i="30"/>
  <c r="BG22" i="30"/>
  <c r="BG13" i="30"/>
  <c r="BG17" i="30"/>
  <c r="BG24" i="30"/>
  <c r="BG23" i="30"/>
  <c r="BG30" i="30"/>
  <c r="BG15" i="30"/>
  <c r="BG28" i="30"/>
  <c r="BG12" i="30"/>
  <c r="BG27" i="30"/>
  <c r="BG16" i="30"/>
  <c r="BG18" i="30"/>
  <c r="BG29" i="30"/>
  <c r="BG25" i="30"/>
  <c r="BH10" i="30"/>
  <c r="BF9" i="30"/>
  <c r="BH15" i="30" l="1"/>
  <c r="BH16" i="30"/>
  <c r="BH28" i="30"/>
  <c r="BH21" i="30"/>
  <c r="BH14" i="30"/>
  <c r="BH26" i="30"/>
  <c r="BH17" i="30"/>
  <c r="BH22" i="30"/>
  <c r="BH19" i="30"/>
  <c r="BH24" i="30"/>
  <c r="BH23" i="30"/>
  <c r="BH18" i="30"/>
  <c r="BH25" i="30"/>
  <c r="BH29" i="30"/>
  <c r="BH30" i="30"/>
  <c r="BH31" i="30"/>
  <c r="BH12" i="30"/>
  <c r="BH20" i="30"/>
  <c r="BH13" i="30"/>
  <c r="BH27" i="30"/>
  <c r="BI10" i="30"/>
  <c r="BI22" i="30" l="1"/>
  <c r="BI23" i="30"/>
  <c r="BI16" i="30"/>
  <c r="BI28" i="30"/>
  <c r="BI21" i="30"/>
  <c r="BI24" i="30"/>
  <c r="BI15" i="30"/>
  <c r="BI12" i="30"/>
  <c r="BI17" i="30"/>
  <c r="BI27" i="30"/>
  <c r="BI14" i="30"/>
  <c r="BI18" i="30"/>
  <c r="BI25" i="30"/>
  <c r="BI29" i="30"/>
  <c r="BI26" i="30"/>
  <c r="BI30" i="30"/>
  <c r="BI31" i="30"/>
  <c r="BI20" i="30"/>
  <c r="BI13" i="30"/>
  <c r="BI19" i="30"/>
  <c r="BJ10" i="30"/>
  <c r="BJ17" i="30" l="1"/>
  <c r="BJ18" i="30"/>
  <c r="BJ23" i="30"/>
  <c r="BJ16" i="30"/>
  <c r="BJ28" i="30"/>
  <c r="BJ19" i="30"/>
  <c r="BJ13" i="30"/>
  <c r="BJ20" i="30"/>
  <c r="BJ15" i="30"/>
  <c r="BJ22" i="30"/>
  <c r="BJ12" i="30"/>
  <c r="BJ27" i="30"/>
  <c r="BJ14" i="30"/>
  <c r="BJ24" i="30"/>
  <c r="BJ21" i="30"/>
  <c r="BJ25" i="30"/>
  <c r="BJ29" i="30"/>
  <c r="BJ26" i="30"/>
  <c r="BJ30" i="30"/>
  <c r="BJ31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8" authorId="0" shapeId="0" xr:uid="{456FFD8E-3417-4728-8189-A35DA374CB0F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grandes phases du projet, haut niveau de granularité.</t>
        </r>
      </text>
    </comment>
    <comment ref="C8" authorId="0" shapeId="0" xr:uid="{81C60663-6177-4EF2-90F6-263AE188266E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début estimée.</t>
        </r>
      </text>
    </comment>
    <comment ref="D8" authorId="0" shapeId="0" xr:uid="{25EDA55E-16EB-41C2-AE3B-A56B5EFDDA1A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la date de fin estimée.</t>
        </r>
      </text>
    </comment>
    <comment ref="E8" authorId="0" shapeId="0" xr:uid="{79D899F7-DC4A-43BF-8851-4EA234CAEDF9}">
      <text>
        <r>
          <rPr>
            <b/>
            <sz val="9"/>
            <color indexed="81"/>
            <rFont val="Tahoma"/>
            <family val="2"/>
          </rPr>
          <t>REMPLISSAGE AUTOMATIQUE.</t>
        </r>
        <r>
          <rPr>
            <sz val="9"/>
            <color indexed="81"/>
            <rFont val="Tahoma"/>
            <family val="2"/>
          </rPr>
          <t xml:space="preserve">
Différence en jours entre les dates de fin et de début estimées.</t>
        </r>
      </text>
    </comment>
    <comment ref="F8" authorId="0" shapeId="0" xr:uid="{E955C2CD-7ACD-462B-A221-021031109F69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les principaux jalons, les "points d'arrêt" dans le processus permettant le suivi du projet.</t>
        </r>
      </text>
    </comment>
    <comment ref="B18" authorId="0" shapeId="0" xr:uid="{E789594B-0DA5-46B6-BDF7-82683553DAA8}">
      <text>
        <r>
          <rPr>
            <b/>
            <sz val="9"/>
            <color indexed="81"/>
            <rFont val="Tahoma"/>
            <family val="2"/>
          </rPr>
          <t>REMPLISSAGE AUTOMATIQUE.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4" authorId="0" shapeId="0" xr:uid="{CBC7A9AC-6234-45DA-9297-D79A75C7B7A0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Saisir le numéro de version de la présente Charte.
N'oubliez pas de conserver les versions antérieures, de faire approuver la nouvelle version et de la partager aux parties prenantes concernées.</t>
        </r>
      </text>
    </comment>
    <comment ref="D4" authorId="0" shapeId="0" xr:uid="{FE545043-4558-4801-B230-FD57E230395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d'approbation de la Charte. L'approbateur est en général le sponsor du projet ou le supérieur hiérarchique direct.</t>
        </r>
      </text>
    </comment>
    <comment ref="B7" authorId="0" shapeId="0" xr:uid="{F3CA6EFD-1566-4E64-83C6-3EDC21484B1B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 nom de votre projet, comme indiqué dans la feuille de route de l'année en cours.</t>
        </r>
      </text>
    </comment>
    <comment ref="B9" authorId="0" shapeId="0" xr:uid="{A5E9E747-72BF-4EA5-9F98-1A15337EEE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6C986927-8BBB-4041-8D6A-B273E5765E8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11" authorId="0" shapeId="0" xr:uid="{0CA1CCBD-2618-4573-8D35-F7E05CB9B422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Indiquer le nom et prénom du chef de projet et son adresse mail professionnelle.</t>
        </r>
      </text>
    </comment>
    <comment ref="D11" authorId="0" shapeId="0" xr:uid="{F764E618-59C4-4BB4-9C3F-9D05F37FC6CD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 xml:space="preserve">Indiquer le nom et prénom du sponsor du projet et son adresse mail professionnelle.
</t>
        </r>
      </text>
    </comment>
    <comment ref="B13" authorId="0" shapeId="0" xr:uid="{97975B6E-0473-4B68-95EF-52BFDDDF33AF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Renseigner les éléments ci-dessous afin de cadrer votre projet et d'en donner un aperçu aux parties prenantes concernées.</t>
        </r>
      </text>
    </comment>
    <comment ref="B26" authorId="0" shapeId="0" xr:uid="{12684802-097F-44D6-B5DE-E94C2767AA9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du Macro Planning.</t>
        </r>
      </text>
    </comment>
    <comment ref="B35" authorId="0" shapeId="0" xr:uid="{E077CB8D-BBD5-49B9-A21A-0933EE2A7C3B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Lister les catégories de parties prenantes dans le cadre de ce projet. Associer un ou plusieurs rôles à chacune des catégories et définir la fréquence et le canal de communication à privilégier.</t>
        </r>
      </text>
    </comment>
    <comment ref="C48" authorId="0" shapeId="0" xr:uid="{1AF7B6FA-470C-48C8-94A5-B552E8A33745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•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Comité de pilotage : Donne des conseils pour assurer la meilleure livraison du projet. Généralement entre les parties prenantes de haut niveau, le sponsor et le chef de projet.
• Comité de projet : S'occupe de la coordination et l'accompagnement des équipes opérationnelles. 
Généralement entre le chef de projet et les parties prenantes (R) de la matrice RACI.</t>
        </r>
      </text>
    </comment>
    <comment ref="D48" authorId="0" shapeId="0" xr:uid="{2ED36FB0-E949-4596-A305-A79D1E944F87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 xml:space="preserve">À quelle fréquence seront organisés les comités ?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Decarnelle, Salome</author>
  </authors>
  <commentList>
    <comment ref="B11" authorId="0" shapeId="0" xr:uid="{5419E4FF-EE40-418D-88ED-AD3DC316F17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un identifiant unique de l'action.</t>
        </r>
      </text>
    </comment>
    <comment ref="C11" authorId="0" shapeId="0" xr:uid="{6D7677AE-B299-4F8D-8027-C375139364A2}">
      <text>
        <r>
          <rPr>
            <b/>
            <sz val="9"/>
            <color indexed="81"/>
            <rFont val="Tahoma"/>
            <family val="2"/>
          </rPr>
          <t>SAISIE MANUELLE.</t>
        </r>
        <r>
          <rPr>
            <sz val="9"/>
            <color indexed="81"/>
            <rFont val="Tahoma"/>
            <family val="2"/>
          </rPr>
          <t xml:space="preserve">
Recenser les actions détaillées permettant la réussite du projet.</t>
        </r>
      </text>
    </comment>
    <comment ref="D11" authorId="0" shapeId="0" xr:uid="{B22E0ADF-BD05-4D16-ADA7-8A177DF6B22E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de début estimée de l'action.</t>
        </r>
      </text>
    </comment>
    <comment ref="E11" authorId="0" shapeId="0" xr:uid="{D2FE731F-1DE4-496F-AAB9-2A84F03B2FD4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deadline de réalisation de l'action.</t>
        </r>
      </text>
    </comment>
    <comment ref="F11" authorId="0" shapeId="0" xr:uid="{E7EF2D60-D877-47A1-81CF-C89E6CF40A3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de début estimée).</t>
        </r>
      </text>
    </comment>
    <comment ref="G11" authorId="0" shapeId="0" xr:uid="{19DED60A-C6AD-4ABF-A494-19CD0A3AAA08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a commencé.</t>
        </r>
      </text>
    </comment>
    <comment ref="H11" authorId="0" shapeId="0" xr:uid="{CA7BFF2E-D13F-4ED9-B494-47F293F1F58C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la date à laquelle l'action est terminée.</t>
        </r>
      </text>
    </comment>
    <comment ref="I11" authorId="0" shapeId="0" xr:uid="{3CA2B490-0FB5-4709-9247-903716527584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(Deadline) - (Date du jour).</t>
        </r>
      </text>
    </comment>
    <comment ref="J11" authorId="0" shapeId="0" xr:uid="{AF89FD74-080B-4746-B3D1-3B5B6169FB19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(Date de fin effective) - (Date de début effective).</t>
        </r>
      </text>
    </comment>
    <comment ref="K11" authorId="0" shapeId="0" xr:uid="{41E2C2FE-DE0B-40B4-BC77-B7A3505C2068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 xml:space="preserve">Sur la base de la saisie de la deadline, de la date de début effective et de la date de fin effective.
</t>
        </r>
        <r>
          <rPr>
            <b/>
            <sz val="9"/>
            <color indexed="81"/>
            <rFont val="Tahoma"/>
            <family val="2"/>
          </rPr>
          <t>CHOIX LISTE (optionnel).</t>
        </r>
        <r>
          <rPr>
            <sz val="9"/>
            <color indexed="81"/>
            <rFont val="Tahoma"/>
            <family val="2"/>
          </rPr>
          <t xml:space="preserve">
Possibilité de choisir le statut dans la liste, notamment pour des actions au statut "En attente" et "Abondonné".</t>
        </r>
      </text>
    </comment>
    <comment ref="L11" authorId="0" shapeId="0" xr:uid="{783D96E3-4F34-4D89-BEC0-B0D2C130A95F}">
      <text>
        <r>
          <rPr>
            <b/>
            <sz val="9"/>
            <color indexed="81"/>
            <rFont val="Tahoma"/>
            <charset val="1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Lorsque le statut est "Pas commencé" ou "Terminé" uniquement.</t>
        </r>
        <r>
          <rPr>
            <b/>
            <sz val="9"/>
            <color indexed="81"/>
            <rFont val="Tahoma"/>
            <charset val="1"/>
          </rPr>
          <t xml:space="preserve">
SAISIE MANUELLE (obligatoire si "En cours").
</t>
        </r>
        <r>
          <rPr>
            <sz val="9"/>
            <color indexed="81"/>
            <rFont val="Tahoma"/>
            <family val="2"/>
          </rPr>
          <t>Saisir l'avancement approximatif de l'action au statut "En cours" : 25%, 50% ou 75%.</t>
        </r>
      </text>
    </comment>
    <comment ref="M11" authorId="0" shapeId="0" xr:uid="{D5DD0BCB-3B23-49B8-A4BC-496AB848C83F}">
      <text>
        <r>
          <rPr>
            <b/>
            <sz val="9"/>
            <color indexed="81"/>
            <rFont val="Tahoma"/>
            <family val="2"/>
          </rPr>
          <t xml:space="preserve">REMPLISSAGE AUTOMATIQUE.
</t>
        </r>
        <r>
          <rPr>
            <sz val="9"/>
            <color indexed="81"/>
            <rFont val="Tahoma"/>
            <family val="2"/>
          </rPr>
          <t>Sur la base de la deadline, de la date de fin effective, et de la date du jour.</t>
        </r>
      </text>
    </comment>
    <comment ref="N11" authorId="0" shapeId="0" xr:uid="{77E26951-1BB2-4AF4-B551-7A9E85A3A4E6}">
      <text>
        <r>
          <rPr>
            <b/>
            <sz val="9"/>
            <color indexed="81"/>
            <rFont val="Tahoma"/>
            <family val="2"/>
          </rPr>
          <t xml:space="preserve">SAISIE MANUELLE.
</t>
        </r>
        <r>
          <rPr>
            <sz val="9"/>
            <color indexed="81"/>
            <rFont val="Tahoma"/>
            <family val="2"/>
          </rPr>
          <t>Saisir les éventuels commentaires sur l'avancement, les tâches effectuées, les problèmes rencontrés, etc.</t>
        </r>
      </text>
    </comment>
    <comment ref="O11" authorId="0" shapeId="0" xr:uid="{46EDCD5F-76E3-423E-8FEB-E891940A4EF8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réalise l'action ?</t>
        </r>
      </text>
    </comment>
    <comment ref="P11" authorId="0" shapeId="0" xr:uid="{32D4BB7E-8B24-488F-9508-0AAC45FE5E09}">
      <text>
        <r>
          <rPr>
            <b/>
            <sz val="9"/>
            <color indexed="81"/>
            <rFont val="Tahoma"/>
            <family val="2"/>
          </rPr>
          <t xml:space="preserve">CHOIX LISTE.
</t>
        </r>
        <r>
          <rPr>
            <sz val="9"/>
            <color indexed="81"/>
            <rFont val="Tahoma"/>
            <family val="2"/>
          </rPr>
          <t>Qui contribue à la réalisation de l'action ?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<sst xmlns="http://schemas.openxmlformats.org/spreadsheetml/2006/main" count="264" uniqueCount="181">
  <si>
    <t>Catégorie</t>
  </si>
  <si>
    <t>Statut</t>
  </si>
  <si>
    <t>Oui</t>
  </si>
  <si>
    <t>Non</t>
  </si>
  <si>
    <t>Rôle</t>
  </si>
  <si>
    <t>Chef de projet</t>
  </si>
  <si>
    <t>Phase</t>
  </si>
  <si>
    <t>Format</t>
  </si>
  <si>
    <t>Objectif du document</t>
  </si>
  <si>
    <t>Lien</t>
  </si>
  <si>
    <t>Initialisation</t>
  </si>
  <si>
    <t>Charte de projet</t>
  </si>
  <si>
    <t>• Formaliser le projet, définir clairement son objectif, sa portée et les parties prenantes
• S’assurer que le projet est bien aligné avec les priorités stratégiques de l’organisation</t>
  </si>
  <si>
    <t>Détails</t>
  </si>
  <si>
    <t>Macro planning</t>
  </si>
  <si>
    <t>Excel</t>
  </si>
  <si>
    <t>Bilan de projet</t>
  </si>
  <si>
    <t>CHARTE DE PROJET</t>
  </si>
  <si>
    <t>Nom du projet</t>
  </si>
  <si>
    <t>Date</t>
  </si>
  <si>
    <t>MACRO PLANNING - [NOM DU PROJET]</t>
  </si>
  <si>
    <t>Phases</t>
  </si>
  <si>
    <t>Date de début estimée</t>
  </si>
  <si>
    <t>Date de fin estimée</t>
  </si>
  <si>
    <t>Jalons clés</t>
  </si>
  <si>
    <t>Kick off</t>
  </si>
  <si>
    <t>Transmission des livrables</t>
  </si>
  <si>
    <t>Estimations globales</t>
  </si>
  <si>
    <t>Début du projet</t>
  </si>
  <si>
    <t>Clôture du projet</t>
  </si>
  <si>
    <t>Faites évoluer les listes ici</t>
  </si>
  <si>
    <t>GUIDE PRATIQUE - GESTION DE PROJETS</t>
  </si>
  <si>
    <t>Revenir au Sommaire</t>
  </si>
  <si>
    <t>Version</t>
  </si>
  <si>
    <t>NOM DU PROJET</t>
  </si>
  <si>
    <t>CHEF DE PROJET</t>
  </si>
  <si>
    <t>SPONSOR DU PROJET</t>
  </si>
  <si>
    <t>VERSION</t>
  </si>
  <si>
    <t>DATE D'APPROBATION</t>
  </si>
  <si>
    <t>INFORMATIONS GÉNÉRALES SUR LE PROJET</t>
  </si>
  <si>
    <t>DATE DE DÉBUT PRÉVUE</t>
  </si>
  <si>
    <t>APERÇU DU PROJET</t>
  </si>
  <si>
    <t>CONTEXTE</t>
  </si>
  <si>
    <t>ALIGNEMENT STRATÉGIQUE</t>
  </si>
  <si>
    <t>OBJECTIFS</t>
  </si>
  <si>
    <t>Présentation de la situation actuelle, de l'opportunité et/ou du problème à résoudre, incluant les raisons pour lesquelles ce projet est lancé.</t>
  </si>
  <si>
    <t>PÉRIMÈTRE</t>
  </si>
  <si>
    <t>LIVRABLES</t>
  </si>
  <si>
    <r>
      <t xml:space="preserve">Livrable 1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</si>
  <si>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2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</si>
  <si>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r>
      <t xml:space="preserve">Livrable 3 : </t>
    </r>
    <r>
      <rPr>
        <i/>
        <sz val="10"/>
        <color theme="1"/>
        <rFont val="Arial"/>
        <family val="2"/>
      </rPr>
      <t>Liste des principaux livrables qui seront produits dans le cadre du projet.</t>
    </r>
  </si>
  <si>
    <t>Démontrer comment le projet est aligné sur les objectifs stratégiques de KPMG.</t>
  </si>
  <si>
    <t>INDICATEURS DE PERFORMANCE (KPI)</t>
  </si>
  <si>
    <r>
      <t xml:space="preserve">KPI 1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</si>
  <si>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r>
      <t xml:space="preserve">KPI 2 : </t>
    </r>
    <r>
      <rPr>
        <i/>
        <sz val="10"/>
        <color theme="1"/>
        <rFont val="Arial"/>
        <family val="2"/>
      </rPr>
      <t>Les critères quantitatifs et qualitatifs qui permettront de mesurer le succès du projet.</t>
    </r>
  </si>
  <si>
    <t>XX/XX/XX</t>
  </si>
  <si>
    <t>XX@kpmg.fr</t>
  </si>
  <si>
    <t>XXXX</t>
  </si>
  <si>
    <t>PLANNING PRÉVISIONNEL</t>
  </si>
  <si>
    <r>
      <t xml:space="preserve">Inclus : </t>
    </r>
    <r>
      <rPr>
        <i/>
        <sz val="10"/>
        <color theme="1"/>
        <rFont val="Arial"/>
        <family val="2"/>
      </rPr>
      <t xml:space="preserve">Description des fonctionnalités, des livrables et des résultats attendus qui seront inclus dans le projet. </t>
    </r>
  </si>
  <si>
    <r>
      <t xml:space="preserve">Exclus : </t>
    </r>
    <r>
      <rPr>
        <i/>
        <sz val="10"/>
        <color theme="1"/>
        <rFont val="Arial"/>
        <family val="2"/>
      </rPr>
      <t>Mention des éléments spécifiques qui ne seront pas couverts par le projet.</t>
    </r>
  </si>
  <si>
    <r>
      <t xml:space="preserve">Objectif 1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</si>
  <si>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2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</si>
  <si>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r>
      <t xml:space="preserve">Objectif 3 : </t>
    </r>
    <r>
      <rPr>
        <i/>
        <sz val="10"/>
        <color theme="1"/>
        <rFont val="Arial"/>
        <family val="2"/>
      </rPr>
      <t>Définition d'un objectif spécifique, mesurable, atteignable, réaliste et temporel (SMART).</t>
    </r>
  </si>
  <si>
    <t>VX</t>
  </si>
  <si>
    <t>DATE DE CLÔTURE PRÉVUE</t>
  </si>
  <si>
    <t>INITIALISATION</t>
  </si>
  <si>
    <t>Durée total estimée (en jours)</t>
  </si>
  <si>
    <t>PLANIFICATION</t>
  </si>
  <si>
    <t>CLÔTURE</t>
  </si>
  <si>
    <t>Validation du Plan projet</t>
  </si>
  <si>
    <r>
      <t xml:space="preserve">EXÉCUTION - </t>
    </r>
    <r>
      <rPr>
        <sz val="11"/>
        <color theme="1"/>
        <rFont val="Arial"/>
        <family val="2"/>
      </rPr>
      <t>[Action macro 1]</t>
    </r>
  </si>
  <si>
    <r>
      <t xml:space="preserve">EXÉCUTION - </t>
    </r>
    <r>
      <rPr>
        <sz val="11"/>
        <color theme="1"/>
        <rFont val="Arial"/>
        <family val="2"/>
      </rPr>
      <t>[Action macro 2]</t>
    </r>
  </si>
  <si>
    <r>
      <t xml:space="preserve">EXÉCUTION - </t>
    </r>
    <r>
      <rPr>
        <sz val="11"/>
        <color theme="1"/>
        <rFont val="Arial"/>
        <family val="2"/>
      </rPr>
      <t>[Action macro 3]</t>
    </r>
  </si>
  <si>
    <r>
      <t xml:space="preserve">EXÉCUTION - </t>
    </r>
    <r>
      <rPr>
        <sz val="11"/>
        <color theme="1"/>
        <rFont val="Arial"/>
        <family val="2"/>
      </rPr>
      <t>[Action macro 4]</t>
    </r>
  </si>
  <si>
    <t>Date de début</t>
  </si>
  <si>
    <t>Date de fin</t>
  </si>
  <si>
    <t>PARTIES PRENANTES</t>
  </si>
  <si>
    <t>Nom du Chef de projet</t>
  </si>
  <si>
    <t>Nom du Projet</t>
  </si>
  <si>
    <t>Sponsor du projet</t>
  </si>
  <si>
    <t>Fréquence de communication</t>
  </si>
  <si>
    <t>Fréquence</t>
  </si>
  <si>
    <t>Canal</t>
  </si>
  <si>
    <t>Journalière</t>
  </si>
  <si>
    <t>Hebdomadaire</t>
  </si>
  <si>
    <t>Bi-mensuelle</t>
  </si>
  <si>
    <t>Mensuelle</t>
  </si>
  <si>
    <t>Trimestrielle</t>
  </si>
  <si>
    <t>Semestrielle</t>
  </si>
  <si>
    <t>Annuelle</t>
  </si>
  <si>
    <t>En fonction des besoins</t>
  </si>
  <si>
    <t>À la livraison</t>
  </si>
  <si>
    <t>Réunions Teams</t>
  </si>
  <si>
    <t>Email</t>
  </si>
  <si>
    <t>Appels Teams</t>
  </si>
  <si>
    <t>Messages Teams</t>
  </si>
  <si>
    <t>Canal de communication</t>
  </si>
  <si>
    <t>Approuver</t>
  </si>
  <si>
    <t>Être informés</t>
  </si>
  <si>
    <t>Être consultés</t>
  </si>
  <si>
    <t>Réaliser</t>
  </si>
  <si>
    <t>Contacts IT</t>
  </si>
  <si>
    <t>BRMs</t>
  </si>
  <si>
    <t>Contacts métier</t>
  </si>
  <si>
    <t>Référents RGPD</t>
  </si>
  <si>
    <t>Sponsors RGPD</t>
  </si>
  <si>
    <t>Privacy Liaisons</t>
  </si>
  <si>
    <t>Consultants externes</t>
  </si>
  <si>
    <t>Référents IA</t>
  </si>
  <si>
    <t>Sponsors IA</t>
  </si>
  <si>
    <t>RMPs</t>
  </si>
  <si>
    <t>Répondants OneTrust</t>
  </si>
  <si>
    <t>Approbateurs OneTrust</t>
  </si>
  <si>
    <t>Gestionnaires des cookies</t>
  </si>
  <si>
    <t>Contacts fournisseurs</t>
  </si>
  <si>
    <t>Bimestrielle</t>
  </si>
  <si>
    <t>Réaliser et Approuver</t>
  </si>
  <si>
    <t>Réaliser et Être consultés</t>
  </si>
  <si>
    <t>Réaliser et Être informés</t>
  </si>
  <si>
    <t>Approuver et Être consultés</t>
  </si>
  <si>
    <t>Approuver et Être informés</t>
  </si>
  <si>
    <t>Être consultés et Être informés</t>
  </si>
  <si>
    <t>Réaliser, Approuver et Être consultés</t>
  </si>
  <si>
    <t>Réaliser, Approuver et Être informés</t>
  </si>
  <si>
    <t>Approuver, Être consultés et Être informés</t>
  </si>
  <si>
    <t>Réaliser, Être consultés et Être informés</t>
  </si>
  <si>
    <t>Réaliser, Approuver, Être consultés et Être informés</t>
  </si>
  <si>
    <t>Participants</t>
  </si>
  <si>
    <t>Comité de projet</t>
  </si>
  <si>
    <t>Comité de pilotage</t>
  </si>
  <si>
    <t>GOUVERNANCE</t>
  </si>
  <si>
    <t>Deadline</t>
  </si>
  <si>
    <t>JPB</t>
  </si>
  <si>
    <t>SDE</t>
  </si>
  <si>
    <t>AFO</t>
  </si>
  <si>
    <t>CJU</t>
  </si>
  <si>
    <t>Livrable</t>
  </si>
  <si>
    <t>Plan d'actions</t>
  </si>
  <si>
    <t>Planification / Exécution</t>
  </si>
  <si>
    <t>Obligatoire</t>
  </si>
  <si>
    <t>PLAN D'ACTIONS - [NOM DU PROJET]</t>
  </si>
  <si>
    <t>Action</t>
  </si>
  <si>
    <t>Ordre</t>
  </si>
  <si>
    <t>Évolution</t>
  </si>
  <si>
    <t>• Fournir une vue d'ensemble des grandes étapes, jalons et délais du projet
• Orienter les décisions avant de passer à une planification plus détaillée</t>
  </si>
  <si>
    <t>Équipe projet</t>
  </si>
  <si>
    <t>SUIVI</t>
  </si>
  <si>
    <t>Avancement</t>
  </si>
  <si>
    <t>#</t>
  </si>
  <si>
    <t>Assignée à</t>
  </si>
  <si>
    <t>Début</t>
  </si>
  <si>
    <t>Jours</t>
  </si>
  <si>
    <t>Info</t>
  </si>
  <si>
    <t>Diagramme de GANTT</t>
  </si>
  <si>
    <t>• Planifier chaque action à réaliser (inclus une matrice RACI)
• Suivre l'avancement du projet (suivi opérationnel)</t>
  </si>
  <si>
    <t>• Suivre le projet (suivi graphique)
• Représenter graphiquement les différentes actions à mener, leur durée et leur échéance</t>
  </si>
  <si>
    <t>Date de début projet</t>
  </si>
  <si>
    <t>Jours ouvrés estimés</t>
  </si>
  <si>
    <t>Jours ouvrés effectifs</t>
  </si>
  <si>
    <t>Jours ouvrés restants</t>
  </si>
  <si>
    <t>AVANCEMENT</t>
  </si>
  <si>
    <t>#Action*</t>
  </si>
  <si>
    <t>Détail*</t>
  </si>
  <si>
    <t>Date de début estimée*</t>
  </si>
  <si>
    <t>Deadline*</t>
  </si>
  <si>
    <t>Date de début effective*</t>
  </si>
  <si>
    <t>Date de fin effective*</t>
  </si>
  <si>
    <t>INTERVENANTS</t>
  </si>
  <si>
    <t>Intervenants</t>
  </si>
  <si>
    <t>Commentaires*</t>
  </si>
  <si>
    <t>Réalisateur*</t>
  </si>
  <si>
    <t>Contributeur*</t>
  </si>
  <si>
    <t>ACTION</t>
  </si>
  <si>
    <t>Avancement (%)</t>
  </si>
  <si>
    <t>En attente</t>
  </si>
  <si>
    <t>Abandonné</t>
  </si>
  <si>
    <t>Amé</t>
  </si>
  <si>
    <t>Durée en jours ouvrés</t>
  </si>
  <si>
    <t>Jours ouvrés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</si>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</sst>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mmm"/>
    <numFmt numFmtId="166" formatCode="yyyy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10"/>
      <name val="Calibri"/>
      <family val="2"/>
      <scheme val="minor"/>
    </font>
    <font>
      <sz val="16"/>
      <color theme="1"/>
      <name val="KPMG Light"/>
      <family val="2"/>
    </font>
    <font>
      <sz val="22"/>
      <color theme="1"/>
      <name val="KPMG Bold"/>
      <family val="2"/>
    </font>
    <font>
      <sz val="14"/>
      <color theme="1"/>
      <name val="KPMG Light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i/>
      <u/>
      <sz val="11"/>
      <color theme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rgb="FFFFFFFF"/>
      <name val="Arial"/>
      <family val="2"/>
    </font>
    <font>
      <i/>
      <sz val="10"/>
      <color theme="1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u/>
      <sz val="11"/>
      <name val="Calibri"/>
      <family val="2"/>
      <scheme val="minor"/>
    </font>
    <font>
      <sz val="11"/>
      <color theme="0"/>
      <name val="Arial"/>
      <family val="2"/>
    </font>
    <font>
      <sz val="10"/>
      <name val="Wingdings"/>
      <charset val="2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338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1E49E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B7B5B6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B7B5B6"/>
      </left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B7B5B6"/>
      </left>
      <right/>
      <top/>
      <bottom/>
      <diagonal/>
    </border>
    <border>
      <left/>
      <right style="thin">
        <color rgb="FFB7B5B6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/>
      <right/>
      <top style="medium">
        <color theme="0"/>
      </top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medium">
        <color theme="0"/>
      </bottom>
      <diagonal/>
    </border>
    <border>
      <left/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 style="thin">
        <color rgb="FFB7B5B6"/>
      </right>
      <top/>
      <bottom style="thin">
        <color rgb="FFB7B5B6"/>
      </bottom>
      <diagonal/>
    </border>
    <border>
      <left style="thin">
        <color rgb="FFB7B5B6"/>
      </left>
      <right/>
      <top/>
      <bottom style="thin">
        <color rgb="FFB7B5B6"/>
      </bottom>
      <diagonal/>
    </border>
    <border>
      <left/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 style="thin">
        <color rgb="FFB7B5B6"/>
      </bottom>
      <diagonal/>
    </border>
    <border>
      <left style="thin">
        <color rgb="FFB7B5B6"/>
      </left>
      <right/>
      <top style="thin">
        <color rgb="FFB7B5B6"/>
      </top>
      <bottom style="thin">
        <color rgb="FFB7B5B6"/>
      </bottom>
      <diagonal/>
    </border>
    <border>
      <left style="thin">
        <color rgb="FFB7B5B6"/>
      </left>
      <right style="thin">
        <color rgb="FFB7B5B6"/>
      </right>
      <top style="thin">
        <color rgb="FFB7B5B6"/>
      </top>
      <bottom/>
      <diagonal/>
    </border>
    <border>
      <left style="thin">
        <color rgb="FFB7B5B6"/>
      </left>
      <right/>
      <top style="thin">
        <color rgb="FFB7B5B6"/>
      </top>
      <bottom/>
      <diagonal/>
    </border>
    <border>
      <left/>
      <right/>
      <top style="thin">
        <color rgb="FFB7B5B6"/>
      </top>
      <bottom style="thin">
        <color rgb="FFB7B5B6"/>
      </bottom>
      <diagonal/>
    </border>
    <border>
      <left/>
      <right/>
      <top style="thin">
        <color rgb="FFB7B5B6"/>
      </top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theme="0" tint="-4.9989318521683403E-2"/>
      </right>
      <top style="thin">
        <color rgb="FFB7B5B6"/>
      </top>
      <bottom style="thin">
        <color rgb="FFB7B5B6"/>
      </bottom>
      <diagonal/>
    </border>
    <border>
      <left/>
      <right style="medium">
        <color theme="0" tint="-4.9989318521683403E-2"/>
      </right>
      <top style="thin">
        <color rgb="FFB7B5B6"/>
      </top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5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11" fillId="0" borderId="0" xfId="1" applyFont="1" applyAlignment="1">
      <alignment vertical="top"/>
    </xf>
    <xf numFmtId="0" fontId="13" fillId="0" borderId="0" xfId="0" applyFont="1" applyAlignment="1">
      <alignment vertical="top"/>
    </xf>
    <xf numFmtId="0" fontId="13" fillId="2" borderId="0" xfId="0" applyFont="1" applyFill="1" applyAlignment="1">
      <alignment vertical="top" wrapText="1"/>
    </xf>
    <xf numFmtId="0" fontId="13" fillId="0" borderId="0" xfId="0" applyFont="1" applyAlignment="1">
      <alignment vertical="top" wrapText="1"/>
    </xf>
    <xf numFmtId="0" fontId="10" fillId="0" borderId="0" xfId="1" applyFont="1" applyFill="1" applyAlignment="1">
      <alignment vertical="top"/>
    </xf>
    <xf numFmtId="0" fontId="15" fillId="4" borderId="7" xfId="1" applyFont="1" applyFill="1" applyBorder="1" applyAlignment="1">
      <alignment vertical="top"/>
    </xf>
    <xf numFmtId="0" fontId="15" fillId="0" borderId="7" xfId="1" applyFont="1" applyFill="1" applyBorder="1" applyAlignment="1">
      <alignment vertical="top"/>
    </xf>
    <xf numFmtId="0" fontId="13" fillId="2" borderId="0" xfId="0" applyFont="1" applyFill="1" applyAlignment="1">
      <alignment vertical="top"/>
    </xf>
    <xf numFmtId="0" fontId="17" fillId="2" borderId="0" xfId="0" applyFont="1" applyFill="1" applyAlignment="1">
      <alignment vertical="top"/>
    </xf>
    <xf numFmtId="164" fontId="12" fillId="0" borderId="0" xfId="0" applyNumberFormat="1" applyFont="1" applyAlignment="1">
      <alignment vertical="top"/>
    </xf>
    <xf numFmtId="164" fontId="13" fillId="0" borderId="0" xfId="0" applyNumberFormat="1" applyFont="1" applyAlignment="1">
      <alignment vertical="top"/>
    </xf>
    <xf numFmtId="0" fontId="13" fillId="3" borderId="2" xfId="0" applyFont="1" applyFill="1" applyBorder="1" applyAlignment="1">
      <alignment vertical="top"/>
    </xf>
    <xf numFmtId="164" fontId="13" fillId="3" borderId="3" xfId="0" applyNumberFormat="1" applyFont="1" applyFill="1" applyBorder="1" applyAlignment="1">
      <alignment vertical="top"/>
    </xf>
    <xf numFmtId="0" fontId="13" fillId="0" borderId="2" xfId="0" applyFont="1" applyBorder="1" applyAlignment="1">
      <alignment vertical="top"/>
    </xf>
    <xf numFmtId="164" fontId="13" fillId="0" borderId="3" xfId="0" applyNumberFormat="1" applyFont="1" applyBorder="1" applyAlignment="1">
      <alignment vertical="top"/>
    </xf>
    <xf numFmtId="0" fontId="13" fillId="3" borderId="4" xfId="0" applyFont="1" applyFill="1" applyBorder="1" applyAlignment="1">
      <alignment vertical="top"/>
    </xf>
    <xf numFmtId="0" fontId="12" fillId="3" borderId="5" xfId="0" applyFont="1" applyFill="1" applyBorder="1" applyAlignment="1">
      <alignment vertical="top"/>
    </xf>
    <xf numFmtId="0" fontId="13" fillId="0" borderId="0" xfId="0" applyFont="1"/>
    <xf numFmtId="0" fontId="9" fillId="0" borderId="9" xfId="0" applyFont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6" fillId="0" borderId="8" xfId="0" applyFont="1" applyBorder="1" applyAlignment="1">
      <alignment horizontal="left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1" fontId="9" fillId="0" borderId="11" xfId="0" applyNumberFormat="1" applyFont="1" applyBorder="1" applyAlignment="1">
      <alignment horizontal="center" vertical="center" wrapText="1"/>
    </xf>
    <xf numFmtId="164" fontId="19" fillId="4" borderId="7" xfId="1" applyNumberFormat="1" applyFont="1" applyFill="1" applyBorder="1" applyAlignment="1">
      <alignment vertical="top"/>
    </xf>
    <xf numFmtId="0" fontId="19" fillId="0" borderId="7" xfId="1" applyFont="1" applyFill="1" applyBorder="1" applyAlignment="1">
      <alignment vertical="top"/>
    </xf>
    <xf numFmtId="0" fontId="19" fillId="4" borderId="7" xfId="1" applyFont="1" applyFill="1" applyBorder="1" applyAlignment="1">
      <alignment vertical="top"/>
    </xf>
    <xf numFmtId="164" fontId="19" fillId="0" borderId="7" xfId="1" applyNumberFormat="1" applyFont="1" applyFill="1" applyBorder="1" applyAlignment="1">
      <alignment vertical="top"/>
    </xf>
    <xf numFmtId="0" fontId="6" fillId="6" borderId="17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/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6" fillId="0" borderId="18" xfId="0" applyFont="1" applyBorder="1" applyAlignment="1">
      <alignment horizontal="center" vertical="center" wrapText="1"/>
    </xf>
    <xf numFmtId="0" fontId="6" fillId="6" borderId="8" xfId="0" applyFont="1" applyFill="1" applyBorder="1" applyAlignment="1">
      <alignment horizontal="left" vertical="center" wrapText="1"/>
    </xf>
    <xf numFmtId="0" fontId="0" fillId="0" borderId="23" xfId="0" applyBorder="1" applyAlignment="1">
      <alignment vertical="top"/>
    </xf>
    <xf numFmtId="0" fontId="6" fillId="6" borderId="17" xfId="0" applyFont="1" applyFill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0" fillId="0" borderId="18" xfId="0" applyBorder="1" applyAlignment="1">
      <alignment vertical="top"/>
    </xf>
    <xf numFmtId="0" fontId="0" fillId="0" borderId="25" xfId="0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top"/>
    </xf>
    <xf numFmtId="0" fontId="13" fillId="0" borderId="26" xfId="0" applyFont="1" applyBorder="1"/>
    <xf numFmtId="164" fontId="19" fillId="0" borderId="0" xfId="1" applyNumberFormat="1" applyFont="1" applyFill="1" applyBorder="1" applyAlignment="1">
      <alignment vertical="top"/>
    </xf>
    <xf numFmtId="0" fontId="15" fillId="4" borderId="3" xfId="1" applyFont="1" applyFill="1" applyBorder="1" applyAlignment="1">
      <alignment horizontal="left" vertical="top"/>
    </xf>
    <xf numFmtId="0" fontId="15" fillId="0" borderId="3" xfId="1" applyFont="1" applyFill="1" applyBorder="1" applyAlignment="1">
      <alignment horizontal="left" vertical="top"/>
    </xf>
    <xf numFmtId="0" fontId="15" fillId="0" borderId="0" xfId="1" applyFont="1" applyFill="1" applyBorder="1" applyAlignment="1">
      <alignment horizontal="left" vertical="top"/>
    </xf>
    <xf numFmtId="16" fontId="13" fillId="0" borderId="19" xfId="0" applyNumberFormat="1" applyFont="1" applyBorder="1" applyAlignment="1">
      <alignment horizontal="center" vertical="center" textRotation="90"/>
    </xf>
    <xf numFmtId="16" fontId="13" fillId="0" borderId="40" xfId="0" applyNumberFormat="1" applyFont="1" applyBorder="1" applyAlignment="1">
      <alignment horizontal="center" vertical="center" textRotation="90"/>
    </xf>
    <xf numFmtId="16" fontId="13" fillId="0" borderId="41" xfId="0" applyNumberFormat="1" applyFont="1" applyBorder="1" applyAlignment="1">
      <alignment horizontal="center" vertical="center" textRotation="90"/>
    </xf>
    <xf numFmtId="0" fontId="13" fillId="0" borderId="43" xfId="0" applyFont="1" applyBorder="1"/>
    <xf numFmtId="0" fontId="12" fillId="6" borderId="43" xfId="0" applyFont="1" applyFill="1" applyBorder="1"/>
    <xf numFmtId="0" fontId="13" fillId="6" borderId="43" xfId="0" applyFont="1" applyFill="1" applyBorder="1"/>
    <xf numFmtId="0" fontId="13" fillId="0" borderId="42" xfId="0" applyFont="1" applyBorder="1" applyAlignment="1">
      <alignment horizontal="left"/>
    </xf>
    <xf numFmtId="0" fontId="12" fillId="6" borderId="46" xfId="0" applyFont="1" applyFill="1" applyBorder="1" applyAlignment="1">
      <alignment horizontal="center"/>
    </xf>
    <xf numFmtId="0" fontId="12" fillId="6" borderId="43" xfId="0" applyFont="1" applyFill="1" applyBorder="1" applyAlignment="1">
      <alignment horizontal="center"/>
    </xf>
    <xf numFmtId="0" fontId="13" fillId="0" borderId="42" xfId="0" applyFont="1" applyBorder="1" applyAlignment="1">
      <alignment horizontal="right"/>
    </xf>
    <xf numFmtId="0" fontId="13" fillId="0" borderId="45" xfId="0" applyFont="1" applyBorder="1" applyAlignment="1">
      <alignment horizontal="right"/>
    </xf>
    <xf numFmtId="0" fontId="23" fillId="0" borderId="44" xfId="0" applyFont="1" applyBorder="1" applyAlignment="1">
      <alignment horizontal="center" vertical="center"/>
    </xf>
    <xf numFmtId="1" fontId="13" fillId="0" borderId="42" xfId="0" applyNumberFormat="1" applyFont="1" applyBorder="1" applyAlignment="1">
      <alignment horizontal="center"/>
    </xf>
    <xf numFmtId="0" fontId="22" fillId="2" borderId="27" xfId="0" applyFont="1" applyFill="1" applyBorder="1" applyAlignment="1">
      <alignment vertical="center"/>
    </xf>
    <xf numFmtId="0" fontId="22" fillId="2" borderId="47" xfId="0" applyFont="1" applyFill="1" applyBorder="1" applyAlignment="1">
      <alignment vertical="center" wrapText="1"/>
    </xf>
    <xf numFmtId="0" fontId="22" fillId="2" borderId="27" xfId="0" applyFont="1" applyFill="1" applyBorder="1" applyAlignment="1">
      <alignment vertical="center" wrapText="1"/>
    </xf>
    <xf numFmtId="0" fontId="22" fillId="2" borderId="48" xfId="0" applyFont="1" applyFill="1" applyBorder="1" applyAlignment="1">
      <alignment vertical="center" wrapText="1"/>
    </xf>
    <xf numFmtId="0" fontId="22" fillId="2" borderId="47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left" vertical="top"/>
    </xf>
    <xf numFmtId="164" fontId="19" fillId="0" borderId="49" xfId="1" applyNumberFormat="1" applyFont="1" applyFill="1" applyBorder="1" applyAlignment="1">
      <alignment vertical="top"/>
    </xf>
    <xf numFmtId="9" fontId="0" fillId="0" borderId="0" xfId="0" applyNumberFormat="1"/>
    <xf numFmtId="0" fontId="5" fillId="0" borderId="0" xfId="1" applyFont="1" applyAlignment="1">
      <alignment horizontal="center"/>
    </xf>
    <xf numFmtId="0" fontId="15" fillId="7" borderId="3" xfId="1" applyFont="1" applyFill="1" applyBorder="1" applyAlignment="1">
      <alignment horizontal="left" vertical="top"/>
    </xf>
    <xf numFmtId="1" fontId="13" fillId="0" borderId="8" xfId="0" applyNumberFormat="1" applyFont="1" applyBorder="1" applyAlignment="1">
      <alignment horizontal="left" vertical="top"/>
    </xf>
    <xf numFmtId="0" fontId="13" fillId="0" borderId="8" xfId="0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/>
    </xf>
    <xf numFmtId="164" fontId="13" fillId="0" borderId="8" xfId="0" applyNumberFormat="1" applyFont="1" applyBorder="1" applyAlignment="1">
      <alignment horizontal="left" vertical="top" wrapText="1"/>
    </xf>
    <xf numFmtId="0" fontId="13" fillId="0" borderId="8" xfId="0" applyFont="1" applyBorder="1" applyAlignment="1">
      <alignment horizontal="center" vertical="top"/>
    </xf>
    <xf numFmtId="164" fontId="13" fillId="0" borderId="8" xfId="0" applyNumberFormat="1" applyFont="1" applyBorder="1" applyAlignment="1">
      <alignment horizontal="center" vertical="top"/>
    </xf>
    <xf numFmtId="0" fontId="13" fillId="0" borderId="14" xfId="0" applyFont="1" applyBorder="1" applyAlignment="1">
      <alignment horizontal="left" vertical="top"/>
    </xf>
    <xf numFmtId="164" fontId="13" fillId="0" borderId="14" xfId="0" applyNumberFormat="1" applyFont="1" applyBorder="1" applyAlignment="1">
      <alignment horizontal="left" vertical="top"/>
    </xf>
    <xf numFmtId="0" fontId="13" fillId="0" borderId="14" xfId="0" applyFont="1" applyBorder="1" applyAlignment="1">
      <alignment horizontal="center" vertical="top"/>
    </xf>
    <xf numFmtId="164" fontId="13" fillId="0" borderId="14" xfId="0" applyNumberFormat="1" applyFont="1" applyBorder="1" applyAlignment="1">
      <alignment horizontal="center" vertical="top"/>
    </xf>
    <xf numFmtId="164" fontId="13" fillId="0" borderId="42" xfId="0" applyNumberFormat="1" applyFont="1" applyBorder="1" applyAlignment="1">
      <alignment horizontal="center"/>
    </xf>
    <xf numFmtId="164" fontId="19" fillId="7" borderId="7" xfId="1" applyNumberFormat="1" applyFont="1" applyFill="1" applyBorder="1" applyAlignment="1">
      <alignment horizontal="left" vertical="top"/>
    </xf>
    <xf numFmtId="9" fontId="13" fillId="0" borderId="42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left" vertical="top" wrapText="1"/>
    </xf>
    <xf numFmtId="1" fontId="12" fillId="0" borderId="8" xfId="0" applyNumberFormat="1" applyFont="1" applyBorder="1" applyAlignment="1">
      <alignment horizontal="left" vertical="top"/>
    </xf>
    <xf numFmtId="9" fontId="13" fillId="0" borderId="8" xfId="2" applyFont="1" applyFill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1" fontId="13" fillId="0" borderId="14" xfId="0" applyNumberFormat="1" applyFont="1" applyBorder="1" applyAlignment="1">
      <alignment horizontal="left" vertical="top" wrapText="1"/>
    </xf>
    <xf numFmtId="1" fontId="12" fillId="0" borderId="14" xfId="0" applyNumberFormat="1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0" fontId="5" fillId="0" borderId="23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/>
    </xf>
    <xf numFmtId="0" fontId="14" fillId="5" borderId="6" xfId="0" applyFont="1" applyFill="1" applyBorder="1" applyAlignment="1">
      <alignment horizontal="center"/>
    </xf>
    <xf numFmtId="0" fontId="6" fillId="0" borderId="12" xfId="0" applyFont="1" applyBorder="1" applyAlignment="1">
      <alignment horizontal="left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20" fillId="0" borderId="8" xfId="1" applyFont="1" applyFill="1" applyBorder="1" applyAlignment="1">
      <alignment horizontal="left" vertical="center" wrapText="1"/>
    </xf>
    <xf numFmtId="0" fontId="21" fillId="0" borderId="8" xfId="1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8" fillId="6" borderId="8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top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165" fontId="12" fillId="6" borderId="38" xfId="0" applyNumberFormat="1" applyFont="1" applyFill="1" applyBorder="1" applyAlignment="1">
      <alignment horizontal="center"/>
    </xf>
    <xf numFmtId="165" fontId="12" fillId="6" borderId="39" xfId="0" applyNumberFormat="1" applyFont="1" applyFill="1" applyBorder="1" applyAlignment="1">
      <alignment horizontal="center"/>
    </xf>
    <xf numFmtId="165" fontId="12" fillId="0" borderId="38" xfId="0" applyNumberFormat="1" applyFont="1" applyBorder="1" applyAlignment="1">
      <alignment horizontal="center"/>
    </xf>
    <xf numFmtId="166" fontId="12" fillId="6" borderId="34" xfId="0" applyNumberFormat="1" applyFont="1" applyFill="1" applyBorder="1" applyAlignment="1">
      <alignment horizontal="center"/>
    </xf>
    <xf numFmtId="166" fontId="12" fillId="6" borderId="35" xfId="0" applyNumberFormat="1" applyFont="1" applyFill="1" applyBorder="1" applyAlignment="1">
      <alignment horizontal="center"/>
    </xf>
    <xf numFmtId="166" fontId="12" fillId="0" borderId="35" xfId="0" applyNumberFormat="1" applyFont="1" applyBorder="1" applyAlignment="1">
      <alignment horizontal="center"/>
    </xf>
    <xf numFmtId="166" fontId="12" fillId="0" borderId="36" xfId="0" applyNumberFormat="1" applyFont="1" applyBorder="1" applyAlignment="1">
      <alignment horizontal="center"/>
    </xf>
    <xf numFmtId="165" fontId="12" fillId="0" borderId="37" xfId="0" applyNumberFormat="1" applyFont="1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color theme="6"/>
      </font>
      <fill>
        <patternFill>
          <bgColor theme="5" tint="0.79998168889431442"/>
        </patternFill>
      </fill>
    </dxf>
    <dxf>
      <font>
        <color rgb="FF002060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color theme="4"/>
      </font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FAF0F0"/>
        </patternFill>
      </fill>
    </dxf>
    <dxf>
      <fill>
        <patternFill>
          <bgColor theme="9" tint="0.79998168889431442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rgb="FFCBCBCB"/>
        </patternFill>
      </fill>
    </dxf>
    <dxf>
      <fill>
        <patternFill>
          <bgColor rgb="FFB3EA76"/>
        </patternFill>
      </fill>
    </dxf>
    <dxf>
      <fill>
        <patternFill>
          <bgColor rgb="FFFBE1E1"/>
        </patternFill>
      </fill>
    </dxf>
    <dxf>
      <font>
        <color auto="1"/>
      </font>
      <fill>
        <patternFill>
          <bgColor theme="0"/>
        </patternFill>
      </fill>
    </dxf>
    <dxf>
      <font>
        <color theme="4"/>
      </font>
      <fill>
        <patternFill>
          <bgColor theme="5" tint="0.79998168889431442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horizontal="left" vertical="top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center" textRotation="0" indent="0" justifyLastLine="0" shrinkToFit="0" readingOrder="0"/>
    </dxf>
    <dxf>
      <border diagonalUp="0" diagonalDown="0" outline="0">
        <left/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numFmt numFmtId="164" formatCode="dd/mm/yy;@"/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vertical="top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dd/mm/yy;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</dxf>
    <dxf>
      <font>
        <strike val="0"/>
        <outline val="0"/>
        <shadow val="0"/>
        <vertAlign val="baseline"/>
        <name val="Arial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vertAlign val="baseline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ont>
        <b val="0"/>
        <strike val="0"/>
        <outline val="0"/>
        <shadow val="0"/>
        <vertAlign val="baseline"/>
        <sz val="11"/>
        <name val="Arial"/>
        <family val="2"/>
        <scheme val="none"/>
      </font>
      <fill>
        <patternFill patternType="solid">
          <fgColor indexed="64"/>
          <bgColor rgb="FF00338D"/>
        </patternFill>
      </fill>
      <alignment horizontal="general" vertical="top" textRotation="0" wrapText="1" indent="0" justifyLastLine="0" shrinkToFit="0" readingOrder="0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border outline="0">
        <top style="medium">
          <color rgb="FFB7B5B6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00338D"/>
      <rgbColor rgb="0000B8F5"/>
      <rgbColor rgb="001E49E2"/>
      <rgbColor rgb="0076D2FF"/>
      <rgbColor rgb="007213EA"/>
      <rgbColor rgb="00B497FF"/>
      <rgbColor rgb="00098E7E"/>
      <rgbColor rgb="0000C0AE"/>
      <rgbColor rgb="00AB0D82"/>
      <rgbColor rgb="00FD349C"/>
      <rgbColor rgb="00FFA3DA"/>
      <rgbColor rgb="00666666"/>
      <rgbColor rgb="00510DBC"/>
      <rgbColor rgb="0063EBDA"/>
      <rgbColor rgb="00CC99FF"/>
      <rgbColor rgb="00FFCC99"/>
      <rgbColor rgb="003366FF"/>
      <rgbColor rgb="0033CCCC"/>
      <rgbColor rgb="0099CC00"/>
      <rgbColor rgb="00F5B36A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6E9EE"/>
      <rgbColor rgb="00333399"/>
      <rgbColor rgb="00333333"/>
    </indexedColors>
    <mruColors>
      <color rgb="FFFBE1E1"/>
      <color rgb="FFFAF0F0"/>
      <color rgb="FFB3EA76"/>
      <color rgb="FFCBCBCB"/>
      <color rgb="FFDEF9D3"/>
      <color rgb="FF4F8C06"/>
      <color rgb="FFFFCCCC"/>
      <color rgb="FFB7B5B6"/>
      <color rgb="FFA8E3FE"/>
      <color rgb="FFD0BE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/>
            </a:pPr>
            <a:r>
              <a:rPr lang="fr-FR" b="1"/>
              <a:t>MACRO PLANNING - [NOM</a:t>
            </a:r>
            <a:r>
              <a:rPr lang="fr-FR" b="1" baseline="0"/>
              <a:t> DU PROJET]</a:t>
            </a:r>
            <a:endParaRPr lang="fr-FR" b="1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3400038903378209"/>
          <c:y val="0.25906299689632795"/>
          <c:w val="0.66847176551525789"/>
          <c:h val="0.66304449054095649"/>
        </c:manualLayout>
      </c:layout>
      <c:barChart>
        <c:barDir val="bar"/>
        <c:grouping val="stacked"/>
        <c:varyColors val="0"/>
        <c:ser>
          <c:idx val="0"/>
          <c:order val="0"/>
          <c:tx>
            <c:v>Date de début estimée</c:v>
          </c:tx>
          <c:spPr>
            <a:noFill/>
          </c:spPr>
          <c:invertIfNegative val="0"/>
          <c:cat>
            <c:strRef>
              <c:f>'Macro Planning'!$B$9:$B$15</c:f>
              <c:strCache>
                <c:ptCount val="7"/>
                <c:pt idx="0">
                  <c:v>INITIALISATION</c:v>
                </c:pt>
                <c:pt idx="1">
                  <c:v>PLANIFICATION</c:v>
                </c:pt>
                <c:pt idx="2">
                  <c:v>EXÉCUTION - [Action macro 1]</c:v>
                </c:pt>
                <c:pt idx="3">
                  <c:v>EXÉCUTION - [Action macro 2]</c:v>
                </c:pt>
                <c:pt idx="4">
                  <c:v>EXÉCUTION - [Action macro 3]</c:v>
                </c:pt>
                <c:pt idx="5">
                  <c:v>EXÉCUTION - [Action macro 4]</c:v>
                </c:pt>
                <c:pt idx="6">
                  <c:v>CLÔTURE</c:v>
                </c:pt>
              </c:strCache>
            </c:strRef>
          </c:cat>
          <c:val>
            <c:numRef>
              <c:f>'Macro Planning'!$C$9:$C$15</c:f>
              <c:numCache>
                <c:formatCode>dd/mm/yy;@</c:formatCode>
                <c:ptCount val="7"/>
                <c:pt idx="0">
                  <c:v>45658</c:v>
                </c:pt>
                <c:pt idx="1">
                  <c:v>45690</c:v>
                </c:pt>
                <c:pt idx="2">
                  <c:v>45707</c:v>
                </c:pt>
                <c:pt idx="3">
                  <c:v>45707</c:v>
                </c:pt>
                <c:pt idx="4">
                  <c:v>45707</c:v>
                </c:pt>
                <c:pt idx="5">
                  <c:v>45707</c:v>
                </c:pt>
                <c:pt idx="6">
                  <c:v>45707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43-4B17-824A-937D35097AE0}"/>
            </c:ext>
          </c:extLst>
        </c:ser>
        <c:ser>
          <c:idx val="1"/>
          <c:order val="1"/>
          <c:tx>
            <c:v>Durée</c:v>
          </c:tx>
          <c:spPr>
            <a:solidFill>
              <a:srgbClr val="00338D"/>
            </a:solidFill>
          </c:spPr>
          <c:invertIfNegative val="0"/>
          <c:val>
            <c:numRef>
              <c:f>'Macro Planning'!$E$9:$E$15</c:f>
              <c:numCache>
                <c:formatCode>General</c:formatCode>
                <c:ptCount val="7"/>
                <c:pt idx="0">
                  <c:v>15</c:v>
                </c:pt>
                <c:pt idx="1">
                  <c:v>14</c:v>
                </c:pt>
                <c:pt idx="2">
                  <c:v>132</c:v>
                </c:pt>
                <c:pt idx="3">
                  <c:v>132</c:v>
                </c:pt>
                <c:pt idx="4">
                  <c:v>132</c:v>
                </c:pt>
                <c:pt idx="5">
                  <c:v>132</c:v>
                </c:pt>
                <c:pt idx="6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43-4B17-824A-937D35097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453665215"/>
        <c:axId val="453657535"/>
      </c:barChart>
      <c:catAx>
        <c:axId val="453665215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57535"/>
        <c:crosses val="autoZero"/>
        <c:auto val="1"/>
        <c:lblAlgn val="ctr"/>
        <c:lblOffset val="100"/>
        <c:noMultiLvlLbl val="0"/>
      </c:catAx>
      <c:valAx>
        <c:axId val="453657535"/>
        <c:scaling>
          <c:orientation val="minMax"/>
          <c:max val="45800"/>
          <c:min val="45597"/>
        </c:scaling>
        <c:delete val="0"/>
        <c:axPos val="t"/>
        <c:majorGridlines/>
        <c:numFmt formatCode="m/d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/>
          <a:lstStyle/>
          <a:p>
            <a:pPr>
              <a:defRPr>
                <a:solidFill>
                  <a:srgbClr val="000000"/>
                </a:solidFill>
              </a:defRPr>
            </a:pPr>
            <a:endParaRPr lang="fr-FR"/>
          </a:p>
        </c:txPr>
        <c:crossAx val="453665215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12700">
      <a:solidFill>
        <a:srgbClr val="002060"/>
      </a:solidFill>
    </a:ln>
  </c:spPr>
  <c:txPr>
    <a:bodyPr/>
    <a:lstStyle/>
    <a:p>
      <a:pPr>
        <a:defRPr sz="800" b="0" i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14513</xdr:colOff>
      <xdr:row>22</xdr:row>
      <xdr:rowOff>25397</xdr:rowOff>
    </xdr:from>
    <xdr:to>
      <xdr:col>4</xdr:col>
      <xdr:colOff>1183390</xdr:colOff>
      <xdr:row>45</xdr:row>
      <xdr:rowOff>583</xdr:rowOff>
    </xdr:to>
    <xdr:graphicFrame macro="">
      <xdr:nvGraphicFramePr>
        <xdr:cNvPr id="11" name="Graphique3">
          <a:extLst>
            <a:ext uri="{FF2B5EF4-FFF2-40B4-BE49-F238E27FC236}">
              <a16:creationId xmlns:a16="http://schemas.microsoft.com/office/drawing/2014/main" id="{C3BF6A7E-34D8-C38C-A8DD-6C3348A1DB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F226787-E8D9-48A7-B5E0-A1396FBEF104}" name="PP_Rôles19" displayName="PP_Rôles19" ref="A2:A19" totalsRowShown="0">
  <autoFilter ref="A2:A19" xr:uid="{0F226787-E8D9-48A7-B5E0-A1396FBEF104}"/>
  <tableColumns count="1">
    <tableColumn id="1" xr3:uid="{1EBFB1DA-A4C1-435D-996E-4EDD763DAC91}" name="Catégori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8EA5F57-ED98-443B-9A5F-A793B7934460}" name="PP_Contributions20" displayName="PP_Contributions20" ref="B2:B17" totalsRowShown="0">
  <autoFilter ref="B2:B17" xr:uid="{48EA5F57-ED98-443B-9A5F-A793B7934460}"/>
  <tableColumns count="1">
    <tableColumn id="1" xr3:uid="{2E53C500-D618-4F73-BE28-D89F94C0B447}" name="Rô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B899F37-124A-4992-8133-3ECBB7966F13}" name="PP_Fréquence21" displayName="PP_Fréquence21" ref="C2:C13" totalsRowShown="0">
  <autoFilter ref="C2:C13" xr:uid="{2B899F37-124A-4992-8133-3ECBB7966F13}"/>
  <tableColumns count="1">
    <tableColumn id="1" xr3:uid="{A463B6BA-6161-420A-9DF3-46434514E0EC}" name="Fréquence de communicatio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8CB7477-FCC3-4EE3-9008-0FEDAAC96659}" name="PP_Canal22" displayName="PP_Canal22" ref="D2:D7" totalsRowShown="0">
  <autoFilter ref="D2:D7" xr:uid="{A8CB7477-FCC3-4EE3-9008-0FEDAAC96659}"/>
  <tableColumns count="1">
    <tableColumn id="1" xr3:uid="{3C106F0C-1CCB-48C7-B3F6-6DD7A0F88601}" name="Canal de communication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0D15643-F66A-4C28-9531-438AC1CA9BED}" name="CP_Fréquence" displayName="CP_Fréquence" ref="E2:E9" totalsRowShown="0" dataDxfId="91" tableBorderDxfId="90">
  <autoFilter ref="E2:E9" xr:uid="{80D15643-F66A-4C28-9531-438AC1CA9BED}"/>
  <tableColumns count="1">
    <tableColumn id="1" xr3:uid="{EA26BDBB-3A96-4CB9-A39B-D9DF8E7D28D3}" name="Fréquence" dataDxfId="89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6C3FE216-A5D7-416F-B840-82A8DD085AFD}" name="CP_Canal" displayName="CP_Canal" ref="F2:F3" totalsRowShown="0">
  <autoFilter ref="F2:F3" xr:uid="{6C3FE216-A5D7-416F-B840-82A8DD085AFD}"/>
  <tableColumns count="1">
    <tableColumn id="1" xr3:uid="{1B8BA113-D930-4740-9156-141BA3915ACE}" name="Canal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C7C3A90-59BA-414F-B4DC-4B95D3920FCC}" name="Tableau7" displayName="Tableau7" ref="H2:H23" totalsRowShown="0" dataDxfId="88" tableBorderDxfId="87">
  <autoFilter ref="H2:H23" xr:uid="{9C7C3A90-59BA-414F-B4DC-4B95D3920FCC}"/>
  <tableColumns count="1">
    <tableColumn id="1" xr3:uid="{550F675A-9839-43AF-881E-168345C4C033}" name="Intervenants" dataDxfId="86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9882471-84D2-4C80-8BAA-FEE33F907007}" name="PA_Avancement" displayName="PA_Avancement" ref="I2:I7" totalsRowShown="0">
  <autoFilter ref="I2:I7" xr:uid="{E9882471-84D2-4C80-8BAA-FEE33F907007}"/>
  <tableColumns count="1">
    <tableColumn id="1" xr3:uid="{26E7AFB1-4478-4663-AA1B-958BE372E135}" name="Avancement" dataDxfId="85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3B75DD-DE6D-4C4F-A49E-78E9C4123E58}" name="Tableau1" displayName="Tableau1" ref="B3:I7" totalsRowShown="0" headerRowDxfId="84" dataDxfId="83">
  <autoFilter ref="B3:I7" xr:uid="{FF3B75DD-DE6D-4C4F-A49E-78E9C4123E58}"/>
  <tableColumns count="8">
    <tableColumn id="1" xr3:uid="{AC0D38DE-0D00-430A-A997-3C146D849F58}" name="Phase" dataDxfId="82"/>
    <tableColumn id="5" xr3:uid="{019649BC-368C-4720-971C-8C694DB036F2}" name="Ordre" dataDxfId="81"/>
    <tableColumn id="2" xr3:uid="{DD1D3288-C239-4415-988A-AF8FF38A5162}" name="Livrable" dataDxfId="80"/>
    <tableColumn id="7" xr3:uid="{A2C9E171-D024-4571-BB9F-655FD03A252A}" name="Format" dataDxfId="79"/>
    <tableColumn id="9" xr3:uid="{12398A69-2A11-49F1-95DD-E117EA7A0347}" name="Obligatoire" dataDxfId="78"/>
    <tableColumn id="8" xr3:uid="{3C13CBE0-3489-4A8A-B542-41C98AFB03EE}" name="Évolution" dataDxfId="77"/>
    <tableColumn id="4" xr3:uid="{85D21695-0C4E-41A2-A840-6F3F3DC7A796}" name="Objectif du document" dataDxfId="76"/>
    <tableColumn id="3" xr3:uid="{9B1E8C1B-8608-4155-A6FB-DD4C9FF12836}" name="Lien" dataDxfId="7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3E3C98-8993-4DCC-B003-F34F2D6374F4}" name="Tableau24" displayName="Tableau24" ref="B8:F15" headerRowDxfId="74" dataDxfId="73" totalsRowDxfId="72">
  <autoFilter ref="B8:F15" xr:uid="{9F3AD826-F8C8-41D2-8416-FEDCC56BB39F}"/>
  <tableColumns count="5">
    <tableColumn id="1" xr3:uid="{177C6BCC-4F41-4331-8CC5-D270B47255DD}" name="Phases" totalsRowLabel="Total" dataDxfId="71" totalsRowDxfId="70"/>
    <tableColumn id="7" xr3:uid="{29512181-84B2-4C34-9306-7C3802D0746F}" name="Date de début estimée" dataDxfId="69" totalsRowDxfId="68"/>
    <tableColumn id="6" xr3:uid="{106E7164-ABCF-4413-8CED-19FF2407ACC9}" name="Date de fin estimée" dataDxfId="67" totalsRowDxfId="66"/>
    <tableColumn id="4" xr3:uid="{0C759043-78C9-45A5-AB43-1CDEA27890A2}" name="Jours ouvrés" dataDxfId="65" totalsRowDxfId="64">
      <calculatedColumnFormula>IF(Tableau24[[#This Row],[Date de début estimée]]=0,"",Tableau24[[#This Row],[Date de fin estimée]]-Tableau24[[#This Row],[Date de début estimée]]+1)</calculatedColumnFormula>
    </tableColumn>
    <tableColumn id="2" xr3:uid="{DFEFC6CE-37F9-4BBC-AC82-8F31CCB6C505}" name="Jalons clés" dataDxfId="63" totalsRowDxfId="6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4D963D0-8DC9-4E22-AF0D-E4855CD8B87E}" name="Tableau4" displayName="Tableau4" ref="B19:C21" headerRowCount="0" headerRowDxfId="61" dataDxfId="59" totalsRowDxfId="57" headerRowBorderDxfId="60" tableBorderDxfId="58" totalsRowBorderDxfId="56">
  <tableColumns count="2">
    <tableColumn id="1" xr3:uid="{40B43E48-33AD-43D4-A7C6-E3A7636B30E5}" name="Colonne1" totalsRowLabel="Total" headerRowDxfId="55" dataDxfId="54" totalsRowDxfId="53"/>
    <tableColumn id="2" xr3:uid="{2200E636-6653-46BD-947D-8368C3662DBD}" name="Colonne2" totalsRowFunction="count" headerRowDxfId="52" dataDxfId="51" totalsRowDxfId="50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6AA30B-203C-4105-A596-2C6E216824D6}" name="Tableau2482473" displayName="Tableau2482473" ref="B11:P34" headerRowDxfId="49" dataDxfId="48" totalsRowDxfId="47">
  <autoFilter ref="B11:P34" xr:uid="{6787320B-9884-4DA1-AC6F-4066FD940D03}"/>
  <tableColumns count="15">
    <tableColumn id="3" xr3:uid="{AAEEB2D7-C968-48E0-B94C-F68EA814CD5C}" name="#Action*" dataDxfId="46" totalsRowDxfId="45"/>
    <tableColumn id="7" xr3:uid="{3DBC65F2-DC42-408F-9566-D76810124074}" name="Détail*" dataDxfId="44" totalsRowDxfId="43"/>
    <tableColumn id="8" xr3:uid="{BE74955C-7F7D-4CFB-A7CD-F96347A00288}" name="Date de début estimée*" dataDxfId="42" totalsRowDxfId="41"/>
    <tableColumn id="6" xr3:uid="{09015021-A813-4155-B59B-B7AC197E6502}" name="Deadline*" dataDxfId="40" totalsRowDxfId="39"/>
    <tableColumn id="9" xr3:uid="{1B9973FA-D6F2-464B-990E-C21AADC28CD6}" name="Jours ouvrés estimés" dataDxfId="38" totalsRowDxfId="37">
      <calculatedColumnFormula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calculatedColumnFormula>
    </tableColumn>
    <tableColumn id="4" xr3:uid="{FDEA7A98-46A4-4763-8190-6B326CC2308C}" name="Date de début effective*" dataDxfId="36" totalsRowDxfId="35"/>
    <tableColumn id="5" xr3:uid="{028EC3E5-81BB-4BF5-B731-F649023FD501}" name="Date de fin effective*" dataDxfId="34" totalsRowDxfId="33"/>
    <tableColumn id="18" xr3:uid="{3C1082D0-5C74-4D45-A02D-157625C6C28D}" name="Jours ouvrés restants" dataDxfId="32" totalsRowDxfId="31">
      <calculatedColumnFormula>IF(Tableau2482473[[#This Row],[Deadline*]]="","",NETWORKDAYS(TODAY(),Tableau2482473[[#This Row],[Deadline*]]))</calculatedColumnFormula>
    </tableColumn>
    <tableColumn id="34" xr3:uid="{31354282-E8A4-48A3-9BC0-A45F1C6BD549}" name="Jours ouvrés effectifs" dataDxfId="30" totalsRowDxfId="29">
      <calculatedColumnFormula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calculatedColumnFormula>
    </tableColumn>
    <tableColumn id="29" xr3:uid="{9834AEA9-F1F7-4C23-99CE-621CDAE2E5A4}" name="Statut" dataDxfId="28">
      <calculatedColumnFormula array="1">_xlfn.IFS(OR(Tableau2482473[[#This Row],[Deadline*]]="",Tableau2482473[[#This Row],[Date de début effective*]]=""),"Pas commencé",Tableau2482473[[#This Row],[Date de fin effective*]]="","En cours",Tableau2482473[[#This Row],[Date de fin effective*]]&lt;&gt;"","Terminé")</calculatedColumnFormula>
    </tableColumn>
    <tableColumn id="1" xr3:uid="{DAC3FC4E-356A-47B1-9B87-FD09C6FE93F9}" name="Avancement (%)" dataDxfId="0" dataCellStyle="Pourcentage">
      <calculatedColumnFormula array="1">_xlfn.IFS(OR(Tableau2482473[[#This Row],[Deadline*]]="",Tableau2482473[[#This Row],[Date de début effective*]]=""),0%,Tableau2482473[[#This Row],[Date de fin effective*]]="","Saisir %",Tableau2482473[[#This Row],[Date de fin effective*]]&lt;&gt;"",100%)</calculatedColumnFormula>
    </tableColumn>
    <tableColumn id="32" xr3:uid="{CA4C0C43-4989-4C7B-8FC3-08A9EB4941E1}" name="Info" dataDxfId="27">
      <calculatedColumnFormula array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calculatedColumnFormula>
    </tableColumn>
    <tableColumn id="23" xr3:uid="{06D46F1A-D77D-4DC4-A9C3-170624515015}" name="Commentaires*" dataDxfId="26" totalsRowDxfId="25"/>
    <tableColumn id="15" xr3:uid="{B50F09E6-B268-4D00-A1A1-4D04A142F450}" name="Réalisateur*" dataDxfId="24" totalsRowDxfId="23"/>
    <tableColumn id="13" xr3:uid="{F4C21749-8CB8-4CCF-933F-5D3D7C45178A}" name="Contributeur*" dataDxfId="22" totalsRowDxfId="2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XX@kpmg.fr" TargetMode="External"/><Relationship Id="rId1" Type="http://schemas.openxmlformats.org/officeDocument/2006/relationships/hyperlink" Target="mailto:XX@kpmg.fr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5E1-D9AF-4878-BAEF-E8AC5322C45B}">
  <sheetPr>
    <tabColor theme="1"/>
  </sheetPr>
  <dimension ref="A1:K23"/>
  <sheetViews>
    <sheetView zoomScale="85" zoomScaleNormal="85" workbookViewId="0">
      <selection activeCell="I2" sqref="I2"/>
    </sheetView>
  </sheetViews>
  <sheetFormatPr baseColWidth="10" defaultColWidth="11.453125" defaultRowHeight="14.5" x14ac:dyDescent="0.35"/>
  <cols>
    <col min="1" max="1" width="24.90625" bestFit="1" customWidth="1"/>
    <col min="2" max="2" width="44.453125" bestFit="1" customWidth="1"/>
    <col min="3" max="3" width="28.6328125" bestFit="1" customWidth="1"/>
    <col min="4" max="4" width="28.1796875" bestFit="1" customWidth="1"/>
    <col min="5" max="5" width="13.453125" bestFit="1" customWidth="1"/>
    <col min="6" max="6" width="17.36328125" bestFit="1" customWidth="1"/>
    <col min="7" max="7" width="9.36328125" customWidth="1"/>
    <col min="8" max="8" width="22.6328125" bestFit="1" customWidth="1"/>
    <col min="9" max="9" width="14" bestFit="1" customWidth="1"/>
  </cols>
  <sheetData>
    <row r="1" spans="1:11" x14ac:dyDescent="0.35">
      <c r="A1" s="105" t="s">
        <v>11</v>
      </c>
      <c r="B1" s="106"/>
      <c r="C1" s="106"/>
      <c r="D1" s="106"/>
      <c r="E1" s="106"/>
      <c r="H1" s="83" t="s">
        <v>138</v>
      </c>
    </row>
    <row r="2" spans="1:11" x14ac:dyDescent="0.35">
      <c r="A2" t="s">
        <v>0</v>
      </c>
      <c r="B2" t="s">
        <v>4</v>
      </c>
      <c r="C2" t="s">
        <v>81</v>
      </c>
      <c r="D2" t="s">
        <v>97</v>
      </c>
      <c r="E2" t="s">
        <v>82</v>
      </c>
      <c r="F2" t="s">
        <v>83</v>
      </c>
      <c r="H2" t="s">
        <v>169</v>
      </c>
      <c r="I2" t="s">
        <v>148</v>
      </c>
      <c r="K2">
        <v>0.5</v>
      </c>
    </row>
    <row r="3" spans="1:11" x14ac:dyDescent="0.35">
      <c r="A3" t="s">
        <v>80</v>
      </c>
      <c r="B3" t="s">
        <v>101</v>
      </c>
      <c r="C3" t="s">
        <v>84</v>
      </c>
      <c r="D3" t="s">
        <v>93</v>
      </c>
      <c r="E3" s="53" t="s">
        <v>85</v>
      </c>
      <c r="F3" t="s">
        <v>93</v>
      </c>
      <c r="H3" t="s">
        <v>133</v>
      </c>
      <c r="I3" s="82">
        <v>0</v>
      </c>
    </row>
    <row r="4" spans="1:11" x14ac:dyDescent="0.35">
      <c r="A4" t="s">
        <v>5</v>
      </c>
      <c r="B4" t="s">
        <v>98</v>
      </c>
      <c r="C4" t="s">
        <v>85</v>
      </c>
      <c r="D4" t="s">
        <v>94</v>
      </c>
      <c r="E4" s="43" t="s">
        <v>86</v>
      </c>
      <c r="H4" t="s">
        <v>136</v>
      </c>
      <c r="I4" s="82">
        <v>0.25</v>
      </c>
    </row>
    <row r="5" spans="1:11" x14ac:dyDescent="0.35">
      <c r="A5" t="s">
        <v>146</v>
      </c>
      <c r="B5" t="s">
        <v>100</v>
      </c>
      <c r="C5" t="s">
        <v>86</v>
      </c>
      <c r="D5" t="s">
        <v>95</v>
      </c>
      <c r="E5" s="43" t="s">
        <v>87</v>
      </c>
      <c r="H5" t="s">
        <v>135</v>
      </c>
      <c r="I5" s="82">
        <v>0.5</v>
      </c>
    </row>
    <row r="6" spans="1:11" x14ac:dyDescent="0.35">
      <c r="A6" t="s">
        <v>102</v>
      </c>
      <c r="B6" t="s">
        <v>99</v>
      </c>
      <c r="C6" t="s">
        <v>87</v>
      </c>
      <c r="D6" t="s">
        <v>96</v>
      </c>
      <c r="E6" s="43" t="s">
        <v>116</v>
      </c>
      <c r="H6" t="s">
        <v>134</v>
      </c>
      <c r="I6" s="82">
        <v>0.75</v>
      </c>
    </row>
    <row r="7" spans="1:11" x14ac:dyDescent="0.35">
      <c r="A7" t="s">
        <v>103</v>
      </c>
      <c r="B7" t="s">
        <v>117</v>
      </c>
      <c r="C7" t="s">
        <v>116</v>
      </c>
      <c r="D7" t="s">
        <v>180</v>
      </c>
      <c r="E7" s="43" t="s">
        <v>88</v>
      </c>
      <c r="H7" s="43" t="s">
        <v>80</v>
      </c>
      <c r="I7" s="82">
        <v>1</v>
      </c>
    </row>
    <row r="8" spans="1:11" x14ac:dyDescent="0.35">
      <c r="A8" t="s">
        <v>104</v>
      </c>
      <c r="B8" t="s">
        <v>118</v>
      </c>
      <c r="C8" t="s">
        <v>88</v>
      </c>
      <c r="E8" s="43" t="s">
        <v>89</v>
      </c>
      <c r="H8" s="43" t="s">
        <v>5</v>
      </c>
    </row>
    <row r="9" spans="1:11" x14ac:dyDescent="0.35">
      <c r="A9" t="s">
        <v>105</v>
      </c>
      <c r="B9" t="s">
        <v>119</v>
      </c>
      <c r="C9" t="s">
        <v>89</v>
      </c>
      <c r="E9" s="43" t="s">
        <v>90</v>
      </c>
      <c r="H9" s="43" t="s">
        <v>146</v>
      </c>
    </row>
    <row r="10" spans="1:11" x14ac:dyDescent="0.35">
      <c r="A10" t="s">
        <v>106</v>
      </c>
      <c r="B10" t="s">
        <v>120</v>
      </c>
      <c r="C10" t="s">
        <v>90</v>
      </c>
      <c r="H10" s="43" t="s">
        <v>102</v>
      </c>
    </row>
    <row r="11" spans="1:11" x14ac:dyDescent="0.35">
      <c r="A11" t="s">
        <v>107</v>
      </c>
      <c r="B11" t="s">
        <v>121</v>
      </c>
      <c r="C11" t="s">
        <v>91</v>
      </c>
      <c r="H11" s="43" t="s">
        <v>103</v>
      </c>
    </row>
    <row r="12" spans="1:11" x14ac:dyDescent="0.35">
      <c r="A12" t="s">
        <v>108</v>
      </c>
      <c r="B12" t="s">
        <v>122</v>
      </c>
      <c r="C12" t="s">
        <v>92</v>
      </c>
      <c r="H12" s="43" t="s">
        <v>104</v>
      </c>
    </row>
    <row r="13" spans="1:11" x14ac:dyDescent="0.35">
      <c r="A13" t="s">
        <v>109</v>
      </c>
      <c r="B13" t="s">
        <v>123</v>
      </c>
      <c r="C13" t="s">
        <v>180</v>
      </c>
      <c r="H13" s="43" t="s">
        <v>105</v>
      </c>
    </row>
    <row r="14" spans="1:11" x14ac:dyDescent="0.35">
      <c r="A14" t="s">
        <v>110</v>
      </c>
      <c r="B14" t="s">
        <v>124</v>
      </c>
      <c r="H14" s="43" t="s">
        <v>106</v>
      </c>
    </row>
    <row r="15" spans="1:11" x14ac:dyDescent="0.35">
      <c r="A15" t="s">
        <v>111</v>
      </c>
      <c r="B15" t="s">
        <v>126</v>
      </c>
      <c r="H15" s="43" t="s">
        <v>107</v>
      </c>
    </row>
    <row r="16" spans="1:11" x14ac:dyDescent="0.35">
      <c r="A16" t="s">
        <v>112</v>
      </c>
      <c r="B16" t="s">
        <v>125</v>
      </c>
      <c r="H16" s="43" t="s">
        <v>108</v>
      </c>
    </row>
    <row r="17" spans="1:8" x14ac:dyDescent="0.35">
      <c r="A17" t="s">
        <v>113</v>
      </c>
      <c r="B17" t="s">
        <v>127</v>
      </c>
      <c r="H17" s="43" t="s">
        <v>109</v>
      </c>
    </row>
    <row r="18" spans="1:8" x14ac:dyDescent="0.35">
      <c r="A18" t="s">
        <v>114</v>
      </c>
      <c r="H18" s="43" t="s">
        <v>110</v>
      </c>
    </row>
    <row r="19" spans="1:8" x14ac:dyDescent="0.35">
      <c r="A19" t="s">
        <v>115</v>
      </c>
      <c r="H19" s="43" t="s">
        <v>111</v>
      </c>
    </row>
    <row r="20" spans="1:8" x14ac:dyDescent="0.35">
      <c r="H20" s="43" t="s">
        <v>112</v>
      </c>
    </row>
    <row r="21" spans="1:8" x14ac:dyDescent="0.35">
      <c r="H21" s="43" t="s">
        <v>113</v>
      </c>
    </row>
    <row r="22" spans="1:8" x14ac:dyDescent="0.35">
      <c r="H22" s="43" t="s">
        <v>114</v>
      </c>
    </row>
    <row r="23" spans="1:8" x14ac:dyDescent="0.35">
      <c r="H23" s="43" t="s">
        <v>115</v>
      </c>
    </row>
  </sheetData>
  <mergeCells count="1">
    <mergeCell ref="A1:E1"/>
  </mergeCells>
  <dataValidations count="1">
    <dataValidation type="list" allowBlank="1" showInputMessage="1" showErrorMessage="1" sqref="K2" xr:uid="{E4E13B73-9F61-4BE5-BA5F-DD67BAFDA5F5}">
      <formula1>$I$3:$I$7</formula1>
    </dataValidation>
  </dataValidations>
  <hyperlinks>
    <hyperlink ref="A1:D1" location="'Charte de projet'!A1" display="Charte de projet" xr:uid="{615640DA-D937-45B5-A2F4-8AA31F323B1F}"/>
    <hyperlink ref="H1" location="'Plan d''actions (3)'!A1" display="Plan d'actions" xr:uid="{BEF0BD4D-7CFE-47D8-82B3-FE627ABF3E68}"/>
    <hyperlink ref="H1" location="'Plan d''actions'!A1" display="Plan d'actions" xr:uid="{2F6BFADD-CC0A-4DFA-9DD2-2E7CFFB8B74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6C374-66EF-4CAA-BE74-A4775B3A90FC}">
  <sheetPr>
    <tabColor theme="1"/>
  </sheetPr>
  <dimension ref="B2:I7"/>
  <sheetViews>
    <sheetView zoomScale="85" zoomScaleNormal="85" workbookViewId="0">
      <selection activeCell="I4" sqref="I4"/>
    </sheetView>
  </sheetViews>
  <sheetFormatPr baseColWidth="10" defaultColWidth="10.81640625" defaultRowHeight="14" x14ac:dyDescent="0.35"/>
  <cols>
    <col min="1" max="1" width="3.453125" style="7" customWidth="1"/>
    <col min="2" max="2" width="22" style="7" bestFit="1" customWidth="1"/>
    <col min="3" max="3" width="8.81640625" style="7" bestFit="1" customWidth="1"/>
    <col min="4" max="4" width="27.08984375" style="7" bestFit="1" customWidth="1"/>
    <col min="5" max="5" width="14.08984375" style="7" bestFit="1" customWidth="1"/>
    <col min="6" max="6" width="13.54296875" style="7" bestFit="1" customWidth="1"/>
    <col min="7" max="7" width="12.36328125" style="7" bestFit="1" customWidth="1"/>
    <col min="8" max="8" width="84.36328125" style="7" bestFit="1" customWidth="1"/>
    <col min="9" max="9" width="8.36328125" style="7" customWidth="1"/>
    <col min="10" max="16384" width="10.81640625" style="7"/>
  </cols>
  <sheetData>
    <row r="2" spans="2:9" ht="20" customHeight="1" x14ac:dyDescent="0.35">
      <c r="B2" s="107" t="s">
        <v>31</v>
      </c>
      <c r="C2" s="107"/>
      <c r="D2" s="107"/>
      <c r="E2" s="107"/>
      <c r="F2" s="107"/>
      <c r="G2" s="107"/>
      <c r="H2" s="107"/>
      <c r="I2" s="107"/>
    </row>
    <row r="3" spans="2:9" s="9" customFormat="1" x14ac:dyDescent="0.35">
      <c r="B3" s="8" t="s">
        <v>6</v>
      </c>
      <c r="C3" s="8" t="s">
        <v>143</v>
      </c>
      <c r="D3" s="8" t="s">
        <v>137</v>
      </c>
      <c r="E3" s="8" t="s">
        <v>7</v>
      </c>
      <c r="F3" s="8" t="s">
        <v>140</v>
      </c>
      <c r="G3" s="8" t="s">
        <v>144</v>
      </c>
      <c r="H3" s="8" t="s">
        <v>8</v>
      </c>
      <c r="I3" s="8" t="s">
        <v>9</v>
      </c>
    </row>
    <row r="4" spans="2:9" ht="28" x14ac:dyDescent="0.35">
      <c r="B4" s="7" t="s">
        <v>10</v>
      </c>
      <c r="C4" s="55">
        <v>1</v>
      </c>
      <c r="D4" s="7" t="s">
        <v>14</v>
      </c>
      <c r="E4" s="7" t="s">
        <v>15</v>
      </c>
      <c r="F4" s="7" t="s">
        <v>2</v>
      </c>
      <c r="G4" s="7" t="s">
        <v>3</v>
      </c>
      <c r="H4" s="9" t="s">
        <v>145</v>
      </c>
      <c r="I4" s="10" t="s">
        <v>13</v>
      </c>
    </row>
    <row r="5" spans="2:9" ht="28" x14ac:dyDescent="0.35">
      <c r="B5" s="7" t="s">
        <v>10</v>
      </c>
      <c r="C5" s="55">
        <v>2</v>
      </c>
      <c r="D5" s="7" t="s">
        <v>11</v>
      </c>
      <c r="E5" s="7" t="s">
        <v>15</v>
      </c>
      <c r="F5" s="7" t="s">
        <v>2</v>
      </c>
      <c r="G5" s="7" t="s">
        <v>2</v>
      </c>
      <c r="H5" s="9" t="s">
        <v>12</v>
      </c>
      <c r="I5" s="10" t="s">
        <v>13</v>
      </c>
    </row>
    <row r="6" spans="2:9" ht="28" x14ac:dyDescent="0.35">
      <c r="B6" s="9" t="s">
        <v>139</v>
      </c>
      <c r="C6" s="55">
        <v>3</v>
      </c>
      <c r="D6" s="7" t="s">
        <v>138</v>
      </c>
      <c r="E6" s="7" t="s">
        <v>15</v>
      </c>
      <c r="F6" s="7" t="s">
        <v>2</v>
      </c>
      <c r="G6" s="7" t="s">
        <v>2</v>
      </c>
      <c r="H6" s="9" t="s">
        <v>155</v>
      </c>
      <c r="I6" s="10" t="s">
        <v>13</v>
      </c>
    </row>
    <row r="7" spans="2:9" ht="28" x14ac:dyDescent="0.35">
      <c r="B7" s="9" t="s">
        <v>139</v>
      </c>
      <c r="C7" s="55">
        <v>4</v>
      </c>
      <c r="D7" s="7" t="s">
        <v>154</v>
      </c>
      <c r="E7" s="7" t="s">
        <v>15</v>
      </c>
      <c r="F7" s="7" t="s">
        <v>3</v>
      </c>
      <c r="G7" s="7" t="s">
        <v>2</v>
      </c>
      <c r="H7" s="9" t="s">
        <v>156</v>
      </c>
      <c r="I7" s="10" t="s">
        <v>13</v>
      </c>
    </row>
  </sheetData>
  <mergeCells count="1">
    <mergeCell ref="B2:I2"/>
  </mergeCells>
  <hyperlinks>
    <hyperlink ref="I5" location="'Charte de projet'!A1" display="Détails" xr:uid="{24287673-64CF-486B-B3F2-F064A42CDD9D}"/>
    <hyperlink ref="I4" location="'Macro Planning'!A1" display="Détails" xr:uid="{163AA922-9D04-4427-A499-4009189DE979}"/>
    <hyperlink ref="I6" location="'Plan d''actions'!A1" display="Détails" xr:uid="{B23903BF-4F73-4391-93B5-B979A94420BA}"/>
    <hyperlink ref="I7" location="GANTT!A1" display="Détails" xr:uid="{2C5A65E2-2760-4846-9A0E-A4F9C00C0992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0E1B0-BA3B-49AE-A399-9241372A3C9D}">
  <dimension ref="B1:F21"/>
  <sheetViews>
    <sheetView showGridLines="0" zoomScale="85" zoomScaleNormal="85" workbookViewId="0">
      <selection activeCell="F4" sqref="F4"/>
    </sheetView>
  </sheetViews>
  <sheetFormatPr baseColWidth="10" defaultColWidth="10.81640625" defaultRowHeight="14" x14ac:dyDescent="0.35"/>
  <cols>
    <col min="1" max="1" width="2.54296875" style="7" customWidth="1"/>
    <col min="2" max="2" width="31.453125" style="7" customWidth="1"/>
    <col min="3" max="3" width="25.81640625" style="7" customWidth="1"/>
    <col min="4" max="4" width="22.6328125" style="7" customWidth="1"/>
    <col min="5" max="5" width="21.08984375" style="7" customWidth="1"/>
    <col min="6" max="6" width="29" style="7" customWidth="1"/>
    <col min="7" max="7" width="1.81640625" style="7" customWidth="1"/>
    <col min="8" max="8" width="26" style="7" bestFit="1" customWidth="1"/>
    <col min="9" max="9" width="13.1796875" style="7" customWidth="1"/>
    <col min="10" max="16384" width="10.81640625" style="7"/>
  </cols>
  <sheetData>
    <row r="1" spans="2:6" ht="14.5" x14ac:dyDescent="0.35">
      <c r="B1" s="6" t="s">
        <v>32</v>
      </c>
      <c r="C1" s="6"/>
      <c r="D1" s="6"/>
      <c r="E1" s="6"/>
    </row>
    <row r="2" spans="2:6" ht="14.5" x14ac:dyDescent="0.35">
      <c r="B2" s="6"/>
      <c r="C2" s="6"/>
      <c r="D2" s="6"/>
      <c r="E2" s="6"/>
    </row>
    <row r="3" spans="2:6" ht="14.5" x14ac:dyDescent="0.35">
      <c r="B3" s="11" t="s">
        <v>18</v>
      </c>
      <c r="C3" s="37" t="s">
        <v>177</v>
      </c>
      <c r="D3" s="6"/>
      <c r="E3" s="6"/>
    </row>
    <row r="4" spans="2:6" ht="14.5" x14ac:dyDescent="0.35">
      <c r="B4" s="12" t="s">
        <v>5</v>
      </c>
      <c r="C4" s="36" t="s">
        <v>78</v>
      </c>
      <c r="D4" s="6"/>
      <c r="E4" s="6"/>
    </row>
    <row r="5" spans="2:6" ht="14.5" x14ac:dyDescent="0.35">
      <c r="B5" s="11" t="s">
        <v>19</v>
      </c>
      <c r="C5" s="35" t="s">
        <v>55</v>
      </c>
      <c r="D5" s="6"/>
      <c r="E5" s="6"/>
    </row>
    <row r="6" spans="2:6" ht="14.5" x14ac:dyDescent="0.35">
      <c r="B6" s="6"/>
      <c r="C6" s="6"/>
      <c r="D6" s="6"/>
      <c r="E6" s="6"/>
    </row>
    <row r="7" spans="2:6" ht="15.5" x14ac:dyDescent="0.35">
      <c r="B7" s="108" t="s">
        <v>20</v>
      </c>
      <c r="C7" s="108"/>
      <c r="D7" s="108"/>
      <c r="E7" s="108"/>
      <c r="F7" s="109"/>
    </row>
    <row r="8" spans="2:6" x14ac:dyDescent="0.35">
      <c r="B8" s="13" t="s">
        <v>21</v>
      </c>
      <c r="C8" s="13" t="s">
        <v>22</v>
      </c>
      <c r="D8" s="13" t="s">
        <v>23</v>
      </c>
      <c r="E8" s="14" t="s">
        <v>179</v>
      </c>
      <c r="F8" s="13" t="s">
        <v>24</v>
      </c>
    </row>
    <row r="9" spans="2:6" x14ac:dyDescent="0.35">
      <c r="B9" s="28" t="s">
        <v>66</v>
      </c>
      <c r="C9" s="15">
        <v>45658</v>
      </c>
      <c r="D9" s="16">
        <v>45672</v>
      </c>
      <c r="E9" s="7">
        <f>IF(Tableau24[[#This Row],[Date de début estimée]]=0,"",Tableau24[[#This Row],[Date de fin estimée]]-Tableau24[[#This Row],[Date de début estimée]]+1)</f>
        <v>15</v>
      </c>
      <c r="F9" s="9" t="s">
        <v>25</v>
      </c>
    </row>
    <row r="10" spans="2:6" x14ac:dyDescent="0.35">
      <c r="B10" s="28" t="s">
        <v>68</v>
      </c>
      <c r="C10" s="15">
        <v>45690</v>
      </c>
      <c r="D10" s="16">
        <v>45703</v>
      </c>
      <c r="E10" s="7">
        <f>IF(Tableau24[[#This Row],[Date de début estimée]]=0,"",Tableau24[[#This Row],[Date de fin estimée]]-Tableau24[[#This Row],[Date de début estimée]]+1)</f>
        <v>14</v>
      </c>
      <c r="F10" s="9" t="s">
        <v>70</v>
      </c>
    </row>
    <row r="11" spans="2:6" x14ac:dyDescent="0.35">
      <c r="B11" s="28" t="s">
        <v>71</v>
      </c>
      <c r="C11" s="15">
        <v>45707</v>
      </c>
      <c r="D11" s="16">
        <v>45838</v>
      </c>
      <c r="E11" s="7">
        <f>IF(Tableau24[[#This Row],[Date de début estimée]]=0,"",Tableau24[[#This Row],[Date de fin estimée]]-Tableau24[[#This Row],[Date de début estimée]]+1)</f>
        <v>132</v>
      </c>
      <c r="F11" s="9" t="s">
        <v>26</v>
      </c>
    </row>
    <row r="12" spans="2:6" x14ac:dyDescent="0.35">
      <c r="B12" s="28" t="s">
        <v>72</v>
      </c>
      <c r="C12" s="15">
        <v>45707</v>
      </c>
      <c r="D12" s="16">
        <v>45838</v>
      </c>
      <c r="E12" s="7">
        <f>IF(Tableau24[[#This Row],[Date de début estimée]]=0,"",Tableau24[[#This Row],[Date de fin estimée]]-Tableau24[[#This Row],[Date de début estimée]]+1)</f>
        <v>132</v>
      </c>
      <c r="F12" s="9" t="s">
        <v>26</v>
      </c>
    </row>
    <row r="13" spans="2:6" x14ac:dyDescent="0.35">
      <c r="B13" s="28" t="s">
        <v>73</v>
      </c>
      <c r="C13" s="15">
        <v>45707</v>
      </c>
      <c r="D13" s="16">
        <v>45838</v>
      </c>
      <c r="E13" s="7">
        <f>IF(Tableau24[[#This Row],[Date de début estimée]]=0,"",Tableau24[[#This Row],[Date de fin estimée]]-Tableau24[[#This Row],[Date de début estimée]]+1)</f>
        <v>132</v>
      </c>
      <c r="F13" s="9" t="s">
        <v>26</v>
      </c>
    </row>
    <row r="14" spans="2:6" x14ac:dyDescent="0.35">
      <c r="B14" s="28" t="s">
        <v>74</v>
      </c>
      <c r="C14" s="15">
        <v>45707</v>
      </c>
      <c r="D14" s="16">
        <v>45838</v>
      </c>
      <c r="E14" s="7">
        <f>IF(Tableau24[[#This Row],[Date de début estimée]]=0,"",Tableau24[[#This Row],[Date de fin estimée]]-Tableau24[[#This Row],[Date de début estimée]]+1)</f>
        <v>132</v>
      </c>
      <c r="F14" s="9" t="s">
        <v>26</v>
      </c>
    </row>
    <row r="15" spans="2:6" x14ac:dyDescent="0.35">
      <c r="B15" s="28" t="s">
        <v>69</v>
      </c>
      <c r="C15" s="15">
        <v>45707</v>
      </c>
      <c r="D15" s="16">
        <v>45838</v>
      </c>
      <c r="E15" s="7">
        <f>IF(Tableau24[[#This Row],[Date de début estimée]]=0,"",Tableau24[[#This Row],[Date de fin estimée]]-Tableau24[[#This Row],[Date de début estimée]]+1)</f>
        <v>132</v>
      </c>
      <c r="F15" s="9" t="s">
        <v>16</v>
      </c>
    </row>
    <row r="16" spans="2:6" x14ac:dyDescent="0.35">
      <c r="B16" s="28"/>
      <c r="E16" s="16"/>
    </row>
    <row r="17" spans="2:5" x14ac:dyDescent="0.35">
      <c r="B17" s="28"/>
      <c r="E17" s="16"/>
    </row>
    <row r="18" spans="2:5" x14ac:dyDescent="0.3">
      <c r="B18" s="110" t="s">
        <v>27</v>
      </c>
      <c r="C18" s="110"/>
    </row>
    <row r="19" spans="2:5" x14ac:dyDescent="0.35">
      <c r="B19" s="17" t="s">
        <v>28</v>
      </c>
      <c r="C19" s="18">
        <f>MIN(Tableau24[Date de début estimée])</f>
        <v>45658</v>
      </c>
    </row>
    <row r="20" spans="2:5" x14ac:dyDescent="0.35">
      <c r="B20" s="19" t="s">
        <v>29</v>
      </c>
      <c r="C20" s="20">
        <f>MAX(Tableau24[Date de fin estimée])</f>
        <v>45838</v>
      </c>
    </row>
    <row r="21" spans="2:5" x14ac:dyDescent="0.35">
      <c r="B21" s="21" t="s">
        <v>67</v>
      </c>
      <c r="C21" s="22">
        <f>SUM(Tableau24[Jours ouvrés])</f>
        <v>689</v>
      </c>
    </row>
  </sheetData>
  <mergeCells count="2">
    <mergeCell ref="B7:F7"/>
    <mergeCell ref="B18:C18"/>
  </mergeCells>
  <phoneticPr fontId="2" type="noConversion"/>
  <hyperlinks>
    <hyperlink ref="B1" location="Sommaire!A1" display="Revenir à la Boîte à outils" xr:uid="{88632FA3-3B3D-42F6-9096-4CBB2CF783A1}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&amp;C&amp;7&amp;B&amp;"Arial"Document Classification: KPMG Public</oddFooter>
  </headerFooter>
  <drawing r:id="rId2"/>
  <legacyDrawing r:id="rId3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12CC6-F4FE-4BDF-BF47-EB79442C37C8}">
  <sheetPr>
    <pageSetUpPr fitToPage="1"/>
  </sheetPr>
  <dimension ref="B1:H50"/>
  <sheetViews>
    <sheetView showGridLines="0" topLeftCell="A7" zoomScale="85" zoomScaleNormal="85" workbookViewId="0">
      <selection activeCell="C50" sqref="C50"/>
    </sheetView>
  </sheetViews>
  <sheetFormatPr baseColWidth="10" defaultColWidth="10.81640625" defaultRowHeight="14.5" x14ac:dyDescent="0.35"/>
  <cols>
    <col min="1" max="1" width="3.81640625" style="1" customWidth="1"/>
    <col min="2" max="8" width="33.6328125" style="1" customWidth="1"/>
    <col min="9" max="16384" width="10.81640625" style="1"/>
  </cols>
  <sheetData>
    <row r="1" spans="2:8" x14ac:dyDescent="0.35">
      <c r="B1" s="6" t="s">
        <v>32</v>
      </c>
    </row>
    <row r="2" spans="2:8" ht="29.5" customHeight="1" x14ac:dyDescent="0.35">
      <c r="B2" s="6" t="s">
        <v>30</v>
      </c>
    </row>
    <row r="3" spans="2:8" ht="30" customHeight="1" x14ac:dyDescent="0.35">
      <c r="B3" s="125" t="s">
        <v>17</v>
      </c>
      <c r="C3" s="125"/>
      <c r="D3" s="125"/>
      <c r="E3" s="125"/>
      <c r="F3" s="4"/>
      <c r="G3" s="4"/>
      <c r="H3" s="4"/>
    </row>
    <row r="4" spans="2:8" ht="30" customHeight="1" x14ac:dyDescent="0.35">
      <c r="B4" s="112" t="s">
        <v>37</v>
      </c>
      <c r="C4" s="113"/>
      <c r="D4" s="123" t="s">
        <v>38</v>
      </c>
      <c r="E4" s="113"/>
      <c r="F4" s="4"/>
      <c r="G4" s="4"/>
      <c r="H4" s="4"/>
    </row>
    <row r="5" spans="2:8" ht="30" customHeight="1" x14ac:dyDescent="0.35">
      <c r="B5" s="122" t="s">
        <v>64</v>
      </c>
      <c r="C5" s="122"/>
      <c r="D5" s="128" t="s">
        <v>55</v>
      </c>
      <c r="E5" s="128"/>
      <c r="F5" s="4"/>
      <c r="G5" s="4"/>
      <c r="H5" s="4"/>
    </row>
    <row r="6" spans="2:8" ht="30" customHeight="1" x14ac:dyDescent="0.35">
      <c r="B6" s="124" t="s">
        <v>39</v>
      </c>
      <c r="C6" s="124"/>
      <c r="D6" s="124"/>
      <c r="E6" s="124"/>
      <c r="F6" s="3"/>
      <c r="G6" s="3"/>
      <c r="H6" s="3"/>
    </row>
    <row r="7" spans="2:8" ht="30" customHeight="1" x14ac:dyDescent="0.35">
      <c r="B7" s="112" t="s">
        <v>34</v>
      </c>
      <c r="C7" s="123"/>
      <c r="D7" s="123"/>
      <c r="E7" s="113"/>
      <c r="F7" s="2"/>
      <c r="G7" s="2"/>
      <c r="H7" s="2"/>
    </row>
    <row r="8" spans="2:8" ht="30" customHeight="1" x14ac:dyDescent="0.35">
      <c r="B8" s="122" t="str">
        <f>'Macro Planning'!C3</f>
        <v>Amé</v>
      </c>
      <c r="C8" s="122"/>
      <c r="D8" s="122"/>
      <c r="E8" s="122"/>
      <c r="F8" s="2"/>
      <c r="G8" s="2"/>
      <c r="H8" s="2"/>
    </row>
    <row r="9" spans="2:8" ht="30" customHeight="1" x14ac:dyDescent="0.35">
      <c r="B9" s="127" t="s">
        <v>40</v>
      </c>
      <c r="C9" s="127"/>
      <c r="D9" s="127" t="s">
        <v>65</v>
      </c>
      <c r="E9" s="127"/>
      <c r="F9" s="2"/>
      <c r="G9" s="2"/>
      <c r="H9" s="2"/>
    </row>
    <row r="10" spans="2:8" ht="30" customHeight="1" x14ac:dyDescent="0.35">
      <c r="B10" s="128">
        <f>'Macro Planning'!C19</f>
        <v>45658</v>
      </c>
      <c r="C10" s="128"/>
      <c r="D10" s="128">
        <f>'Macro Planning'!C20</f>
        <v>45838</v>
      </c>
      <c r="E10" s="128"/>
      <c r="F10" s="2"/>
      <c r="G10" s="2"/>
      <c r="H10" s="2"/>
    </row>
    <row r="11" spans="2:8" ht="30" customHeight="1" x14ac:dyDescent="0.35">
      <c r="B11" s="112" t="s">
        <v>35</v>
      </c>
      <c r="C11" s="113"/>
      <c r="D11" s="112" t="s">
        <v>36</v>
      </c>
      <c r="E11" s="113"/>
    </row>
    <row r="12" spans="2:8" ht="30" customHeight="1" x14ac:dyDescent="0.35">
      <c r="B12" s="24" t="str">
        <f>'Macro Planning'!C4</f>
        <v>Nom du Chef de projet</v>
      </c>
      <c r="C12" s="26" t="s">
        <v>56</v>
      </c>
      <c r="D12" s="24" t="s">
        <v>57</v>
      </c>
      <c r="E12" s="27" t="s">
        <v>56</v>
      </c>
    </row>
    <row r="13" spans="2:8" ht="30" customHeight="1" x14ac:dyDescent="0.35">
      <c r="B13" s="126" t="s">
        <v>41</v>
      </c>
      <c r="C13" s="126"/>
      <c r="D13" s="126"/>
      <c r="E13" s="126"/>
      <c r="F13" s="5"/>
      <c r="G13" s="5"/>
      <c r="H13" s="5"/>
    </row>
    <row r="14" spans="2:8" ht="30" customHeight="1" x14ac:dyDescent="0.35">
      <c r="B14" s="25" t="s">
        <v>42</v>
      </c>
      <c r="C14" s="116" t="s">
        <v>45</v>
      </c>
      <c r="D14" s="117"/>
      <c r="E14" s="117"/>
    </row>
    <row r="15" spans="2:8" ht="30" customHeight="1" x14ac:dyDescent="0.35">
      <c r="B15" s="25" t="s">
        <v>43</v>
      </c>
      <c r="C15" s="118" t="s">
        <v>51</v>
      </c>
      <c r="D15" s="118"/>
      <c r="E15" s="118"/>
    </row>
    <row r="16" spans="2:8" ht="30" customHeight="1" x14ac:dyDescent="0.35">
      <c r="B16" s="114" t="s">
        <v>46</v>
      </c>
      <c r="C16" s="115" t="s">
        <v>59</v>
      </c>
      <c r="D16" s="115"/>
      <c r="E16" s="115"/>
    </row>
    <row r="17" spans="2:5" ht="30" customHeight="1" x14ac:dyDescent="0.35">
      <c r="B17" s="114"/>
      <c r="C17" s="115" t="s">
        <v>60</v>
      </c>
      <c r="D17" s="115"/>
      <c r="E17" s="115"/>
    </row>
    <row r="18" spans="2:5" ht="30" customHeight="1" x14ac:dyDescent="0.35">
      <c r="B18" s="119" t="s">
        <v>44</v>
      </c>
      <c r="C18" s="115" t="s">
        <v>61</v>
      </c>
      <c r="D18" s="115"/>
      <c r="E18" s="115"/>
    </row>
    <row r="19" spans="2:5" ht="30" customHeight="1" x14ac:dyDescent="0.35">
      <c r="B19" s="120"/>
      <c r="C19" s="115" t="s">
        <v>62</v>
      </c>
      <c r="D19" s="115"/>
      <c r="E19" s="115"/>
    </row>
    <row r="20" spans="2:5" ht="30" customHeight="1" x14ac:dyDescent="0.35">
      <c r="B20" s="121"/>
      <c r="C20" s="115" t="s">
        <v>63</v>
      </c>
      <c r="D20" s="115"/>
      <c r="E20" s="115"/>
    </row>
    <row r="21" spans="2:5" ht="30" customHeight="1" x14ac:dyDescent="0.35">
      <c r="B21" s="114" t="s">
        <v>52</v>
      </c>
      <c r="C21" s="115" t="s">
        <v>53</v>
      </c>
      <c r="D21" s="115"/>
      <c r="E21" s="115"/>
    </row>
    <row r="22" spans="2:5" ht="30" customHeight="1" x14ac:dyDescent="0.35">
      <c r="B22" s="114"/>
      <c r="C22" s="115" t="s">
        <v>54</v>
      </c>
      <c r="D22" s="115"/>
      <c r="E22" s="115"/>
    </row>
    <row r="23" spans="2:5" ht="30" customHeight="1" x14ac:dyDescent="0.35">
      <c r="B23" s="114" t="s">
        <v>47</v>
      </c>
      <c r="C23" s="115" t="s">
        <v>48</v>
      </c>
      <c r="D23" s="115"/>
      <c r="E23" s="115"/>
    </row>
    <row r="24" spans="2:5" ht="30" customHeight="1" x14ac:dyDescent="0.35">
      <c r="B24" s="114"/>
      <c r="C24" s="115" t="s">
        <v>49</v>
      </c>
      <c r="D24" s="115"/>
      <c r="E24" s="115"/>
    </row>
    <row r="25" spans="2:5" ht="30" customHeight="1" x14ac:dyDescent="0.35">
      <c r="B25" s="114"/>
      <c r="C25" s="115" t="s">
        <v>50</v>
      </c>
      <c r="D25" s="115"/>
      <c r="E25" s="115"/>
    </row>
    <row r="26" spans="2:5" ht="30" customHeight="1" x14ac:dyDescent="0.35">
      <c r="B26" s="111" t="s">
        <v>58</v>
      </c>
      <c r="C26" s="111"/>
      <c r="D26" s="111"/>
      <c r="E26" s="111"/>
    </row>
    <row r="27" spans="2:5" ht="30" customHeight="1" x14ac:dyDescent="0.35">
      <c r="B27" s="29"/>
      <c r="C27" s="30" t="s">
        <v>75</v>
      </c>
      <c r="D27" s="31" t="s">
        <v>76</v>
      </c>
      <c r="E27" s="32" t="s">
        <v>178</v>
      </c>
    </row>
    <row r="28" spans="2:5" ht="30" customHeight="1" x14ac:dyDescent="0.35">
      <c r="B28" s="25" t="str">
        <f>'Macro Planning'!B9</f>
        <v>INITIALISATION</v>
      </c>
      <c r="C28" s="33">
        <f>'Macro Planning'!C9</f>
        <v>45658</v>
      </c>
      <c r="D28" s="33">
        <f>'Macro Planning'!D9</f>
        <v>45672</v>
      </c>
      <c r="E28" s="34">
        <f>'Macro Planning'!E9</f>
        <v>15</v>
      </c>
    </row>
    <row r="29" spans="2:5" ht="30" customHeight="1" x14ac:dyDescent="0.35">
      <c r="B29" s="25" t="str">
        <f>'Macro Planning'!B10</f>
        <v>PLANIFICATION</v>
      </c>
      <c r="C29" s="33">
        <f>'Macro Planning'!C10</f>
        <v>45690</v>
      </c>
      <c r="D29" s="33">
        <f>'Macro Planning'!D10</f>
        <v>45703</v>
      </c>
      <c r="E29" s="34">
        <f>'Macro Planning'!E10</f>
        <v>14</v>
      </c>
    </row>
    <row r="30" spans="2:5" ht="30" customHeight="1" x14ac:dyDescent="0.35">
      <c r="B30" s="25" t="str">
        <f>'Macro Planning'!B11</f>
        <v>EXÉCUTION - [Action macro 1]</v>
      </c>
      <c r="C30" s="33">
        <f>'Macro Planning'!C11</f>
        <v>45707</v>
      </c>
      <c r="D30" s="33">
        <f>'Macro Planning'!D11</f>
        <v>45838</v>
      </c>
      <c r="E30" s="34">
        <f>'Macro Planning'!E11</f>
        <v>132</v>
      </c>
    </row>
    <row r="31" spans="2:5" ht="30" customHeight="1" x14ac:dyDescent="0.35">
      <c r="B31" s="25" t="str">
        <f>'Macro Planning'!B12</f>
        <v>EXÉCUTION - [Action macro 2]</v>
      </c>
      <c r="C31" s="33">
        <f>'Macro Planning'!C12</f>
        <v>45707</v>
      </c>
      <c r="D31" s="33">
        <f>'Macro Planning'!D12</f>
        <v>45838</v>
      </c>
      <c r="E31" s="34">
        <f>'Macro Planning'!E12</f>
        <v>132</v>
      </c>
    </row>
    <row r="32" spans="2:5" ht="30" customHeight="1" x14ac:dyDescent="0.35">
      <c r="B32" s="25" t="str">
        <f>'Macro Planning'!B13</f>
        <v>EXÉCUTION - [Action macro 3]</v>
      </c>
      <c r="C32" s="33">
        <f>'Macro Planning'!C13</f>
        <v>45707</v>
      </c>
      <c r="D32" s="33">
        <f>'Macro Planning'!D13</f>
        <v>45838</v>
      </c>
      <c r="E32" s="34">
        <f>'Macro Planning'!E13</f>
        <v>132</v>
      </c>
    </row>
    <row r="33" spans="2:5" ht="30" customHeight="1" x14ac:dyDescent="0.35">
      <c r="B33" s="25" t="str">
        <f>'Macro Planning'!B14</f>
        <v>EXÉCUTION - [Action macro 4]</v>
      </c>
      <c r="C33" s="33">
        <f>'Macro Planning'!C14</f>
        <v>45707</v>
      </c>
      <c r="D33" s="33">
        <f>'Macro Planning'!D14</f>
        <v>45838</v>
      </c>
      <c r="E33" s="34">
        <f>'Macro Planning'!E14</f>
        <v>132</v>
      </c>
    </row>
    <row r="34" spans="2:5" ht="30" customHeight="1" x14ac:dyDescent="0.35">
      <c r="B34" s="25" t="str">
        <f>'Macro Planning'!B15</f>
        <v>CLÔTURE</v>
      </c>
      <c r="C34" s="33">
        <f>'Macro Planning'!C15</f>
        <v>45707</v>
      </c>
      <c r="D34" s="33">
        <f>'Macro Planning'!D15</f>
        <v>45838</v>
      </c>
      <c r="E34" s="34">
        <f>'Macro Planning'!E15</f>
        <v>132</v>
      </c>
    </row>
    <row r="35" spans="2:5" ht="30" customHeight="1" x14ac:dyDescent="0.35">
      <c r="B35" s="111" t="s">
        <v>77</v>
      </c>
      <c r="C35" s="111"/>
      <c r="D35" s="111"/>
      <c r="E35" s="111"/>
    </row>
    <row r="36" spans="2:5" ht="30" customHeight="1" x14ac:dyDescent="0.35">
      <c r="B36" s="42" t="s">
        <v>0</v>
      </c>
      <c r="C36" s="41" t="s">
        <v>4</v>
      </c>
      <c r="D36" s="41" t="s">
        <v>81</v>
      </c>
      <c r="E36" s="41" t="s">
        <v>97</v>
      </c>
    </row>
    <row r="37" spans="2:5" ht="30" customHeight="1" x14ac:dyDescent="0.35">
      <c r="B37" s="44" t="s">
        <v>5</v>
      </c>
      <c r="C37" s="45" t="s">
        <v>101</v>
      </c>
      <c r="D37" s="45" t="s">
        <v>180</v>
      </c>
      <c r="E37" s="45" t="s">
        <v>180</v>
      </c>
    </row>
    <row r="38" spans="2:5" ht="30" customHeight="1" x14ac:dyDescent="0.35">
      <c r="B38" s="44" t="s">
        <v>146</v>
      </c>
      <c r="C38" s="45" t="s">
        <v>99</v>
      </c>
      <c r="D38" s="45" t="s">
        <v>87</v>
      </c>
      <c r="E38" s="45" t="s">
        <v>94</v>
      </c>
    </row>
    <row r="39" spans="2:5" ht="30" customHeight="1" x14ac:dyDescent="0.35">
      <c r="B39" s="44"/>
      <c r="C39" s="45"/>
      <c r="D39" s="45"/>
      <c r="E39" s="45"/>
    </row>
    <row r="40" spans="2:5" ht="30" customHeight="1" x14ac:dyDescent="0.35">
      <c r="B40" s="44"/>
      <c r="C40" s="45"/>
      <c r="D40" s="45"/>
      <c r="E40" s="45"/>
    </row>
    <row r="41" spans="2:5" ht="30" customHeight="1" x14ac:dyDescent="0.35">
      <c r="B41" s="44"/>
      <c r="C41" s="45"/>
      <c r="D41" s="45"/>
      <c r="E41" s="45"/>
    </row>
    <row r="42" spans="2:5" ht="30" customHeight="1" x14ac:dyDescent="0.35">
      <c r="B42" s="44"/>
      <c r="C42" s="45"/>
      <c r="D42" s="45"/>
      <c r="E42" s="45"/>
    </row>
    <row r="43" spans="2:5" ht="30" customHeight="1" x14ac:dyDescent="0.35">
      <c r="B43" s="44"/>
      <c r="C43" s="45"/>
      <c r="D43" s="45"/>
      <c r="E43" s="45"/>
    </row>
    <row r="44" spans="2:5" ht="30" customHeight="1" x14ac:dyDescent="0.35">
      <c r="B44" s="44"/>
      <c r="C44" s="45"/>
      <c r="D44" s="45"/>
      <c r="E44" s="45"/>
    </row>
    <row r="45" spans="2:5" ht="30" customHeight="1" x14ac:dyDescent="0.35">
      <c r="B45" s="44"/>
      <c r="C45" s="45"/>
      <c r="D45" s="45"/>
      <c r="E45" s="45"/>
    </row>
    <row r="46" spans="2:5" ht="30" customHeight="1" x14ac:dyDescent="0.35">
      <c r="B46" s="44"/>
      <c r="C46" s="45"/>
      <c r="D46" s="45"/>
      <c r="E46" s="45"/>
    </row>
    <row r="47" spans="2:5" ht="30" customHeight="1" x14ac:dyDescent="0.35">
      <c r="B47" s="111" t="s">
        <v>131</v>
      </c>
      <c r="C47" s="111"/>
      <c r="D47" s="111"/>
      <c r="E47" s="111"/>
    </row>
    <row r="48" spans="2:5" ht="30" customHeight="1" x14ac:dyDescent="0.35">
      <c r="B48" s="47"/>
      <c r="C48" s="40" t="s">
        <v>128</v>
      </c>
      <c r="D48" s="39" t="s">
        <v>82</v>
      </c>
      <c r="E48" s="41" t="s">
        <v>97</v>
      </c>
    </row>
    <row r="49" spans="2:6" ht="30" customHeight="1" x14ac:dyDescent="0.35">
      <c r="B49" s="48" t="s">
        <v>130</v>
      </c>
      <c r="C49" s="45"/>
      <c r="D49" s="45"/>
      <c r="E49" s="52"/>
    </row>
    <row r="50" spans="2:6" ht="30" customHeight="1" x14ac:dyDescent="0.35">
      <c r="B50" s="50" t="s">
        <v>129</v>
      </c>
      <c r="C50" s="51"/>
      <c r="D50" s="45"/>
      <c r="E50" s="52"/>
      <c r="F50" s="49"/>
    </row>
  </sheetData>
  <mergeCells count="34">
    <mergeCell ref="B8:E8"/>
    <mergeCell ref="B7:E7"/>
    <mergeCell ref="B6:E6"/>
    <mergeCell ref="B3:E3"/>
    <mergeCell ref="B13:E13"/>
    <mergeCell ref="B9:C9"/>
    <mergeCell ref="D9:E9"/>
    <mergeCell ref="B10:C10"/>
    <mergeCell ref="D10:E10"/>
    <mergeCell ref="B4:C4"/>
    <mergeCell ref="B5:C5"/>
    <mergeCell ref="D4:E4"/>
    <mergeCell ref="D5:E5"/>
    <mergeCell ref="B16:B17"/>
    <mergeCell ref="C17:E17"/>
    <mergeCell ref="B18:B20"/>
    <mergeCell ref="C19:E19"/>
    <mergeCell ref="C20:E20"/>
    <mergeCell ref="B47:E47"/>
    <mergeCell ref="B35:E35"/>
    <mergeCell ref="D11:E11"/>
    <mergeCell ref="B11:C11"/>
    <mergeCell ref="B26:E26"/>
    <mergeCell ref="B21:B22"/>
    <mergeCell ref="C23:E23"/>
    <mergeCell ref="C24:E24"/>
    <mergeCell ref="C25:E25"/>
    <mergeCell ref="B23:B25"/>
    <mergeCell ref="C21:E21"/>
    <mergeCell ref="C22:E22"/>
    <mergeCell ref="C14:E14"/>
    <mergeCell ref="C15:E15"/>
    <mergeCell ref="C18:E18"/>
    <mergeCell ref="C16:E16"/>
  </mergeCells>
  <dataValidations count="6">
    <dataValidation type="list" allowBlank="1" showInputMessage="1" showErrorMessage="1" sqref="B37:B46" xr:uid="{CECF4A5B-5077-4FC1-A4B4-AB5FC6407727}">
      <formula1>L_CP_Rôle</formula1>
    </dataValidation>
    <dataValidation type="list" allowBlank="1" showInputMessage="1" showErrorMessage="1" sqref="C37:C46" xr:uid="{8E2754B1-7950-488D-AB94-BD1C2D38BFF0}">
      <formula1>L_CP_Responsabilités</formula1>
    </dataValidation>
    <dataValidation type="list" allowBlank="1" showInputMessage="1" showErrorMessage="1" sqref="D37:D46" xr:uid="{9834D443-CCEF-4015-B84F-3DBDAC1CCC04}">
      <formula1>L_CP_Fréquence_com</formula1>
    </dataValidation>
    <dataValidation type="list" allowBlank="1" showInputMessage="1" showErrorMessage="1" sqref="E37:E46" xr:uid="{ADC56513-15BC-4CCC-9F5F-8674A8E493CA}">
      <formula1>L_CP_Canal_com</formula1>
    </dataValidation>
    <dataValidation type="list" allowBlank="1" showInputMessage="1" showErrorMessage="1" sqref="D49:D50" xr:uid="{DE9EC5C3-9E25-4A82-A290-DF7025E575FC}">
      <formula1>L_CP_Fréquence</formula1>
    </dataValidation>
    <dataValidation type="list" allowBlank="1" showInputMessage="1" showErrorMessage="1" sqref="E49:E50" xr:uid="{187E0AAE-13AE-49BB-963E-7E643A106C1E}">
      <formula1>L_CP_Canal</formula1>
    </dataValidation>
  </dataValidations>
  <hyperlinks>
    <hyperlink ref="B1" location="Sommaire!A1" display="Revenir à la Boîte à outils" xr:uid="{721D1822-00A4-4130-8DA5-2AE002A16181}"/>
    <hyperlink ref="C12" r:id="rId1" xr:uid="{587F8ECC-EC5F-49D7-B57C-EBDC9F517D86}"/>
    <hyperlink ref="E12" r:id="rId2" xr:uid="{1342F4A5-6B5F-4FB2-ABED-1D3B5B8B9FD8}"/>
    <hyperlink ref="B2" location="RefData!A1" display="Faites évoluer les listes ici" xr:uid="{EFDD13E1-36D8-4B84-BFDA-89418B694A82}"/>
  </hyperlinks>
  <pageMargins left="0.7" right="0.7" top="0.75" bottom="0.75" header="0.3" footer="0.3"/>
  <pageSetup paperSize="9" scale="50" fitToHeight="2" orientation="portrait" r:id="rId3"/>
  <headerFooter>
    <oddFooter>&amp;C&amp;7&amp;B&amp;"Arial"Document Classification: KPMG Public</oddFooter>
  </headerFooter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FED5B-65A6-4C81-B915-1F99F92301F5}">
  <sheetPr>
    <pageSetUpPr autoPageBreaks="0"/>
  </sheetPr>
  <dimension ref="A1:P34"/>
  <sheetViews>
    <sheetView showGridLines="0" tabSelected="1" zoomScale="85" zoomScaleNormal="85" workbookViewId="0">
      <selection activeCell="L12" sqref="L12"/>
    </sheetView>
  </sheetViews>
  <sheetFormatPr baseColWidth="10" defaultColWidth="11.453125" defaultRowHeight="14" outlineLevelCol="2" x14ac:dyDescent="0.3"/>
  <cols>
    <col min="1" max="1" width="3" style="23" customWidth="1"/>
    <col min="2" max="2" width="21.81640625" style="23" customWidth="1"/>
    <col min="3" max="3" width="21.81640625" style="23" bestFit="1" customWidth="1"/>
    <col min="4" max="4" width="25.36328125" style="23" customWidth="1" outlineLevel="2"/>
    <col min="5" max="5" width="17.54296875" style="23" customWidth="1" outlineLevel="2"/>
    <col min="6" max="6" width="23.81640625" style="23" customWidth="1" outlineLevel="2"/>
    <col min="7" max="7" width="26" style="23" customWidth="1" outlineLevel="1"/>
    <col min="8" max="8" width="22.90625" style="23" customWidth="1" outlineLevel="1"/>
    <col min="9" max="9" width="24.1796875" style="23" customWidth="1" outlineLevel="1"/>
    <col min="10" max="10" width="24" style="23" customWidth="1" outlineLevel="1"/>
    <col min="11" max="11" width="21.36328125" style="23" customWidth="1" outlineLevel="1"/>
    <col min="12" max="12" width="18.81640625" style="23" bestFit="1" customWidth="1"/>
    <col min="13" max="14" width="18.6328125" style="23" customWidth="1"/>
    <col min="15" max="16" width="22.6328125" style="23" customWidth="1"/>
    <col min="17" max="16384" width="11.453125" style="23"/>
  </cols>
  <sheetData>
    <row r="1" spans="1:16" ht="14.5" x14ac:dyDescent="0.3">
      <c r="B1" s="6" t="s">
        <v>32</v>
      </c>
    </row>
    <row r="2" spans="1:16" ht="14.5" x14ac:dyDescent="0.3">
      <c r="B2" s="6" t="s">
        <v>30</v>
      </c>
    </row>
    <row r="3" spans="1:16" ht="14.5" x14ac:dyDescent="0.3">
      <c r="B3" s="6"/>
      <c r="C3" s="6"/>
    </row>
    <row r="4" spans="1:16" ht="14.5" x14ac:dyDescent="0.3">
      <c r="B4" s="58" t="s">
        <v>18</v>
      </c>
      <c r="C4" s="37" t="s">
        <v>79</v>
      </c>
    </row>
    <row r="5" spans="1:16" ht="14.5" x14ac:dyDescent="0.3">
      <c r="B5" s="59" t="s">
        <v>5</v>
      </c>
      <c r="C5" s="36" t="s">
        <v>78</v>
      </c>
    </row>
    <row r="6" spans="1:16" ht="14.5" x14ac:dyDescent="0.3">
      <c r="B6" s="58" t="s">
        <v>33</v>
      </c>
      <c r="C6" s="37" t="s">
        <v>64</v>
      </c>
    </row>
    <row r="7" spans="1:16" ht="14.5" x14ac:dyDescent="0.3">
      <c r="B7" s="59" t="s">
        <v>19</v>
      </c>
      <c r="C7" s="38" t="s">
        <v>55</v>
      </c>
    </row>
    <row r="8" spans="1:16" ht="14.5" x14ac:dyDescent="0.3">
      <c r="B8" s="80"/>
      <c r="C8" s="81"/>
    </row>
    <row r="9" spans="1:16" ht="15.5" customHeight="1" thickBot="1" x14ac:dyDescent="0.35">
      <c r="A9" s="56"/>
      <c r="B9" s="129" t="s">
        <v>141</v>
      </c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</row>
    <row r="10" spans="1:16" s="54" customFormat="1" ht="26" customHeight="1" x14ac:dyDescent="0.35">
      <c r="B10" s="130" t="s">
        <v>173</v>
      </c>
      <c r="C10" s="130"/>
      <c r="D10" s="131" t="s">
        <v>68</v>
      </c>
      <c r="E10" s="132"/>
      <c r="F10" s="132"/>
      <c r="G10" s="131" t="s">
        <v>147</v>
      </c>
      <c r="H10" s="132"/>
      <c r="I10" s="132"/>
      <c r="J10" s="133"/>
      <c r="K10" s="132" t="s">
        <v>161</v>
      </c>
      <c r="L10" s="132"/>
      <c r="M10" s="132"/>
      <c r="N10" s="133"/>
      <c r="O10" s="134" t="s">
        <v>168</v>
      </c>
      <c r="P10" s="135"/>
    </row>
    <row r="11" spans="1:16" s="54" customFormat="1" x14ac:dyDescent="0.35">
      <c r="B11" s="74" t="s">
        <v>162</v>
      </c>
      <c r="C11" s="74" t="s">
        <v>163</v>
      </c>
      <c r="D11" s="75" t="s">
        <v>164</v>
      </c>
      <c r="E11" s="74" t="s">
        <v>165</v>
      </c>
      <c r="F11" s="76" t="s">
        <v>158</v>
      </c>
      <c r="G11" s="75" t="s">
        <v>166</v>
      </c>
      <c r="H11" s="76" t="s">
        <v>167</v>
      </c>
      <c r="I11" s="76" t="s">
        <v>160</v>
      </c>
      <c r="J11" s="77" t="s">
        <v>159</v>
      </c>
      <c r="K11" s="74" t="s">
        <v>1</v>
      </c>
      <c r="L11" s="74" t="s">
        <v>174</v>
      </c>
      <c r="M11" s="74" t="s">
        <v>153</v>
      </c>
      <c r="N11" s="74" t="s">
        <v>170</v>
      </c>
      <c r="O11" s="78" t="s">
        <v>171</v>
      </c>
      <c r="P11" s="79" t="s">
        <v>172</v>
      </c>
    </row>
    <row r="12" spans="1:16" s="46" customFormat="1" ht="18" customHeight="1" x14ac:dyDescent="0.35">
      <c r="B12" s="85">
        <v>1</v>
      </c>
      <c r="C12" s="86"/>
      <c r="D12" s="87"/>
      <c r="E12" s="88"/>
      <c r="F12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2" s="87"/>
      <c r="H12" s="87"/>
      <c r="I12" s="99" t="str">
        <f ca="1">IF(Tableau2482473[[#This Row],[Deadline*]]="","",NETWORKDAYS(TODAY(),Tableau2482473[[#This Row],[Deadline*]]))</f>
        <v/>
      </c>
      <c r="J12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2" s="86" t="str" cm="1">
        <f t="array" ref="K12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12" s="100" cm="1">
        <f t="array" ref="L12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2" s="101" t="str" cm="1">
        <f t="array" aca="1" ref="M12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2" s="86"/>
      <c r="O12" s="89"/>
      <c r="P12" s="89"/>
    </row>
    <row r="13" spans="1:16" s="46" customFormat="1" ht="18" customHeight="1" x14ac:dyDescent="0.35">
      <c r="B13" s="85">
        <v>2</v>
      </c>
      <c r="C13" s="86"/>
      <c r="D13" s="87"/>
      <c r="E13" s="88"/>
      <c r="F13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3" s="87"/>
      <c r="H13" s="87"/>
      <c r="I13" s="99" t="str">
        <f ca="1">IF(Tableau2482473[[#This Row],[Deadline*]]="","",NETWORKDAYS(TODAY(),Tableau2482473[[#This Row],[Deadline*]]))</f>
        <v/>
      </c>
      <c r="J13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3" s="86" t="str" cm="1">
        <f t="array" ref="K13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13" s="100" cm="1">
        <f t="array" ref="L13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3" s="101" t="str" cm="1">
        <f t="array" aca="1" ref="M13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3" s="86"/>
      <c r="O13" s="89"/>
      <c r="P13" s="89"/>
    </row>
    <row r="14" spans="1:16" s="46" customFormat="1" ht="18" customHeight="1" x14ac:dyDescent="0.35">
      <c r="B14" s="85">
        <v>3</v>
      </c>
      <c r="C14" s="86"/>
      <c r="D14" s="87"/>
      <c r="E14" s="88"/>
      <c r="F14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4" s="87"/>
      <c r="H14" s="87"/>
      <c r="I14" s="99" t="str">
        <f ca="1">IF(Tableau2482473[[#This Row],[Deadline*]]="","",NETWORKDAYS(TODAY(),Tableau2482473[[#This Row],[Deadline*]]))</f>
        <v/>
      </c>
      <c r="J14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4" s="86" t="s">
        <v>176</v>
      </c>
      <c r="L14" s="100" cm="1">
        <f t="array" ref="L14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4" s="101" t="str" cm="1">
        <f t="array" aca="1" ref="M14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4" s="86"/>
      <c r="O14" s="89"/>
      <c r="P14" s="89"/>
    </row>
    <row r="15" spans="1:16" s="46" customFormat="1" ht="18" customHeight="1" x14ac:dyDescent="0.35">
      <c r="B15" s="85">
        <v>4</v>
      </c>
      <c r="C15" s="86"/>
      <c r="D15" s="87"/>
      <c r="E15" s="88"/>
      <c r="F15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5" s="87"/>
      <c r="H15" s="87"/>
      <c r="I15" s="99" t="str">
        <f ca="1">IF(Tableau2482473[[#This Row],[Deadline*]]="","",NETWORKDAYS(TODAY(),Tableau2482473[[#This Row],[Deadline*]]))</f>
        <v/>
      </c>
      <c r="J15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5" s="86" t="s">
        <v>175</v>
      </c>
      <c r="L15" s="100" cm="1">
        <f t="array" ref="L15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5" s="101" t="str" cm="1">
        <f t="array" aca="1" ref="M15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5" s="86"/>
      <c r="O15" s="89"/>
      <c r="P15" s="89"/>
    </row>
    <row r="16" spans="1:16" s="7" customFormat="1" ht="18" customHeight="1" x14ac:dyDescent="0.35">
      <c r="B16" s="85">
        <v>5</v>
      </c>
      <c r="C16" s="86"/>
      <c r="D16" s="87"/>
      <c r="E16" s="88">
        <v>45631</v>
      </c>
      <c r="F16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6" s="87">
        <v>45638</v>
      </c>
      <c r="H16" s="87"/>
      <c r="I16" s="99">
        <f ca="1">IF(Tableau2482473[[#This Row],[Deadline*]]="","",NETWORKDAYS(TODAY(),Tableau2482473[[#This Row],[Deadline*]]))</f>
        <v>-2</v>
      </c>
      <c r="J16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6" s="86" t="str" cm="1">
        <f t="array" ref="K16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En cours</v>
      </c>
      <c r="L16" s="100" t="str" cm="1">
        <f t="array" ref="L16">_xlfn.IFS(OR(Tableau2482473[[#This Row],[Deadline*]]="",Tableau2482473[[#This Row],[Date de début effective*]]=""),0%,Tableau2482473[[#This Row],[Date de fin effective*]]="","Saisir %",Tableau2482473[[#This Row],[Date de fin effective*]]&lt;&gt;"",100%)</f>
        <v>Saisir %</v>
      </c>
      <c r="M16" s="101" t="str" cm="1">
        <f t="array" aca="1" ref="M16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En retard</v>
      </c>
      <c r="N16" s="86"/>
      <c r="O16" s="89"/>
      <c r="P16" s="89"/>
    </row>
    <row r="17" spans="2:16" s="7" customFormat="1" ht="18" customHeight="1" x14ac:dyDescent="0.35">
      <c r="B17" s="85">
        <v>6</v>
      </c>
      <c r="C17" s="86"/>
      <c r="D17" s="87"/>
      <c r="E17" s="88"/>
      <c r="F17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7" s="87"/>
      <c r="H17" s="87"/>
      <c r="I17" s="99" t="str">
        <f ca="1">IF(Tableau2482473[[#This Row],[Deadline*]]="","",NETWORKDAYS(TODAY(),Tableau2482473[[#This Row],[Deadline*]]))</f>
        <v/>
      </c>
      <c r="J17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7" s="86" t="str" cm="1">
        <f t="array" ref="K17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17" s="100" cm="1">
        <f t="array" ref="L17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7" s="101" t="str" cm="1">
        <f t="array" aca="1" ref="M17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7" s="86"/>
      <c r="O17" s="89"/>
      <c r="P17" s="89"/>
    </row>
    <row r="18" spans="2:16" s="7" customFormat="1" ht="18" customHeight="1" x14ac:dyDescent="0.35">
      <c r="B18" s="85">
        <v>7</v>
      </c>
      <c r="C18" s="86"/>
      <c r="D18" s="87"/>
      <c r="E18" s="88"/>
      <c r="F18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8" s="87"/>
      <c r="H18" s="87"/>
      <c r="I18" s="99" t="str">
        <f ca="1">IF(Tableau2482473[[#This Row],[Deadline*]]="","",NETWORKDAYS(TODAY(),Tableau2482473[[#This Row],[Deadline*]]))</f>
        <v/>
      </c>
      <c r="J18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8" s="86" t="str" cm="1">
        <f t="array" ref="K18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18" s="100" cm="1">
        <f t="array" ref="L18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8" s="101" t="str" cm="1">
        <f t="array" aca="1" ref="M18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8" s="86"/>
      <c r="O18" s="89"/>
      <c r="P18" s="89"/>
    </row>
    <row r="19" spans="2:16" s="7" customFormat="1" ht="18" customHeight="1" x14ac:dyDescent="0.35">
      <c r="B19" s="85">
        <v>8</v>
      </c>
      <c r="C19" s="86"/>
      <c r="D19" s="87"/>
      <c r="E19" s="88"/>
      <c r="F19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19" s="87"/>
      <c r="H19" s="87"/>
      <c r="I19" s="99" t="str">
        <f ca="1">IF(Tableau2482473[[#This Row],[Deadline*]]="","",NETWORKDAYS(TODAY(),Tableau2482473[[#This Row],[Deadline*]]))</f>
        <v/>
      </c>
      <c r="J19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19" s="86" t="str" cm="1">
        <f t="array" ref="K19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19" s="100" cm="1">
        <f t="array" ref="L19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19" s="101" t="str" cm="1">
        <f t="array" aca="1" ref="M19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19" s="86"/>
      <c r="O19" s="89"/>
      <c r="P19" s="89"/>
    </row>
    <row r="20" spans="2:16" s="7" customFormat="1" ht="18" customHeight="1" x14ac:dyDescent="0.35">
      <c r="B20" s="85">
        <v>9</v>
      </c>
      <c r="C20" s="86"/>
      <c r="D20" s="87"/>
      <c r="E20" s="88"/>
      <c r="F20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0" s="87"/>
      <c r="H20" s="87"/>
      <c r="I20" s="99" t="str">
        <f ca="1">IF(Tableau2482473[[#This Row],[Deadline*]]="","",NETWORKDAYS(TODAY(),Tableau2482473[[#This Row],[Deadline*]]))</f>
        <v/>
      </c>
      <c r="J20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0" s="86" t="str" cm="1">
        <f t="array" ref="K20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0" s="100" cm="1">
        <f t="array" ref="L20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0" s="101" t="str" cm="1">
        <f t="array" aca="1" ref="M20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0" s="86"/>
      <c r="O20" s="89"/>
      <c r="P20" s="89"/>
    </row>
    <row r="21" spans="2:16" s="7" customFormat="1" ht="18" customHeight="1" x14ac:dyDescent="0.35">
      <c r="B21" s="85">
        <v>10</v>
      </c>
      <c r="C21" s="86"/>
      <c r="D21" s="87"/>
      <c r="E21" s="88"/>
      <c r="F21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1" s="87"/>
      <c r="H21" s="87"/>
      <c r="I21" s="99" t="str">
        <f ca="1">IF(Tableau2482473[[#This Row],[Deadline*]]="","",NETWORKDAYS(TODAY(),Tableau2482473[[#This Row],[Deadline*]]))</f>
        <v/>
      </c>
      <c r="J21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1" s="86" t="str" cm="1">
        <f t="array" ref="K21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1" s="100" cm="1">
        <f t="array" ref="L21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1" s="101" t="str" cm="1">
        <f t="array" aca="1" ref="M21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1" s="86"/>
      <c r="O21" s="89"/>
      <c r="P21" s="89"/>
    </row>
    <row r="22" spans="2:16" s="7" customFormat="1" ht="18" customHeight="1" x14ac:dyDescent="0.35">
      <c r="B22" s="85">
        <v>11</v>
      </c>
      <c r="C22" s="86"/>
      <c r="D22" s="87"/>
      <c r="E22" s="88"/>
      <c r="F22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2" s="87"/>
      <c r="H22" s="87"/>
      <c r="I22" s="99" t="str">
        <f ca="1">IF(Tableau2482473[[#This Row],[Deadline*]]="","",NETWORKDAYS(TODAY(),Tableau2482473[[#This Row],[Deadline*]]))</f>
        <v/>
      </c>
      <c r="J22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2" s="86" t="str" cm="1">
        <f t="array" ref="K22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2" s="100" cm="1">
        <f t="array" ref="L22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2" s="101" t="str" cm="1">
        <f t="array" aca="1" ref="M22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2" s="86"/>
      <c r="O22" s="89"/>
      <c r="P22" s="89"/>
    </row>
    <row r="23" spans="2:16" s="7" customFormat="1" ht="18" customHeight="1" x14ac:dyDescent="0.35">
      <c r="B23" s="85">
        <v>12</v>
      </c>
      <c r="C23" s="86"/>
      <c r="D23" s="87"/>
      <c r="E23" s="88"/>
      <c r="F23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3" s="87"/>
      <c r="H23" s="87"/>
      <c r="I23" s="99" t="str">
        <f ca="1">IF(Tableau2482473[[#This Row],[Deadline*]]="","",NETWORKDAYS(TODAY(),Tableau2482473[[#This Row],[Deadline*]]))</f>
        <v/>
      </c>
      <c r="J23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3" s="86" t="str" cm="1">
        <f t="array" ref="K23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3" s="100" cm="1">
        <f t="array" ref="L23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3" s="101" t="str" cm="1">
        <f t="array" aca="1" ref="M23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3" s="86"/>
      <c r="O23" s="89"/>
      <c r="P23" s="89"/>
    </row>
    <row r="24" spans="2:16" s="7" customFormat="1" ht="18" customHeight="1" x14ac:dyDescent="0.35">
      <c r="B24" s="85">
        <v>13</v>
      </c>
      <c r="C24" s="86"/>
      <c r="D24" s="87"/>
      <c r="E24" s="88"/>
      <c r="F24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4" s="87"/>
      <c r="H24" s="87"/>
      <c r="I24" s="99" t="str">
        <f ca="1">IF(Tableau2482473[[#This Row],[Deadline*]]="","",NETWORKDAYS(TODAY(),Tableau2482473[[#This Row],[Deadline*]]))</f>
        <v/>
      </c>
      <c r="J24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4" s="86" t="str" cm="1">
        <f t="array" ref="K24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4" s="100" cm="1">
        <f t="array" ref="L24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4" s="101" t="str" cm="1">
        <f t="array" aca="1" ref="M24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4" s="86"/>
      <c r="O24" s="89"/>
      <c r="P24" s="89"/>
    </row>
    <row r="25" spans="2:16" s="7" customFormat="1" ht="18" customHeight="1" x14ac:dyDescent="0.35">
      <c r="B25" s="85">
        <v>14</v>
      </c>
      <c r="C25" s="86"/>
      <c r="D25" s="87"/>
      <c r="E25" s="88"/>
      <c r="F25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5" s="87"/>
      <c r="H25" s="87"/>
      <c r="I25" s="99" t="str">
        <f ca="1">IF(Tableau2482473[[#This Row],[Deadline*]]="","",NETWORKDAYS(TODAY(),Tableau2482473[[#This Row],[Deadline*]]))</f>
        <v/>
      </c>
      <c r="J25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5" s="86" t="str" cm="1">
        <f t="array" ref="K25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5" s="100" cm="1">
        <f t="array" ref="L25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5" s="101" t="str" cm="1">
        <f t="array" aca="1" ref="M25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5" s="86"/>
      <c r="O25" s="89"/>
      <c r="P25" s="89"/>
    </row>
    <row r="26" spans="2:16" s="7" customFormat="1" ht="18" customHeight="1" x14ac:dyDescent="0.35">
      <c r="B26" s="85">
        <v>15</v>
      </c>
      <c r="C26" s="86"/>
      <c r="D26" s="87"/>
      <c r="E26" s="88"/>
      <c r="F26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6" s="87"/>
      <c r="H26" s="87"/>
      <c r="I26" s="99" t="str">
        <f ca="1">IF(Tableau2482473[[#This Row],[Deadline*]]="","",NETWORKDAYS(TODAY(),Tableau2482473[[#This Row],[Deadline*]]))</f>
        <v/>
      </c>
      <c r="J26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6" s="86" t="str" cm="1">
        <f t="array" ref="K26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6" s="100" cm="1">
        <f t="array" ref="L26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6" s="101" t="str" cm="1">
        <f t="array" aca="1" ref="M26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6" s="86"/>
      <c r="O26" s="89"/>
      <c r="P26" s="89"/>
    </row>
    <row r="27" spans="2:16" s="7" customFormat="1" ht="18" customHeight="1" x14ac:dyDescent="0.35">
      <c r="B27" s="85">
        <v>16</v>
      </c>
      <c r="C27" s="86"/>
      <c r="D27" s="87"/>
      <c r="E27" s="88"/>
      <c r="F27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7" s="87"/>
      <c r="H27" s="87"/>
      <c r="I27" s="99" t="str">
        <f ca="1">IF(Tableau2482473[[#This Row],[Deadline*]]="","",NETWORKDAYS(TODAY(),Tableau2482473[[#This Row],[Deadline*]]))</f>
        <v/>
      </c>
      <c r="J27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7" s="86" t="str" cm="1">
        <f t="array" ref="K27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7" s="100" cm="1">
        <f t="array" ref="L27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7" s="101" t="str" cm="1">
        <f t="array" aca="1" ref="M27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7" s="86"/>
      <c r="O27" s="89"/>
      <c r="P27" s="89"/>
    </row>
    <row r="28" spans="2:16" s="7" customFormat="1" ht="18" customHeight="1" x14ac:dyDescent="0.35">
      <c r="B28" s="85">
        <v>17</v>
      </c>
      <c r="C28" s="86"/>
      <c r="D28" s="87"/>
      <c r="E28" s="88"/>
      <c r="F28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8" s="87"/>
      <c r="H28" s="87"/>
      <c r="I28" s="99" t="str">
        <f ca="1">IF(Tableau2482473[[#This Row],[Deadline*]]="","",NETWORKDAYS(TODAY(),Tableau2482473[[#This Row],[Deadline*]]))</f>
        <v/>
      </c>
      <c r="J28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8" s="86" t="str" cm="1">
        <f t="array" ref="K28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8" s="100" cm="1">
        <f t="array" ref="L28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8" s="101" t="str" cm="1">
        <f t="array" aca="1" ref="M28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8" s="86"/>
      <c r="O28" s="89"/>
      <c r="P28" s="89"/>
    </row>
    <row r="29" spans="2:16" s="7" customFormat="1" ht="18" customHeight="1" x14ac:dyDescent="0.35">
      <c r="B29" s="85">
        <v>18</v>
      </c>
      <c r="C29" s="86"/>
      <c r="D29" s="87"/>
      <c r="E29" s="88"/>
      <c r="F29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29" s="87"/>
      <c r="H29" s="87"/>
      <c r="I29" s="99" t="str">
        <f ca="1">IF(Tableau2482473[[#This Row],[Deadline*]]="","",NETWORKDAYS(TODAY(),Tableau2482473[[#This Row],[Deadline*]]))</f>
        <v/>
      </c>
      <c r="J29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29" s="86" t="str" cm="1">
        <f t="array" ref="K29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29" s="100" cm="1">
        <f t="array" ref="L29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29" s="101" t="str" cm="1">
        <f t="array" aca="1" ref="M29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29" s="86"/>
      <c r="O29" s="89"/>
      <c r="P29" s="89"/>
    </row>
    <row r="30" spans="2:16" s="7" customFormat="1" ht="18" customHeight="1" x14ac:dyDescent="0.35">
      <c r="B30" s="85">
        <v>19</v>
      </c>
      <c r="C30" s="86"/>
      <c r="D30" s="87"/>
      <c r="E30" s="88"/>
      <c r="F30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30" s="87"/>
      <c r="H30" s="87"/>
      <c r="I30" s="99" t="str">
        <f ca="1">IF(Tableau2482473[[#This Row],[Deadline*]]="","",NETWORKDAYS(TODAY(),Tableau2482473[[#This Row],[Deadline*]]))</f>
        <v/>
      </c>
      <c r="J30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30" s="86" t="str" cm="1">
        <f t="array" ref="K30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30" s="100" cm="1">
        <f t="array" ref="L30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30" s="101" t="str" cm="1">
        <f t="array" aca="1" ref="M30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30" s="86"/>
      <c r="O30" s="89"/>
      <c r="P30" s="89"/>
    </row>
    <row r="31" spans="2:16" s="7" customFormat="1" ht="18" customHeight="1" x14ac:dyDescent="0.35">
      <c r="B31" s="85">
        <v>20</v>
      </c>
      <c r="C31" s="86"/>
      <c r="D31" s="87"/>
      <c r="E31" s="88"/>
      <c r="F31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31" s="87"/>
      <c r="H31" s="87"/>
      <c r="I31" s="99" t="str">
        <f ca="1">IF(Tableau2482473[[#This Row],[Deadline*]]="","",NETWORKDAYS(TODAY(),Tableau2482473[[#This Row],[Deadline*]]))</f>
        <v/>
      </c>
      <c r="J31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31" s="86" t="str" cm="1">
        <f t="array" ref="K31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31" s="100" cm="1">
        <f t="array" ref="L31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31" s="101" t="str" cm="1">
        <f t="array" aca="1" ref="M31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31" s="86"/>
      <c r="O31" s="89"/>
      <c r="P31" s="89"/>
    </row>
    <row r="32" spans="2:16" x14ac:dyDescent="0.3">
      <c r="B32" s="85">
        <v>21</v>
      </c>
      <c r="C32" s="86"/>
      <c r="D32" s="87"/>
      <c r="E32" s="87"/>
      <c r="F32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32" s="87"/>
      <c r="H32" s="87"/>
      <c r="I32" s="99" t="str">
        <f ca="1">IF(Tableau2482473[[#This Row],[Deadline*]]="","",NETWORKDAYS(TODAY(),Tableau2482473[[#This Row],[Deadline*]]))</f>
        <v/>
      </c>
      <c r="J32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32" s="86" t="str" cm="1">
        <f t="array" ref="K32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32" s="100" cm="1">
        <f t="array" ref="L32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32" s="101" t="str" cm="1">
        <f t="array" aca="1" ref="M32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32" s="86"/>
      <c r="O32" s="89"/>
      <c r="P32" s="90"/>
    </row>
    <row r="33" spans="2:16" x14ac:dyDescent="0.3">
      <c r="B33" s="85">
        <v>22</v>
      </c>
      <c r="C33" s="86"/>
      <c r="D33" s="87"/>
      <c r="E33" s="87"/>
      <c r="F33" s="98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33" s="87"/>
      <c r="H33" s="87"/>
      <c r="I33" s="99" t="str">
        <f ca="1">IF(Tableau2482473[[#This Row],[Deadline*]]="","",NETWORKDAYS(TODAY(),Tableau2482473[[#This Row],[Deadline*]]))</f>
        <v/>
      </c>
      <c r="J33" s="86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33" s="86" t="str" cm="1">
        <f t="array" ref="K33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33" s="100" cm="1">
        <f t="array" ref="L33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33" s="101" t="str" cm="1">
        <f t="array" aca="1" ref="M33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33" s="86"/>
      <c r="O33" s="89"/>
      <c r="P33" s="90"/>
    </row>
    <row r="34" spans="2:16" x14ac:dyDescent="0.3">
      <c r="B34" s="85">
        <v>23</v>
      </c>
      <c r="C34" s="91"/>
      <c r="D34" s="92"/>
      <c r="E34" s="92"/>
      <c r="F34" s="102" t="str">
        <f>IF(OR(Tableau2482473[[#This Row],[Date de début estimée*]]="",Tableau2482473[[#This Row],[Deadline*]]=""),"N/A",IF(Tableau2482473[[#This Row],[Deadline*]]&lt;Tableau2482473[[#This Row],[Date de début estimée*]],"Erreur dates",IF(Tableau2482473[[#This Row],[Deadline*]]="","",NETWORKDAYS(Tableau2482473[[#This Row],[Date de début estimée*]],Tableau2482473[[#This Row],[Deadline*]]))))</f>
        <v>N/A</v>
      </c>
      <c r="G34" s="92"/>
      <c r="H34" s="92"/>
      <c r="I34" s="103" t="str">
        <f ca="1">IF(Tableau2482473[[#This Row],[Deadline*]]="","",NETWORKDAYS(TODAY(),Tableau2482473[[#This Row],[Deadline*]]))</f>
        <v/>
      </c>
      <c r="J34" s="91" t="str">
        <f>IF(OR(Tableau2482473[[#This Row],[Date de début effective*]]="",Tableau2482473[[#This Row],[Date de fin effective*]]=""),"N/A",IF(Tableau2482473[[#This Row],[Date de fin effective*]]&lt;Tableau2482473[[#This Row],[Date de début effective*]],"Erreur dates",IF(Tableau2482473[[#This Row],[Date de fin effective*]]="","",NETWORKDAYS(Tableau2482473[[#This Row],[Date de début effective*]],Tableau2482473[[#This Row],[Date de fin effective*]]))))</f>
        <v>N/A</v>
      </c>
      <c r="K34" s="86" t="str" cm="1">
        <f t="array" ref="K34">_xlfn.IFS(OR(Tableau2482473[[#This Row],[Deadline*]]="",Tableau2482473[[#This Row],[Date de début effective*]]=""),"Pas commencé",Tableau2482473[[#This Row],[Date de fin effective*]]="","En cours",Tableau2482473[[#This Row],[Date de fin effective*]]&lt;&gt;"","Terminé")</f>
        <v>Pas commencé</v>
      </c>
      <c r="L34" s="100" cm="1">
        <f t="array" ref="L34">_xlfn.IFS(OR(Tableau2482473[[#This Row],[Deadline*]]="",Tableau2482473[[#This Row],[Date de début effective*]]=""),0%,Tableau2482473[[#This Row],[Date de fin effective*]]="","Saisir %",Tableau2482473[[#This Row],[Date de fin effective*]]&lt;&gt;"",100%)</f>
        <v>0</v>
      </c>
      <c r="M34" s="104" t="str" cm="1">
        <f t="array" aca="1" ref="M34" ca="1">_xlfn.IFS(Tableau2482473[[#This Row],[Deadline*]]="","Saisir deadline",AND(Tableau2482473[[#This Row],[Deadline*]]&lt;TODAY(),Tableau2482473[[#This Row],[Date de fin effective*]]=""),"En retard",AND(Tableau2482473[[#This Row],[Date de début effective*]]="",Tableau2482473[[#This Row],[Date de fin effective*]]=""),"RAS",Tableau2482473[[#This Row],[Date de fin effective*]]="","RAS",Tableau2482473[[#This Row],[Deadline*]]=Tableau2482473[[#This Row],[Date de fin effective*]],"Délai respecté",Tableau2482473[[#This Row],[Deadline*]]&lt;Tableau2482473[[#This Row],[Date de fin effective*]],"En retard",Tableau2482473[[#This Row],[Deadline*]]&gt;Tableau2482473[[#This Row],[Date de fin effective*]],"En avance")</f>
        <v>Saisir deadline</v>
      </c>
      <c r="N34" s="91"/>
      <c r="O34" s="93"/>
      <c r="P34" s="94"/>
    </row>
  </sheetData>
  <mergeCells count="6">
    <mergeCell ref="B9:P9"/>
    <mergeCell ref="B10:C10"/>
    <mergeCell ref="D10:F10"/>
    <mergeCell ref="G10:J10"/>
    <mergeCell ref="K10:N10"/>
    <mergeCell ref="O10:P10"/>
  </mergeCells>
  <conditionalFormatting sqref="B12:P34">
    <cfRule type="expression" dxfId="13" priority="1">
      <formula>$K12="Abandonné"</formula>
    </cfRule>
    <cfRule type="expression" dxfId="12" priority="2">
      <formula>$K12="En attente"</formula>
    </cfRule>
  </conditionalFormatting>
  <conditionalFormatting sqref="K12:K34">
    <cfRule type="containsText" dxfId="20" priority="4" operator="containsText" text="En cours">
      <formula>NOT(ISERROR(SEARCH("En cours",K12)))</formula>
    </cfRule>
    <cfRule type="containsText" dxfId="19" priority="9" operator="containsText" text="Pas commencé">
      <formula>NOT(ISERROR(SEARCH("Pas commencé",K12)))</formula>
    </cfRule>
  </conditionalFormatting>
  <conditionalFormatting sqref="K12:L34">
    <cfRule type="containsText" dxfId="11" priority="10" operator="containsText" text="En cours">
      <formula>NOT(ISERROR(SEARCH("En cours",K12)))</formula>
    </cfRule>
    <cfRule type="containsText" dxfId="10" priority="11" operator="containsText" text="En attente">
      <formula>NOT(ISERROR(SEARCH("En attente",K12)))</formula>
    </cfRule>
    <cfRule type="containsText" dxfId="9" priority="12" operator="containsText" text="Abandonné">
      <formula>NOT(ISERROR(SEARCH("Abandonné",K12)))</formula>
    </cfRule>
    <cfRule type="containsText" dxfId="8" priority="13" operator="containsText" text="Terminé">
      <formula>NOT(ISERROR(SEARCH("Terminé",K12)))</formula>
    </cfRule>
    <cfRule type="containsText" priority="14" operator="containsText" text="Terminé">
      <formula>NOT(ISERROR(SEARCH("Terminé",K12)))</formula>
    </cfRule>
    <cfRule type="containsText" dxfId="7" priority="15" operator="containsText" text="Pas commencé">
      <formula>NOT(ISERROR(SEARCH("Pas commencé",K12)))</formula>
    </cfRule>
    <cfRule type="containsText" dxfId="6" priority="16" operator="containsText" text="En cours">
      <formula>NOT(ISERROR(SEARCH("En cours",K12)))</formula>
    </cfRule>
  </conditionalFormatting>
  <conditionalFormatting sqref="L12:L34">
    <cfRule type="containsText" dxfId="5" priority="3" operator="containsText" text="Saisir %">
      <formula>NOT(ISERROR(SEARCH("Saisir %",L12)))</formula>
    </cfRule>
    <cfRule type="cellIs" dxfId="4" priority="5" operator="equal">
      <formula>1</formula>
    </cfRule>
    <cfRule type="containsText" dxfId="3" priority="6" operator="containsText" text="100%">
      <formula>NOT(ISERROR(SEARCH("100%",L12)))</formula>
    </cfRule>
    <cfRule type="containsText" dxfId="2" priority="7" operator="containsText" text="Saisir %">
      <formula>NOT(ISERROR(SEARCH("Saisir %",L12)))</formula>
    </cfRule>
    <cfRule type="containsText" dxfId="1" priority="8" operator="containsText" text="Saisir %">
      <formula>NOT(ISERROR(SEARCH("Saisir %",L12)))</formula>
    </cfRule>
  </conditionalFormatting>
  <dataValidations count="1">
    <dataValidation type="list" allowBlank="1" showInputMessage="1" showErrorMessage="1" sqref="O12:P34" xr:uid="{7D2EB69D-312A-49C0-B82C-AF0F8E15B9F2}">
      <formula1 xml:space="preserve"> L_PA_RACI</formula1>
    </dataValidation>
  </dataValidations>
  <hyperlinks>
    <hyperlink ref="B1" location="Sommaire!A1" display="Revenir à la Boîte à outils" xr:uid="{45A3C89D-0784-40D8-8CDD-2FF2C9EEFD7E}"/>
    <hyperlink ref="B2" location="RefData!A1" display="Faites évoluer les listes ici" xr:uid="{FFDFADB6-45B5-48A0-A4B6-533D965855D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B380E-4475-460B-83C5-9030438C77E9}">
  <sheetPr>
    <pageSetUpPr autoPageBreaks="0"/>
  </sheetPr>
  <dimension ref="A1:BJ31"/>
  <sheetViews>
    <sheetView showGridLines="0" zoomScale="85" zoomScaleNormal="85" workbookViewId="0">
      <pane xSplit="9" ySplit="11" topLeftCell="J12" activePane="bottomRight" state="frozen"/>
      <selection pane="topRight" activeCell="J1" sqref="J1"/>
      <selection pane="bottomLeft" activeCell="A12" sqref="A12"/>
      <selection pane="bottomRight" activeCell="E4" sqref="E4"/>
    </sheetView>
  </sheetViews>
  <sheetFormatPr baseColWidth="10" defaultColWidth="11.453125" defaultRowHeight="14" x14ac:dyDescent="0.3"/>
  <cols>
    <col min="1" max="1" width="3" style="23" customWidth="1"/>
    <col min="2" max="2" width="3.453125" style="23" bestFit="1" customWidth="1"/>
    <col min="3" max="3" width="24.90625" style="23" bestFit="1" customWidth="1"/>
    <col min="4" max="4" width="21.81640625" style="23" bestFit="1" customWidth="1"/>
    <col min="5" max="5" width="10.90625" style="23" bestFit="1" customWidth="1"/>
    <col min="6" max="6" width="10.26953125" style="23" bestFit="1" customWidth="1"/>
    <col min="7" max="7" width="11.6328125" style="23" bestFit="1" customWidth="1"/>
    <col min="8" max="9" width="14.54296875" style="23" bestFit="1" customWidth="1"/>
    <col min="10" max="62" width="5.6328125" style="23" customWidth="1"/>
    <col min="63" max="16384" width="11.453125" style="23"/>
  </cols>
  <sheetData>
    <row r="1" spans="2:62" ht="14.5" x14ac:dyDescent="0.3">
      <c r="C1" s="6" t="s">
        <v>32</v>
      </c>
      <c r="E1" s="6"/>
    </row>
    <row r="2" spans="2:62" ht="14.5" x14ac:dyDescent="0.3">
      <c r="C2" s="6"/>
      <c r="D2" s="6"/>
      <c r="E2" s="6"/>
    </row>
    <row r="3" spans="2:62" ht="14.5" x14ac:dyDescent="0.3">
      <c r="C3" s="58" t="s">
        <v>18</v>
      </c>
      <c r="D3" s="37" t="s">
        <v>79</v>
      </c>
    </row>
    <row r="4" spans="2:62" ht="14.5" x14ac:dyDescent="0.3">
      <c r="C4" s="59" t="s">
        <v>5</v>
      </c>
      <c r="D4" s="36" t="s">
        <v>78</v>
      </c>
      <c r="E4" s="23" t="b">
        <f>AND($H12="En attente",$I12&gt;0,J$10&lt;=($E12+($F12-$E12)*$I12)-WEEKDAY(($E12+($F12-$E12)*$I12),2)+2,J$10&gt;=$E12-WEEKDAY($E12,2)+2)</f>
        <v>0</v>
      </c>
      <c r="F4" s="23" t="b">
        <f>AND($H12="Terminé",J$10=$F12-WEEKDAY($F12,2)+2)</f>
        <v>0</v>
      </c>
      <c r="G4" s="23" t="b">
        <f>AND($I12&gt;0,J$10&lt;=($E12+($F12-$E12)*$I12)-WEEKDAY(($E12+($F12-$E12)*$I12),2)+2,J$10&gt;=$E12-WEEKDAY($E12,2)+2)</f>
        <v>0</v>
      </c>
      <c r="H4" s="23" t="b">
        <f>AND(J$10&gt;=$E12-(WEEKDAY($E12,2)+2),J$10&lt;=$F12)</f>
        <v>0</v>
      </c>
      <c r="I4" s="23" t="b">
        <f ca="1">J$10=(TODAY()-WEEKDAY(TODAY(),2)+2)</f>
        <v>0</v>
      </c>
    </row>
    <row r="5" spans="2:62" ht="14.5" x14ac:dyDescent="0.3">
      <c r="C5" s="84" t="s">
        <v>157</v>
      </c>
      <c r="D5" s="96">
        <v>45566</v>
      </c>
    </row>
    <row r="6" spans="2:62" ht="14.5" x14ac:dyDescent="0.3">
      <c r="C6" s="58" t="s">
        <v>33</v>
      </c>
      <c r="D6" s="37" t="s">
        <v>64</v>
      </c>
    </row>
    <row r="7" spans="2:62" ht="14.5" x14ac:dyDescent="0.3">
      <c r="C7" s="59" t="s">
        <v>19</v>
      </c>
      <c r="D7" s="38" t="s">
        <v>55</v>
      </c>
    </row>
    <row r="8" spans="2:62" ht="14.5" x14ac:dyDescent="0.3">
      <c r="C8" s="60"/>
      <c r="D8" s="57"/>
      <c r="J8" s="139">
        <f>K10</f>
        <v>45573</v>
      </c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1">
        <f>Y10</f>
        <v>45671</v>
      </c>
      <c r="Y8" s="141"/>
      <c r="Z8" s="141"/>
      <c r="AA8" s="141"/>
      <c r="AB8" s="141"/>
      <c r="AC8" s="141"/>
      <c r="AD8" s="141"/>
      <c r="AE8" s="141"/>
      <c r="AF8" s="141"/>
      <c r="AG8" s="141"/>
      <c r="AH8" s="141"/>
      <c r="AI8" s="141"/>
      <c r="AJ8" s="140">
        <f>AK10</f>
        <v>45755</v>
      </c>
      <c r="AK8" s="140"/>
      <c r="AL8" s="140"/>
      <c r="AM8" s="140"/>
      <c r="AN8" s="140"/>
      <c r="AO8" s="140"/>
      <c r="AP8" s="140"/>
      <c r="AQ8" s="140"/>
      <c r="AR8" s="140"/>
      <c r="AS8" s="140"/>
      <c r="AT8" s="140"/>
      <c r="AU8" s="140"/>
      <c r="AV8" s="140"/>
      <c r="AW8" s="141">
        <f>AX10</f>
        <v>45846</v>
      </c>
      <c r="AX8" s="141"/>
      <c r="AY8" s="141"/>
      <c r="AZ8" s="141"/>
      <c r="BA8" s="141"/>
      <c r="BB8" s="141"/>
      <c r="BC8" s="141"/>
      <c r="BD8" s="141"/>
      <c r="BE8" s="141"/>
      <c r="BF8" s="141"/>
      <c r="BG8" s="141"/>
      <c r="BH8" s="141"/>
      <c r="BI8" s="141"/>
      <c r="BJ8" s="142"/>
    </row>
    <row r="9" spans="2:62" ht="18" customHeight="1" x14ac:dyDescent="0.3">
      <c r="C9" s="60"/>
      <c r="D9" s="57"/>
      <c r="J9" s="143">
        <f>K10</f>
        <v>45573</v>
      </c>
      <c r="K9" s="138"/>
      <c r="L9" s="138"/>
      <c r="M9" s="138"/>
      <c r="N9" s="138"/>
      <c r="O9" s="136">
        <f>P10</f>
        <v>45608</v>
      </c>
      <c r="P9" s="136"/>
      <c r="Q9" s="136"/>
      <c r="R9" s="136"/>
      <c r="S9" s="138">
        <f>T10</f>
        <v>45636</v>
      </c>
      <c r="T9" s="138"/>
      <c r="U9" s="138"/>
      <c r="V9" s="138"/>
      <c r="W9" s="138"/>
      <c r="X9" s="136">
        <f>Y10</f>
        <v>45671</v>
      </c>
      <c r="Y9" s="136"/>
      <c r="Z9" s="136"/>
      <c r="AA9" s="136"/>
      <c r="AB9" s="138">
        <f>AC10</f>
        <v>45699</v>
      </c>
      <c r="AC9" s="138"/>
      <c r="AD9" s="138"/>
      <c r="AE9" s="138"/>
      <c r="AF9" s="136">
        <f>AG10</f>
        <v>45727</v>
      </c>
      <c r="AG9" s="136"/>
      <c r="AH9" s="136"/>
      <c r="AI9" s="136"/>
      <c r="AJ9" s="138">
        <f>AK10</f>
        <v>45755</v>
      </c>
      <c r="AK9" s="138"/>
      <c r="AL9" s="138"/>
      <c r="AM9" s="138"/>
      <c r="AN9" s="138"/>
      <c r="AO9" s="136">
        <f>AP10</f>
        <v>45790</v>
      </c>
      <c r="AP9" s="136"/>
      <c r="AQ9" s="136"/>
      <c r="AR9" s="136"/>
      <c r="AS9" s="138">
        <f>AT10</f>
        <v>45818</v>
      </c>
      <c r="AT9" s="138"/>
      <c r="AU9" s="138"/>
      <c r="AV9" s="138"/>
      <c r="AW9" s="136">
        <f>AX10</f>
        <v>45846</v>
      </c>
      <c r="AX9" s="136"/>
      <c r="AY9" s="136"/>
      <c r="AZ9" s="136"/>
      <c r="BA9" s="136"/>
      <c r="BB9" s="138">
        <f>BC10</f>
        <v>45881</v>
      </c>
      <c r="BC9" s="138"/>
      <c r="BD9" s="138"/>
      <c r="BE9" s="138"/>
      <c r="BF9" s="136">
        <f>BG10</f>
        <v>45909</v>
      </c>
      <c r="BG9" s="136"/>
      <c r="BH9" s="136"/>
      <c r="BI9" s="136"/>
      <c r="BJ9" s="137"/>
    </row>
    <row r="10" spans="2:62" s="54" customFormat="1" ht="50.5" customHeight="1" x14ac:dyDescent="0.35">
      <c r="J10" s="61">
        <f>D5</f>
        <v>45566</v>
      </c>
      <c r="K10" s="62">
        <f>J10+7</f>
        <v>45573</v>
      </c>
      <c r="L10" s="62">
        <f t="shared" ref="L10:BJ10" si="0">K10+7</f>
        <v>45580</v>
      </c>
      <c r="M10" s="62">
        <f t="shared" si="0"/>
        <v>45587</v>
      </c>
      <c r="N10" s="62">
        <f t="shared" si="0"/>
        <v>45594</v>
      </c>
      <c r="O10" s="62">
        <f t="shared" si="0"/>
        <v>45601</v>
      </c>
      <c r="P10" s="62">
        <f t="shared" si="0"/>
        <v>45608</v>
      </c>
      <c r="Q10" s="62">
        <f t="shared" si="0"/>
        <v>45615</v>
      </c>
      <c r="R10" s="62">
        <f t="shared" si="0"/>
        <v>45622</v>
      </c>
      <c r="S10" s="62">
        <f t="shared" si="0"/>
        <v>45629</v>
      </c>
      <c r="T10" s="62">
        <f t="shared" si="0"/>
        <v>45636</v>
      </c>
      <c r="U10" s="62">
        <f t="shared" si="0"/>
        <v>45643</v>
      </c>
      <c r="V10" s="62">
        <f t="shared" si="0"/>
        <v>45650</v>
      </c>
      <c r="W10" s="62">
        <f t="shared" si="0"/>
        <v>45657</v>
      </c>
      <c r="X10" s="62">
        <f t="shared" si="0"/>
        <v>45664</v>
      </c>
      <c r="Y10" s="62">
        <f t="shared" si="0"/>
        <v>45671</v>
      </c>
      <c r="Z10" s="62">
        <f t="shared" si="0"/>
        <v>45678</v>
      </c>
      <c r="AA10" s="62">
        <f t="shared" si="0"/>
        <v>45685</v>
      </c>
      <c r="AB10" s="62">
        <f t="shared" si="0"/>
        <v>45692</v>
      </c>
      <c r="AC10" s="62">
        <f t="shared" si="0"/>
        <v>45699</v>
      </c>
      <c r="AD10" s="62">
        <f t="shared" si="0"/>
        <v>45706</v>
      </c>
      <c r="AE10" s="62">
        <f t="shared" si="0"/>
        <v>45713</v>
      </c>
      <c r="AF10" s="62">
        <f t="shared" si="0"/>
        <v>45720</v>
      </c>
      <c r="AG10" s="62">
        <f t="shared" si="0"/>
        <v>45727</v>
      </c>
      <c r="AH10" s="62">
        <f t="shared" si="0"/>
        <v>45734</v>
      </c>
      <c r="AI10" s="62">
        <f t="shared" si="0"/>
        <v>45741</v>
      </c>
      <c r="AJ10" s="62">
        <f t="shared" si="0"/>
        <v>45748</v>
      </c>
      <c r="AK10" s="62">
        <f t="shared" si="0"/>
        <v>45755</v>
      </c>
      <c r="AL10" s="62">
        <f t="shared" si="0"/>
        <v>45762</v>
      </c>
      <c r="AM10" s="62">
        <f t="shared" si="0"/>
        <v>45769</v>
      </c>
      <c r="AN10" s="62">
        <f t="shared" si="0"/>
        <v>45776</v>
      </c>
      <c r="AO10" s="62">
        <f t="shared" si="0"/>
        <v>45783</v>
      </c>
      <c r="AP10" s="62">
        <f t="shared" si="0"/>
        <v>45790</v>
      </c>
      <c r="AQ10" s="62">
        <f t="shared" si="0"/>
        <v>45797</v>
      </c>
      <c r="AR10" s="62">
        <f t="shared" si="0"/>
        <v>45804</v>
      </c>
      <c r="AS10" s="62">
        <f t="shared" si="0"/>
        <v>45811</v>
      </c>
      <c r="AT10" s="62">
        <f t="shared" si="0"/>
        <v>45818</v>
      </c>
      <c r="AU10" s="62">
        <f t="shared" si="0"/>
        <v>45825</v>
      </c>
      <c r="AV10" s="62">
        <f t="shared" si="0"/>
        <v>45832</v>
      </c>
      <c r="AW10" s="62">
        <f t="shared" si="0"/>
        <v>45839</v>
      </c>
      <c r="AX10" s="62">
        <f t="shared" si="0"/>
        <v>45846</v>
      </c>
      <c r="AY10" s="62">
        <f t="shared" si="0"/>
        <v>45853</v>
      </c>
      <c r="AZ10" s="62">
        <f t="shared" si="0"/>
        <v>45860</v>
      </c>
      <c r="BA10" s="62">
        <f t="shared" si="0"/>
        <v>45867</v>
      </c>
      <c r="BB10" s="62">
        <f t="shared" si="0"/>
        <v>45874</v>
      </c>
      <c r="BC10" s="62">
        <f t="shared" si="0"/>
        <v>45881</v>
      </c>
      <c r="BD10" s="62">
        <f t="shared" si="0"/>
        <v>45888</v>
      </c>
      <c r="BE10" s="62">
        <f t="shared" si="0"/>
        <v>45895</v>
      </c>
      <c r="BF10" s="62">
        <f t="shared" si="0"/>
        <v>45902</v>
      </c>
      <c r="BG10" s="62">
        <f t="shared" si="0"/>
        <v>45909</v>
      </c>
      <c r="BH10" s="62">
        <f t="shared" si="0"/>
        <v>45916</v>
      </c>
      <c r="BI10" s="62">
        <f t="shared" si="0"/>
        <v>45923</v>
      </c>
      <c r="BJ10" s="63">
        <f t="shared" si="0"/>
        <v>45930</v>
      </c>
    </row>
    <row r="11" spans="2:62" ht="18" customHeight="1" thickBot="1" x14ac:dyDescent="0.35">
      <c r="B11" s="65" t="s">
        <v>149</v>
      </c>
      <c r="C11" s="68" t="s">
        <v>142</v>
      </c>
      <c r="D11" s="69" t="s">
        <v>150</v>
      </c>
      <c r="E11" s="69" t="s">
        <v>151</v>
      </c>
      <c r="F11" s="69" t="s">
        <v>132</v>
      </c>
      <c r="G11" s="69" t="s">
        <v>152</v>
      </c>
      <c r="H11" s="69" t="s">
        <v>1</v>
      </c>
      <c r="I11" s="69" t="s">
        <v>148</v>
      </c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</row>
    <row r="12" spans="2:62" ht="18" customHeight="1" thickBot="1" x14ac:dyDescent="0.35">
      <c r="B12" s="73">
        <f>'Plan d''actions'!B12</f>
        <v>1</v>
      </c>
      <c r="C12" s="71">
        <f>'Plan d''actions'!C12</f>
        <v>0</v>
      </c>
      <c r="D12" s="70">
        <f>'Plan d''actions'!O12</f>
        <v>0</v>
      </c>
      <c r="E12" s="95">
        <f>'Plan d''actions'!D12</f>
        <v>0</v>
      </c>
      <c r="F12" s="95">
        <f>'Plan d''actions'!E12</f>
        <v>0</v>
      </c>
      <c r="G12" s="73" t="str">
        <f>'Plan d''actions'!F12</f>
        <v>N/A</v>
      </c>
      <c r="H12" s="67" t="str">
        <f>'Plan d''actions'!K12</f>
        <v>Pas commencé</v>
      </c>
      <c r="I12" s="97">
        <f>Tableau2482473[[#This Row],[Avancement (%)]]</f>
        <v>0</v>
      </c>
      <c r="J12" s="72" t="str">
        <f>IF(J$10=($F12-WEEKDAY($F12,2)+2),"u","")</f>
        <v/>
      </c>
      <c r="K12" s="72" t="str">
        <f t="shared" ref="K12:BJ16" si="1">IF(K$10=($F12-WEEKDAY($F12,2)+2),"u","")</f>
        <v/>
      </c>
      <c r="L12" s="72" t="str">
        <f t="shared" si="1"/>
        <v/>
      </c>
      <c r="M12" s="72" t="str">
        <f t="shared" si="1"/>
        <v/>
      </c>
      <c r="N12" s="72" t="str">
        <f t="shared" si="1"/>
        <v/>
      </c>
      <c r="O12" s="72" t="str">
        <f t="shared" si="1"/>
        <v/>
      </c>
      <c r="P12" s="72" t="str">
        <f t="shared" si="1"/>
        <v/>
      </c>
      <c r="Q12" s="72" t="str">
        <f t="shared" si="1"/>
        <v/>
      </c>
      <c r="R12" s="72" t="str">
        <f t="shared" si="1"/>
        <v/>
      </c>
      <c r="S12" s="72" t="str">
        <f t="shared" si="1"/>
        <v/>
      </c>
      <c r="T12" s="72" t="str">
        <f t="shared" si="1"/>
        <v/>
      </c>
      <c r="U12" s="72" t="str">
        <f t="shared" si="1"/>
        <v/>
      </c>
      <c r="V12" s="72" t="str">
        <f t="shared" si="1"/>
        <v/>
      </c>
      <c r="W12" s="72" t="str">
        <f t="shared" si="1"/>
        <v/>
      </c>
      <c r="X12" s="72" t="str">
        <f t="shared" si="1"/>
        <v/>
      </c>
      <c r="Y12" s="72" t="str">
        <f t="shared" si="1"/>
        <v/>
      </c>
      <c r="Z12" s="72" t="str">
        <f t="shared" si="1"/>
        <v/>
      </c>
      <c r="AA12" s="72" t="str">
        <f t="shared" si="1"/>
        <v/>
      </c>
      <c r="AB12" s="72" t="str">
        <f t="shared" si="1"/>
        <v/>
      </c>
      <c r="AC12" s="72" t="str">
        <f t="shared" si="1"/>
        <v/>
      </c>
      <c r="AD12" s="72" t="str">
        <f t="shared" si="1"/>
        <v/>
      </c>
      <c r="AE12" s="72" t="str">
        <f t="shared" si="1"/>
        <v/>
      </c>
      <c r="AF12" s="72" t="str">
        <f t="shared" si="1"/>
        <v/>
      </c>
      <c r="AG12" s="72" t="str">
        <f t="shared" si="1"/>
        <v/>
      </c>
      <c r="AH12" s="72" t="str">
        <f t="shared" si="1"/>
        <v/>
      </c>
      <c r="AI12" s="72" t="str">
        <f t="shared" si="1"/>
        <v/>
      </c>
      <c r="AJ12" s="72" t="str">
        <f t="shared" si="1"/>
        <v/>
      </c>
      <c r="AK12" s="72" t="str">
        <f t="shared" si="1"/>
        <v/>
      </c>
      <c r="AL12" s="72" t="str">
        <f t="shared" si="1"/>
        <v/>
      </c>
      <c r="AM12" s="72" t="str">
        <f t="shared" si="1"/>
        <v/>
      </c>
      <c r="AN12" s="72" t="str">
        <f t="shared" si="1"/>
        <v/>
      </c>
      <c r="AO12" s="72" t="str">
        <f t="shared" si="1"/>
        <v/>
      </c>
      <c r="AP12" s="72" t="str">
        <f t="shared" si="1"/>
        <v/>
      </c>
      <c r="AQ12" s="72" t="str">
        <f t="shared" si="1"/>
        <v/>
      </c>
      <c r="AR12" s="72" t="str">
        <f t="shared" si="1"/>
        <v/>
      </c>
      <c r="AS12" s="72" t="str">
        <f t="shared" si="1"/>
        <v/>
      </c>
      <c r="AT12" s="72" t="str">
        <f t="shared" si="1"/>
        <v/>
      </c>
      <c r="AU12" s="72" t="str">
        <f t="shared" si="1"/>
        <v/>
      </c>
      <c r="AV12" s="72" t="str">
        <f t="shared" si="1"/>
        <v/>
      </c>
      <c r="AW12" s="72" t="str">
        <f t="shared" si="1"/>
        <v/>
      </c>
      <c r="AX12" s="72" t="str">
        <f t="shared" si="1"/>
        <v/>
      </c>
      <c r="AY12" s="72" t="str">
        <f t="shared" si="1"/>
        <v/>
      </c>
      <c r="AZ12" s="72" t="str">
        <f t="shared" si="1"/>
        <v/>
      </c>
      <c r="BA12" s="72" t="str">
        <f t="shared" si="1"/>
        <v/>
      </c>
      <c r="BB12" s="72" t="str">
        <f t="shared" si="1"/>
        <v/>
      </c>
      <c r="BC12" s="72" t="str">
        <f t="shared" si="1"/>
        <v/>
      </c>
      <c r="BD12" s="72" t="str">
        <f t="shared" si="1"/>
        <v/>
      </c>
      <c r="BE12" s="72" t="str">
        <f t="shared" si="1"/>
        <v/>
      </c>
      <c r="BF12" s="72" t="str">
        <f t="shared" si="1"/>
        <v/>
      </c>
      <c r="BG12" s="72" t="str">
        <f t="shared" si="1"/>
        <v/>
      </c>
      <c r="BH12" s="72" t="str">
        <f t="shared" si="1"/>
        <v/>
      </c>
      <c r="BI12" s="72" t="str">
        <f t="shared" si="1"/>
        <v/>
      </c>
      <c r="BJ12" s="72" t="str">
        <f t="shared" si="1"/>
        <v/>
      </c>
    </row>
    <row r="13" spans="2:62" ht="18" customHeight="1" thickBot="1" x14ac:dyDescent="0.35">
      <c r="B13" s="73">
        <f>'Plan d''actions'!B13</f>
        <v>2</v>
      </c>
      <c r="C13" s="71">
        <f>'Plan d''actions'!C13</f>
        <v>0</v>
      </c>
      <c r="D13" s="70">
        <f>'Plan d''actions'!O13</f>
        <v>0</v>
      </c>
      <c r="E13" s="95">
        <f>'Plan d''actions'!D13</f>
        <v>0</v>
      </c>
      <c r="F13" s="95">
        <f>'Plan d''actions'!E13</f>
        <v>0</v>
      </c>
      <c r="G13" s="73" t="str">
        <f>'Plan d''actions'!F13</f>
        <v>N/A</v>
      </c>
      <c r="H13" s="67" t="str">
        <f>'Plan d''actions'!K13</f>
        <v>Pas commencé</v>
      </c>
      <c r="I13" s="97">
        <f>Tableau2482473[[#This Row],[Avancement (%)]]</f>
        <v>0</v>
      </c>
      <c r="J13" s="72" t="str">
        <f t="shared" ref="J13:Y31" si="2">IF(J$10=($F13-WEEKDAY($F13,2)+2),"u","")</f>
        <v/>
      </c>
      <c r="K13" s="72" t="str">
        <f t="shared" si="1"/>
        <v/>
      </c>
      <c r="L13" s="72" t="str">
        <f t="shared" si="1"/>
        <v/>
      </c>
      <c r="M13" s="72" t="str">
        <f t="shared" si="1"/>
        <v/>
      </c>
      <c r="N13" s="72" t="str">
        <f t="shared" si="1"/>
        <v/>
      </c>
      <c r="O13" s="72" t="str">
        <f t="shared" si="1"/>
        <v/>
      </c>
      <c r="P13" s="72" t="str">
        <f t="shared" si="1"/>
        <v/>
      </c>
      <c r="Q13" s="72" t="str">
        <f t="shared" si="1"/>
        <v/>
      </c>
      <c r="R13" s="72" t="str">
        <f t="shared" si="1"/>
        <v/>
      </c>
      <c r="S13" s="72" t="str">
        <f t="shared" si="1"/>
        <v/>
      </c>
      <c r="T13" s="72" t="str">
        <f t="shared" si="1"/>
        <v/>
      </c>
      <c r="U13" s="72" t="str">
        <f t="shared" si="1"/>
        <v/>
      </c>
      <c r="V13" s="72" t="str">
        <f t="shared" si="1"/>
        <v/>
      </c>
      <c r="W13" s="72" t="str">
        <f t="shared" si="1"/>
        <v/>
      </c>
      <c r="X13" s="72" t="str">
        <f t="shared" si="1"/>
        <v/>
      </c>
      <c r="Y13" s="72" t="str">
        <f t="shared" si="1"/>
        <v/>
      </c>
      <c r="Z13" s="72" t="str">
        <f t="shared" si="1"/>
        <v/>
      </c>
      <c r="AA13" s="72" t="str">
        <f t="shared" si="1"/>
        <v/>
      </c>
      <c r="AB13" s="72" t="str">
        <f t="shared" si="1"/>
        <v/>
      </c>
      <c r="AC13" s="72" t="str">
        <f t="shared" si="1"/>
        <v/>
      </c>
      <c r="AD13" s="72" t="str">
        <f t="shared" si="1"/>
        <v/>
      </c>
      <c r="AE13" s="72" t="str">
        <f t="shared" si="1"/>
        <v/>
      </c>
      <c r="AF13" s="72" t="str">
        <f t="shared" si="1"/>
        <v/>
      </c>
      <c r="AG13" s="72" t="str">
        <f t="shared" si="1"/>
        <v/>
      </c>
      <c r="AH13" s="72" t="str">
        <f t="shared" si="1"/>
        <v/>
      </c>
      <c r="AI13" s="72" t="str">
        <f t="shared" si="1"/>
        <v/>
      </c>
      <c r="AJ13" s="72" t="str">
        <f t="shared" si="1"/>
        <v/>
      </c>
      <c r="AK13" s="72" t="str">
        <f t="shared" si="1"/>
        <v/>
      </c>
      <c r="AL13" s="72" t="str">
        <f t="shared" si="1"/>
        <v/>
      </c>
      <c r="AM13" s="72" t="str">
        <f t="shared" si="1"/>
        <v/>
      </c>
      <c r="AN13" s="72" t="str">
        <f t="shared" si="1"/>
        <v/>
      </c>
      <c r="AO13" s="72" t="str">
        <f t="shared" si="1"/>
        <v/>
      </c>
      <c r="AP13" s="72" t="str">
        <f t="shared" si="1"/>
        <v/>
      </c>
      <c r="AQ13" s="72" t="str">
        <f t="shared" si="1"/>
        <v/>
      </c>
      <c r="AR13" s="72" t="str">
        <f t="shared" si="1"/>
        <v/>
      </c>
      <c r="AS13" s="72" t="str">
        <f t="shared" si="1"/>
        <v/>
      </c>
      <c r="AT13" s="72" t="str">
        <f t="shared" si="1"/>
        <v/>
      </c>
      <c r="AU13" s="72" t="str">
        <f t="shared" si="1"/>
        <v/>
      </c>
      <c r="AV13" s="72" t="str">
        <f t="shared" si="1"/>
        <v/>
      </c>
      <c r="AW13" s="72" t="str">
        <f t="shared" si="1"/>
        <v/>
      </c>
      <c r="AX13" s="72" t="str">
        <f t="shared" si="1"/>
        <v/>
      </c>
      <c r="AY13" s="72" t="str">
        <f t="shared" si="1"/>
        <v/>
      </c>
      <c r="AZ13" s="72" t="str">
        <f t="shared" si="1"/>
        <v/>
      </c>
      <c r="BA13" s="72" t="str">
        <f t="shared" si="1"/>
        <v/>
      </c>
      <c r="BB13" s="72" t="str">
        <f t="shared" si="1"/>
        <v/>
      </c>
      <c r="BC13" s="72" t="str">
        <f t="shared" si="1"/>
        <v/>
      </c>
      <c r="BD13" s="72" t="str">
        <f t="shared" si="1"/>
        <v/>
      </c>
      <c r="BE13" s="72" t="str">
        <f t="shared" si="1"/>
        <v/>
      </c>
      <c r="BF13" s="72" t="str">
        <f t="shared" si="1"/>
        <v/>
      </c>
      <c r="BG13" s="72" t="str">
        <f t="shared" si="1"/>
        <v/>
      </c>
      <c r="BH13" s="72" t="str">
        <f t="shared" si="1"/>
        <v/>
      </c>
      <c r="BI13" s="72" t="str">
        <f t="shared" si="1"/>
        <v/>
      </c>
      <c r="BJ13" s="72" t="str">
        <f t="shared" si="1"/>
        <v/>
      </c>
    </row>
    <row r="14" spans="2:62" ht="18" customHeight="1" thickBot="1" x14ac:dyDescent="0.35">
      <c r="B14" s="73">
        <f>'Plan d''actions'!B14</f>
        <v>3</v>
      </c>
      <c r="C14" s="71">
        <f>'Plan d''actions'!C14</f>
        <v>0</v>
      </c>
      <c r="D14" s="70">
        <f>'Plan d''actions'!O14</f>
        <v>0</v>
      </c>
      <c r="E14" s="95">
        <f>'Plan d''actions'!D14</f>
        <v>0</v>
      </c>
      <c r="F14" s="95">
        <f>'Plan d''actions'!E14</f>
        <v>0</v>
      </c>
      <c r="G14" s="73" t="str">
        <f>'Plan d''actions'!F14</f>
        <v>N/A</v>
      </c>
      <c r="H14" s="67" t="str">
        <f>'Plan d''actions'!K14</f>
        <v>Abandonné</v>
      </c>
      <c r="I14" s="97">
        <f>Tableau2482473[[#This Row],[Avancement (%)]]</f>
        <v>0</v>
      </c>
      <c r="J14" s="72" t="str">
        <f t="shared" si="2"/>
        <v/>
      </c>
      <c r="K14" s="72" t="str">
        <f t="shared" si="1"/>
        <v/>
      </c>
      <c r="L14" s="72" t="str">
        <f t="shared" si="1"/>
        <v/>
      </c>
      <c r="M14" s="72" t="str">
        <f t="shared" si="1"/>
        <v/>
      </c>
      <c r="N14" s="72" t="str">
        <f t="shared" si="1"/>
        <v/>
      </c>
      <c r="O14" s="72" t="str">
        <f t="shared" si="1"/>
        <v/>
      </c>
      <c r="P14" s="72" t="str">
        <f t="shared" si="1"/>
        <v/>
      </c>
      <c r="Q14" s="72" t="str">
        <f t="shared" si="1"/>
        <v/>
      </c>
      <c r="R14" s="72" t="str">
        <f t="shared" si="1"/>
        <v/>
      </c>
      <c r="S14" s="72" t="str">
        <f t="shared" si="1"/>
        <v/>
      </c>
      <c r="T14" s="72" t="str">
        <f t="shared" si="1"/>
        <v/>
      </c>
      <c r="U14" s="72" t="str">
        <f t="shared" si="1"/>
        <v/>
      </c>
      <c r="V14" s="72" t="str">
        <f t="shared" si="1"/>
        <v/>
      </c>
      <c r="W14" s="72" t="str">
        <f t="shared" si="1"/>
        <v/>
      </c>
      <c r="X14" s="72" t="str">
        <f t="shared" si="1"/>
        <v/>
      </c>
      <c r="Y14" s="72" t="str">
        <f t="shared" si="1"/>
        <v/>
      </c>
      <c r="Z14" s="72" t="str">
        <f t="shared" si="1"/>
        <v/>
      </c>
      <c r="AA14" s="72" t="str">
        <f t="shared" si="1"/>
        <v/>
      </c>
      <c r="AB14" s="72" t="str">
        <f t="shared" si="1"/>
        <v/>
      </c>
      <c r="AC14" s="72" t="str">
        <f t="shared" si="1"/>
        <v/>
      </c>
      <c r="AD14" s="72" t="str">
        <f t="shared" si="1"/>
        <v/>
      </c>
      <c r="AE14" s="72" t="str">
        <f t="shared" si="1"/>
        <v/>
      </c>
      <c r="AF14" s="72" t="str">
        <f t="shared" si="1"/>
        <v/>
      </c>
      <c r="AG14" s="72" t="str">
        <f t="shared" si="1"/>
        <v/>
      </c>
      <c r="AH14" s="72" t="str">
        <f t="shared" si="1"/>
        <v/>
      </c>
      <c r="AI14" s="72" t="str">
        <f t="shared" si="1"/>
        <v/>
      </c>
      <c r="AJ14" s="72" t="str">
        <f t="shared" si="1"/>
        <v/>
      </c>
      <c r="AK14" s="72" t="str">
        <f t="shared" si="1"/>
        <v/>
      </c>
      <c r="AL14" s="72" t="str">
        <f t="shared" si="1"/>
        <v/>
      </c>
      <c r="AM14" s="72" t="str">
        <f t="shared" si="1"/>
        <v/>
      </c>
      <c r="AN14" s="72" t="str">
        <f t="shared" si="1"/>
        <v/>
      </c>
      <c r="AO14" s="72" t="str">
        <f t="shared" si="1"/>
        <v/>
      </c>
      <c r="AP14" s="72" t="str">
        <f t="shared" si="1"/>
        <v/>
      </c>
      <c r="AQ14" s="72" t="str">
        <f t="shared" si="1"/>
        <v/>
      </c>
      <c r="AR14" s="72" t="str">
        <f t="shared" si="1"/>
        <v/>
      </c>
      <c r="AS14" s="72" t="str">
        <f t="shared" si="1"/>
        <v/>
      </c>
      <c r="AT14" s="72" t="str">
        <f t="shared" si="1"/>
        <v/>
      </c>
      <c r="AU14" s="72" t="str">
        <f t="shared" si="1"/>
        <v/>
      </c>
      <c r="AV14" s="72" t="str">
        <f t="shared" si="1"/>
        <v/>
      </c>
      <c r="AW14" s="72" t="str">
        <f t="shared" si="1"/>
        <v/>
      </c>
      <c r="AX14" s="72" t="str">
        <f t="shared" si="1"/>
        <v/>
      </c>
      <c r="AY14" s="72" t="str">
        <f t="shared" si="1"/>
        <v/>
      </c>
      <c r="AZ14" s="72" t="str">
        <f t="shared" si="1"/>
        <v/>
      </c>
      <c r="BA14" s="72" t="str">
        <f t="shared" si="1"/>
        <v/>
      </c>
      <c r="BB14" s="72" t="str">
        <f t="shared" si="1"/>
        <v/>
      </c>
      <c r="BC14" s="72" t="str">
        <f t="shared" si="1"/>
        <v/>
      </c>
      <c r="BD14" s="72" t="str">
        <f t="shared" si="1"/>
        <v/>
      </c>
      <c r="BE14" s="72" t="str">
        <f t="shared" si="1"/>
        <v/>
      </c>
      <c r="BF14" s="72" t="str">
        <f t="shared" si="1"/>
        <v/>
      </c>
      <c r="BG14" s="72" t="str">
        <f t="shared" si="1"/>
        <v/>
      </c>
      <c r="BH14" s="72" t="str">
        <f t="shared" si="1"/>
        <v/>
      </c>
      <c r="BI14" s="72" t="str">
        <f t="shared" si="1"/>
        <v/>
      </c>
      <c r="BJ14" s="72" t="str">
        <f t="shared" si="1"/>
        <v/>
      </c>
    </row>
    <row r="15" spans="2:62" ht="18" customHeight="1" thickBot="1" x14ac:dyDescent="0.35">
      <c r="B15" s="73">
        <f>'Plan d''actions'!B15</f>
        <v>4</v>
      </c>
      <c r="C15" s="71">
        <f>'Plan d''actions'!C15</f>
        <v>0</v>
      </c>
      <c r="D15" s="70">
        <f>'Plan d''actions'!O15</f>
        <v>0</v>
      </c>
      <c r="E15" s="95">
        <f>'Plan d''actions'!D15</f>
        <v>0</v>
      </c>
      <c r="F15" s="95">
        <f>'Plan d''actions'!E15</f>
        <v>0</v>
      </c>
      <c r="G15" s="73" t="str">
        <f>'Plan d''actions'!F15</f>
        <v>N/A</v>
      </c>
      <c r="H15" s="67" t="str">
        <f>'Plan d''actions'!K15</f>
        <v>En attente</v>
      </c>
      <c r="I15" s="97">
        <f>Tableau2482473[[#This Row],[Avancement (%)]]</f>
        <v>0</v>
      </c>
      <c r="J15" s="72" t="str">
        <f t="shared" si="2"/>
        <v/>
      </c>
      <c r="K15" s="72" t="str">
        <f t="shared" si="1"/>
        <v/>
      </c>
      <c r="L15" s="72" t="str">
        <f t="shared" si="1"/>
        <v/>
      </c>
      <c r="M15" s="72" t="str">
        <f t="shared" si="1"/>
        <v/>
      </c>
      <c r="N15" s="72" t="str">
        <f t="shared" si="1"/>
        <v/>
      </c>
      <c r="O15" s="72" t="str">
        <f t="shared" si="1"/>
        <v/>
      </c>
      <c r="P15" s="72" t="str">
        <f t="shared" si="1"/>
        <v/>
      </c>
      <c r="Q15" s="72" t="str">
        <f t="shared" si="1"/>
        <v/>
      </c>
      <c r="R15" s="72" t="str">
        <f t="shared" si="1"/>
        <v/>
      </c>
      <c r="S15" s="72" t="str">
        <f t="shared" si="1"/>
        <v/>
      </c>
      <c r="T15" s="72" t="str">
        <f t="shared" si="1"/>
        <v/>
      </c>
      <c r="U15" s="72" t="str">
        <f t="shared" si="1"/>
        <v/>
      </c>
      <c r="V15" s="72" t="str">
        <f t="shared" si="1"/>
        <v/>
      </c>
      <c r="W15" s="72" t="str">
        <f t="shared" si="1"/>
        <v/>
      </c>
      <c r="X15" s="72" t="str">
        <f t="shared" si="1"/>
        <v/>
      </c>
      <c r="Y15" s="72" t="str">
        <f t="shared" si="1"/>
        <v/>
      </c>
      <c r="Z15" s="72" t="str">
        <f t="shared" si="1"/>
        <v/>
      </c>
      <c r="AA15" s="72" t="str">
        <f t="shared" si="1"/>
        <v/>
      </c>
      <c r="AB15" s="72" t="str">
        <f t="shared" si="1"/>
        <v/>
      </c>
      <c r="AC15" s="72" t="str">
        <f t="shared" si="1"/>
        <v/>
      </c>
      <c r="AD15" s="72" t="str">
        <f t="shared" si="1"/>
        <v/>
      </c>
      <c r="AE15" s="72" t="str">
        <f t="shared" si="1"/>
        <v/>
      </c>
      <c r="AF15" s="72" t="str">
        <f t="shared" si="1"/>
        <v/>
      </c>
      <c r="AG15" s="72" t="str">
        <f t="shared" si="1"/>
        <v/>
      </c>
      <c r="AH15" s="72" t="str">
        <f t="shared" si="1"/>
        <v/>
      </c>
      <c r="AI15" s="72" t="str">
        <f t="shared" si="1"/>
        <v/>
      </c>
      <c r="AJ15" s="72" t="str">
        <f t="shared" si="1"/>
        <v/>
      </c>
      <c r="AK15" s="72" t="str">
        <f t="shared" si="1"/>
        <v/>
      </c>
      <c r="AL15" s="72" t="str">
        <f t="shared" si="1"/>
        <v/>
      </c>
      <c r="AM15" s="72" t="str">
        <f t="shared" si="1"/>
        <v/>
      </c>
      <c r="AN15" s="72" t="str">
        <f t="shared" si="1"/>
        <v/>
      </c>
      <c r="AO15" s="72" t="str">
        <f t="shared" si="1"/>
        <v/>
      </c>
      <c r="AP15" s="72" t="str">
        <f t="shared" si="1"/>
        <v/>
      </c>
      <c r="AQ15" s="72" t="str">
        <f t="shared" si="1"/>
        <v/>
      </c>
      <c r="AR15" s="72" t="str">
        <f t="shared" si="1"/>
        <v/>
      </c>
      <c r="AS15" s="72" t="str">
        <f t="shared" si="1"/>
        <v/>
      </c>
      <c r="AT15" s="72" t="str">
        <f t="shared" si="1"/>
        <v/>
      </c>
      <c r="AU15" s="72" t="str">
        <f t="shared" si="1"/>
        <v/>
      </c>
      <c r="AV15" s="72" t="str">
        <f t="shared" si="1"/>
        <v/>
      </c>
      <c r="AW15" s="72" t="str">
        <f t="shared" si="1"/>
        <v/>
      </c>
      <c r="AX15" s="72" t="str">
        <f t="shared" si="1"/>
        <v/>
      </c>
      <c r="AY15" s="72" t="str">
        <f t="shared" si="1"/>
        <v/>
      </c>
      <c r="AZ15" s="72" t="str">
        <f t="shared" si="1"/>
        <v/>
      </c>
      <c r="BA15" s="72" t="str">
        <f t="shared" si="1"/>
        <v/>
      </c>
      <c r="BB15" s="72" t="str">
        <f t="shared" si="1"/>
        <v/>
      </c>
      <c r="BC15" s="72" t="str">
        <f t="shared" si="1"/>
        <v/>
      </c>
      <c r="BD15" s="72" t="str">
        <f t="shared" si="1"/>
        <v/>
      </c>
      <c r="BE15" s="72" t="str">
        <f t="shared" si="1"/>
        <v/>
      </c>
      <c r="BF15" s="72" t="str">
        <f t="shared" si="1"/>
        <v/>
      </c>
      <c r="BG15" s="72" t="str">
        <f t="shared" si="1"/>
        <v/>
      </c>
      <c r="BH15" s="72" t="str">
        <f t="shared" si="1"/>
        <v/>
      </c>
      <c r="BI15" s="72" t="str">
        <f t="shared" si="1"/>
        <v/>
      </c>
      <c r="BJ15" s="72" t="str">
        <f t="shared" si="1"/>
        <v/>
      </c>
    </row>
    <row r="16" spans="2:62" ht="18" customHeight="1" thickBot="1" x14ac:dyDescent="0.35">
      <c r="B16" s="73">
        <f>'Plan d''actions'!B16</f>
        <v>5</v>
      </c>
      <c r="C16" s="71">
        <f>'Plan d''actions'!C16</f>
        <v>0</v>
      </c>
      <c r="D16" s="70">
        <f>'Plan d''actions'!O16</f>
        <v>0</v>
      </c>
      <c r="E16" s="95">
        <f>'Plan d''actions'!D16</f>
        <v>0</v>
      </c>
      <c r="F16" s="95">
        <f>'Plan d''actions'!E16</f>
        <v>45631</v>
      </c>
      <c r="G16" s="73" t="str">
        <f>'Plan d''actions'!F16</f>
        <v>N/A</v>
      </c>
      <c r="H16" s="67" t="str">
        <f>'Plan d''actions'!K16</f>
        <v>En cours</v>
      </c>
      <c r="I16" s="97" t="str">
        <f>Tableau2482473[[#This Row],[Avancement (%)]]</f>
        <v>Saisir %</v>
      </c>
      <c r="J16" s="72" t="str">
        <f t="shared" si="2"/>
        <v/>
      </c>
      <c r="K16" s="72" t="str">
        <f t="shared" si="1"/>
        <v/>
      </c>
      <c r="L16" s="72" t="str">
        <f t="shared" si="1"/>
        <v/>
      </c>
      <c r="M16" s="72" t="str">
        <f t="shared" si="1"/>
        <v/>
      </c>
      <c r="N16" s="72" t="str">
        <f t="shared" si="1"/>
        <v/>
      </c>
      <c r="O16" s="72" t="str">
        <f t="shared" si="1"/>
        <v/>
      </c>
      <c r="P16" s="72" t="str">
        <f t="shared" si="1"/>
        <v/>
      </c>
      <c r="Q16" s="72" t="str">
        <f t="shared" si="1"/>
        <v/>
      </c>
      <c r="R16" s="72" t="str">
        <f t="shared" si="1"/>
        <v/>
      </c>
      <c r="S16" s="72" t="str">
        <f t="shared" si="1"/>
        <v>u</v>
      </c>
      <c r="T16" s="72" t="str">
        <f t="shared" si="1"/>
        <v/>
      </c>
      <c r="U16" s="72" t="str">
        <f t="shared" si="1"/>
        <v/>
      </c>
      <c r="V16" s="72" t="str">
        <f t="shared" si="1"/>
        <v/>
      </c>
      <c r="W16" s="72" t="str">
        <f t="shared" si="1"/>
        <v/>
      </c>
      <c r="X16" s="72" t="str">
        <f t="shared" si="1"/>
        <v/>
      </c>
      <c r="Y16" s="72" t="str">
        <f t="shared" si="1"/>
        <v/>
      </c>
      <c r="Z16" s="72" t="str">
        <f t="shared" si="1"/>
        <v/>
      </c>
      <c r="AA16" s="72" t="str">
        <f t="shared" si="1"/>
        <v/>
      </c>
      <c r="AB16" s="72" t="str">
        <f t="shared" si="1"/>
        <v/>
      </c>
      <c r="AC16" s="72" t="str">
        <f t="shared" si="1"/>
        <v/>
      </c>
      <c r="AD16" s="72" t="str">
        <f t="shared" si="1"/>
        <v/>
      </c>
      <c r="AE16" s="72" t="str">
        <f t="shared" si="1"/>
        <v/>
      </c>
      <c r="AF16" s="72" t="str">
        <f t="shared" si="1"/>
        <v/>
      </c>
      <c r="AG16" s="72" t="str">
        <f t="shared" si="1"/>
        <v/>
      </c>
      <c r="AH16" s="72" t="str">
        <f t="shared" si="1"/>
        <v/>
      </c>
      <c r="AI16" s="72" t="str">
        <f t="shared" si="1"/>
        <v/>
      </c>
      <c r="AJ16" s="72" t="str">
        <f t="shared" si="1"/>
        <v/>
      </c>
      <c r="AK16" s="72" t="str">
        <f t="shared" si="1"/>
        <v/>
      </c>
      <c r="AL16" s="72" t="str">
        <f t="shared" si="1"/>
        <v/>
      </c>
      <c r="AM16" s="72" t="str">
        <f t="shared" si="1"/>
        <v/>
      </c>
      <c r="AN16" s="72" t="str">
        <f t="shared" si="1"/>
        <v/>
      </c>
      <c r="AO16" s="72" t="str">
        <f t="shared" si="1"/>
        <v/>
      </c>
      <c r="AP16" s="72" t="str">
        <f t="shared" si="1"/>
        <v/>
      </c>
      <c r="AQ16" s="72" t="str">
        <f t="shared" si="1"/>
        <v/>
      </c>
      <c r="AR16" s="72" t="str">
        <f t="shared" si="1"/>
        <v/>
      </c>
      <c r="AS16" s="72" t="str">
        <f t="shared" si="1"/>
        <v/>
      </c>
      <c r="AT16" s="72" t="str">
        <f t="shared" si="1"/>
        <v/>
      </c>
      <c r="AU16" s="72" t="str">
        <f t="shared" si="1"/>
        <v/>
      </c>
      <c r="AV16" s="72" t="str">
        <f t="shared" si="1"/>
        <v/>
      </c>
      <c r="AW16" s="72" t="str">
        <f t="shared" si="1"/>
        <v/>
      </c>
      <c r="AX16" s="72" t="str">
        <f t="shared" si="1"/>
        <v/>
      </c>
      <c r="AY16" s="72" t="str">
        <f t="shared" si="1"/>
        <v/>
      </c>
      <c r="AZ16" s="72" t="str">
        <f t="shared" si="1"/>
        <v/>
      </c>
      <c r="BA16" s="72" t="str">
        <f t="shared" si="1"/>
        <v/>
      </c>
      <c r="BB16" s="72" t="str">
        <f t="shared" si="1"/>
        <v/>
      </c>
      <c r="BC16" s="72" t="str">
        <f t="shared" si="1"/>
        <v/>
      </c>
      <c r="BD16" s="72" t="str">
        <f t="shared" si="1"/>
        <v/>
      </c>
      <c r="BE16" s="72" t="str">
        <f t="shared" si="1"/>
        <v/>
      </c>
      <c r="BF16" s="72" t="str">
        <f t="shared" ref="BF16:BJ31" si="3">IF(BF$10=($F16-WEEKDAY($F16,2)+2),"u","")</f>
        <v/>
      </c>
      <c r="BG16" s="72" t="str">
        <f t="shared" si="3"/>
        <v/>
      </c>
      <c r="BH16" s="72" t="str">
        <f t="shared" si="3"/>
        <v/>
      </c>
      <c r="BI16" s="72" t="str">
        <f t="shared" si="3"/>
        <v/>
      </c>
      <c r="BJ16" s="72" t="str">
        <f t="shared" si="3"/>
        <v/>
      </c>
    </row>
    <row r="17" spans="1:62" ht="18" customHeight="1" thickBot="1" x14ac:dyDescent="0.35">
      <c r="B17" s="73">
        <f>'Plan d''actions'!B17</f>
        <v>6</v>
      </c>
      <c r="C17" s="71">
        <f>'Plan d''actions'!C17</f>
        <v>0</v>
      </c>
      <c r="D17" s="70">
        <f>'Plan d''actions'!O17</f>
        <v>0</v>
      </c>
      <c r="E17" s="95">
        <f>'Plan d''actions'!D17</f>
        <v>0</v>
      </c>
      <c r="F17" s="95">
        <f>'Plan d''actions'!E17</f>
        <v>0</v>
      </c>
      <c r="G17" s="73" t="str">
        <f>'Plan d''actions'!F17</f>
        <v>N/A</v>
      </c>
      <c r="H17" s="67" t="str">
        <f>'Plan d''actions'!K17</f>
        <v>Pas commencé</v>
      </c>
      <c r="I17" s="97">
        <f>Tableau2482473[[#This Row],[Avancement (%)]]</f>
        <v>0</v>
      </c>
      <c r="J17" s="72" t="str">
        <f t="shared" si="2"/>
        <v/>
      </c>
      <c r="K17" s="72" t="str">
        <f t="shared" si="2"/>
        <v/>
      </c>
      <c r="L17" s="72" t="str">
        <f t="shared" si="2"/>
        <v/>
      </c>
      <c r="M17" s="72" t="str">
        <f t="shared" si="2"/>
        <v/>
      </c>
      <c r="N17" s="72" t="str">
        <f t="shared" si="2"/>
        <v/>
      </c>
      <c r="O17" s="72" t="str">
        <f t="shared" si="2"/>
        <v/>
      </c>
      <c r="P17" s="72" t="str">
        <f t="shared" si="2"/>
        <v/>
      </c>
      <c r="Q17" s="72" t="str">
        <f t="shared" si="2"/>
        <v/>
      </c>
      <c r="R17" s="72" t="str">
        <f t="shared" si="2"/>
        <v/>
      </c>
      <c r="S17" s="72" t="str">
        <f t="shared" si="2"/>
        <v/>
      </c>
      <c r="T17" s="72" t="str">
        <f t="shared" si="2"/>
        <v/>
      </c>
      <c r="U17" s="72" t="str">
        <f t="shared" si="2"/>
        <v/>
      </c>
      <c r="V17" s="72" t="str">
        <f t="shared" si="2"/>
        <v/>
      </c>
      <c r="W17" s="72" t="str">
        <f t="shared" si="2"/>
        <v/>
      </c>
      <c r="X17" s="72" t="str">
        <f t="shared" si="2"/>
        <v/>
      </c>
      <c r="Y17" s="72" t="str">
        <f t="shared" si="2"/>
        <v/>
      </c>
      <c r="Z17" s="72" t="str">
        <f t="shared" ref="Z17:AO31" si="4">IF(Z$10=($F17-WEEKDAY($F17,2)+2),"u","")</f>
        <v/>
      </c>
      <c r="AA17" s="72" t="str">
        <f t="shared" si="4"/>
        <v/>
      </c>
      <c r="AB17" s="72" t="str">
        <f t="shared" si="4"/>
        <v/>
      </c>
      <c r="AC17" s="72" t="str">
        <f t="shared" si="4"/>
        <v/>
      </c>
      <c r="AD17" s="72" t="str">
        <f t="shared" si="4"/>
        <v/>
      </c>
      <c r="AE17" s="72" t="str">
        <f t="shared" si="4"/>
        <v/>
      </c>
      <c r="AF17" s="72" t="str">
        <f t="shared" si="4"/>
        <v/>
      </c>
      <c r="AG17" s="72" t="str">
        <f t="shared" si="4"/>
        <v/>
      </c>
      <c r="AH17" s="72" t="str">
        <f t="shared" si="4"/>
        <v/>
      </c>
      <c r="AI17" s="72" t="str">
        <f t="shared" si="4"/>
        <v/>
      </c>
      <c r="AJ17" s="72" t="str">
        <f t="shared" si="4"/>
        <v/>
      </c>
      <c r="AK17" s="72" t="str">
        <f t="shared" si="4"/>
        <v/>
      </c>
      <c r="AL17" s="72" t="str">
        <f t="shared" si="4"/>
        <v/>
      </c>
      <c r="AM17" s="72" t="str">
        <f t="shared" si="4"/>
        <v/>
      </c>
      <c r="AN17" s="72" t="str">
        <f t="shared" si="4"/>
        <v/>
      </c>
      <c r="AO17" s="72" t="str">
        <f t="shared" si="4"/>
        <v/>
      </c>
      <c r="AP17" s="72" t="str">
        <f t="shared" ref="AP17:BE31" si="5">IF(AP$10=($F17-WEEKDAY($F17,2)+2),"u","")</f>
        <v/>
      </c>
      <c r="AQ17" s="72" t="str">
        <f t="shared" si="5"/>
        <v/>
      </c>
      <c r="AR17" s="72" t="str">
        <f t="shared" si="5"/>
        <v/>
      </c>
      <c r="AS17" s="72" t="str">
        <f t="shared" si="5"/>
        <v/>
      </c>
      <c r="AT17" s="72" t="str">
        <f t="shared" si="5"/>
        <v/>
      </c>
      <c r="AU17" s="72" t="str">
        <f t="shared" si="5"/>
        <v/>
      </c>
      <c r="AV17" s="72" t="str">
        <f t="shared" si="5"/>
        <v/>
      </c>
      <c r="AW17" s="72" t="str">
        <f t="shared" si="5"/>
        <v/>
      </c>
      <c r="AX17" s="72" t="str">
        <f t="shared" si="5"/>
        <v/>
      </c>
      <c r="AY17" s="72" t="str">
        <f t="shared" si="5"/>
        <v/>
      </c>
      <c r="AZ17" s="72" t="str">
        <f t="shared" si="5"/>
        <v/>
      </c>
      <c r="BA17" s="72" t="str">
        <f t="shared" si="5"/>
        <v/>
      </c>
      <c r="BB17" s="72" t="str">
        <f t="shared" si="5"/>
        <v/>
      </c>
      <c r="BC17" s="72" t="str">
        <f t="shared" si="5"/>
        <v/>
      </c>
      <c r="BD17" s="72" t="str">
        <f t="shared" si="5"/>
        <v/>
      </c>
      <c r="BE17" s="72" t="str">
        <f t="shared" si="5"/>
        <v/>
      </c>
      <c r="BF17" s="72" t="str">
        <f t="shared" si="3"/>
        <v/>
      </c>
      <c r="BG17" s="72" t="str">
        <f t="shared" si="3"/>
        <v/>
      </c>
      <c r="BH17" s="72" t="str">
        <f t="shared" si="3"/>
        <v/>
      </c>
      <c r="BI17" s="72" t="str">
        <f t="shared" si="3"/>
        <v/>
      </c>
      <c r="BJ17" s="72" t="str">
        <f t="shared" si="3"/>
        <v/>
      </c>
    </row>
    <row r="18" spans="1:62" ht="18" customHeight="1" thickBot="1" x14ac:dyDescent="0.35">
      <c r="B18" s="73">
        <f>'Plan d''actions'!B18</f>
        <v>7</v>
      </c>
      <c r="C18" s="71">
        <f>'Plan d''actions'!C18</f>
        <v>0</v>
      </c>
      <c r="D18" s="70">
        <f>'Plan d''actions'!O18</f>
        <v>0</v>
      </c>
      <c r="E18" s="95">
        <f>'Plan d''actions'!D18</f>
        <v>0</v>
      </c>
      <c r="F18" s="95">
        <f>'Plan d''actions'!E18</f>
        <v>0</v>
      </c>
      <c r="G18" s="73" t="str">
        <f>'Plan d''actions'!F18</f>
        <v>N/A</v>
      </c>
      <c r="H18" s="67" t="str">
        <f>'Plan d''actions'!K18</f>
        <v>Pas commencé</v>
      </c>
      <c r="I18" s="97">
        <f>Tableau2482473[[#This Row],[Avancement (%)]]</f>
        <v>0</v>
      </c>
      <c r="J18" s="72" t="str">
        <f t="shared" si="2"/>
        <v/>
      </c>
      <c r="K18" s="72" t="str">
        <f t="shared" si="2"/>
        <v/>
      </c>
      <c r="L18" s="72" t="str">
        <f t="shared" si="2"/>
        <v/>
      </c>
      <c r="M18" s="72" t="str">
        <f t="shared" si="2"/>
        <v/>
      </c>
      <c r="N18" s="72" t="str">
        <f t="shared" si="2"/>
        <v/>
      </c>
      <c r="O18" s="72" t="str">
        <f t="shared" si="2"/>
        <v/>
      </c>
      <c r="P18" s="72" t="str">
        <f t="shared" si="2"/>
        <v/>
      </c>
      <c r="Q18" s="72" t="str">
        <f t="shared" si="2"/>
        <v/>
      </c>
      <c r="R18" s="72" t="str">
        <f t="shared" si="2"/>
        <v/>
      </c>
      <c r="S18" s="72" t="str">
        <f t="shared" si="2"/>
        <v/>
      </c>
      <c r="T18" s="72" t="str">
        <f t="shared" si="2"/>
        <v/>
      </c>
      <c r="U18" s="72" t="str">
        <f t="shared" si="2"/>
        <v/>
      </c>
      <c r="V18" s="72" t="str">
        <f t="shared" si="2"/>
        <v/>
      </c>
      <c r="W18" s="72" t="str">
        <f t="shared" si="2"/>
        <v/>
      </c>
      <c r="X18" s="72" t="str">
        <f t="shared" si="2"/>
        <v/>
      </c>
      <c r="Y18" s="72" t="str">
        <f t="shared" si="2"/>
        <v/>
      </c>
      <c r="Z18" s="72" t="str">
        <f t="shared" si="4"/>
        <v/>
      </c>
      <c r="AA18" s="72" t="str">
        <f t="shared" si="4"/>
        <v/>
      </c>
      <c r="AB18" s="72" t="str">
        <f t="shared" si="4"/>
        <v/>
      </c>
      <c r="AC18" s="72" t="str">
        <f t="shared" si="4"/>
        <v/>
      </c>
      <c r="AD18" s="72" t="str">
        <f t="shared" si="4"/>
        <v/>
      </c>
      <c r="AE18" s="72" t="str">
        <f t="shared" si="4"/>
        <v/>
      </c>
      <c r="AF18" s="72" t="str">
        <f t="shared" si="4"/>
        <v/>
      </c>
      <c r="AG18" s="72" t="str">
        <f t="shared" si="4"/>
        <v/>
      </c>
      <c r="AH18" s="72" t="str">
        <f t="shared" si="4"/>
        <v/>
      </c>
      <c r="AI18" s="72" t="str">
        <f t="shared" si="4"/>
        <v/>
      </c>
      <c r="AJ18" s="72" t="str">
        <f t="shared" si="4"/>
        <v/>
      </c>
      <c r="AK18" s="72" t="str">
        <f t="shared" si="4"/>
        <v/>
      </c>
      <c r="AL18" s="72" t="str">
        <f t="shared" si="4"/>
        <v/>
      </c>
      <c r="AM18" s="72" t="str">
        <f t="shared" si="4"/>
        <v/>
      </c>
      <c r="AN18" s="72" t="str">
        <f t="shared" si="4"/>
        <v/>
      </c>
      <c r="AO18" s="72" t="str">
        <f t="shared" si="4"/>
        <v/>
      </c>
      <c r="AP18" s="72" t="str">
        <f t="shared" si="5"/>
        <v/>
      </c>
      <c r="AQ18" s="72" t="str">
        <f t="shared" si="5"/>
        <v/>
      </c>
      <c r="AR18" s="72" t="str">
        <f t="shared" si="5"/>
        <v/>
      </c>
      <c r="AS18" s="72" t="str">
        <f t="shared" si="5"/>
        <v/>
      </c>
      <c r="AT18" s="72" t="str">
        <f t="shared" si="5"/>
        <v/>
      </c>
      <c r="AU18" s="72" t="str">
        <f t="shared" si="5"/>
        <v/>
      </c>
      <c r="AV18" s="72" t="str">
        <f t="shared" si="5"/>
        <v/>
      </c>
      <c r="AW18" s="72" t="str">
        <f t="shared" si="5"/>
        <v/>
      </c>
      <c r="AX18" s="72" t="str">
        <f t="shared" si="5"/>
        <v/>
      </c>
      <c r="AY18" s="72" t="str">
        <f t="shared" si="5"/>
        <v/>
      </c>
      <c r="AZ18" s="72" t="str">
        <f t="shared" si="5"/>
        <v/>
      </c>
      <c r="BA18" s="72" t="str">
        <f t="shared" si="5"/>
        <v/>
      </c>
      <c r="BB18" s="72" t="str">
        <f t="shared" si="5"/>
        <v/>
      </c>
      <c r="BC18" s="72" t="str">
        <f t="shared" si="5"/>
        <v/>
      </c>
      <c r="BD18" s="72" t="str">
        <f t="shared" si="5"/>
        <v/>
      </c>
      <c r="BE18" s="72" t="str">
        <f t="shared" si="5"/>
        <v/>
      </c>
      <c r="BF18" s="72" t="str">
        <f t="shared" si="3"/>
        <v/>
      </c>
      <c r="BG18" s="72" t="str">
        <f t="shared" si="3"/>
        <v/>
      </c>
      <c r="BH18" s="72" t="str">
        <f t="shared" si="3"/>
        <v/>
      </c>
      <c r="BI18" s="72" t="str">
        <f t="shared" si="3"/>
        <v/>
      </c>
      <c r="BJ18" s="72" t="str">
        <f t="shared" si="3"/>
        <v/>
      </c>
    </row>
    <row r="19" spans="1:62" ht="18" customHeight="1" thickBot="1" x14ac:dyDescent="0.35">
      <c r="A19" s="64"/>
      <c r="B19" s="73">
        <f>'Plan d''actions'!B19</f>
        <v>8</v>
      </c>
      <c r="C19" s="71">
        <f>'Plan d''actions'!C19</f>
        <v>0</v>
      </c>
      <c r="D19" s="70">
        <f>'Plan d''actions'!O19</f>
        <v>0</v>
      </c>
      <c r="E19" s="95">
        <f>'Plan d''actions'!D19</f>
        <v>0</v>
      </c>
      <c r="F19" s="95">
        <f>'Plan d''actions'!E19</f>
        <v>0</v>
      </c>
      <c r="G19" s="73" t="str">
        <f>'Plan d''actions'!F19</f>
        <v>N/A</v>
      </c>
      <c r="H19" s="67" t="str">
        <f>'Plan d''actions'!K19</f>
        <v>Pas commencé</v>
      </c>
      <c r="I19" s="97">
        <f>Tableau2482473[[#This Row],[Avancement (%)]]</f>
        <v>0</v>
      </c>
      <c r="J19" s="72" t="str">
        <f t="shared" si="2"/>
        <v/>
      </c>
      <c r="K19" s="72" t="str">
        <f t="shared" si="2"/>
        <v/>
      </c>
      <c r="L19" s="72" t="str">
        <f t="shared" si="2"/>
        <v/>
      </c>
      <c r="M19" s="72" t="str">
        <f t="shared" si="2"/>
        <v/>
      </c>
      <c r="N19" s="72" t="str">
        <f t="shared" si="2"/>
        <v/>
      </c>
      <c r="O19" s="72" t="str">
        <f t="shared" si="2"/>
        <v/>
      </c>
      <c r="P19" s="72" t="str">
        <f t="shared" si="2"/>
        <v/>
      </c>
      <c r="Q19" s="72" t="str">
        <f t="shared" si="2"/>
        <v/>
      </c>
      <c r="R19" s="72" t="str">
        <f t="shared" si="2"/>
        <v/>
      </c>
      <c r="S19" s="72" t="str">
        <f t="shared" si="2"/>
        <v/>
      </c>
      <c r="T19" s="72" t="str">
        <f t="shared" si="2"/>
        <v/>
      </c>
      <c r="U19" s="72" t="str">
        <f t="shared" si="2"/>
        <v/>
      </c>
      <c r="V19" s="72" t="str">
        <f t="shared" si="2"/>
        <v/>
      </c>
      <c r="W19" s="72" t="str">
        <f t="shared" si="2"/>
        <v/>
      </c>
      <c r="X19" s="72" t="str">
        <f t="shared" si="2"/>
        <v/>
      </c>
      <c r="Y19" s="72" t="str">
        <f t="shared" si="2"/>
        <v/>
      </c>
      <c r="Z19" s="72" t="str">
        <f t="shared" si="4"/>
        <v/>
      </c>
      <c r="AA19" s="72" t="str">
        <f t="shared" si="4"/>
        <v/>
      </c>
      <c r="AB19" s="72" t="str">
        <f t="shared" si="4"/>
        <v/>
      </c>
      <c r="AC19" s="72" t="str">
        <f t="shared" si="4"/>
        <v/>
      </c>
      <c r="AD19" s="72" t="str">
        <f t="shared" si="4"/>
        <v/>
      </c>
      <c r="AE19" s="72" t="str">
        <f t="shared" si="4"/>
        <v/>
      </c>
      <c r="AF19" s="72" t="str">
        <f t="shared" si="4"/>
        <v/>
      </c>
      <c r="AG19" s="72" t="str">
        <f t="shared" si="4"/>
        <v/>
      </c>
      <c r="AH19" s="72" t="str">
        <f t="shared" si="4"/>
        <v/>
      </c>
      <c r="AI19" s="72" t="str">
        <f t="shared" si="4"/>
        <v/>
      </c>
      <c r="AJ19" s="72" t="str">
        <f t="shared" si="4"/>
        <v/>
      </c>
      <c r="AK19" s="72" t="str">
        <f t="shared" si="4"/>
        <v/>
      </c>
      <c r="AL19" s="72" t="str">
        <f t="shared" si="4"/>
        <v/>
      </c>
      <c r="AM19" s="72" t="str">
        <f t="shared" si="4"/>
        <v/>
      </c>
      <c r="AN19" s="72" t="str">
        <f t="shared" si="4"/>
        <v/>
      </c>
      <c r="AO19" s="72" t="str">
        <f t="shared" si="4"/>
        <v/>
      </c>
      <c r="AP19" s="72" t="str">
        <f t="shared" si="5"/>
        <v/>
      </c>
      <c r="AQ19" s="72" t="str">
        <f t="shared" si="5"/>
        <v/>
      </c>
      <c r="AR19" s="72" t="str">
        <f t="shared" si="5"/>
        <v/>
      </c>
      <c r="AS19" s="72" t="str">
        <f t="shared" si="5"/>
        <v/>
      </c>
      <c r="AT19" s="72" t="str">
        <f t="shared" si="5"/>
        <v/>
      </c>
      <c r="AU19" s="72" t="str">
        <f t="shared" si="5"/>
        <v/>
      </c>
      <c r="AV19" s="72" t="str">
        <f t="shared" si="5"/>
        <v/>
      </c>
      <c r="AW19" s="72" t="str">
        <f t="shared" si="5"/>
        <v/>
      </c>
      <c r="AX19" s="72" t="str">
        <f t="shared" si="5"/>
        <v/>
      </c>
      <c r="AY19" s="72" t="str">
        <f t="shared" si="5"/>
        <v/>
      </c>
      <c r="AZ19" s="72" t="str">
        <f t="shared" si="5"/>
        <v/>
      </c>
      <c r="BA19" s="72" t="str">
        <f t="shared" si="5"/>
        <v/>
      </c>
      <c r="BB19" s="72" t="str">
        <f t="shared" si="5"/>
        <v/>
      </c>
      <c r="BC19" s="72" t="str">
        <f t="shared" si="5"/>
        <v/>
      </c>
      <c r="BD19" s="72" t="str">
        <f t="shared" si="5"/>
        <v/>
      </c>
      <c r="BE19" s="72" t="str">
        <f t="shared" si="5"/>
        <v/>
      </c>
      <c r="BF19" s="72" t="str">
        <f t="shared" si="3"/>
        <v/>
      </c>
      <c r="BG19" s="72" t="str">
        <f t="shared" si="3"/>
        <v/>
      </c>
      <c r="BH19" s="72" t="str">
        <f t="shared" si="3"/>
        <v/>
      </c>
      <c r="BI19" s="72" t="str">
        <f t="shared" si="3"/>
        <v/>
      </c>
      <c r="BJ19" s="72" t="str">
        <f t="shared" si="3"/>
        <v/>
      </c>
    </row>
    <row r="20" spans="1:62" ht="18" customHeight="1" thickBot="1" x14ac:dyDescent="0.35">
      <c r="B20" s="73">
        <f>'Plan d''actions'!B20</f>
        <v>9</v>
      </c>
      <c r="C20" s="71">
        <f>'Plan d''actions'!C20</f>
        <v>0</v>
      </c>
      <c r="D20" s="70">
        <f>'Plan d''actions'!O20</f>
        <v>0</v>
      </c>
      <c r="E20" s="95">
        <f>'Plan d''actions'!D20</f>
        <v>0</v>
      </c>
      <c r="F20" s="95">
        <f>'Plan d''actions'!E20</f>
        <v>0</v>
      </c>
      <c r="G20" s="73" t="str">
        <f>'Plan d''actions'!F20</f>
        <v>N/A</v>
      </c>
      <c r="H20" s="67" t="str">
        <f>'Plan d''actions'!K20</f>
        <v>Pas commencé</v>
      </c>
      <c r="I20" s="97">
        <f>Tableau2482473[[#This Row],[Avancement (%)]]</f>
        <v>0</v>
      </c>
      <c r="J20" s="72" t="str">
        <f t="shared" si="2"/>
        <v/>
      </c>
      <c r="K20" s="72" t="str">
        <f t="shared" si="2"/>
        <v/>
      </c>
      <c r="L20" s="72" t="str">
        <f t="shared" si="2"/>
        <v/>
      </c>
      <c r="M20" s="72" t="str">
        <f t="shared" si="2"/>
        <v/>
      </c>
      <c r="N20" s="72" t="str">
        <f t="shared" si="2"/>
        <v/>
      </c>
      <c r="O20" s="72" t="str">
        <f t="shared" si="2"/>
        <v/>
      </c>
      <c r="P20" s="72" t="str">
        <f t="shared" si="2"/>
        <v/>
      </c>
      <c r="Q20" s="72" t="str">
        <f t="shared" si="2"/>
        <v/>
      </c>
      <c r="R20" s="72" t="str">
        <f t="shared" si="2"/>
        <v/>
      </c>
      <c r="S20" s="72" t="str">
        <f t="shared" si="2"/>
        <v/>
      </c>
      <c r="T20" s="72" t="str">
        <f t="shared" si="2"/>
        <v/>
      </c>
      <c r="U20" s="72" t="str">
        <f t="shared" si="2"/>
        <v/>
      </c>
      <c r="V20" s="72" t="str">
        <f t="shared" si="2"/>
        <v/>
      </c>
      <c r="W20" s="72" t="str">
        <f t="shared" si="2"/>
        <v/>
      </c>
      <c r="X20" s="72" t="str">
        <f t="shared" si="2"/>
        <v/>
      </c>
      <c r="Y20" s="72" t="str">
        <f t="shared" si="2"/>
        <v/>
      </c>
      <c r="Z20" s="72" t="str">
        <f t="shared" si="4"/>
        <v/>
      </c>
      <c r="AA20" s="72" t="str">
        <f t="shared" si="4"/>
        <v/>
      </c>
      <c r="AB20" s="72" t="str">
        <f t="shared" si="4"/>
        <v/>
      </c>
      <c r="AC20" s="72" t="str">
        <f t="shared" si="4"/>
        <v/>
      </c>
      <c r="AD20" s="72" t="str">
        <f t="shared" si="4"/>
        <v/>
      </c>
      <c r="AE20" s="72" t="str">
        <f t="shared" si="4"/>
        <v/>
      </c>
      <c r="AF20" s="72" t="str">
        <f t="shared" si="4"/>
        <v/>
      </c>
      <c r="AG20" s="72" t="str">
        <f t="shared" si="4"/>
        <v/>
      </c>
      <c r="AH20" s="72" t="str">
        <f t="shared" si="4"/>
        <v/>
      </c>
      <c r="AI20" s="72" t="str">
        <f t="shared" si="4"/>
        <v/>
      </c>
      <c r="AJ20" s="72" t="str">
        <f t="shared" si="4"/>
        <v/>
      </c>
      <c r="AK20" s="72" t="str">
        <f t="shared" si="4"/>
        <v/>
      </c>
      <c r="AL20" s="72" t="str">
        <f t="shared" si="4"/>
        <v/>
      </c>
      <c r="AM20" s="72" t="str">
        <f t="shared" si="4"/>
        <v/>
      </c>
      <c r="AN20" s="72" t="str">
        <f t="shared" si="4"/>
        <v/>
      </c>
      <c r="AO20" s="72" t="str">
        <f t="shared" si="4"/>
        <v/>
      </c>
      <c r="AP20" s="72" t="str">
        <f t="shared" si="5"/>
        <v/>
      </c>
      <c r="AQ20" s="72" t="str">
        <f t="shared" si="5"/>
        <v/>
      </c>
      <c r="AR20" s="72" t="str">
        <f t="shared" si="5"/>
        <v/>
      </c>
      <c r="AS20" s="72" t="str">
        <f t="shared" si="5"/>
        <v/>
      </c>
      <c r="AT20" s="72" t="str">
        <f t="shared" si="5"/>
        <v/>
      </c>
      <c r="AU20" s="72" t="str">
        <f t="shared" si="5"/>
        <v/>
      </c>
      <c r="AV20" s="72" t="str">
        <f t="shared" si="5"/>
        <v/>
      </c>
      <c r="AW20" s="72" t="str">
        <f t="shared" si="5"/>
        <v/>
      </c>
      <c r="AX20" s="72" t="str">
        <f t="shared" si="5"/>
        <v/>
      </c>
      <c r="AY20" s="72" t="str">
        <f t="shared" si="5"/>
        <v/>
      </c>
      <c r="AZ20" s="72" t="str">
        <f t="shared" si="5"/>
        <v/>
      </c>
      <c r="BA20" s="72" t="str">
        <f t="shared" si="5"/>
        <v/>
      </c>
      <c r="BB20" s="72" t="str">
        <f t="shared" si="5"/>
        <v/>
      </c>
      <c r="BC20" s="72" t="str">
        <f t="shared" si="5"/>
        <v/>
      </c>
      <c r="BD20" s="72" t="str">
        <f t="shared" si="5"/>
        <v/>
      </c>
      <c r="BE20" s="72" t="str">
        <f t="shared" si="5"/>
        <v/>
      </c>
      <c r="BF20" s="72" t="str">
        <f t="shared" si="3"/>
        <v/>
      </c>
      <c r="BG20" s="72" t="str">
        <f t="shared" si="3"/>
        <v/>
      </c>
      <c r="BH20" s="72" t="str">
        <f t="shared" si="3"/>
        <v/>
      </c>
      <c r="BI20" s="72" t="str">
        <f t="shared" si="3"/>
        <v/>
      </c>
      <c r="BJ20" s="72" t="str">
        <f t="shared" si="3"/>
        <v/>
      </c>
    </row>
    <row r="21" spans="1:62" ht="18" customHeight="1" thickBot="1" x14ac:dyDescent="0.35">
      <c r="B21" s="73">
        <f>'Plan d''actions'!B21</f>
        <v>10</v>
      </c>
      <c r="C21" s="71">
        <f>'Plan d''actions'!C21</f>
        <v>0</v>
      </c>
      <c r="D21" s="70">
        <f>'Plan d''actions'!O21</f>
        <v>0</v>
      </c>
      <c r="E21" s="95">
        <f>'Plan d''actions'!D21</f>
        <v>0</v>
      </c>
      <c r="F21" s="95">
        <f>'Plan d''actions'!E21</f>
        <v>0</v>
      </c>
      <c r="G21" s="73" t="str">
        <f>'Plan d''actions'!F21</f>
        <v>N/A</v>
      </c>
      <c r="H21" s="67" t="str">
        <f>'Plan d''actions'!K21</f>
        <v>Pas commencé</v>
      </c>
      <c r="I21" s="97">
        <f>Tableau2482473[[#This Row],[Avancement (%)]]</f>
        <v>0</v>
      </c>
      <c r="J21" s="72" t="str">
        <f t="shared" si="2"/>
        <v/>
      </c>
      <c r="K21" s="72" t="str">
        <f t="shared" si="2"/>
        <v/>
      </c>
      <c r="L21" s="72" t="str">
        <f t="shared" si="2"/>
        <v/>
      </c>
      <c r="M21" s="72" t="str">
        <f t="shared" si="2"/>
        <v/>
      </c>
      <c r="N21" s="72" t="str">
        <f t="shared" si="2"/>
        <v/>
      </c>
      <c r="O21" s="72" t="str">
        <f t="shared" si="2"/>
        <v/>
      </c>
      <c r="P21" s="72" t="str">
        <f t="shared" si="2"/>
        <v/>
      </c>
      <c r="Q21" s="72" t="str">
        <f t="shared" si="2"/>
        <v/>
      </c>
      <c r="R21" s="72" t="str">
        <f t="shared" si="2"/>
        <v/>
      </c>
      <c r="S21" s="72" t="str">
        <f t="shared" si="2"/>
        <v/>
      </c>
      <c r="T21" s="72" t="str">
        <f t="shared" si="2"/>
        <v/>
      </c>
      <c r="U21" s="72" t="str">
        <f t="shared" si="2"/>
        <v/>
      </c>
      <c r="V21" s="72" t="str">
        <f t="shared" si="2"/>
        <v/>
      </c>
      <c r="W21" s="72" t="str">
        <f t="shared" si="2"/>
        <v/>
      </c>
      <c r="X21" s="72" t="str">
        <f t="shared" si="2"/>
        <v/>
      </c>
      <c r="Y21" s="72" t="str">
        <f t="shared" si="2"/>
        <v/>
      </c>
      <c r="Z21" s="72" t="str">
        <f t="shared" si="4"/>
        <v/>
      </c>
      <c r="AA21" s="72" t="str">
        <f t="shared" si="4"/>
        <v/>
      </c>
      <c r="AB21" s="72" t="str">
        <f t="shared" si="4"/>
        <v/>
      </c>
      <c r="AC21" s="72" t="str">
        <f t="shared" si="4"/>
        <v/>
      </c>
      <c r="AD21" s="72" t="str">
        <f t="shared" si="4"/>
        <v/>
      </c>
      <c r="AE21" s="72" t="str">
        <f t="shared" si="4"/>
        <v/>
      </c>
      <c r="AF21" s="72" t="str">
        <f t="shared" si="4"/>
        <v/>
      </c>
      <c r="AG21" s="72" t="str">
        <f t="shared" si="4"/>
        <v/>
      </c>
      <c r="AH21" s="72" t="str">
        <f t="shared" si="4"/>
        <v/>
      </c>
      <c r="AI21" s="72" t="str">
        <f t="shared" si="4"/>
        <v/>
      </c>
      <c r="AJ21" s="72" t="str">
        <f t="shared" si="4"/>
        <v/>
      </c>
      <c r="AK21" s="72" t="str">
        <f t="shared" si="4"/>
        <v/>
      </c>
      <c r="AL21" s="72" t="str">
        <f t="shared" si="4"/>
        <v/>
      </c>
      <c r="AM21" s="72" t="str">
        <f t="shared" si="4"/>
        <v/>
      </c>
      <c r="AN21" s="72" t="str">
        <f t="shared" si="4"/>
        <v/>
      </c>
      <c r="AO21" s="72" t="str">
        <f t="shared" si="4"/>
        <v/>
      </c>
      <c r="AP21" s="72" t="str">
        <f t="shared" si="5"/>
        <v/>
      </c>
      <c r="AQ21" s="72" t="str">
        <f t="shared" si="5"/>
        <v/>
      </c>
      <c r="AR21" s="72" t="str">
        <f t="shared" si="5"/>
        <v/>
      </c>
      <c r="AS21" s="72" t="str">
        <f t="shared" si="5"/>
        <v/>
      </c>
      <c r="AT21" s="72" t="str">
        <f t="shared" si="5"/>
        <v/>
      </c>
      <c r="AU21" s="72" t="str">
        <f t="shared" si="5"/>
        <v/>
      </c>
      <c r="AV21" s="72" t="str">
        <f t="shared" si="5"/>
        <v/>
      </c>
      <c r="AW21" s="72" t="str">
        <f t="shared" si="5"/>
        <v/>
      </c>
      <c r="AX21" s="72" t="str">
        <f t="shared" si="5"/>
        <v/>
      </c>
      <c r="AY21" s="72" t="str">
        <f t="shared" si="5"/>
        <v/>
      </c>
      <c r="AZ21" s="72" t="str">
        <f t="shared" si="5"/>
        <v/>
      </c>
      <c r="BA21" s="72" t="str">
        <f t="shared" si="5"/>
        <v/>
      </c>
      <c r="BB21" s="72" t="str">
        <f t="shared" si="5"/>
        <v/>
      </c>
      <c r="BC21" s="72" t="str">
        <f t="shared" si="5"/>
        <v/>
      </c>
      <c r="BD21" s="72" t="str">
        <f t="shared" si="5"/>
        <v/>
      </c>
      <c r="BE21" s="72" t="str">
        <f t="shared" si="5"/>
        <v/>
      </c>
      <c r="BF21" s="72" t="str">
        <f t="shared" si="3"/>
        <v/>
      </c>
      <c r="BG21" s="72" t="str">
        <f t="shared" si="3"/>
        <v/>
      </c>
      <c r="BH21" s="72" t="str">
        <f t="shared" si="3"/>
        <v/>
      </c>
      <c r="BI21" s="72" t="str">
        <f t="shared" si="3"/>
        <v/>
      </c>
      <c r="BJ21" s="72" t="str">
        <f t="shared" si="3"/>
        <v/>
      </c>
    </row>
    <row r="22" spans="1:62" ht="18" customHeight="1" thickBot="1" x14ac:dyDescent="0.35">
      <c r="B22" s="73">
        <f>'Plan d''actions'!B22</f>
        <v>11</v>
      </c>
      <c r="C22" s="71">
        <f>'Plan d''actions'!C22</f>
        <v>0</v>
      </c>
      <c r="D22" s="70">
        <f>'Plan d''actions'!O22</f>
        <v>0</v>
      </c>
      <c r="E22" s="95">
        <f>'Plan d''actions'!D22</f>
        <v>0</v>
      </c>
      <c r="F22" s="95">
        <f>'Plan d''actions'!E22</f>
        <v>0</v>
      </c>
      <c r="G22" s="73" t="str">
        <f>'Plan d''actions'!F22</f>
        <v>N/A</v>
      </c>
      <c r="H22" s="67" t="str">
        <f>'Plan d''actions'!K22</f>
        <v>Pas commencé</v>
      </c>
      <c r="I22" s="97">
        <f>Tableau2482473[[#This Row],[Avancement (%)]]</f>
        <v>0</v>
      </c>
      <c r="J22" s="72" t="str">
        <f t="shared" si="2"/>
        <v/>
      </c>
      <c r="K22" s="72" t="str">
        <f t="shared" si="2"/>
        <v/>
      </c>
      <c r="L22" s="72" t="str">
        <f t="shared" si="2"/>
        <v/>
      </c>
      <c r="M22" s="72" t="str">
        <f t="shared" si="2"/>
        <v/>
      </c>
      <c r="N22" s="72" t="str">
        <f t="shared" si="2"/>
        <v/>
      </c>
      <c r="O22" s="72" t="str">
        <f t="shared" si="2"/>
        <v/>
      </c>
      <c r="P22" s="72" t="str">
        <f t="shared" si="2"/>
        <v/>
      </c>
      <c r="Q22" s="72" t="str">
        <f t="shared" si="2"/>
        <v/>
      </c>
      <c r="R22" s="72" t="str">
        <f t="shared" si="2"/>
        <v/>
      </c>
      <c r="S22" s="72" t="str">
        <f t="shared" si="2"/>
        <v/>
      </c>
      <c r="T22" s="72" t="str">
        <f t="shared" si="2"/>
        <v/>
      </c>
      <c r="U22" s="72" t="str">
        <f t="shared" si="2"/>
        <v/>
      </c>
      <c r="V22" s="72" t="str">
        <f t="shared" si="2"/>
        <v/>
      </c>
      <c r="W22" s="72" t="str">
        <f t="shared" si="2"/>
        <v/>
      </c>
      <c r="X22" s="72" t="str">
        <f t="shared" si="2"/>
        <v/>
      </c>
      <c r="Y22" s="72" t="str">
        <f t="shared" si="2"/>
        <v/>
      </c>
      <c r="Z22" s="72" t="str">
        <f t="shared" si="4"/>
        <v/>
      </c>
      <c r="AA22" s="72" t="str">
        <f t="shared" si="4"/>
        <v/>
      </c>
      <c r="AB22" s="72" t="str">
        <f t="shared" si="4"/>
        <v/>
      </c>
      <c r="AC22" s="72" t="str">
        <f t="shared" si="4"/>
        <v/>
      </c>
      <c r="AD22" s="72" t="str">
        <f t="shared" si="4"/>
        <v/>
      </c>
      <c r="AE22" s="72" t="str">
        <f t="shared" si="4"/>
        <v/>
      </c>
      <c r="AF22" s="72" t="str">
        <f t="shared" si="4"/>
        <v/>
      </c>
      <c r="AG22" s="72" t="str">
        <f t="shared" si="4"/>
        <v/>
      </c>
      <c r="AH22" s="72" t="str">
        <f t="shared" si="4"/>
        <v/>
      </c>
      <c r="AI22" s="72" t="str">
        <f t="shared" si="4"/>
        <v/>
      </c>
      <c r="AJ22" s="72" t="str">
        <f t="shared" si="4"/>
        <v/>
      </c>
      <c r="AK22" s="72" t="str">
        <f t="shared" si="4"/>
        <v/>
      </c>
      <c r="AL22" s="72" t="str">
        <f t="shared" si="4"/>
        <v/>
      </c>
      <c r="AM22" s="72" t="str">
        <f t="shared" si="4"/>
        <v/>
      </c>
      <c r="AN22" s="72" t="str">
        <f t="shared" si="4"/>
        <v/>
      </c>
      <c r="AO22" s="72" t="str">
        <f t="shared" si="4"/>
        <v/>
      </c>
      <c r="AP22" s="72" t="str">
        <f t="shared" si="5"/>
        <v/>
      </c>
      <c r="AQ22" s="72" t="str">
        <f t="shared" si="5"/>
        <v/>
      </c>
      <c r="AR22" s="72" t="str">
        <f t="shared" si="5"/>
        <v/>
      </c>
      <c r="AS22" s="72" t="str">
        <f t="shared" si="5"/>
        <v/>
      </c>
      <c r="AT22" s="72" t="str">
        <f t="shared" si="5"/>
        <v/>
      </c>
      <c r="AU22" s="72" t="str">
        <f t="shared" si="5"/>
        <v/>
      </c>
      <c r="AV22" s="72" t="str">
        <f t="shared" si="5"/>
        <v/>
      </c>
      <c r="AW22" s="72" t="str">
        <f t="shared" si="5"/>
        <v/>
      </c>
      <c r="AX22" s="72" t="str">
        <f t="shared" si="5"/>
        <v/>
      </c>
      <c r="AY22" s="72" t="str">
        <f t="shared" si="5"/>
        <v/>
      </c>
      <c r="AZ22" s="72" t="str">
        <f t="shared" si="5"/>
        <v/>
      </c>
      <c r="BA22" s="72" t="str">
        <f t="shared" si="5"/>
        <v/>
      </c>
      <c r="BB22" s="72" t="str">
        <f t="shared" si="5"/>
        <v/>
      </c>
      <c r="BC22" s="72" t="str">
        <f t="shared" si="5"/>
        <v/>
      </c>
      <c r="BD22" s="72" t="str">
        <f t="shared" si="5"/>
        <v/>
      </c>
      <c r="BE22" s="72" t="str">
        <f t="shared" si="5"/>
        <v/>
      </c>
      <c r="BF22" s="72" t="str">
        <f t="shared" si="3"/>
        <v/>
      </c>
      <c r="BG22" s="72" t="str">
        <f t="shared" si="3"/>
        <v/>
      </c>
      <c r="BH22" s="72" t="str">
        <f t="shared" si="3"/>
        <v/>
      </c>
      <c r="BI22" s="72" t="str">
        <f t="shared" si="3"/>
        <v/>
      </c>
      <c r="BJ22" s="72" t="str">
        <f t="shared" si="3"/>
        <v/>
      </c>
    </row>
    <row r="23" spans="1:62" ht="18" customHeight="1" thickBot="1" x14ac:dyDescent="0.35">
      <c r="B23" s="73">
        <f>'Plan d''actions'!B23</f>
        <v>12</v>
      </c>
      <c r="C23" s="71">
        <f>'Plan d''actions'!C23</f>
        <v>0</v>
      </c>
      <c r="D23" s="70">
        <f>'Plan d''actions'!O23</f>
        <v>0</v>
      </c>
      <c r="E23" s="95">
        <f>'Plan d''actions'!D23</f>
        <v>0</v>
      </c>
      <c r="F23" s="95">
        <f>'Plan d''actions'!E23</f>
        <v>0</v>
      </c>
      <c r="G23" s="73" t="str">
        <f>'Plan d''actions'!F23</f>
        <v>N/A</v>
      </c>
      <c r="H23" s="67" t="str">
        <f>'Plan d''actions'!K23</f>
        <v>Pas commencé</v>
      </c>
      <c r="I23" s="97">
        <f>Tableau2482473[[#This Row],[Avancement (%)]]</f>
        <v>0</v>
      </c>
      <c r="J23" s="72" t="str">
        <f t="shared" si="2"/>
        <v/>
      </c>
      <c r="K23" s="72" t="str">
        <f t="shared" si="2"/>
        <v/>
      </c>
      <c r="L23" s="72" t="str">
        <f t="shared" si="2"/>
        <v/>
      </c>
      <c r="M23" s="72" t="str">
        <f t="shared" si="2"/>
        <v/>
      </c>
      <c r="N23" s="72" t="str">
        <f t="shared" si="2"/>
        <v/>
      </c>
      <c r="O23" s="72" t="str">
        <f t="shared" si="2"/>
        <v/>
      </c>
      <c r="P23" s="72" t="str">
        <f t="shared" si="2"/>
        <v/>
      </c>
      <c r="Q23" s="72" t="str">
        <f t="shared" si="2"/>
        <v/>
      </c>
      <c r="R23" s="72" t="str">
        <f t="shared" si="2"/>
        <v/>
      </c>
      <c r="S23" s="72" t="str">
        <f t="shared" si="2"/>
        <v/>
      </c>
      <c r="T23" s="72" t="str">
        <f t="shared" si="2"/>
        <v/>
      </c>
      <c r="U23" s="72" t="str">
        <f t="shared" si="2"/>
        <v/>
      </c>
      <c r="V23" s="72" t="str">
        <f t="shared" si="2"/>
        <v/>
      </c>
      <c r="W23" s="72" t="str">
        <f t="shared" si="2"/>
        <v/>
      </c>
      <c r="X23" s="72" t="str">
        <f t="shared" si="2"/>
        <v/>
      </c>
      <c r="Y23" s="72" t="str">
        <f t="shared" si="2"/>
        <v/>
      </c>
      <c r="Z23" s="72" t="str">
        <f t="shared" si="4"/>
        <v/>
      </c>
      <c r="AA23" s="72" t="str">
        <f t="shared" si="4"/>
        <v/>
      </c>
      <c r="AB23" s="72" t="str">
        <f t="shared" si="4"/>
        <v/>
      </c>
      <c r="AC23" s="72" t="str">
        <f t="shared" si="4"/>
        <v/>
      </c>
      <c r="AD23" s="72" t="str">
        <f t="shared" si="4"/>
        <v/>
      </c>
      <c r="AE23" s="72" t="str">
        <f t="shared" si="4"/>
        <v/>
      </c>
      <c r="AF23" s="72" t="str">
        <f t="shared" si="4"/>
        <v/>
      </c>
      <c r="AG23" s="72" t="str">
        <f t="shared" si="4"/>
        <v/>
      </c>
      <c r="AH23" s="72" t="str">
        <f t="shared" si="4"/>
        <v/>
      </c>
      <c r="AI23" s="72" t="str">
        <f t="shared" si="4"/>
        <v/>
      </c>
      <c r="AJ23" s="72" t="str">
        <f t="shared" si="4"/>
        <v/>
      </c>
      <c r="AK23" s="72" t="str">
        <f t="shared" si="4"/>
        <v/>
      </c>
      <c r="AL23" s="72" t="str">
        <f t="shared" si="4"/>
        <v/>
      </c>
      <c r="AM23" s="72" t="str">
        <f t="shared" si="4"/>
        <v/>
      </c>
      <c r="AN23" s="72" t="str">
        <f t="shared" si="4"/>
        <v/>
      </c>
      <c r="AO23" s="72" t="str">
        <f t="shared" si="4"/>
        <v/>
      </c>
      <c r="AP23" s="72" t="str">
        <f t="shared" si="5"/>
        <v/>
      </c>
      <c r="AQ23" s="72" t="str">
        <f t="shared" si="5"/>
        <v/>
      </c>
      <c r="AR23" s="72" t="str">
        <f t="shared" si="5"/>
        <v/>
      </c>
      <c r="AS23" s="72" t="str">
        <f t="shared" si="5"/>
        <v/>
      </c>
      <c r="AT23" s="72" t="str">
        <f t="shared" si="5"/>
        <v/>
      </c>
      <c r="AU23" s="72" t="str">
        <f t="shared" si="5"/>
        <v/>
      </c>
      <c r="AV23" s="72" t="str">
        <f t="shared" si="5"/>
        <v/>
      </c>
      <c r="AW23" s="72" t="str">
        <f t="shared" si="5"/>
        <v/>
      </c>
      <c r="AX23" s="72" t="str">
        <f t="shared" si="5"/>
        <v/>
      </c>
      <c r="AY23" s="72" t="str">
        <f t="shared" si="5"/>
        <v/>
      </c>
      <c r="AZ23" s="72" t="str">
        <f t="shared" si="5"/>
        <v/>
      </c>
      <c r="BA23" s="72" t="str">
        <f t="shared" si="5"/>
        <v/>
      </c>
      <c r="BB23" s="72" t="str">
        <f t="shared" si="5"/>
        <v/>
      </c>
      <c r="BC23" s="72" t="str">
        <f t="shared" si="5"/>
        <v/>
      </c>
      <c r="BD23" s="72" t="str">
        <f t="shared" si="5"/>
        <v/>
      </c>
      <c r="BE23" s="72" t="str">
        <f t="shared" si="5"/>
        <v/>
      </c>
      <c r="BF23" s="72" t="str">
        <f t="shared" si="3"/>
        <v/>
      </c>
      <c r="BG23" s="72" t="str">
        <f t="shared" si="3"/>
        <v/>
      </c>
      <c r="BH23" s="72" t="str">
        <f t="shared" si="3"/>
        <v/>
      </c>
      <c r="BI23" s="72" t="str">
        <f t="shared" si="3"/>
        <v/>
      </c>
      <c r="BJ23" s="72" t="str">
        <f t="shared" si="3"/>
        <v/>
      </c>
    </row>
    <row r="24" spans="1:62" ht="18" customHeight="1" thickBot="1" x14ac:dyDescent="0.35">
      <c r="B24" s="73">
        <f>'Plan d''actions'!B24</f>
        <v>13</v>
      </c>
      <c r="C24" s="71">
        <f>'Plan d''actions'!C24</f>
        <v>0</v>
      </c>
      <c r="D24" s="70">
        <f>'Plan d''actions'!O24</f>
        <v>0</v>
      </c>
      <c r="E24" s="95">
        <f>'Plan d''actions'!D24</f>
        <v>0</v>
      </c>
      <c r="F24" s="95">
        <f>'Plan d''actions'!E24</f>
        <v>0</v>
      </c>
      <c r="G24" s="73" t="str">
        <f>'Plan d''actions'!F24</f>
        <v>N/A</v>
      </c>
      <c r="H24" s="67" t="str">
        <f>'Plan d''actions'!K24</f>
        <v>Pas commencé</v>
      </c>
      <c r="I24" s="97">
        <f>Tableau2482473[[#This Row],[Avancement (%)]]</f>
        <v>0</v>
      </c>
      <c r="J24" s="72" t="str">
        <f t="shared" si="2"/>
        <v/>
      </c>
      <c r="K24" s="72" t="str">
        <f t="shared" si="2"/>
        <v/>
      </c>
      <c r="L24" s="72" t="str">
        <f t="shared" si="2"/>
        <v/>
      </c>
      <c r="M24" s="72" t="str">
        <f t="shared" si="2"/>
        <v/>
      </c>
      <c r="N24" s="72" t="str">
        <f t="shared" si="2"/>
        <v/>
      </c>
      <c r="O24" s="72" t="str">
        <f t="shared" si="2"/>
        <v/>
      </c>
      <c r="P24" s="72" t="str">
        <f t="shared" si="2"/>
        <v/>
      </c>
      <c r="Q24" s="72" t="str">
        <f t="shared" si="2"/>
        <v/>
      </c>
      <c r="R24" s="72" t="str">
        <f t="shared" si="2"/>
        <v/>
      </c>
      <c r="S24" s="72" t="str">
        <f t="shared" si="2"/>
        <v/>
      </c>
      <c r="T24" s="72" t="str">
        <f t="shared" si="2"/>
        <v/>
      </c>
      <c r="U24" s="72" t="str">
        <f t="shared" si="2"/>
        <v/>
      </c>
      <c r="V24" s="72" t="str">
        <f t="shared" si="2"/>
        <v/>
      </c>
      <c r="W24" s="72" t="str">
        <f t="shared" si="2"/>
        <v/>
      </c>
      <c r="X24" s="72" t="str">
        <f t="shared" si="2"/>
        <v/>
      </c>
      <c r="Y24" s="72" t="str">
        <f t="shared" si="2"/>
        <v/>
      </c>
      <c r="Z24" s="72" t="str">
        <f t="shared" si="4"/>
        <v/>
      </c>
      <c r="AA24" s="72" t="str">
        <f t="shared" si="4"/>
        <v/>
      </c>
      <c r="AB24" s="72" t="str">
        <f t="shared" si="4"/>
        <v/>
      </c>
      <c r="AC24" s="72" t="str">
        <f t="shared" si="4"/>
        <v/>
      </c>
      <c r="AD24" s="72" t="str">
        <f t="shared" si="4"/>
        <v/>
      </c>
      <c r="AE24" s="72" t="str">
        <f t="shared" si="4"/>
        <v/>
      </c>
      <c r="AF24" s="72" t="str">
        <f t="shared" si="4"/>
        <v/>
      </c>
      <c r="AG24" s="72" t="str">
        <f t="shared" si="4"/>
        <v/>
      </c>
      <c r="AH24" s="72" t="str">
        <f t="shared" si="4"/>
        <v/>
      </c>
      <c r="AI24" s="72" t="str">
        <f t="shared" si="4"/>
        <v/>
      </c>
      <c r="AJ24" s="72" t="str">
        <f t="shared" si="4"/>
        <v/>
      </c>
      <c r="AK24" s="72" t="str">
        <f t="shared" si="4"/>
        <v/>
      </c>
      <c r="AL24" s="72" t="str">
        <f t="shared" si="4"/>
        <v/>
      </c>
      <c r="AM24" s="72" t="str">
        <f t="shared" si="4"/>
        <v/>
      </c>
      <c r="AN24" s="72" t="str">
        <f t="shared" si="4"/>
        <v/>
      </c>
      <c r="AO24" s="72" t="str">
        <f t="shared" si="4"/>
        <v/>
      </c>
      <c r="AP24" s="72" t="str">
        <f t="shared" si="5"/>
        <v/>
      </c>
      <c r="AQ24" s="72" t="str">
        <f t="shared" si="5"/>
        <v/>
      </c>
      <c r="AR24" s="72" t="str">
        <f t="shared" si="5"/>
        <v/>
      </c>
      <c r="AS24" s="72" t="str">
        <f t="shared" si="5"/>
        <v/>
      </c>
      <c r="AT24" s="72" t="str">
        <f t="shared" si="5"/>
        <v/>
      </c>
      <c r="AU24" s="72" t="str">
        <f t="shared" si="5"/>
        <v/>
      </c>
      <c r="AV24" s="72" t="str">
        <f t="shared" si="5"/>
        <v/>
      </c>
      <c r="AW24" s="72" t="str">
        <f t="shared" si="5"/>
        <v/>
      </c>
      <c r="AX24" s="72" t="str">
        <f t="shared" si="5"/>
        <v/>
      </c>
      <c r="AY24" s="72" t="str">
        <f t="shared" si="5"/>
        <v/>
      </c>
      <c r="AZ24" s="72" t="str">
        <f t="shared" si="5"/>
        <v/>
      </c>
      <c r="BA24" s="72" t="str">
        <f t="shared" si="5"/>
        <v/>
      </c>
      <c r="BB24" s="72" t="str">
        <f t="shared" si="5"/>
        <v/>
      </c>
      <c r="BC24" s="72" t="str">
        <f t="shared" si="5"/>
        <v/>
      </c>
      <c r="BD24" s="72" t="str">
        <f t="shared" si="5"/>
        <v/>
      </c>
      <c r="BE24" s="72" t="str">
        <f t="shared" si="5"/>
        <v/>
      </c>
      <c r="BF24" s="72" t="str">
        <f t="shared" si="3"/>
        <v/>
      </c>
      <c r="BG24" s="72" t="str">
        <f t="shared" si="3"/>
        <v/>
      </c>
      <c r="BH24" s="72" t="str">
        <f t="shared" si="3"/>
        <v/>
      </c>
      <c r="BI24" s="72" t="str">
        <f t="shared" si="3"/>
        <v/>
      </c>
      <c r="BJ24" s="72" t="str">
        <f t="shared" si="3"/>
        <v/>
      </c>
    </row>
    <row r="25" spans="1:62" ht="18" customHeight="1" thickBot="1" x14ac:dyDescent="0.35">
      <c r="B25" s="73">
        <f>'Plan d''actions'!B25</f>
        <v>14</v>
      </c>
      <c r="C25" s="71">
        <f>'Plan d''actions'!C25</f>
        <v>0</v>
      </c>
      <c r="D25" s="70">
        <f>'Plan d''actions'!O25</f>
        <v>0</v>
      </c>
      <c r="E25" s="95">
        <f>'Plan d''actions'!D25</f>
        <v>0</v>
      </c>
      <c r="F25" s="95">
        <f>'Plan d''actions'!E25</f>
        <v>0</v>
      </c>
      <c r="G25" s="73" t="str">
        <f>'Plan d''actions'!F25</f>
        <v>N/A</v>
      </c>
      <c r="H25" s="67" t="str">
        <f>'Plan d''actions'!K25</f>
        <v>Pas commencé</v>
      </c>
      <c r="I25" s="97">
        <f>Tableau2482473[[#This Row],[Avancement (%)]]</f>
        <v>0</v>
      </c>
      <c r="J25" s="72" t="str">
        <f t="shared" si="2"/>
        <v/>
      </c>
      <c r="K25" s="72" t="str">
        <f t="shared" si="2"/>
        <v/>
      </c>
      <c r="L25" s="72" t="str">
        <f t="shared" si="2"/>
        <v/>
      </c>
      <c r="M25" s="72" t="str">
        <f t="shared" si="2"/>
        <v/>
      </c>
      <c r="N25" s="72" t="str">
        <f t="shared" si="2"/>
        <v/>
      </c>
      <c r="O25" s="72" t="str">
        <f t="shared" si="2"/>
        <v/>
      </c>
      <c r="P25" s="72" t="str">
        <f t="shared" si="2"/>
        <v/>
      </c>
      <c r="Q25" s="72" t="str">
        <f t="shared" si="2"/>
        <v/>
      </c>
      <c r="R25" s="72" t="str">
        <f t="shared" si="2"/>
        <v/>
      </c>
      <c r="S25" s="72" t="str">
        <f t="shared" si="2"/>
        <v/>
      </c>
      <c r="T25" s="72" t="str">
        <f t="shared" si="2"/>
        <v/>
      </c>
      <c r="U25" s="72" t="str">
        <f t="shared" si="2"/>
        <v/>
      </c>
      <c r="V25" s="72" t="str">
        <f t="shared" si="2"/>
        <v/>
      </c>
      <c r="W25" s="72" t="str">
        <f t="shared" si="2"/>
        <v/>
      </c>
      <c r="X25" s="72" t="str">
        <f t="shared" si="2"/>
        <v/>
      </c>
      <c r="Y25" s="72" t="str">
        <f t="shared" si="2"/>
        <v/>
      </c>
      <c r="Z25" s="72" t="str">
        <f t="shared" si="4"/>
        <v/>
      </c>
      <c r="AA25" s="72" t="str">
        <f t="shared" si="4"/>
        <v/>
      </c>
      <c r="AB25" s="72" t="str">
        <f t="shared" si="4"/>
        <v/>
      </c>
      <c r="AC25" s="72" t="str">
        <f t="shared" si="4"/>
        <v/>
      </c>
      <c r="AD25" s="72" t="str">
        <f t="shared" si="4"/>
        <v/>
      </c>
      <c r="AE25" s="72" t="str">
        <f t="shared" si="4"/>
        <v/>
      </c>
      <c r="AF25" s="72" t="str">
        <f t="shared" si="4"/>
        <v/>
      </c>
      <c r="AG25" s="72" t="str">
        <f t="shared" si="4"/>
        <v/>
      </c>
      <c r="AH25" s="72" t="str">
        <f t="shared" si="4"/>
        <v/>
      </c>
      <c r="AI25" s="72" t="str">
        <f t="shared" si="4"/>
        <v/>
      </c>
      <c r="AJ25" s="72" t="str">
        <f t="shared" si="4"/>
        <v/>
      </c>
      <c r="AK25" s="72" t="str">
        <f t="shared" si="4"/>
        <v/>
      </c>
      <c r="AL25" s="72" t="str">
        <f t="shared" si="4"/>
        <v/>
      </c>
      <c r="AM25" s="72" t="str">
        <f t="shared" si="4"/>
        <v/>
      </c>
      <c r="AN25" s="72" t="str">
        <f t="shared" si="4"/>
        <v/>
      </c>
      <c r="AO25" s="72" t="str">
        <f t="shared" si="4"/>
        <v/>
      </c>
      <c r="AP25" s="72" t="str">
        <f t="shared" si="5"/>
        <v/>
      </c>
      <c r="AQ25" s="72" t="str">
        <f t="shared" si="5"/>
        <v/>
      </c>
      <c r="AR25" s="72" t="str">
        <f t="shared" si="5"/>
        <v/>
      </c>
      <c r="AS25" s="72" t="str">
        <f t="shared" si="5"/>
        <v/>
      </c>
      <c r="AT25" s="72" t="str">
        <f t="shared" si="5"/>
        <v/>
      </c>
      <c r="AU25" s="72" t="str">
        <f t="shared" si="5"/>
        <v/>
      </c>
      <c r="AV25" s="72" t="str">
        <f t="shared" si="5"/>
        <v/>
      </c>
      <c r="AW25" s="72" t="str">
        <f t="shared" si="5"/>
        <v/>
      </c>
      <c r="AX25" s="72" t="str">
        <f t="shared" si="5"/>
        <v/>
      </c>
      <c r="AY25" s="72" t="str">
        <f t="shared" si="5"/>
        <v/>
      </c>
      <c r="AZ25" s="72" t="str">
        <f t="shared" si="5"/>
        <v/>
      </c>
      <c r="BA25" s="72" t="str">
        <f t="shared" si="5"/>
        <v/>
      </c>
      <c r="BB25" s="72" t="str">
        <f t="shared" si="5"/>
        <v/>
      </c>
      <c r="BC25" s="72" t="str">
        <f t="shared" si="5"/>
        <v/>
      </c>
      <c r="BD25" s="72" t="str">
        <f t="shared" si="5"/>
        <v/>
      </c>
      <c r="BE25" s="72" t="str">
        <f t="shared" si="5"/>
        <v/>
      </c>
      <c r="BF25" s="72" t="str">
        <f t="shared" si="3"/>
        <v/>
      </c>
      <c r="BG25" s="72" t="str">
        <f t="shared" si="3"/>
        <v/>
      </c>
      <c r="BH25" s="72" t="str">
        <f t="shared" si="3"/>
        <v/>
      </c>
      <c r="BI25" s="72" t="str">
        <f t="shared" si="3"/>
        <v/>
      </c>
      <c r="BJ25" s="72" t="str">
        <f t="shared" si="3"/>
        <v/>
      </c>
    </row>
    <row r="26" spans="1:62" ht="18" customHeight="1" thickBot="1" x14ac:dyDescent="0.35">
      <c r="B26" s="73">
        <f>'Plan d''actions'!B26</f>
        <v>15</v>
      </c>
      <c r="C26" s="71">
        <f>'Plan d''actions'!C26</f>
        <v>0</v>
      </c>
      <c r="D26" s="70">
        <f>'Plan d''actions'!O26</f>
        <v>0</v>
      </c>
      <c r="E26" s="95">
        <f>'Plan d''actions'!D26</f>
        <v>0</v>
      </c>
      <c r="F26" s="95">
        <f>'Plan d''actions'!E26</f>
        <v>0</v>
      </c>
      <c r="G26" s="73" t="str">
        <f>'Plan d''actions'!F26</f>
        <v>N/A</v>
      </c>
      <c r="H26" s="67" t="str">
        <f>'Plan d''actions'!K26</f>
        <v>Pas commencé</v>
      </c>
      <c r="I26" s="97">
        <f>Tableau2482473[[#This Row],[Avancement (%)]]</f>
        <v>0</v>
      </c>
      <c r="J26" s="72" t="str">
        <f t="shared" si="2"/>
        <v/>
      </c>
      <c r="K26" s="72" t="str">
        <f t="shared" si="2"/>
        <v/>
      </c>
      <c r="L26" s="72" t="str">
        <f t="shared" si="2"/>
        <v/>
      </c>
      <c r="M26" s="72" t="str">
        <f t="shared" si="2"/>
        <v/>
      </c>
      <c r="N26" s="72" t="str">
        <f t="shared" si="2"/>
        <v/>
      </c>
      <c r="O26" s="72" t="str">
        <f t="shared" si="2"/>
        <v/>
      </c>
      <c r="P26" s="72" t="str">
        <f t="shared" si="2"/>
        <v/>
      </c>
      <c r="Q26" s="72" t="str">
        <f t="shared" si="2"/>
        <v/>
      </c>
      <c r="R26" s="72" t="str">
        <f t="shared" si="2"/>
        <v/>
      </c>
      <c r="S26" s="72" t="str">
        <f t="shared" si="2"/>
        <v/>
      </c>
      <c r="T26" s="72" t="str">
        <f t="shared" si="2"/>
        <v/>
      </c>
      <c r="U26" s="72" t="str">
        <f t="shared" si="2"/>
        <v/>
      </c>
      <c r="V26" s="72" t="str">
        <f t="shared" si="2"/>
        <v/>
      </c>
      <c r="W26" s="72" t="str">
        <f t="shared" si="2"/>
        <v/>
      </c>
      <c r="X26" s="72" t="str">
        <f t="shared" si="2"/>
        <v/>
      </c>
      <c r="Y26" s="72" t="str">
        <f t="shared" si="2"/>
        <v/>
      </c>
      <c r="Z26" s="72" t="str">
        <f t="shared" si="4"/>
        <v/>
      </c>
      <c r="AA26" s="72" t="str">
        <f t="shared" si="4"/>
        <v/>
      </c>
      <c r="AB26" s="72" t="str">
        <f t="shared" si="4"/>
        <v/>
      </c>
      <c r="AC26" s="72" t="str">
        <f t="shared" si="4"/>
        <v/>
      </c>
      <c r="AD26" s="72" t="str">
        <f t="shared" si="4"/>
        <v/>
      </c>
      <c r="AE26" s="72" t="str">
        <f t="shared" si="4"/>
        <v/>
      </c>
      <c r="AF26" s="72" t="str">
        <f t="shared" si="4"/>
        <v/>
      </c>
      <c r="AG26" s="72" t="str">
        <f t="shared" si="4"/>
        <v/>
      </c>
      <c r="AH26" s="72" t="str">
        <f t="shared" si="4"/>
        <v/>
      </c>
      <c r="AI26" s="72" t="str">
        <f t="shared" si="4"/>
        <v/>
      </c>
      <c r="AJ26" s="72" t="str">
        <f t="shared" si="4"/>
        <v/>
      </c>
      <c r="AK26" s="72" t="str">
        <f t="shared" si="4"/>
        <v/>
      </c>
      <c r="AL26" s="72" t="str">
        <f t="shared" si="4"/>
        <v/>
      </c>
      <c r="AM26" s="72" t="str">
        <f t="shared" si="4"/>
        <v/>
      </c>
      <c r="AN26" s="72" t="str">
        <f t="shared" si="4"/>
        <v/>
      </c>
      <c r="AO26" s="72" t="str">
        <f t="shared" si="4"/>
        <v/>
      </c>
      <c r="AP26" s="72" t="str">
        <f t="shared" si="5"/>
        <v/>
      </c>
      <c r="AQ26" s="72" t="str">
        <f t="shared" si="5"/>
        <v/>
      </c>
      <c r="AR26" s="72" t="str">
        <f t="shared" si="5"/>
        <v/>
      </c>
      <c r="AS26" s="72" t="str">
        <f t="shared" si="5"/>
        <v/>
      </c>
      <c r="AT26" s="72" t="str">
        <f t="shared" si="5"/>
        <v/>
      </c>
      <c r="AU26" s="72" t="str">
        <f t="shared" si="5"/>
        <v/>
      </c>
      <c r="AV26" s="72" t="str">
        <f t="shared" si="5"/>
        <v/>
      </c>
      <c r="AW26" s="72" t="str">
        <f t="shared" si="5"/>
        <v/>
      </c>
      <c r="AX26" s="72" t="str">
        <f t="shared" si="5"/>
        <v/>
      </c>
      <c r="AY26" s="72" t="str">
        <f t="shared" si="5"/>
        <v/>
      </c>
      <c r="AZ26" s="72" t="str">
        <f t="shared" si="5"/>
        <v/>
      </c>
      <c r="BA26" s="72" t="str">
        <f t="shared" si="5"/>
        <v/>
      </c>
      <c r="BB26" s="72" t="str">
        <f t="shared" si="5"/>
        <v/>
      </c>
      <c r="BC26" s="72" t="str">
        <f t="shared" si="5"/>
        <v/>
      </c>
      <c r="BD26" s="72" t="str">
        <f t="shared" si="5"/>
        <v/>
      </c>
      <c r="BE26" s="72" t="str">
        <f t="shared" si="5"/>
        <v/>
      </c>
      <c r="BF26" s="72" t="str">
        <f t="shared" si="3"/>
        <v/>
      </c>
      <c r="BG26" s="72" t="str">
        <f t="shared" si="3"/>
        <v/>
      </c>
      <c r="BH26" s="72" t="str">
        <f t="shared" si="3"/>
        <v/>
      </c>
      <c r="BI26" s="72" t="str">
        <f t="shared" si="3"/>
        <v/>
      </c>
      <c r="BJ26" s="72" t="str">
        <f t="shared" si="3"/>
        <v/>
      </c>
    </row>
    <row r="27" spans="1:62" ht="18" customHeight="1" thickBot="1" x14ac:dyDescent="0.35">
      <c r="B27" s="73">
        <f>'Plan d''actions'!B27</f>
        <v>16</v>
      </c>
      <c r="C27" s="71">
        <f>'Plan d''actions'!C27</f>
        <v>0</v>
      </c>
      <c r="D27" s="70">
        <f>'Plan d''actions'!O27</f>
        <v>0</v>
      </c>
      <c r="E27" s="95">
        <f>'Plan d''actions'!D27</f>
        <v>0</v>
      </c>
      <c r="F27" s="95">
        <f>'Plan d''actions'!E27</f>
        <v>0</v>
      </c>
      <c r="G27" s="73" t="str">
        <f>'Plan d''actions'!F27</f>
        <v>N/A</v>
      </c>
      <c r="H27" s="67" t="str">
        <f>'Plan d''actions'!K27</f>
        <v>Pas commencé</v>
      </c>
      <c r="I27" s="97">
        <f>Tableau2482473[[#This Row],[Avancement (%)]]</f>
        <v>0</v>
      </c>
      <c r="J27" s="72" t="str">
        <f t="shared" si="2"/>
        <v/>
      </c>
      <c r="K27" s="72" t="str">
        <f t="shared" si="2"/>
        <v/>
      </c>
      <c r="L27" s="72" t="str">
        <f t="shared" si="2"/>
        <v/>
      </c>
      <c r="M27" s="72" t="str">
        <f t="shared" si="2"/>
        <v/>
      </c>
      <c r="N27" s="72" t="str">
        <f t="shared" si="2"/>
        <v/>
      </c>
      <c r="O27" s="72" t="str">
        <f t="shared" si="2"/>
        <v/>
      </c>
      <c r="P27" s="72" t="str">
        <f t="shared" si="2"/>
        <v/>
      </c>
      <c r="Q27" s="72" t="str">
        <f t="shared" si="2"/>
        <v/>
      </c>
      <c r="R27" s="72" t="str">
        <f t="shared" si="2"/>
        <v/>
      </c>
      <c r="S27" s="72" t="str">
        <f t="shared" si="2"/>
        <v/>
      </c>
      <c r="T27" s="72" t="str">
        <f t="shared" si="2"/>
        <v/>
      </c>
      <c r="U27" s="72" t="str">
        <f t="shared" si="2"/>
        <v/>
      </c>
      <c r="V27" s="72" t="str">
        <f t="shared" si="2"/>
        <v/>
      </c>
      <c r="W27" s="72" t="str">
        <f t="shared" si="2"/>
        <v/>
      </c>
      <c r="X27" s="72" t="str">
        <f t="shared" si="2"/>
        <v/>
      </c>
      <c r="Y27" s="72" t="str">
        <f t="shared" si="2"/>
        <v/>
      </c>
      <c r="Z27" s="72" t="str">
        <f t="shared" si="4"/>
        <v/>
      </c>
      <c r="AA27" s="72" t="str">
        <f t="shared" si="4"/>
        <v/>
      </c>
      <c r="AB27" s="72" t="str">
        <f t="shared" si="4"/>
        <v/>
      </c>
      <c r="AC27" s="72" t="str">
        <f t="shared" si="4"/>
        <v/>
      </c>
      <c r="AD27" s="72" t="str">
        <f t="shared" si="4"/>
        <v/>
      </c>
      <c r="AE27" s="72" t="str">
        <f t="shared" si="4"/>
        <v/>
      </c>
      <c r="AF27" s="72" t="str">
        <f t="shared" si="4"/>
        <v/>
      </c>
      <c r="AG27" s="72" t="str">
        <f t="shared" si="4"/>
        <v/>
      </c>
      <c r="AH27" s="72" t="str">
        <f t="shared" si="4"/>
        <v/>
      </c>
      <c r="AI27" s="72" t="str">
        <f t="shared" si="4"/>
        <v/>
      </c>
      <c r="AJ27" s="72" t="str">
        <f t="shared" si="4"/>
        <v/>
      </c>
      <c r="AK27" s="72" t="str">
        <f t="shared" si="4"/>
        <v/>
      </c>
      <c r="AL27" s="72" t="str">
        <f t="shared" si="4"/>
        <v/>
      </c>
      <c r="AM27" s="72" t="str">
        <f t="shared" si="4"/>
        <v/>
      </c>
      <c r="AN27" s="72" t="str">
        <f t="shared" si="4"/>
        <v/>
      </c>
      <c r="AO27" s="72" t="str">
        <f t="shared" si="4"/>
        <v/>
      </c>
      <c r="AP27" s="72" t="str">
        <f t="shared" si="5"/>
        <v/>
      </c>
      <c r="AQ27" s="72" t="str">
        <f t="shared" si="5"/>
        <v/>
      </c>
      <c r="AR27" s="72" t="str">
        <f t="shared" si="5"/>
        <v/>
      </c>
      <c r="AS27" s="72" t="str">
        <f t="shared" si="5"/>
        <v/>
      </c>
      <c r="AT27" s="72" t="str">
        <f t="shared" si="5"/>
        <v/>
      </c>
      <c r="AU27" s="72" t="str">
        <f t="shared" si="5"/>
        <v/>
      </c>
      <c r="AV27" s="72" t="str">
        <f t="shared" si="5"/>
        <v/>
      </c>
      <c r="AW27" s="72" t="str">
        <f t="shared" si="5"/>
        <v/>
      </c>
      <c r="AX27" s="72" t="str">
        <f t="shared" si="5"/>
        <v/>
      </c>
      <c r="AY27" s="72" t="str">
        <f t="shared" si="5"/>
        <v/>
      </c>
      <c r="AZ27" s="72" t="str">
        <f t="shared" si="5"/>
        <v/>
      </c>
      <c r="BA27" s="72" t="str">
        <f t="shared" si="5"/>
        <v/>
      </c>
      <c r="BB27" s="72" t="str">
        <f t="shared" si="5"/>
        <v/>
      </c>
      <c r="BC27" s="72" t="str">
        <f t="shared" si="5"/>
        <v/>
      </c>
      <c r="BD27" s="72" t="str">
        <f t="shared" si="5"/>
        <v/>
      </c>
      <c r="BE27" s="72" t="str">
        <f t="shared" si="5"/>
        <v/>
      </c>
      <c r="BF27" s="72" t="str">
        <f t="shared" si="3"/>
        <v/>
      </c>
      <c r="BG27" s="72" t="str">
        <f t="shared" si="3"/>
        <v/>
      </c>
      <c r="BH27" s="72" t="str">
        <f t="shared" si="3"/>
        <v/>
      </c>
      <c r="BI27" s="72" t="str">
        <f t="shared" si="3"/>
        <v/>
      </c>
      <c r="BJ27" s="72" t="str">
        <f t="shared" si="3"/>
        <v/>
      </c>
    </row>
    <row r="28" spans="1:62" ht="18" customHeight="1" thickBot="1" x14ac:dyDescent="0.35">
      <c r="B28" s="73">
        <f>'Plan d''actions'!B28</f>
        <v>17</v>
      </c>
      <c r="C28" s="71">
        <f>'Plan d''actions'!C28</f>
        <v>0</v>
      </c>
      <c r="D28" s="70">
        <f>'Plan d''actions'!O28</f>
        <v>0</v>
      </c>
      <c r="E28" s="95">
        <f>'Plan d''actions'!D28</f>
        <v>0</v>
      </c>
      <c r="F28" s="95">
        <f>'Plan d''actions'!E28</f>
        <v>0</v>
      </c>
      <c r="G28" s="73" t="str">
        <f>'Plan d''actions'!F28</f>
        <v>N/A</v>
      </c>
      <c r="H28" s="67" t="str">
        <f>'Plan d''actions'!K28</f>
        <v>Pas commencé</v>
      </c>
      <c r="I28" s="97">
        <f>Tableau2482473[[#This Row],[Avancement (%)]]</f>
        <v>0</v>
      </c>
      <c r="J28" s="72" t="str">
        <f t="shared" si="2"/>
        <v/>
      </c>
      <c r="K28" s="72" t="str">
        <f t="shared" si="2"/>
        <v/>
      </c>
      <c r="L28" s="72" t="str">
        <f t="shared" si="2"/>
        <v/>
      </c>
      <c r="M28" s="72" t="str">
        <f t="shared" si="2"/>
        <v/>
      </c>
      <c r="N28" s="72" t="str">
        <f t="shared" si="2"/>
        <v/>
      </c>
      <c r="O28" s="72" t="str">
        <f t="shared" si="2"/>
        <v/>
      </c>
      <c r="P28" s="72" t="str">
        <f t="shared" si="2"/>
        <v/>
      </c>
      <c r="Q28" s="72" t="str">
        <f t="shared" si="2"/>
        <v/>
      </c>
      <c r="R28" s="72" t="str">
        <f t="shared" si="2"/>
        <v/>
      </c>
      <c r="S28" s="72" t="str">
        <f t="shared" si="2"/>
        <v/>
      </c>
      <c r="T28" s="72" t="str">
        <f t="shared" si="2"/>
        <v/>
      </c>
      <c r="U28" s="72" t="str">
        <f t="shared" si="2"/>
        <v/>
      </c>
      <c r="V28" s="72" t="str">
        <f t="shared" si="2"/>
        <v/>
      </c>
      <c r="W28" s="72" t="str">
        <f t="shared" si="2"/>
        <v/>
      </c>
      <c r="X28" s="72" t="str">
        <f t="shared" si="2"/>
        <v/>
      </c>
      <c r="Y28" s="72" t="str">
        <f t="shared" si="2"/>
        <v/>
      </c>
      <c r="Z28" s="72" t="str">
        <f t="shared" si="4"/>
        <v/>
      </c>
      <c r="AA28" s="72" t="str">
        <f t="shared" si="4"/>
        <v/>
      </c>
      <c r="AB28" s="72" t="str">
        <f t="shared" si="4"/>
        <v/>
      </c>
      <c r="AC28" s="72" t="str">
        <f t="shared" si="4"/>
        <v/>
      </c>
      <c r="AD28" s="72" t="str">
        <f t="shared" si="4"/>
        <v/>
      </c>
      <c r="AE28" s="72" t="str">
        <f t="shared" si="4"/>
        <v/>
      </c>
      <c r="AF28" s="72" t="str">
        <f t="shared" si="4"/>
        <v/>
      </c>
      <c r="AG28" s="72" t="str">
        <f t="shared" si="4"/>
        <v/>
      </c>
      <c r="AH28" s="72" t="str">
        <f t="shared" si="4"/>
        <v/>
      </c>
      <c r="AI28" s="72" t="str">
        <f t="shared" si="4"/>
        <v/>
      </c>
      <c r="AJ28" s="72" t="str">
        <f t="shared" si="4"/>
        <v/>
      </c>
      <c r="AK28" s="72" t="str">
        <f t="shared" si="4"/>
        <v/>
      </c>
      <c r="AL28" s="72" t="str">
        <f t="shared" si="4"/>
        <v/>
      </c>
      <c r="AM28" s="72" t="str">
        <f t="shared" si="4"/>
        <v/>
      </c>
      <c r="AN28" s="72" t="str">
        <f t="shared" si="4"/>
        <v/>
      </c>
      <c r="AO28" s="72" t="str">
        <f t="shared" si="4"/>
        <v/>
      </c>
      <c r="AP28" s="72" t="str">
        <f t="shared" si="5"/>
        <v/>
      </c>
      <c r="AQ28" s="72" t="str">
        <f t="shared" si="5"/>
        <v/>
      </c>
      <c r="AR28" s="72" t="str">
        <f t="shared" si="5"/>
        <v/>
      </c>
      <c r="AS28" s="72" t="str">
        <f t="shared" si="5"/>
        <v/>
      </c>
      <c r="AT28" s="72" t="str">
        <f t="shared" si="5"/>
        <v/>
      </c>
      <c r="AU28" s="72" t="str">
        <f t="shared" si="5"/>
        <v/>
      </c>
      <c r="AV28" s="72" t="str">
        <f t="shared" si="5"/>
        <v/>
      </c>
      <c r="AW28" s="72" t="str">
        <f t="shared" si="5"/>
        <v/>
      </c>
      <c r="AX28" s="72" t="str">
        <f t="shared" si="5"/>
        <v/>
      </c>
      <c r="AY28" s="72" t="str">
        <f t="shared" si="5"/>
        <v/>
      </c>
      <c r="AZ28" s="72" t="str">
        <f t="shared" si="5"/>
        <v/>
      </c>
      <c r="BA28" s="72" t="str">
        <f t="shared" si="5"/>
        <v/>
      </c>
      <c r="BB28" s="72" t="str">
        <f t="shared" si="5"/>
        <v/>
      </c>
      <c r="BC28" s="72" t="str">
        <f t="shared" si="5"/>
        <v/>
      </c>
      <c r="BD28" s="72" t="str">
        <f t="shared" si="5"/>
        <v/>
      </c>
      <c r="BE28" s="72" t="str">
        <f t="shared" si="5"/>
        <v/>
      </c>
      <c r="BF28" s="72" t="str">
        <f t="shared" si="3"/>
        <v/>
      </c>
      <c r="BG28" s="72" t="str">
        <f t="shared" si="3"/>
        <v/>
      </c>
      <c r="BH28" s="72" t="str">
        <f t="shared" si="3"/>
        <v/>
      </c>
      <c r="BI28" s="72" t="str">
        <f t="shared" si="3"/>
        <v/>
      </c>
      <c r="BJ28" s="72" t="str">
        <f t="shared" si="3"/>
        <v/>
      </c>
    </row>
    <row r="29" spans="1:62" ht="18" customHeight="1" thickBot="1" x14ac:dyDescent="0.35">
      <c r="B29" s="73">
        <f>'Plan d''actions'!B29</f>
        <v>18</v>
      </c>
      <c r="C29" s="71">
        <f>'Plan d''actions'!C29</f>
        <v>0</v>
      </c>
      <c r="D29" s="70">
        <f>'Plan d''actions'!O29</f>
        <v>0</v>
      </c>
      <c r="E29" s="95">
        <f>'Plan d''actions'!D29</f>
        <v>0</v>
      </c>
      <c r="F29" s="95">
        <f>'Plan d''actions'!E29</f>
        <v>0</v>
      </c>
      <c r="G29" s="73" t="str">
        <f>'Plan d''actions'!F29</f>
        <v>N/A</v>
      </c>
      <c r="H29" s="67" t="str">
        <f>'Plan d''actions'!K29</f>
        <v>Pas commencé</v>
      </c>
      <c r="I29" s="97">
        <f>Tableau2482473[[#This Row],[Avancement (%)]]</f>
        <v>0</v>
      </c>
      <c r="J29" s="72" t="str">
        <f t="shared" si="2"/>
        <v/>
      </c>
      <c r="K29" s="72" t="str">
        <f t="shared" si="2"/>
        <v/>
      </c>
      <c r="L29" s="72" t="str">
        <f t="shared" si="2"/>
        <v/>
      </c>
      <c r="M29" s="72" t="str">
        <f t="shared" si="2"/>
        <v/>
      </c>
      <c r="N29" s="72" t="str">
        <f t="shared" si="2"/>
        <v/>
      </c>
      <c r="O29" s="72" t="str">
        <f t="shared" si="2"/>
        <v/>
      </c>
      <c r="P29" s="72" t="str">
        <f t="shared" si="2"/>
        <v/>
      </c>
      <c r="Q29" s="72" t="str">
        <f t="shared" si="2"/>
        <v/>
      </c>
      <c r="R29" s="72" t="str">
        <f t="shared" si="2"/>
        <v/>
      </c>
      <c r="S29" s="72" t="str">
        <f t="shared" si="2"/>
        <v/>
      </c>
      <c r="T29" s="72" t="str">
        <f t="shared" si="2"/>
        <v/>
      </c>
      <c r="U29" s="72" t="str">
        <f t="shared" si="2"/>
        <v/>
      </c>
      <c r="V29" s="72" t="str">
        <f t="shared" si="2"/>
        <v/>
      </c>
      <c r="W29" s="72" t="str">
        <f t="shared" si="2"/>
        <v/>
      </c>
      <c r="X29" s="72" t="str">
        <f t="shared" si="2"/>
        <v/>
      </c>
      <c r="Y29" s="72" t="str">
        <f t="shared" si="2"/>
        <v/>
      </c>
      <c r="Z29" s="72" t="str">
        <f t="shared" si="4"/>
        <v/>
      </c>
      <c r="AA29" s="72" t="str">
        <f t="shared" si="4"/>
        <v/>
      </c>
      <c r="AB29" s="72" t="str">
        <f t="shared" si="4"/>
        <v/>
      </c>
      <c r="AC29" s="72" t="str">
        <f t="shared" si="4"/>
        <v/>
      </c>
      <c r="AD29" s="72" t="str">
        <f t="shared" si="4"/>
        <v/>
      </c>
      <c r="AE29" s="72" t="str">
        <f t="shared" si="4"/>
        <v/>
      </c>
      <c r="AF29" s="72" t="str">
        <f t="shared" si="4"/>
        <v/>
      </c>
      <c r="AG29" s="72" t="str">
        <f t="shared" si="4"/>
        <v/>
      </c>
      <c r="AH29" s="72" t="str">
        <f t="shared" si="4"/>
        <v/>
      </c>
      <c r="AI29" s="72" t="str">
        <f t="shared" si="4"/>
        <v/>
      </c>
      <c r="AJ29" s="72" t="str">
        <f t="shared" si="4"/>
        <v/>
      </c>
      <c r="AK29" s="72" t="str">
        <f t="shared" si="4"/>
        <v/>
      </c>
      <c r="AL29" s="72" t="str">
        <f t="shared" si="4"/>
        <v/>
      </c>
      <c r="AM29" s="72" t="str">
        <f t="shared" si="4"/>
        <v/>
      </c>
      <c r="AN29" s="72" t="str">
        <f t="shared" si="4"/>
        <v/>
      </c>
      <c r="AO29" s="72" t="str">
        <f t="shared" si="4"/>
        <v/>
      </c>
      <c r="AP29" s="72" t="str">
        <f t="shared" si="5"/>
        <v/>
      </c>
      <c r="AQ29" s="72" t="str">
        <f t="shared" si="5"/>
        <v/>
      </c>
      <c r="AR29" s="72" t="str">
        <f t="shared" si="5"/>
        <v/>
      </c>
      <c r="AS29" s="72" t="str">
        <f t="shared" si="5"/>
        <v/>
      </c>
      <c r="AT29" s="72" t="str">
        <f t="shared" si="5"/>
        <v/>
      </c>
      <c r="AU29" s="72" t="str">
        <f t="shared" si="5"/>
        <v/>
      </c>
      <c r="AV29" s="72" t="str">
        <f t="shared" si="5"/>
        <v/>
      </c>
      <c r="AW29" s="72" t="str">
        <f t="shared" si="5"/>
        <v/>
      </c>
      <c r="AX29" s="72" t="str">
        <f t="shared" si="5"/>
        <v/>
      </c>
      <c r="AY29" s="72" t="str">
        <f t="shared" si="5"/>
        <v/>
      </c>
      <c r="AZ29" s="72" t="str">
        <f t="shared" si="5"/>
        <v/>
      </c>
      <c r="BA29" s="72" t="str">
        <f t="shared" si="5"/>
        <v/>
      </c>
      <c r="BB29" s="72" t="str">
        <f t="shared" si="5"/>
        <v/>
      </c>
      <c r="BC29" s="72" t="str">
        <f t="shared" si="5"/>
        <v/>
      </c>
      <c r="BD29" s="72" t="str">
        <f t="shared" si="5"/>
        <v/>
      </c>
      <c r="BE29" s="72" t="str">
        <f t="shared" si="5"/>
        <v/>
      </c>
      <c r="BF29" s="72" t="str">
        <f t="shared" si="3"/>
        <v/>
      </c>
      <c r="BG29" s="72" t="str">
        <f t="shared" si="3"/>
        <v/>
      </c>
      <c r="BH29" s="72" t="str">
        <f t="shared" si="3"/>
        <v/>
      </c>
      <c r="BI29" s="72" t="str">
        <f t="shared" si="3"/>
        <v/>
      </c>
      <c r="BJ29" s="72" t="str">
        <f t="shared" si="3"/>
        <v/>
      </c>
    </row>
    <row r="30" spans="1:62" ht="18" customHeight="1" thickBot="1" x14ac:dyDescent="0.35">
      <c r="B30" s="73">
        <f>'Plan d''actions'!B30</f>
        <v>19</v>
      </c>
      <c r="C30" s="71">
        <f>'Plan d''actions'!C30</f>
        <v>0</v>
      </c>
      <c r="D30" s="70">
        <f>'Plan d''actions'!O30</f>
        <v>0</v>
      </c>
      <c r="E30" s="95">
        <f>'Plan d''actions'!D30</f>
        <v>0</v>
      </c>
      <c r="F30" s="95">
        <f>'Plan d''actions'!E30</f>
        <v>0</v>
      </c>
      <c r="G30" s="73" t="str">
        <f>'Plan d''actions'!F30</f>
        <v>N/A</v>
      </c>
      <c r="H30" s="67" t="str">
        <f>'Plan d''actions'!K30</f>
        <v>Pas commencé</v>
      </c>
      <c r="I30" s="97">
        <f>Tableau2482473[[#This Row],[Avancement (%)]]</f>
        <v>0</v>
      </c>
      <c r="J30" s="72" t="str">
        <f t="shared" si="2"/>
        <v/>
      </c>
      <c r="K30" s="72" t="str">
        <f t="shared" si="2"/>
        <v/>
      </c>
      <c r="L30" s="72" t="str">
        <f t="shared" si="2"/>
        <v/>
      </c>
      <c r="M30" s="72" t="str">
        <f t="shared" si="2"/>
        <v/>
      </c>
      <c r="N30" s="72" t="str">
        <f t="shared" si="2"/>
        <v/>
      </c>
      <c r="O30" s="72" t="str">
        <f t="shared" si="2"/>
        <v/>
      </c>
      <c r="P30" s="72" t="str">
        <f t="shared" si="2"/>
        <v/>
      </c>
      <c r="Q30" s="72" t="str">
        <f t="shared" si="2"/>
        <v/>
      </c>
      <c r="R30" s="72" t="str">
        <f t="shared" si="2"/>
        <v/>
      </c>
      <c r="S30" s="72" t="str">
        <f t="shared" si="2"/>
        <v/>
      </c>
      <c r="T30" s="72" t="str">
        <f t="shared" si="2"/>
        <v/>
      </c>
      <c r="U30" s="72" t="str">
        <f t="shared" si="2"/>
        <v/>
      </c>
      <c r="V30" s="72" t="str">
        <f t="shared" si="2"/>
        <v/>
      </c>
      <c r="W30" s="72" t="str">
        <f t="shared" si="2"/>
        <v/>
      </c>
      <c r="X30" s="72" t="str">
        <f t="shared" si="2"/>
        <v/>
      </c>
      <c r="Y30" s="72" t="str">
        <f t="shared" si="2"/>
        <v/>
      </c>
      <c r="Z30" s="72" t="str">
        <f t="shared" si="4"/>
        <v/>
      </c>
      <c r="AA30" s="72" t="str">
        <f t="shared" si="4"/>
        <v/>
      </c>
      <c r="AB30" s="72" t="str">
        <f t="shared" si="4"/>
        <v/>
      </c>
      <c r="AC30" s="72" t="str">
        <f t="shared" si="4"/>
        <v/>
      </c>
      <c r="AD30" s="72" t="str">
        <f t="shared" si="4"/>
        <v/>
      </c>
      <c r="AE30" s="72" t="str">
        <f t="shared" si="4"/>
        <v/>
      </c>
      <c r="AF30" s="72" t="str">
        <f t="shared" si="4"/>
        <v/>
      </c>
      <c r="AG30" s="72" t="str">
        <f t="shared" si="4"/>
        <v/>
      </c>
      <c r="AH30" s="72" t="str">
        <f t="shared" si="4"/>
        <v/>
      </c>
      <c r="AI30" s="72" t="str">
        <f t="shared" si="4"/>
        <v/>
      </c>
      <c r="AJ30" s="72" t="str">
        <f t="shared" si="4"/>
        <v/>
      </c>
      <c r="AK30" s="72" t="str">
        <f t="shared" si="4"/>
        <v/>
      </c>
      <c r="AL30" s="72" t="str">
        <f t="shared" si="4"/>
        <v/>
      </c>
      <c r="AM30" s="72" t="str">
        <f t="shared" si="4"/>
        <v/>
      </c>
      <c r="AN30" s="72" t="str">
        <f t="shared" si="4"/>
        <v/>
      </c>
      <c r="AO30" s="72" t="str">
        <f t="shared" si="4"/>
        <v/>
      </c>
      <c r="AP30" s="72" t="str">
        <f t="shared" si="5"/>
        <v/>
      </c>
      <c r="AQ30" s="72" t="str">
        <f t="shared" si="5"/>
        <v/>
      </c>
      <c r="AR30" s="72" t="str">
        <f t="shared" si="5"/>
        <v/>
      </c>
      <c r="AS30" s="72" t="str">
        <f t="shared" si="5"/>
        <v/>
      </c>
      <c r="AT30" s="72" t="str">
        <f t="shared" si="5"/>
        <v/>
      </c>
      <c r="AU30" s="72" t="str">
        <f t="shared" si="5"/>
        <v/>
      </c>
      <c r="AV30" s="72" t="str">
        <f t="shared" si="5"/>
        <v/>
      </c>
      <c r="AW30" s="72" t="str">
        <f t="shared" si="5"/>
        <v/>
      </c>
      <c r="AX30" s="72" t="str">
        <f t="shared" si="5"/>
        <v/>
      </c>
      <c r="AY30" s="72" t="str">
        <f t="shared" si="5"/>
        <v/>
      </c>
      <c r="AZ30" s="72" t="str">
        <f t="shared" si="5"/>
        <v/>
      </c>
      <c r="BA30" s="72" t="str">
        <f t="shared" si="5"/>
        <v/>
      </c>
      <c r="BB30" s="72" t="str">
        <f t="shared" si="5"/>
        <v/>
      </c>
      <c r="BC30" s="72" t="str">
        <f t="shared" si="5"/>
        <v/>
      </c>
      <c r="BD30" s="72" t="str">
        <f t="shared" si="5"/>
        <v/>
      </c>
      <c r="BE30" s="72" t="str">
        <f t="shared" si="5"/>
        <v/>
      </c>
      <c r="BF30" s="72" t="str">
        <f t="shared" si="3"/>
        <v/>
      </c>
      <c r="BG30" s="72" t="str">
        <f t="shared" si="3"/>
        <v/>
      </c>
      <c r="BH30" s="72" t="str">
        <f t="shared" si="3"/>
        <v/>
      </c>
      <c r="BI30" s="72" t="str">
        <f t="shared" si="3"/>
        <v/>
      </c>
      <c r="BJ30" s="72" t="str">
        <f t="shared" si="3"/>
        <v/>
      </c>
    </row>
    <row r="31" spans="1:62" ht="18" customHeight="1" thickBot="1" x14ac:dyDescent="0.35">
      <c r="B31" s="73">
        <f>'Plan d''actions'!B31</f>
        <v>20</v>
      </c>
      <c r="C31" s="71">
        <f>'Plan d''actions'!C31</f>
        <v>0</v>
      </c>
      <c r="D31" s="70">
        <f>'Plan d''actions'!O31</f>
        <v>0</v>
      </c>
      <c r="E31" s="95">
        <f>'Plan d''actions'!D31</f>
        <v>0</v>
      </c>
      <c r="F31" s="95">
        <f>'Plan d''actions'!E31</f>
        <v>0</v>
      </c>
      <c r="G31" s="73" t="str">
        <f>'Plan d''actions'!F31</f>
        <v>N/A</v>
      </c>
      <c r="H31" s="67" t="str">
        <f>'Plan d''actions'!K31</f>
        <v>Pas commencé</v>
      </c>
      <c r="I31" s="97">
        <f>Tableau2482473[[#This Row],[Avancement (%)]]</f>
        <v>0</v>
      </c>
      <c r="J31" s="72" t="str">
        <f t="shared" si="2"/>
        <v/>
      </c>
      <c r="K31" s="72" t="str">
        <f t="shared" si="2"/>
        <v/>
      </c>
      <c r="L31" s="72" t="str">
        <f t="shared" si="2"/>
        <v/>
      </c>
      <c r="M31" s="72" t="str">
        <f t="shared" si="2"/>
        <v/>
      </c>
      <c r="N31" s="72" t="str">
        <f t="shared" si="2"/>
        <v/>
      </c>
      <c r="O31" s="72" t="str">
        <f t="shared" si="2"/>
        <v/>
      </c>
      <c r="P31" s="72" t="str">
        <f t="shared" si="2"/>
        <v/>
      </c>
      <c r="Q31" s="72" t="str">
        <f t="shared" si="2"/>
        <v/>
      </c>
      <c r="R31" s="72" t="str">
        <f t="shared" si="2"/>
        <v/>
      </c>
      <c r="S31" s="72" t="str">
        <f t="shared" si="2"/>
        <v/>
      </c>
      <c r="T31" s="72" t="str">
        <f t="shared" si="2"/>
        <v/>
      </c>
      <c r="U31" s="72" t="str">
        <f t="shared" si="2"/>
        <v/>
      </c>
      <c r="V31" s="72" t="str">
        <f t="shared" si="2"/>
        <v/>
      </c>
      <c r="W31" s="72" t="str">
        <f t="shared" si="2"/>
        <v/>
      </c>
      <c r="X31" s="72" t="str">
        <f t="shared" si="2"/>
        <v/>
      </c>
      <c r="Y31" s="72" t="str">
        <f t="shared" si="2"/>
        <v/>
      </c>
      <c r="Z31" s="72" t="str">
        <f t="shared" si="4"/>
        <v/>
      </c>
      <c r="AA31" s="72" t="str">
        <f t="shared" si="4"/>
        <v/>
      </c>
      <c r="AB31" s="72" t="str">
        <f t="shared" si="4"/>
        <v/>
      </c>
      <c r="AC31" s="72" t="str">
        <f t="shared" si="4"/>
        <v/>
      </c>
      <c r="AD31" s="72" t="str">
        <f t="shared" si="4"/>
        <v/>
      </c>
      <c r="AE31" s="72" t="str">
        <f t="shared" si="4"/>
        <v/>
      </c>
      <c r="AF31" s="72" t="str">
        <f t="shared" si="4"/>
        <v/>
      </c>
      <c r="AG31" s="72" t="str">
        <f t="shared" si="4"/>
        <v/>
      </c>
      <c r="AH31" s="72" t="str">
        <f t="shared" si="4"/>
        <v/>
      </c>
      <c r="AI31" s="72" t="str">
        <f t="shared" si="4"/>
        <v/>
      </c>
      <c r="AJ31" s="72" t="str">
        <f t="shared" si="4"/>
        <v/>
      </c>
      <c r="AK31" s="72" t="str">
        <f t="shared" si="4"/>
        <v/>
      </c>
      <c r="AL31" s="72" t="str">
        <f t="shared" si="4"/>
        <v/>
      </c>
      <c r="AM31" s="72" t="str">
        <f t="shared" si="4"/>
        <v/>
      </c>
      <c r="AN31" s="72" t="str">
        <f t="shared" si="4"/>
        <v/>
      </c>
      <c r="AO31" s="72" t="str">
        <f t="shared" si="4"/>
        <v/>
      </c>
      <c r="AP31" s="72" t="str">
        <f t="shared" si="5"/>
        <v/>
      </c>
      <c r="AQ31" s="72" t="str">
        <f t="shared" si="5"/>
        <v/>
      </c>
      <c r="AR31" s="72" t="str">
        <f t="shared" si="5"/>
        <v/>
      </c>
      <c r="AS31" s="72" t="str">
        <f t="shared" si="5"/>
        <v/>
      </c>
      <c r="AT31" s="72" t="str">
        <f t="shared" si="5"/>
        <v/>
      </c>
      <c r="AU31" s="72" t="str">
        <f t="shared" si="5"/>
        <v/>
      </c>
      <c r="AV31" s="72" t="str">
        <f t="shared" si="5"/>
        <v/>
      </c>
      <c r="AW31" s="72" t="str">
        <f t="shared" si="5"/>
        <v/>
      </c>
      <c r="AX31" s="72" t="str">
        <f t="shared" si="5"/>
        <v/>
      </c>
      <c r="AY31" s="72" t="str">
        <f t="shared" si="5"/>
        <v/>
      </c>
      <c r="AZ31" s="72" t="str">
        <f t="shared" si="5"/>
        <v/>
      </c>
      <c r="BA31" s="72" t="str">
        <f t="shared" si="5"/>
        <v/>
      </c>
      <c r="BB31" s="72" t="str">
        <f t="shared" si="5"/>
        <v/>
      </c>
      <c r="BC31" s="72" t="str">
        <f t="shared" si="5"/>
        <v/>
      </c>
      <c r="BD31" s="72" t="str">
        <f t="shared" si="5"/>
        <v/>
      </c>
      <c r="BE31" s="72" t="str">
        <f t="shared" si="5"/>
        <v/>
      </c>
      <c r="BF31" s="72" t="str">
        <f t="shared" si="3"/>
        <v/>
      </c>
      <c r="BG31" s="72" t="str">
        <f t="shared" si="3"/>
        <v/>
      </c>
      <c r="BH31" s="72" t="str">
        <f t="shared" si="3"/>
        <v/>
      </c>
      <c r="BI31" s="72" t="str">
        <f t="shared" si="3"/>
        <v/>
      </c>
      <c r="BJ31" s="72" t="str">
        <f t="shared" si="3"/>
        <v/>
      </c>
    </row>
  </sheetData>
  <mergeCells count="16">
    <mergeCell ref="AB9:AE9"/>
    <mergeCell ref="J8:W8"/>
    <mergeCell ref="X8:AI8"/>
    <mergeCell ref="AJ8:AV8"/>
    <mergeCell ref="AW8:BJ8"/>
    <mergeCell ref="J9:N9"/>
    <mergeCell ref="O9:R9"/>
    <mergeCell ref="S9:W9"/>
    <mergeCell ref="X9:AA9"/>
    <mergeCell ref="BF9:BJ9"/>
    <mergeCell ref="AF9:AI9"/>
    <mergeCell ref="AJ9:AN9"/>
    <mergeCell ref="AO9:AR9"/>
    <mergeCell ref="AS9:AV9"/>
    <mergeCell ref="AW9:BA9"/>
    <mergeCell ref="BB9:BE9"/>
  </mergeCells>
  <phoneticPr fontId="2" type="noConversion"/>
  <conditionalFormatting sqref="J12:BJ31">
    <cfRule type="expression" dxfId="18" priority="1">
      <formula>AND($H12="En attente",$I12&gt;0,J$10&lt;=($E12+($F12-$E12)*$I12)-WEEKDAY(($E12+($F12-$E12)*$I12),2)+2,J$10&gt;=$E12-WEEKDAY($E12,2)+2)</formula>
    </cfRule>
    <cfRule type="expression" dxfId="17" priority="2">
      <formula>AND($H12="Terminé",J$10=$F12-WEEKDAY($F12,2)+2)</formula>
    </cfRule>
    <cfRule type="expression" dxfId="16" priority="3">
      <formula>AND($I12&gt;0,J$10&lt;=($E12+($F12-$E12)*$I12)-WEEKDAY(($E12+($F12-$E12)*$I12),2)+2,J$10&gt;=$E12-WEEKDAY($E12,2)+2)</formula>
    </cfRule>
    <cfRule type="expression" dxfId="15" priority="4">
      <formula>J$10=(TODAY()-WEEKDAY(TODAY(),2)+2)</formula>
    </cfRule>
    <cfRule type="expression" dxfId="14" priority="5">
      <formula>AND(J$10&gt;=$E12-(WEEKDAY($E12,2)+2),J$10&lt;=$F12)</formula>
    </cfRule>
  </conditionalFormatting>
  <hyperlinks>
    <hyperlink ref="C1" location="Sommaire!A1" display="Revenir à la Boîte à outils" xr:uid="{FF47C4E4-0CBB-4431-86A2-13885099DA5A}"/>
  </hyperlinks>
  <pageMargins left="0.7" right="0.7" top="0.75" bottom="0.75" header="0.3" footer="0.3"/>
  <pageSetup paperSize="9" orientation="portrait" r:id="rId1"/>
  <headerFooter>
    <oddFooter>&amp;C&amp;7&amp;B&amp;"Arial"Document Classification: KPMG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bed3cb6-9c72-422a-80f0-30a9a039a1c1" xsi:nil="true"/>
    <lcf76f155ced4ddcb4097134ff3c332f xmlns="668eefe1-3adc-473a-99c6-872b9d1801ec">
      <Terms xmlns="http://schemas.microsoft.com/office/infopath/2007/PartnerControls"/>
    </lcf76f155ced4ddcb4097134ff3c332f>
    <Typededocument xmlns="668eefe1-3adc-473a-99c6-872b9d1801ec" xsi:nil="true"/>
    <Datedepublication xmlns="668eefe1-3adc-473a-99c6-872b9d1801e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CA351F2912B449BD07322FB984D103" ma:contentTypeVersion="16" ma:contentTypeDescription="Crée un document." ma:contentTypeScope="" ma:versionID="5571c51f3bdb4127e94e10724b5dcd8c">
  <xsd:schema xmlns:xsd="http://www.w3.org/2001/XMLSchema" xmlns:xs="http://www.w3.org/2001/XMLSchema" xmlns:p="http://schemas.microsoft.com/office/2006/metadata/properties" xmlns:ns2="668eefe1-3adc-473a-99c6-872b9d1801ec" xmlns:ns3="5bed3cb6-9c72-422a-80f0-30a9a039a1c1" targetNamespace="http://schemas.microsoft.com/office/2006/metadata/properties" ma:root="true" ma:fieldsID="2e74dfaf13ce891a6d90f200641b9fa3" ns2:_="" ns3:_="">
    <xsd:import namespace="668eefe1-3adc-473a-99c6-872b9d1801ec"/>
    <xsd:import namespace="5bed3cb6-9c72-422a-80f0-30a9a039a1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Typededocument" minOccurs="0"/>
                <xsd:element ref="ns2:Datedepubli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8eefe1-3adc-473a-99c6-872b9d1801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8883d318-f35c-4577-94aa-4c8e836d27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ypededocument" ma:index="22" nillable="true" ma:displayName="Type de document" ma:format="Dropdown" ma:internalName="Typededocument">
      <xsd:simpleType>
        <xsd:union memberTypes="dms:Text">
          <xsd:simpleType>
            <xsd:restriction base="dms:Choice">
              <xsd:enumeration value="Guide pratique"/>
              <xsd:enumeration value="Consultation publique"/>
              <xsd:enumeration value="Analyse"/>
            </xsd:restriction>
          </xsd:simpleType>
        </xsd:union>
      </xsd:simpleType>
    </xsd:element>
    <xsd:element name="Datedepublication" ma:index="23" nillable="true" ma:displayName="Date de publication" ma:format="DateOnly" ma:internalName="Datedepublication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ed3cb6-9c72-422a-80f0-30a9a039a1c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89be8c2-a225-4e45-97fd-cd628b9e771a}" ma:internalName="TaxCatchAll" ma:showField="CatchAllData" ma:web="5bed3cb6-9c72-422a-80f0-30a9a039a1c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2E3214-C911-4131-AF44-A276BE9FD0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563EB0-8AB0-4A6E-B2A5-F485E89C9CD7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5bed3cb6-9c72-422a-80f0-30a9a039a1c1"/>
    <ds:schemaRef ds:uri="http://schemas.microsoft.com/office/infopath/2007/PartnerControls"/>
    <ds:schemaRef ds:uri="668eefe1-3adc-473a-99c6-872b9d1801e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368DF80-5F72-401D-A7EC-036269A54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8eefe1-3adc-473a-99c6-872b9d1801ec"/>
    <ds:schemaRef ds:uri="5bed3cb6-9c72-422a-80f0-30a9a039a1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72e75921-e052-431a-9f04-8e73f35cf990}" enabled="1" method="Privileged" siteId="{deff24bb-2089-4400-8c8e-f71e680378b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RefData</vt:lpstr>
      <vt:lpstr>Sommaire</vt:lpstr>
      <vt:lpstr>Macro Planning</vt:lpstr>
      <vt:lpstr>Charte de projet</vt:lpstr>
      <vt:lpstr>Plan d'actions</vt:lpstr>
      <vt:lpstr>GANTT</vt:lpstr>
      <vt:lpstr>'Plan d''actions'!L_CP_Canal_com</vt:lpstr>
      <vt:lpstr>L_CP_Canal_com</vt:lpstr>
      <vt:lpstr>'Plan d''actions'!L_CP_Fréquence</vt:lpstr>
      <vt:lpstr>L_CP_Fréquence</vt:lpstr>
      <vt:lpstr>'Plan d''actions'!L_CP_Fréquence_com</vt:lpstr>
      <vt:lpstr>L_CP_Fréquence_com</vt:lpstr>
      <vt:lpstr>'Plan d''actions'!L_CP_Responsabilités</vt:lpstr>
      <vt:lpstr>L_CP_Responsabilités</vt:lpstr>
      <vt:lpstr>'Plan d''actions'!L_CP_Rôle</vt:lpstr>
      <vt:lpstr>L_CP_Rôle</vt:lpstr>
      <vt:lpstr>'Plan d''actions'!L_PA_RACI</vt:lpstr>
      <vt:lpstr>L_PA_RACI</vt:lpstr>
      <vt:lpstr>'Plan d''actions'!PA_RACI</vt:lpstr>
      <vt:lpstr>PA_RACI</vt:lpstr>
      <vt:lpstr>'Plan d''actions'!Plan_actions_Phases_Macro_planning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Decarnelle, Salome</dc:creator>
  <cp:keywords/>
  <dc:description/>
  <cp:lastModifiedBy>Decarnelle, Salome</cp:lastModifiedBy>
  <cp:revision/>
  <cp:lastPrinted>2024-11-15T11:07:36Z</cp:lastPrinted>
  <dcterms:created xsi:type="dcterms:W3CDTF">2015-06-05T18:17:20Z</dcterms:created>
  <dcterms:modified xsi:type="dcterms:W3CDTF">2024-12-07T15:57:00Z</dcterms:modified>
  <cp:category>KPMG Public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ISConfidential">
    <vt:lpwstr>KPMG Public</vt:lpwstr>
  </property>
  <property fmtid="{D5CDD505-2E9C-101B-9397-08002B2CF9AE}" pid="3" name="KISConfidentialDesc">
    <vt:lpwstr/>
  </property>
  <property fmtid="{D5CDD505-2E9C-101B-9397-08002B2CF9AE}" pid="4" name="KISConfidentialShow">
    <vt:lpwstr>TRUE</vt:lpwstr>
  </property>
  <property fmtid="{D5CDD505-2E9C-101B-9397-08002B2CF9AE}" pid="5" name="ContentTypeId">
    <vt:lpwstr>0x010100CBCA351F2912B449BD07322FB984D103</vt:lpwstr>
  </property>
  <property fmtid="{D5CDD505-2E9C-101B-9397-08002B2CF9AE}" pid="6" name="MediaServiceImageTags">
    <vt:lpwstr/>
  </property>
</Properties>
</file>