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6"/>
  <workbookPr defaultThemeVersion="202300"/>
  <mc:AlternateContent xmlns:mc="http://schemas.openxmlformats.org/markup-compatibility/2006">
    <mc:Choice Requires="x15">
      <x15ac:absPath xmlns:x15ac="http://schemas.microsoft.com/office/spreadsheetml/2010/11/ac" url="J:\NECESSAIRE 2\"/>
    </mc:Choice>
  </mc:AlternateContent>
  <xr:revisionPtr revIDLastSave="0" documentId="13_ncr:1_{56FB15B6-DEB4-4898-8B54-3844B3FF351A}" xr6:coauthVersionLast="47" xr6:coauthVersionMax="47" xr10:uidLastSave="{00000000-0000-0000-0000-000000000000}"/>
  <bookViews>
    <workbookView xWindow="-103" yWindow="-103" windowWidth="33120" windowHeight="18000" xr2:uid="{E666AAE6-FC88-4D8B-98CA-3060C663C432}"/>
  </bookViews>
  <sheets>
    <sheet name="TEST 01" sheetId="1" r:id="rId1"/>
  </sheets>
  <externalReferences>
    <externalReference r:id="rId2"/>
    <externalReference r:id="rId3"/>
    <externalReference r:id="rId4"/>
  </externalReferences>
  <definedNames>
    <definedName name="Achats_Internet">[1]!Tableau60[Achats_Internet]</definedName>
    <definedName name="AfficherJoursFériés">#REF!</definedName>
    <definedName name="AfficherObservés">#REF!</definedName>
    <definedName name="Alimentation">[1]!Tableau311[Alimentation]</definedName>
    <definedName name="Allocations_Familiales">[1]!Tableau28[Allocations_Familiales]</definedName>
    <definedName name="AnnéeCal">#REF!</definedName>
    <definedName name="AnnéeCalendrier">#REF!</definedName>
    <definedName name="Aoû">JoursEtSemaines+DATE(AnnéeCalendrier,8,1)-WEEKDAY(DATE(AnnéeCalendrier,8,1),OptionJoursemaine)+1</definedName>
    <definedName name="ARécupérer">[1]!Tableau19[ARécupérer]</definedName>
    <definedName name="Avr">JoursEtSemaines+DATE(AnnéeCalendrier,4,1)-WEEKDAY(DATE(AnnéeCalendrier,4,1),OptionJoursemaine)+1</definedName>
    <definedName name="Banques">[1]!Tableau4[Banques]</definedName>
    <definedName name="Budget_2021">[2]!Budget2021[#Data]</definedName>
    <definedName name="BUDGET_MENSUEL">'[3]Budget 2020 Hélène'!$A$4:$A$51</definedName>
    <definedName name="Bureau">[1]!Tableau17[Bureau]</definedName>
    <definedName name="Cadeaux">[1]!Tableau13[Cadeaux]</definedName>
    <definedName name="Calendrier">JoursEtSemaines+ DateOfFirst - WEEKDAY(DateOfFirst,2)</definedName>
    <definedName name="CATEGORIES">[1]!Tableau11[CATEGORIES]</definedName>
    <definedName name="Catégories">#REF!</definedName>
    <definedName name="Chauffage_Gaz_Eléctricité">[1]!Tableau26[Chauffage_Gaz_Eléctricité]</definedName>
    <definedName name="colonne">OFFSET(#REF!,,,COUNTA(Feuille4+#REF!))</definedName>
    <definedName name="Communication">[1]!Tableau14[Communication]</definedName>
    <definedName name="DébutSemaine">#REF!</definedName>
    <definedName name="Déc">JoursEtSemaines+DATE(AnnéeCalendrier,12,1)-WEEKDAY(DATE(AnnéeCalendrier,12,1),OptionJoursemaine)+1</definedName>
    <definedName name="Divers">[1]!Tableau32[Divers]</definedName>
    <definedName name="EnTêtesJours">LEFT(TEXT(#REF!,"jjj"),2)</definedName>
    <definedName name="EnTêtesMois">UPPER(TEXT(#REF!,"mmmm"))</definedName>
    <definedName name="Fév">JoursEtSemaines+DATE(AnnéeCalendrier,2,1)-WEEKDAY(DATE(AnnéeCalendrier,2,1),OptionJoursemaine)+1</definedName>
    <definedName name="Frais_Mensuels">[1]!Tableau42[Frais_Mensuels]</definedName>
    <definedName name="Habillement">[1]!Tableau816[Habillement]</definedName>
    <definedName name="Habitation">[1]!Tableau413[Habitation]</definedName>
    <definedName name="Hélène">[1]!Tableau6[Hélène]</definedName>
    <definedName name="HighTech_Informatique">[1]!Tableau12[HighTech_Informatique]</definedName>
    <definedName name="Hygiène_Personnel">[1]!Tableau18[Hygiène_Personnel]</definedName>
    <definedName name="Jan">JoursEtSemaines+DATE(AnnéeCalendrier,1,1)-WEEKDAY(DATE(AnnéeCalendrier,1,1),OptionJoursemaine)+1</definedName>
    <definedName name="Jours">{0,1,2,3,4,5,6} + {0;1;2;3;4;5}*7</definedName>
    <definedName name="JoursEtSemaines">{0,1,2,3,4,5,6} + {0;1;2;3;4;5}*7</definedName>
    <definedName name="Jourssemaine">{"Lundi","Mardi","Mercredi","Jeudi","Vendredi","Samedi","Dimanche"}</definedName>
    <definedName name="Jul">JoursEtSemaines+DATE(AnnéeCalendrier,7,1)-WEEKDAY(DATE(AnnéeCalendrier,7,1),OptionJoursemaine)+1</definedName>
    <definedName name="Jun">JoursEtSemaines+DATE(AnnéeCalendrier,6,1)-WEEKDAY(DATE(AnnéeCalendrier,6,1),OptionJoursemaine)+1</definedName>
    <definedName name="LigneTitreRégion1..C3">'[3]Belfius Vincent - Anastassia'!#REF!</definedName>
    <definedName name="LigneTitreRégion1..K1">#REF!</definedName>
    <definedName name="LigneTitreRégion1..O4">#REF!</definedName>
    <definedName name="LigneTitreRégion2..G3">'[3]Belfius Vincent - Anastassia'!#REF!</definedName>
    <definedName name="LigneTitreRégion3..L4">'[3]Belfius Vincent - Anastassia'!#REF!</definedName>
    <definedName name="LigneTitreRégion6..K7">'[3]Belfius Vincent - Anastassia'!#REF!</definedName>
    <definedName name="LoisirsSorties">[1]!Tableau23[LoisirsSorties]</definedName>
    <definedName name="Mai">JoursEtSemaines+DATE(AnnéeCalendrier,5,1)-WEEKDAY(DATE(AnnéeCalendrier,5,1),OptionJoursemaine)+1</definedName>
    <definedName name="Mar">JoursEtSemaines+DATE(AnnéeCalendrier,3,1)-WEEKDAY(DATE(AnnéeCalendrier,3,1),OptionJoursemaine)+1</definedName>
    <definedName name="MayMondays">SUM((WEEKDAY(DATE(AnnéeCal,5,(ROW(INDIRECT("1:"&amp;DAY(DATE(AnnéeCal,5+1,0)))))))=2)*1)</definedName>
    <definedName name="Ménage">[1]!Tableau8[Ménage]</definedName>
    <definedName name="Mouvements_Bancaires">[1]!Tableau20[Mouvements_Bancaires]</definedName>
    <definedName name="Nov">JoursEtSemaines+DATE(AnnéeCalendrier,11,1)-WEEKDAY(DATE(AnnéeCalendrier,11,1),OptionJoursemaine)+1</definedName>
    <definedName name="Nul">[1]!Tableau41[[#Headers],[Nul]]</definedName>
    <definedName name="Objets_Personnels">[1]!Tableau125[Objets_Personnels]</definedName>
    <definedName name="Observés">#REF!</definedName>
    <definedName name="Oct">JoursEtSemaines+DATE(AnnéeCalendrier,10,1)-WEEKDAY(DATE(AnnéeCalendrier,10,1),OptionJoursemaine)+1</definedName>
    <definedName name="OptionJoursemaine">MATCH(DébutSemaine,Jourssemaine,0)+10</definedName>
    <definedName name="Payé_pour_Hélène">[1]!Tableau43[Payé_pour_Hélène]</definedName>
    <definedName name="PensionAnastassia">[1]!Tableau29[PensionAnastassia]</definedName>
    <definedName name="PensionHélène">[1]!Tableau30[PensionHélène]</definedName>
    <definedName name="Pensions">[1]!Tableau29[PensionAnastassia]</definedName>
    <definedName name="PensionVincent">[1]!Tableau31[PensionVincent]</definedName>
    <definedName name="Potager_Jardin_Animaux">[1]!Tableau715[Potager_Jardin_Animaux]</definedName>
    <definedName name="Quincaillerie_Outils_Atelier">[1]!Tableau16[Quincaillerie_Outils_Atelier]</definedName>
    <definedName name="RégionTitreColonne1..H10.1">#REF!</definedName>
    <definedName name="RégionTitreColonne10..O26.1">#REF!</definedName>
    <definedName name="RégionTitreColonne11..V26.1">#REF!</definedName>
    <definedName name="RégionTitreColonne12..AC26.1">#REF!</definedName>
    <definedName name="RégionTitreColonne2..O10.1">#REF!</definedName>
    <definedName name="RégionTitreColonne3..V10.1">#REF!</definedName>
    <definedName name="RégionTitreColonne4..AC10.1">#REF!</definedName>
    <definedName name="RégionTitreColonne5..H18.1">#REF!</definedName>
    <definedName name="RégionTitreColonne6..O18.1">#REF!</definedName>
    <definedName name="RégionTitreColonne7..V18.1">#REF!</definedName>
    <definedName name="RégionTitreColonne8..AC18.1">#REF!</definedName>
    <definedName name="RégionTitreColonne9..H26.1">#REF!</definedName>
    <definedName name="Remboursements_Divers">[1]!Tableau21[Remboursements_Divers]</definedName>
    <definedName name="Revenus_Locatifs">[1]!Tableau5[Revenus_Locatifs]</definedName>
    <definedName name="Sécurité_Assurances">[1]!Tableau27[Sécurité_Assurances]</definedName>
    <definedName name="Sep">JoursEtSemaines+DATE(AnnéeCalendrier,9,1)-WEEKDAY(DATE(AnnéeCalendrier,9,1),OptionJoursemaine)+1</definedName>
    <definedName name="Soins_Personnels">[1]!Tableau24[Soins_Personnels]</definedName>
    <definedName name="SoinsSanté">[1]!Tableau226[SoinsSanté]</definedName>
    <definedName name="Taxes_impôts">[1]!Tableau917[Taxes_impôts]</definedName>
    <definedName name="TIERS">[1]!Tableau01[TIERS]</definedName>
    <definedName name="Titre1">#REF!</definedName>
    <definedName name="Titre2">[1]!Dépenses[[#Headers],[N°]]</definedName>
    <definedName name="TitreColonne1">[3]!Dépenses[[#Headers],[Compte]]</definedName>
    <definedName name="TitreColonne2">#REF!</definedName>
    <definedName name="Travaux">[1]!Tableau10[Travaux]</definedName>
    <definedName name="Ventes">[1]!Tableau25[Ventes]</definedName>
    <definedName name="Voiture_Mobilité">[1]!Tableau614[Voiture_Mobilité]</definedName>
    <definedName name="Voyage_Vacances">[1]!Tableau22[Voyage_Vacances]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/>
  <c r="K2" i="1"/>
  <c r="M2" i="1" s="1"/>
  <c r="A3" i="1"/>
  <c r="K3" i="1"/>
  <c r="M3" i="1" s="1"/>
  <c r="N14" i="1"/>
  <c r="N13" i="1" s="1"/>
  <c r="N12" i="1" s="1"/>
  <c r="N11" i="1" s="1"/>
  <c r="N10" i="1" s="1"/>
  <c r="N9" i="1" s="1"/>
  <c r="N8" i="1" s="1"/>
  <c r="N7" i="1" s="1"/>
  <c r="N6" i="1" s="1"/>
  <c r="N5" i="1" s="1"/>
  <c r="N4" i="1" s="1"/>
  <c r="N3" i="1" s="1"/>
  <c r="N2" i="1" s="1"/>
  <c r="G14" i="1"/>
  <c r="G13" i="1" s="1"/>
  <c r="G12" i="1" s="1"/>
  <c r="G11" i="1" s="1"/>
  <c r="G10" i="1" s="1"/>
  <c r="G9" i="1" s="1"/>
  <c r="G8" i="1" s="1"/>
  <c r="G7" i="1" s="1"/>
  <c r="G6" i="1" s="1"/>
  <c r="G5" i="1" s="1"/>
  <c r="G4" i="1" s="1"/>
  <c r="B15" i="1"/>
  <c r="B14" i="1" s="1"/>
  <c r="B13" i="1" s="1"/>
  <c r="B12" i="1" s="1"/>
  <c r="B11" i="1" s="1"/>
  <c r="B10" i="1" s="1"/>
  <c r="B9" i="1" s="1"/>
  <c r="B8" i="1" s="1"/>
  <c r="B7" i="1" s="1"/>
  <c r="B6" i="1" s="1"/>
  <c r="B5" i="1" s="1"/>
  <c r="B4" i="1" s="1"/>
  <c r="L15" i="1"/>
  <c r="K15" i="1"/>
  <c r="A15" i="1"/>
  <c r="L14" i="1"/>
  <c r="K14" i="1"/>
  <c r="A14" i="1"/>
  <c r="L13" i="1"/>
  <c r="K13" i="1"/>
  <c r="A13" i="1"/>
  <c r="L12" i="1"/>
  <c r="K12" i="1"/>
  <c r="A12" i="1"/>
  <c r="L11" i="1"/>
  <c r="K11" i="1"/>
  <c r="A11" i="1"/>
  <c r="L10" i="1"/>
  <c r="K10" i="1"/>
  <c r="A10" i="1"/>
  <c r="L9" i="1"/>
  <c r="K9" i="1"/>
  <c r="M9" i="1" s="1"/>
  <c r="A9" i="1"/>
  <c r="L8" i="1"/>
  <c r="K8" i="1"/>
  <c r="A8" i="1"/>
  <c r="L7" i="1"/>
  <c r="K7" i="1"/>
  <c r="A7" i="1"/>
  <c r="L6" i="1"/>
  <c r="K6" i="1"/>
  <c r="A6" i="1"/>
  <c r="L5" i="1"/>
  <c r="K5" i="1"/>
  <c r="A5" i="1"/>
  <c r="L4" i="1"/>
  <c r="K4" i="1"/>
  <c r="A4" i="1"/>
  <c r="M4" i="1" l="1"/>
  <c r="M14" i="1"/>
  <c r="M5" i="1"/>
  <c r="M11" i="1"/>
  <c r="M15" i="1"/>
  <c r="M10" i="1"/>
  <c r="M7" i="1"/>
  <c r="M6" i="1"/>
  <c r="M8" i="1"/>
  <c r="M12" i="1"/>
  <c r="M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Vincent Fiordaliso</author>
  </authors>
  <commentList>
    <comment ref="N2" authorId="0" shapeId="0" xr:uid="{0BD3453D-0302-473C-8080-1D9EFE77D731}">
      <text>
        <r>
          <rPr>
            <b/>
            <sz val="9"/>
            <color indexed="81"/>
            <rFont val="Tahoma"/>
            <family val="2"/>
          </rPr>
          <t>Le lien hypertexte
FAUDRAIT QUE CA DEVIENNE
Bons d'achats/Bons 2024/2504.jpg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" authorId="0" shapeId="0" xr:uid="{8A89F40B-705C-4BDB-BDC1-4F4AD7D24333}">
      <text>
        <r>
          <rPr>
            <b/>
            <sz val="9"/>
            <color indexed="81"/>
            <rFont val="Tahoma"/>
            <family val="2"/>
          </rPr>
          <t xml:space="preserve">Le lien hypertexte
FAUDRAIT QUE CA DEVIENNE
Bons d'achats/Bons 2024/2503.jpg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<sst xmlns="http://schemas.openxmlformats.org/spreadsheetml/2006/main" count="88" uniqueCount="76">
  <si>
    <t>???</t>
  </si>
  <si>
    <t>N°</t>
  </si>
  <si>
    <t>Banque</t>
  </si>
  <si>
    <t>Date</t>
  </si>
  <si>
    <t>Débiteur - Créditeur</t>
  </si>
  <si>
    <t>Montant</t>
  </si>
  <si>
    <t>Solde Actuel</t>
  </si>
  <si>
    <t>Catégorie</t>
  </si>
  <si>
    <t>%</t>
  </si>
  <si>
    <t>Prix payé</t>
  </si>
  <si>
    <t>Prix %</t>
  </si>
  <si>
    <t>Elite Travel</t>
  </si>
  <si>
    <t>Pharmacie Rondeau</t>
  </si>
  <si>
    <t>Vincent</t>
  </si>
  <si>
    <t>Delcambre</t>
  </si>
  <si>
    <t>Boulangerie Louise</t>
  </si>
  <si>
    <t>Pharmacie du Béguinage</t>
  </si>
  <si>
    <t>Lakisoil</t>
  </si>
  <si>
    <t>BeoBANK</t>
  </si>
  <si>
    <t>Gabriel Fiordaliso</t>
  </si>
  <si>
    <t>Bpaid</t>
  </si>
  <si>
    <t>Mediaset</t>
  </si>
  <si>
    <t>Fiordaliso - Mpourtzos</t>
  </si>
  <si>
    <t>Netflix</t>
  </si>
  <si>
    <t>Colruyt</t>
  </si>
  <si>
    <t>Amazon.fr</t>
  </si>
  <si>
    <t>Bons d'achats/Bons 2024/2502.jpg</t>
  </si>
  <si>
    <t>Bons d'achats/Bons 2024/2501.jpg</t>
  </si>
  <si>
    <t>Bons d'achats/Bons 2024/2500.jpg</t>
  </si>
  <si>
    <t>Bons d'achats/Bons 2024/2499.jpg</t>
  </si>
  <si>
    <t>Bons d'achats/Bons 2024/2498.jpg</t>
  </si>
  <si>
    <t>Bons d'achats/Bons 2024/2497.jpg</t>
  </si>
  <si>
    <t>Bons d'achats/Bons 2024/2496.jpg</t>
  </si>
  <si>
    <t>Bons d'achats/Bons 2024/2495.jpg</t>
  </si>
  <si>
    <t>Bons d'achats/Bons 2024/2494.jpg</t>
  </si>
  <si>
    <t>Bons d'achats/Bons 2024/2493.jpg</t>
  </si>
  <si>
    <t>Bons d'achats/Bons 2024/2492.jpg</t>
  </si>
  <si>
    <t>Bons d'achats/Bons 2024/2491.jpg</t>
  </si>
  <si>
    <t>LIENS EXTRAITS DE LA COLONNE N</t>
  </si>
  <si>
    <t>Grande surface 01</t>
  </si>
  <si>
    <t>Grande surface 02</t>
  </si>
  <si>
    <t>Grande surface 03</t>
  </si>
  <si>
    <t>Grande surface 04</t>
  </si>
  <si>
    <t>Grande surface 05</t>
  </si>
  <si>
    <t>Grande surface 06</t>
  </si>
  <si>
    <t>Grande surface 07</t>
  </si>
  <si>
    <t>Grande surface 08</t>
  </si>
  <si>
    <t>Grande surface 09</t>
  </si>
  <si>
    <t>Grande surface 10</t>
  </si>
  <si>
    <t>Grande surface 11</t>
  </si>
  <si>
    <t>Grande surface 12</t>
  </si>
  <si>
    <t>Perso 01</t>
  </si>
  <si>
    <t>Perso 02</t>
  </si>
  <si>
    <t>Perso 03</t>
  </si>
  <si>
    <t>Perso 04</t>
  </si>
  <si>
    <t>Perso 05</t>
  </si>
  <si>
    <t>Perso 06</t>
  </si>
  <si>
    <t>Perso 07</t>
  </si>
  <si>
    <t>Perso 08</t>
  </si>
  <si>
    <t>Perso 09</t>
  </si>
  <si>
    <t>Perso 10</t>
  </si>
  <si>
    <t>Perso 11</t>
  </si>
  <si>
    <t>Divers 01</t>
  </si>
  <si>
    <t>Colonne1</t>
  </si>
  <si>
    <t>Divers 02</t>
  </si>
  <si>
    <t>Divers 03</t>
  </si>
  <si>
    <t>Divers 04</t>
  </si>
  <si>
    <t>Divers 05</t>
  </si>
  <si>
    <t>Divers 06</t>
  </si>
  <si>
    <t>Divers 07</t>
  </si>
  <si>
    <t>Divers 08</t>
  </si>
  <si>
    <t>Divers 09</t>
  </si>
  <si>
    <t>Divers 10</t>
  </si>
  <si>
    <t>Divers 11</t>
  </si>
  <si>
    <t>Divers 12</t>
  </si>
  <si>
    <t>Qui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</si>
</sst>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* #,##0.00_);_(&quot;$&quot;* \(#,##0.00\);_(&quot;$&quot;* &quot;-&quot;??_);_(@_)"/>
    <numFmt numFmtId="165" formatCode="_-* #,##0.00\ [$€-40C]_-;\-* #,##0.00\ [$€-40C]_-;_-* &quot;-&quot;??\ [$€-40C]_-;_-@_-"/>
    <numFmt numFmtId="166" formatCode="#,##0.00\ &quot;€&quot;"/>
    <numFmt numFmtId="167" formatCode="#,##0.00\ [$€-80C];\-#,##0.00\ [$€-80C]"/>
    <numFmt numFmtId="168" formatCode="0.0%"/>
    <numFmt numFmtId="169" formatCode="000"/>
    <numFmt numFmtId="170" formatCode="dd/mm/yy;@"/>
  </numFmts>
  <fonts count="24" x14ac:knownFonts="1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Aptos Narrow"/>
      <family val="2"/>
      <scheme val="minor"/>
    </font>
    <font>
      <sz val="11"/>
      <color theme="1"/>
      <name val="Aptos Narrow"/>
      <family val="1"/>
      <scheme val="minor"/>
    </font>
    <font>
      <sz val="11"/>
      <color theme="1"/>
      <name val="Calibri Light"/>
      <family val="2"/>
    </font>
    <font>
      <b/>
      <sz val="12"/>
      <color theme="1"/>
      <name val="Calibri Light"/>
      <family val="2"/>
    </font>
    <font>
      <b/>
      <sz val="11"/>
      <color theme="3" tint="-0.499984740745262"/>
      <name val="Aptos Narrow"/>
      <family val="2"/>
      <scheme val="minor"/>
    </font>
    <font>
      <sz val="12"/>
      <color theme="0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theme="0"/>
      <name val="Calibri"/>
      <family val="2"/>
    </font>
    <font>
      <b/>
      <sz val="12"/>
      <color rgb="FFFF0000"/>
      <name val="Aptos Narrow"/>
      <family val="2"/>
      <scheme val="minor"/>
    </font>
    <font>
      <sz val="10"/>
      <color theme="1"/>
      <name val="Calibri Light"/>
      <family val="2"/>
    </font>
    <font>
      <sz val="8"/>
      <color theme="1"/>
      <name val="Calibri Light"/>
      <family val="2"/>
    </font>
    <font>
      <b/>
      <sz val="11"/>
      <color rgb="FFFF0000"/>
      <name val="Calibri"/>
      <family val="2"/>
    </font>
    <font>
      <sz val="12"/>
      <color theme="2"/>
      <name val="Calibri Light"/>
      <family val="2"/>
    </font>
    <font>
      <b/>
      <sz val="12"/>
      <color rgb="FF0070C0"/>
      <name val="Aptos Narrow"/>
      <family val="2"/>
      <scheme val="minor"/>
    </font>
    <font>
      <b/>
      <sz val="12"/>
      <color rgb="FF006600"/>
      <name val="Calibri"/>
      <family val="2"/>
    </font>
    <font>
      <sz val="12"/>
      <color rgb="FF006600"/>
      <name val="Calibri"/>
      <family val="2"/>
    </font>
    <font>
      <sz val="11"/>
      <color rgb="FF0066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1"/>
      <name val="Calibri Light"/>
      <family val="2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3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164" fontId="3" fillId="0" borderId="1" applyFont="0" applyFill="0" applyAlignment="0" applyProtection="0"/>
    <xf numFmtId="0" fontId="6" fillId="0" borderId="0" applyNumberFormat="0" applyFill="0" applyProtection="0">
      <alignment horizontal="right" indent="1"/>
    </xf>
    <xf numFmtId="0" fontId="3" fillId="0" borderId="0">
      <alignment wrapText="1"/>
    </xf>
    <xf numFmtId="9" fontId="3" fillId="0" borderId="0" applyFont="0" applyFill="0" applyBorder="0" applyAlignment="0" applyProtection="0"/>
    <xf numFmtId="14" fontId="3" fillId="0" borderId="0" applyFont="0" applyFill="0" applyBorder="0">
      <alignment wrapText="1"/>
    </xf>
  </cellStyleXfs>
  <cellXfs count="50">
    <xf numFmtId="0" fontId="0" fillId="0" borderId="0" xfId="0"/>
    <xf numFmtId="0" fontId="4" fillId="0" borderId="0" xfId="0" applyFont="1"/>
    <xf numFmtId="0" fontId="8" fillId="0" borderId="0" xfId="4" applyFont="1" applyAlignment="1" applyProtection="1">
      <alignment vertical="center" wrapText="1"/>
      <protection locked="0"/>
    </xf>
    <xf numFmtId="0" fontId="9" fillId="0" borderId="0" xfId="6" applyNumberFormat="1" applyFont="1" applyFill="1" applyAlignment="1" applyProtection="1">
      <alignment horizontal="right" vertical="center" wrapText="1"/>
      <protection locked="0"/>
    </xf>
    <xf numFmtId="169" fontId="7" fillId="0" borderId="0" xfId="6" applyNumberFormat="1" applyFont="1" applyFill="1" applyAlignment="1">
      <alignment horizontal="left" vertical="center" wrapText="1"/>
    </xf>
    <xf numFmtId="0" fontId="7" fillId="0" borderId="0" xfId="4" applyFont="1" applyAlignment="1">
      <alignment horizontal="left" vertical="center"/>
    </xf>
    <xf numFmtId="0" fontId="7" fillId="0" borderId="0" xfId="6" applyNumberFormat="1" applyFont="1" applyFill="1" applyAlignment="1">
      <alignment horizontal="center" vertical="center" wrapText="1"/>
    </xf>
    <xf numFmtId="167" fontId="10" fillId="0" borderId="0" xfId="4" applyNumberFormat="1" applyFont="1" applyAlignment="1">
      <alignment horizontal="right" vertical="center" wrapText="1"/>
    </xf>
    <xf numFmtId="166" fontId="7" fillId="0" borderId="0" xfId="4" applyNumberFormat="1" applyFont="1" applyAlignment="1" applyProtection="1">
      <alignment horizontal="right" vertical="center" wrapText="1"/>
      <protection locked="0"/>
    </xf>
    <xf numFmtId="165" fontId="7" fillId="0" borderId="0" xfId="4" applyNumberFormat="1" applyFont="1" applyAlignment="1">
      <alignment horizontal="left" vertical="center" wrapText="1"/>
    </xf>
    <xf numFmtId="49" fontId="7" fillId="0" borderId="0" xfId="4" applyNumberFormat="1" applyFont="1" applyAlignment="1">
      <alignment horizontal="left" vertical="center" wrapText="1"/>
    </xf>
    <xf numFmtId="168" fontId="7" fillId="0" borderId="0" xfId="5" applyNumberFormat="1" applyFont="1" applyFill="1" applyAlignment="1" applyProtection="1">
      <alignment horizontal="center" vertical="center" wrapText="1"/>
    </xf>
    <xf numFmtId="166" fontId="7" fillId="0" borderId="0" xfId="4" applyNumberFormat="1" applyFont="1" applyAlignment="1">
      <alignment vertical="center" wrapText="1"/>
    </xf>
    <xf numFmtId="166" fontId="7" fillId="0" borderId="0" xfId="4" applyNumberFormat="1" applyFont="1" applyAlignment="1" applyProtection="1">
      <alignment vertical="center" wrapText="1"/>
      <protection locked="0"/>
    </xf>
    <xf numFmtId="169" fontId="11" fillId="2" borderId="2" xfId="1" applyNumberFormat="1" applyFont="1" applyFill="1" applyBorder="1" applyAlignment="1">
      <alignment horizontal="center" vertical="center" wrapText="1"/>
    </xf>
    <xf numFmtId="0" fontId="13" fillId="0" borderId="0" xfId="4" applyFont="1" applyAlignment="1" applyProtection="1">
      <alignment horizontal="center" vertical="top" wrapText="1"/>
      <protection locked="0"/>
    </xf>
    <xf numFmtId="166" fontId="8" fillId="0" borderId="0" xfId="4" applyNumberFormat="1" applyFont="1" applyAlignment="1" applyProtection="1">
      <alignment horizontal="center" vertical="center" wrapText="1"/>
      <protection locked="0"/>
    </xf>
    <xf numFmtId="169" fontId="8" fillId="0" borderId="0" xfId="6" applyNumberFormat="1" applyFont="1" applyFill="1" applyAlignment="1" applyProtection="1">
      <alignment horizontal="left" vertical="center" wrapText="1"/>
      <protection locked="0"/>
    </xf>
    <xf numFmtId="49" fontId="8" fillId="0" borderId="0" xfId="6" applyNumberFormat="1" applyFont="1" applyFill="1" applyAlignment="1" applyProtection="1">
      <alignment horizontal="left" vertical="center"/>
      <protection locked="0"/>
    </xf>
    <xf numFmtId="170" fontId="8" fillId="0" borderId="0" xfId="6" applyNumberFormat="1" applyFont="1" applyFill="1" applyAlignment="1" applyProtection="1">
      <alignment horizontal="center" vertical="center" wrapText="1"/>
      <protection locked="0"/>
    </xf>
    <xf numFmtId="0" fontId="8" fillId="0" borderId="0" xfId="4" applyFont="1" applyAlignment="1" applyProtection="1">
      <alignment horizontal="left" vertical="center"/>
      <protection locked="0"/>
    </xf>
    <xf numFmtId="167" fontId="14" fillId="0" borderId="0" xfId="4" applyNumberFormat="1" applyFont="1" applyAlignment="1" applyProtection="1">
      <alignment horizontal="right" vertical="center" wrapText="1"/>
      <protection locked="0"/>
    </xf>
    <xf numFmtId="166" fontId="9" fillId="0" borderId="0" xfId="4" applyNumberFormat="1" applyFont="1" applyAlignment="1" applyProtection="1">
      <alignment horizontal="right" vertical="center" wrapText="1"/>
      <protection locked="0"/>
    </xf>
    <xf numFmtId="165" fontId="8" fillId="0" borderId="0" xfId="4" applyNumberFormat="1" applyFont="1" applyAlignment="1" applyProtection="1">
      <alignment horizontal="left" vertical="center" wrapText="1"/>
      <protection locked="0"/>
    </xf>
    <xf numFmtId="0" fontId="8" fillId="0" borderId="0" xfId="4" applyFont="1" applyAlignment="1" applyProtection="1">
      <alignment horizontal="left" vertical="center" wrapText="1"/>
      <protection locked="0"/>
    </xf>
    <xf numFmtId="49" fontId="8" fillId="0" borderId="0" xfId="4" applyNumberFormat="1" applyFont="1" applyAlignment="1" applyProtection="1">
      <alignment horizontal="left" vertical="center" wrapText="1"/>
      <protection locked="0"/>
    </xf>
    <xf numFmtId="168" fontId="15" fillId="0" borderId="0" xfId="5" applyNumberFormat="1" applyFont="1" applyFill="1" applyAlignment="1" applyProtection="1">
      <alignment horizontal="center" vertical="center" wrapText="1"/>
      <protection locked="0"/>
    </xf>
    <xf numFmtId="166" fontId="8" fillId="0" borderId="0" xfId="4" applyNumberFormat="1" applyFont="1" applyAlignment="1">
      <alignment vertical="center" wrapText="1"/>
    </xf>
    <xf numFmtId="166" fontId="8" fillId="0" borderId="0" xfId="4" applyNumberFormat="1" applyFont="1" applyAlignment="1" applyProtection="1">
      <alignment vertical="center" wrapText="1"/>
      <protection locked="0"/>
    </xf>
    <xf numFmtId="169" fontId="16" fillId="2" borderId="2" xfId="1" applyNumberFormat="1" applyFont="1" applyFill="1" applyBorder="1" applyAlignment="1">
      <alignment horizontal="center" vertical="center" wrapText="1"/>
    </xf>
    <xf numFmtId="169" fontId="4" fillId="0" borderId="0" xfId="0" applyNumberFormat="1" applyFont="1" applyAlignment="1">
      <alignment vertical="center"/>
    </xf>
    <xf numFmtId="49" fontId="8" fillId="0" borderId="0" xfId="4" applyNumberFormat="1" applyFont="1" applyAlignment="1" applyProtection="1">
      <alignment horizontal="right" vertical="center" wrapText="1"/>
      <protection locked="0"/>
    </xf>
    <xf numFmtId="169" fontId="8" fillId="0" borderId="0" xfId="4" applyNumberFormat="1" applyFont="1" applyAlignment="1" applyProtection="1">
      <alignment horizontal="left" vertical="center" wrapText="1"/>
      <protection locked="0"/>
    </xf>
    <xf numFmtId="170" fontId="8" fillId="0" borderId="0" xfId="4" applyNumberFormat="1" applyFont="1" applyAlignment="1" applyProtection="1">
      <alignment horizontal="center" vertical="center" wrapText="1"/>
      <protection locked="0"/>
    </xf>
    <xf numFmtId="167" fontId="18" fillId="0" borderId="0" xfId="4" applyNumberFormat="1" applyFont="1" applyAlignment="1" applyProtection="1">
      <alignment horizontal="right" vertical="center" wrapText="1"/>
      <protection locked="0"/>
    </xf>
    <xf numFmtId="0" fontId="8" fillId="0" borderId="0" xfId="4" applyFont="1" applyAlignment="1" applyProtection="1">
      <alignment horizontal="right" vertical="center" wrapText="1"/>
      <protection locked="0"/>
    </xf>
    <xf numFmtId="168" fontId="8" fillId="0" borderId="0" xfId="5" applyNumberFormat="1" applyFont="1" applyFill="1" applyAlignment="1" applyProtection="1">
      <alignment horizontal="center" vertical="center" wrapText="1"/>
      <protection locked="0"/>
    </xf>
    <xf numFmtId="1" fontId="5" fillId="0" borderId="0" xfId="4" applyNumberFormat="1" applyFont="1" applyAlignment="1" applyProtection="1">
      <alignment horizontal="center" vertical="center" wrapText="1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170" fontId="4" fillId="0" borderId="0" xfId="0" applyNumberFormat="1" applyFont="1"/>
    <xf numFmtId="0" fontId="4" fillId="0" borderId="0" xfId="0" applyFont="1" applyAlignment="1">
      <alignment horizontal="left" vertical="center"/>
    </xf>
    <xf numFmtId="167" fontId="19" fillId="0" borderId="0" xfId="0" applyNumberFormat="1" applyFont="1" applyAlignment="1">
      <alignment horizontal="right"/>
    </xf>
    <xf numFmtId="1" fontId="5" fillId="0" borderId="0" xfId="0" applyNumberFormat="1" applyFont="1" applyAlignment="1">
      <alignment horizontal="center" vertical="center"/>
    </xf>
    <xf numFmtId="0" fontId="8" fillId="0" borderId="0" xfId="6" applyNumberFormat="1" applyFont="1" applyFill="1" applyAlignment="1" applyProtection="1">
      <alignment horizontal="right" vertical="center" wrapText="1"/>
      <protection locked="0"/>
    </xf>
    <xf numFmtId="167" fontId="17" fillId="0" borderId="0" xfId="4" applyNumberFormat="1" applyFont="1" applyAlignment="1" applyProtection="1">
      <alignment horizontal="right" vertical="center" wrapText="1"/>
      <protection locked="0"/>
    </xf>
    <xf numFmtId="166" fontId="8" fillId="0" borderId="0" xfId="4" applyNumberFormat="1" applyFont="1" applyAlignment="1" applyProtection="1">
      <alignment horizontal="right" vertical="center" wrapText="1"/>
      <protection locked="0"/>
    </xf>
    <xf numFmtId="0" fontId="12" fillId="0" borderId="0" xfId="4" applyFont="1" applyAlignment="1" applyProtection="1">
      <alignment horizontal="center" vertical="top" wrapText="1"/>
      <protection locked="0"/>
    </xf>
    <xf numFmtId="0" fontId="22" fillId="0" borderId="0" xfId="4" applyFont="1" applyAlignment="1" applyProtection="1">
      <alignment horizontal="center" vertical="center" wrapText="1"/>
      <protection locked="0"/>
    </xf>
    <xf numFmtId="169" fontId="2" fillId="2" borderId="2" xfId="1" applyNumberFormat="1" applyFill="1" applyBorder="1" applyAlignment="1">
      <alignment horizontal="center" vertical="center" wrapText="1"/>
    </xf>
  </cellXfs>
  <cellStyles count="7">
    <cellStyle name="Date" xfId="6" xr:uid="{DAA1F624-4BC9-4F8C-B4D5-A34F9C890EC5}"/>
    <cellStyle name="Lien hypertexte" xfId="1" builtinId="8"/>
    <cellStyle name="Monétaire [0] 2" xfId="2" xr:uid="{5F5453ED-8F2D-4E58-8515-046A27043CF6}"/>
    <cellStyle name="Normal" xfId="0" builtinId="0"/>
    <cellStyle name="Normal 2 2" xfId="4" xr:uid="{68FDA9D7-BD1B-4B1D-B3A1-BE19D7CAB0E8}"/>
    <cellStyle name="Pourcentage 2 2" xfId="5" xr:uid="{EF96D538-A4A6-4EC7-BB98-6A0A8F911A97}"/>
    <cellStyle name="Total 2" xfId="3" xr:uid="{8AE3657E-C28D-47CB-BC9E-B7E60A0BA5B9}"/>
  </cellStyles>
  <dxfs count="20">
    <dxf>
      <font>
        <color theme="4" tint="0.79998168889431442"/>
      </font>
    </dxf>
    <dxf>
      <font>
        <color theme="5" tint="0.79998168889431442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7"/>
      </font>
      <fill>
        <patternFill patternType="none">
          <bgColor auto="1"/>
        </patternFill>
      </fill>
    </dxf>
    <dxf>
      <font>
        <b/>
        <i val="0"/>
        <color rgb="FF0070C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2"/>
        <name val="Calibri Light"/>
        <family val="2"/>
        <scheme val="none"/>
      </font>
      <numFmt numFmtId="168" formatCode="0.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numFmt numFmtId="165" formatCode="_-* #,##0.00\ [$€-40C]_-;\-* #,##0.00\ [$€-40C]_-;_-* &quot;-&quot;??\ [$€-40C]_-;_-@_-"/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numFmt numFmtId="165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6600"/>
        <name val="Calibri"/>
        <family val="2"/>
        <scheme val="none"/>
      </font>
      <numFmt numFmtId="167" formatCode="#,##0.00\ [$€-80C];\-#,##0.00\ [$€-80C]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numFmt numFmtId="170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numFmt numFmtId="169" formatCode="00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vertAlign val="baseline"/>
        <name val="Calibri Light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9" tint="-0.499984740745262"/>
        <name val="Calibri Light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620486</xdr:colOff>
          <xdr:row>0</xdr:row>
          <xdr:rowOff>32657</xdr:rowOff>
        </xdr:from>
        <xdr:to>
          <xdr:col>2</xdr:col>
          <xdr:colOff>1191986</xdr:colOff>
          <xdr:row>0</xdr:row>
          <xdr:rowOff>321129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Ajouter Ligne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1418105</xdr:colOff>
      <xdr:row>0</xdr:row>
      <xdr:rowOff>0</xdr:rowOff>
    </xdr:from>
    <xdr:to>
      <xdr:col>2</xdr:col>
      <xdr:colOff>1418105</xdr:colOff>
      <xdr:row>0</xdr:row>
      <xdr:rowOff>7283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302438A-51FF-41E0-B934-F222809603AF}"/>
            </a:ext>
          </a:extLst>
        </xdr:cNvPr>
        <xdr:cNvSpPr txBox="1"/>
      </xdr:nvSpPr>
      <xdr:spPr>
        <a:xfrm>
          <a:off x="2539334" y="709252"/>
          <a:ext cx="0" cy="2396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>
              <a:solidFill>
                <a:srgbClr val="00B0F0"/>
              </a:solidFill>
            </a:rPr>
            <a:t>BPAID</a:t>
          </a:r>
        </a:p>
      </xdr:txBody>
    </xdr:sp>
    <xdr:clientData/>
  </xdr:twoCellAnchor>
  <xdr:twoCellAnchor>
    <xdr:from>
      <xdr:col>3</xdr:col>
      <xdr:colOff>1418105</xdr:colOff>
      <xdr:row>0</xdr:row>
      <xdr:rowOff>0</xdr:rowOff>
    </xdr:from>
    <xdr:to>
      <xdr:col>3</xdr:col>
      <xdr:colOff>1418105</xdr:colOff>
      <xdr:row>0</xdr:row>
      <xdr:rowOff>7283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86F916A-5B02-4D8A-931D-D07659033CE8}"/>
            </a:ext>
          </a:extLst>
        </xdr:cNvPr>
        <xdr:cNvSpPr txBox="1"/>
      </xdr:nvSpPr>
      <xdr:spPr>
        <a:xfrm>
          <a:off x="3965362" y="709252"/>
          <a:ext cx="0" cy="2396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>
              <a:solidFill>
                <a:srgbClr val="00B0F0"/>
              </a:solidFill>
            </a:rPr>
            <a:t>BPAID</a:t>
          </a:r>
        </a:p>
      </xdr:txBody>
    </xdr:sp>
    <xdr:clientData/>
  </xdr:twoCellAnchor>
  <xdr:twoCellAnchor>
    <xdr:from>
      <xdr:col>6</xdr:col>
      <xdr:colOff>1418105</xdr:colOff>
      <xdr:row>0</xdr:row>
      <xdr:rowOff>0</xdr:rowOff>
    </xdr:from>
    <xdr:to>
      <xdr:col>6</xdr:col>
      <xdr:colOff>1418105</xdr:colOff>
      <xdr:row>0</xdr:row>
      <xdr:rowOff>7283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34E268EB-2458-4489-8E32-FC87F8B929B2}"/>
            </a:ext>
          </a:extLst>
        </xdr:cNvPr>
        <xdr:cNvSpPr txBox="1"/>
      </xdr:nvSpPr>
      <xdr:spPr>
        <a:xfrm>
          <a:off x="8444834" y="709252"/>
          <a:ext cx="0" cy="2396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>
              <a:solidFill>
                <a:srgbClr val="00B0F0"/>
              </a:solidFill>
            </a:rPr>
            <a:t>BPAID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fiord\Documents\Ma%20Banque%202024C.xlsm" TargetMode="External"/><Relationship Id="rId1" Type="http://schemas.openxmlformats.org/officeDocument/2006/relationships/externalLinkPath" Target="file:///C:\Users\fiord\Documents\Ma%20Banque%202024C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fio\Desktop\Finances%20202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@Archives\@Banques\Finances%202020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PAID RECHARGE "/>
      <sheetName val="FRAIS MENSUELS"/>
      <sheetName val="BELFIUS POSTE 2024"/>
      <sheetName val="Carte de crédit Beobank"/>
      <sheetName val="BANQUE HELENE"/>
      <sheetName val=" Le Brasier "/>
      <sheetName val="PORTEFEUILLE"/>
      <sheetName val="CARNET DE DEPOT H"/>
      <sheetName val="LIQUIDE HELENE"/>
      <sheetName val="SANTANDER"/>
      <sheetName val="CAISSE 2022"/>
      <sheetName val="Paramètres"/>
      <sheetName val="Ma Banque 2024C"/>
    </sheetNames>
    <definedNames>
      <definedName name="Ligneplu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lfius Vincent - Anastassia"/>
      <sheetName val="Bpost"/>
      <sheetName val="Frais de Cohabitation"/>
      <sheetName val="Budget 2020 Hélène"/>
      <sheetName val="BELFIUS POSTE"/>
      <sheetName val="BH (Banque Hélène 2)"/>
      <sheetName val="CREANCIER"/>
      <sheetName val="LISTES"/>
      <sheetName val="BH (Banque Hélène)"/>
      <sheetName val="CD (Mon Carnet de Dépôt) "/>
      <sheetName val="CH (Carnet Hélène)"/>
      <sheetName val="ARGENT DE POCHE HELENE"/>
      <sheetName val="DETAIL DES DEPENSES"/>
      <sheetName val="Frais Janvier + Fevrier"/>
      <sheetName val="Budget Annuel 2021"/>
      <sheetName val="Finances 2020"/>
    </sheetNames>
    <sheetDataSet>
      <sheetData sheetId="0"/>
      <sheetData sheetId="1"/>
      <sheetData sheetId="2"/>
      <sheetData sheetId="3">
        <row r="4">
          <cell r="A4" t="str">
            <v>Solde compte début du mois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lfius Vincent - Anastassia"/>
      <sheetName val="Bpost"/>
      <sheetName val="Frais de Cohabitation"/>
      <sheetName val="Budget 2020 Hélène"/>
      <sheetName val="BELFIUS POSTE"/>
      <sheetName val="BH (Banque Hélène 2)"/>
      <sheetName val="CREANCIER"/>
      <sheetName val="CATEGORIES"/>
      <sheetName val="BH (Banque Hélène)"/>
      <sheetName val="CD (Mon Carnet de Dépôt) "/>
      <sheetName val="CH (Carnet Hélène)"/>
      <sheetName val="ARGENT DE POCHE HELENE"/>
      <sheetName val="DETAIL DES DEPENSES"/>
      <sheetName val="Frais Janvier + Fevrier"/>
      <sheetName val="Budget Annuel 2021"/>
      <sheetName val="LISTES"/>
      <sheetName val="Finances 2020 copie"/>
    </sheetNames>
    <sheetDataSet>
      <sheetData sheetId="0"/>
      <sheetData sheetId="1"/>
      <sheetData sheetId="2"/>
      <sheetData sheetId="3">
        <row r="4">
          <cell r="A4" t="str">
            <v>Solde compte début du mois</v>
          </cell>
        </row>
        <row r="5">
          <cell r="A5" t="str">
            <v>Entrées</v>
          </cell>
        </row>
        <row r="7">
          <cell r="A7" t="str">
            <v>Autres Entrées</v>
          </cell>
        </row>
        <row r="8">
          <cell r="A8" t="str">
            <v>Epargne vers le carnet de dépôt</v>
          </cell>
        </row>
        <row r="9">
          <cell r="A9" t="str">
            <v>Remboursements Divers</v>
          </cell>
        </row>
        <row r="10">
          <cell r="A10" t="str">
            <v>SPF Securite Sociale</v>
          </cell>
        </row>
        <row r="11">
          <cell r="A11" t="str">
            <v>Total revenus</v>
          </cell>
        </row>
        <row r="12">
          <cell r="A12" t="str">
            <v xml:space="preserve">Dépenses </v>
          </cell>
        </row>
        <row r="13">
          <cell r="A13" t="str">
            <v>Epargne vers le carnet de dépôt</v>
          </cell>
        </row>
        <row r="14">
          <cell r="A14" t="str">
            <v>Achat de meuble</v>
          </cell>
        </row>
        <row r="15">
          <cell r="A15" t="str">
            <v>Achats en Liquide</v>
          </cell>
        </row>
        <row r="16">
          <cell r="A16" t="str">
            <v>Alimentation &amp; entretien …</v>
          </cell>
        </row>
        <row r="17">
          <cell r="A17" t="str">
            <v>Allocations familliales</v>
          </cell>
        </row>
        <row r="18">
          <cell r="A18" t="str">
            <v>Assurances</v>
          </cell>
        </row>
        <row r="19">
          <cell r="A19" t="str">
            <v>Cadeaux</v>
          </cell>
        </row>
        <row r="20">
          <cell r="A20" t="str">
            <v>Chauffage Gaz Electricité</v>
          </cell>
        </row>
        <row r="21">
          <cell r="A21" t="str">
            <v>Besoins Personnels</v>
          </cell>
        </row>
        <row r="22">
          <cell r="A22" t="str">
            <v>Frais de Cohabitation du mois en cours</v>
          </cell>
        </row>
        <row r="23">
          <cell r="A23" t="str">
            <v xml:space="preserve">Frais bancaires </v>
          </cell>
        </row>
        <row r="24">
          <cell r="A24" t="str">
            <v>Frais cotisation mutualité</v>
          </cell>
        </row>
        <row r="25">
          <cell r="A25" t="str">
            <v>Frais hébergement</v>
          </cell>
        </row>
        <row r="26">
          <cell r="A26" t="str">
            <v>Frais d'hospitalisation</v>
          </cell>
        </row>
        <row r="27">
          <cell r="A27" t="str">
            <v>Frais médicaux</v>
          </cell>
        </row>
        <row r="28">
          <cell r="A28" t="str">
            <v>Frais pharmaceutiques</v>
          </cell>
        </row>
        <row r="29">
          <cell r="A29" t="str">
            <v>Habillement et chaussures</v>
          </cell>
        </row>
        <row r="30">
          <cell r="A30" t="str">
            <v>HORECA (restaurant, café, …) Loisirs</v>
          </cell>
        </row>
        <row r="31">
          <cell r="A31" t="str">
            <v>Imprévus Réparations Casse etc…</v>
          </cell>
        </row>
        <row r="32">
          <cell r="A32" t="str">
            <v>Informatique</v>
          </cell>
        </row>
        <row r="33">
          <cell r="A33" t="str">
            <v>Jardinage</v>
          </cell>
        </row>
        <row r="34">
          <cell r="A34" t="str">
            <v>Literie</v>
          </cell>
        </row>
        <row r="35">
          <cell r="A35" t="str">
            <v>Mobilité Transport</v>
          </cell>
        </row>
        <row r="36">
          <cell r="A36" t="str">
            <v>Multimedia</v>
          </cell>
        </row>
        <row r="37">
          <cell r="A37" t="str">
            <v>Mutuelle Cotisations</v>
          </cell>
        </row>
        <row r="38">
          <cell r="A38" t="str">
            <v>Outillage - Bricolage - Décoration</v>
          </cell>
        </row>
        <row r="39">
          <cell r="A39" t="str">
            <v>Participation à un co-voiturage</v>
          </cell>
        </row>
        <row r="40">
          <cell r="A40" t="str">
            <v>Produits d'hygiène quotidienne</v>
          </cell>
        </row>
        <row r="41">
          <cell r="A41" t="str">
            <v>Remboursements Divers</v>
          </cell>
        </row>
        <row r="42">
          <cell r="A42" t="str">
            <v>Retraits espèces</v>
          </cell>
        </row>
        <row r="43">
          <cell r="A43" t="str">
            <v>Soins corporels (coiffeur, pédicure)</v>
          </cell>
        </row>
        <row r="44">
          <cell r="A44" t="str">
            <v>Soins de santé</v>
          </cell>
        </row>
        <row r="45">
          <cell r="A45" t="str">
            <v>Sorties ( Cinéma, Théatre, Piscine...)</v>
          </cell>
        </row>
        <row r="46">
          <cell r="A46" t="str">
            <v>SPF Securite Sociale</v>
          </cell>
        </row>
        <row r="47">
          <cell r="A47" t="str">
            <v>SWDE Eau</v>
          </cell>
        </row>
        <row r="48">
          <cell r="A48" t="str">
            <v xml:space="preserve">Taxes locale et/ou régionale </v>
          </cell>
        </row>
        <row r="49">
          <cell r="A49" t="str">
            <v>Téléphone - Tv -Internet</v>
          </cell>
        </row>
        <row r="50">
          <cell r="A50" t="str">
            <v>Travaux Décoration</v>
          </cell>
        </row>
        <row r="51">
          <cell r="A51" t="str">
            <v>Voyage Vacances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0D6CB8-EEE6-4A48-84E7-EB13A3182E45}" name="Tableau1" displayName="Tableau1" ref="A1:M15" totalsRowShown="0" headerRowDxfId="19" dataDxfId="18">
  <tableColumns count="13">
    <tableColumn id="1" xr3:uid="{E764E121-C4CF-48CD-8DE8-3D70EBC8BF7B}" name="???" dataDxfId="17" dataCellStyle="Date">
      <calculatedColumnFormula>IF(C2="Belfius Maestro","BM",IF(C2="Santander","SA",IF(C2="Bpost-Paribas","BPB",IF(C2="Mastercard","MC",IF(C2="Bpaid","PA",IF(C2="Liquide","LIQ","???"))))))</calculatedColumnFormula>
    </tableColumn>
    <tableColumn id="2" xr3:uid="{06465032-0F4F-4906-ADE6-5969EE207B24}" name="N°" dataDxfId="16" dataCellStyle="Date"/>
    <tableColumn id="3" xr3:uid="{F3CBB2B5-ABDD-41FD-BC4B-0FF2EDD86C9D}" name="Banque" dataDxfId="15" dataCellStyle="Date"/>
    <tableColumn id="4" xr3:uid="{AE973100-74DF-4CCA-B0A9-F0FE19EB0923}" name="Date" dataDxfId="14" dataCellStyle="Date"/>
    <tableColumn id="5" xr3:uid="{45634448-81C5-43BB-A8BB-29FDD0FBE77D}" name="Débiteur - Créditeur" dataDxfId="13" dataCellStyle="Normal 2 2"/>
    <tableColumn id="6" xr3:uid="{C6563D16-8638-4DE7-B808-C75CE213ACE9}" name="Montant" dataDxfId="12" dataCellStyle="Normal 2 2"/>
    <tableColumn id="8" xr3:uid="{E47C3801-377B-4787-8B49-106B4455A5C1}" name="Solde Actuel" dataDxfId="11" dataCellStyle="Normal 2 2"/>
    <tableColumn id="9" xr3:uid="{47B4D0A8-ACB9-48FD-9E7D-8D2D31CA951B}" name="Catégorie" dataDxfId="10" dataCellStyle="Normal 2 2"/>
    <tableColumn id="7" xr3:uid="{19FA9E4A-EA45-4125-9653-6FAD97C7C3A5}" name="Colonne1" dataDxfId="9" dataCellStyle="Normal 2 2"/>
    <tableColumn id="11" xr3:uid="{33C18C44-E1AB-436B-989E-C417CFE9242B}" name="Qui ?" dataDxfId="8" dataCellStyle="Normal 2 2"/>
    <tableColumn id="12" xr3:uid="{5825FE17-4B6B-478B-B436-8FF65FC3ECB7}" name="%" dataDxfId="7" dataCellStyle="Pourcentage 2 2">
      <calculatedColumnFormula>IF(Tableau1[[#This Row],[Qui ?]]="Hélène",1/3,0)</calculatedColumnFormula>
    </tableColumn>
    <tableColumn id="13" xr3:uid="{56E1CF69-94B8-476A-857D-0B1E1CECA9BA}" name="Prix payé" dataDxfId="6" dataCellStyle="Normal 2 2"/>
    <tableColumn id="14" xr3:uid="{F87C7F99-DB5B-4F82-A8BD-13A375EA360A}" name="Prix %" dataDxfId="5" dataCellStyle="Normal 2 2">
      <calculatedColumnFormula>+Tableau1[[#This Row],[Prix payé]]*Tableau1[[#This Row],[%]]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Bons%20d'achats/Bons%202024/2498.jpg" TargetMode="External"/><Relationship Id="rId13" Type="http://schemas.openxmlformats.org/officeDocument/2006/relationships/hyperlink" Target="Bons%20d'achats/Bons%202024/2502.jpg" TargetMode="External"/><Relationship Id="rId18" Type="http://schemas.openxmlformats.org/officeDocument/2006/relationships/vmlDrawing" Target="../drawings/vmlDrawing1.vml"/><Relationship Id="rId3" Type="http://schemas.openxmlformats.org/officeDocument/2006/relationships/hyperlink" Target="Bons%20d'achats/Bons%202024/2493.jpg" TargetMode="External"/><Relationship Id="rId21" Type="http://schemas.openxmlformats.org/officeDocument/2006/relationships/comments" Target="../comments1.xml"/><Relationship Id="rId7" Type="http://schemas.openxmlformats.org/officeDocument/2006/relationships/hyperlink" Target="Bons%20d'achats/Bons%202024/2497.jpg" TargetMode="External"/><Relationship Id="rId12" Type="http://schemas.openxmlformats.org/officeDocument/2006/relationships/hyperlink" Target="Bons%20d'achats/Bons%202024/2502.jpg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Bons%20d'achats/Bons%202024/2492.jpg" TargetMode="External"/><Relationship Id="rId16" Type="http://schemas.openxmlformats.org/officeDocument/2006/relationships/printerSettings" Target="../printerSettings/printerSettings1.bin"/><Relationship Id="rId20" Type="http://schemas.openxmlformats.org/officeDocument/2006/relationships/table" Target="../tables/table1.xml"/><Relationship Id="rId1" Type="http://schemas.openxmlformats.org/officeDocument/2006/relationships/hyperlink" Target="Bons%20d'achats/Bons%202024/2491.jpg" TargetMode="External"/><Relationship Id="rId6" Type="http://schemas.openxmlformats.org/officeDocument/2006/relationships/hyperlink" Target="Bons%20d'achats/Bons%202024/2496.jpg" TargetMode="External"/><Relationship Id="rId11" Type="http://schemas.openxmlformats.org/officeDocument/2006/relationships/hyperlink" Target="Bons%20d'achats/Bons%202024/2501.jpg" TargetMode="External"/><Relationship Id="rId5" Type="http://schemas.openxmlformats.org/officeDocument/2006/relationships/hyperlink" Target="Bons%20d'achats/Bons%202024/2495.jpg" TargetMode="External"/><Relationship Id="rId15" Type="http://schemas.openxmlformats.org/officeDocument/2006/relationships/hyperlink" Target="Bons%20d'achats/Bons%202024/2502.jpg" TargetMode="External"/><Relationship Id="rId10" Type="http://schemas.openxmlformats.org/officeDocument/2006/relationships/hyperlink" Target="Bons%20d'achats/Bons%202024/2500.jpg" TargetMode="External"/><Relationship Id="rId19" Type="http://schemas.openxmlformats.org/officeDocument/2006/relationships/ctrlProp" Target="../ctrlProps/ctrlProp1.xml"/><Relationship Id="rId4" Type="http://schemas.openxmlformats.org/officeDocument/2006/relationships/hyperlink" Target="Bons%20d'achats/Bons%202024/2494.jpg" TargetMode="External"/><Relationship Id="rId9" Type="http://schemas.openxmlformats.org/officeDocument/2006/relationships/hyperlink" Target="Bons%20d'achats/Bons%202024/2499.jpg" TargetMode="External"/><Relationship Id="rId14" Type="http://schemas.openxmlformats.org/officeDocument/2006/relationships/hyperlink" Target="Bons%20d'achats/Bons%202024/2502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F2BF4-84AE-4998-AB1C-DD64ADF940E5}">
  <sheetPr codeName="Feuil1"/>
  <dimension ref="A1:AC100"/>
  <sheetViews>
    <sheetView tabSelected="1" topLeftCell="F1" zoomScale="93" zoomScaleNormal="93" workbookViewId="0">
      <selection activeCell="R7" sqref="R7"/>
    </sheetView>
  </sheetViews>
  <sheetFormatPr baseColWidth="10" defaultColWidth="12.23046875" defaultRowHeight="27.25" customHeight="1" x14ac:dyDescent="0.4"/>
  <cols>
    <col min="1" max="1" width="6.3046875" style="1" customWidth="1"/>
    <col min="2" max="2" width="9.53515625" style="1" customWidth="1"/>
    <col min="3" max="3" width="21.3828125" style="39" customWidth="1"/>
    <col min="4" max="4" width="18.84375" style="40" customWidth="1"/>
    <col min="5" max="5" width="31.4609375" style="41" customWidth="1"/>
    <col min="6" max="6" width="13.3046875" style="42" customWidth="1"/>
    <col min="7" max="7" width="18.53515625" style="1" customWidth="1"/>
    <col min="8" max="9" width="34.4609375" style="1" customWidth="1"/>
    <col min="10" max="10" width="18.3046875" style="1" customWidth="1"/>
    <col min="11" max="11" width="14.921875" style="1" customWidth="1"/>
    <col min="12" max="12" width="13.4609375" style="1" customWidth="1"/>
    <col min="13" max="13" width="13.84375" style="1" customWidth="1"/>
    <col min="14" max="14" width="6.4609375" style="43" customWidth="1"/>
    <col min="15" max="15" width="43" style="38" customWidth="1"/>
    <col min="16" max="23" width="12.53515625" style="1" customWidth="1"/>
    <col min="24" max="24" width="16.15234375" style="1" customWidth="1"/>
    <col min="25" max="26" width="12.53515625" style="1" customWidth="1"/>
    <col min="27" max="27" width="12.765625" style="1" customWidth="1"/>
    <col min="28" max="16384" width="12.23046875" style="1"/>
  </cols>
  <sheetData>
    <row r="1" spans="1:29" ht="27.25" customHeight="1" x14ac:dyDescent="0.4">
      <c r="A1" s="3" t="s">
        <v>0</v>
      </c>
      <c r="B1" s="4" t="s">
        <v>1</v>
      </c>
      <c r="C1" s="5" t="s">
        <v>2</v>
      </c>
      <c r="D1" s="6" t="s">
        <v>3</v>
      </c>
      <c r="E1" s="5" t="s">
        <v>4</v>
      </c>
      <c r="F1" s="7" t="s">
        <v>5</v>
      </c>
      <c r="G1" s="8" t="s">
        <v>6</v>
      </c>
      <c r="H1" s="9" t="s">
        <v>7</v>
      </c>
      <c r="I1" s="9" t="s">
        <v>63</v>
      </c>
      <c r="J1" s="10" t="s">
        <v>75</v>
      </c>
      <c r="K1" s="11" t="s">
        <v>8</v>
      </c>
      <c r="L1" s="12" t="s">
        <v>9</v>
      </c>
      <c r="M1" s="13" t="s">
        <v>10</v>
      </c>
      <c r="N1" s="14"/>
      <c r="O1" s="48" t="s">
        <v>38</v>
      </c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6"/>
      <c r="AB1" s="16"/>
      <c r="AC1" s="16"/>
    </row>
    <row r="2" spans="1:29" ht="27.25" customHeight="1" x14ac:dyDescent="0.4">
      <c r="A2" s="44" t="str">
        <f>IF(C2="Belfius Maestro","BM",IF(C2="Santander","SA",IF(C2="Bpost-Paribas","BPB",IF(C2="Mastercard","MC",IF(C2="Bpaid","PA",IF(C2="Liquide","LIQ","???"))))))</f>
        <v>???</v>
      </c>
      <c r="B2" s="17"/>
      <c r="C2" s="18"/>
      <c r="D2" s="19"/>
      <c r="E2" s="20"/>
      <c r="F2" s="45"/>
      <c r="G2" s="46"/>
      <c r="H2" s="23"/>
      <c r="I2" s="23"/>
      <c r="J2" s="25"/>
      <c r="K2" s="26">
        <f>IF(Tableau1[[#This Row],[Qui ?]]="Hélène",1/3,0)</f>
        <v>0</v>
      </c>
      <c r="L2" s="27"/>
      <c r="M2" s="28">
        <f>+Tableau1[[#This Row],[Prix payé]]*Tableau1[[#This Row],[%]]</f>
        <v>0</v>
      </c>
      <c r="N2" s="49">
        <f t="shared" ref="N2:N14" si="0">+N3+1</f>
        <v>2504</v>
      </c>
      <c r="O2" s="47" t="s">
        <v>26</v>
      </c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6"/>
      <c r="AB2" s="16"/>
      <c r="AC2" s="16"/>
    </row>
    <row r="3" spans="1:29" ht="27.25" customHeight="1" x14ac:dyDescent="0.4">
      <c r="A3" s="44" t="str">
        <f>IF(C3="Belfius Maestro","BM",IF(C3="Santander","SA",IF(C3="Bpost-Paribas","BPB",IF(C3="Mastercard","MC",IF(C3="Bpaid","PA",IF(C3="Liquide","LIQ","???"))))))</f>
        <v>???</v>
      </c>
      <c r="B3" s="17"/>
      <c r="C3" s="18"/>
      <c r="D3" s="19"/>
      <c r="E3" s="20"/>
      <c r="F3" s="45"/>
      <c r="G3" s="46"/>
      <c r="H3" s="23"/>
      <c r="I3" s="23"/>
      <c r="J3" s="25"/>
      <c r="K3" s="26">
        <f>IF(Tableau1[[#This Row],[Qui ?]]="Hélène",1/3,0)</f>
        <v>0</v>
      </c>
      <c r="L3" s="27"/>
      <c r="M3" s="28">
        <f>+Tableau1[[#This Row],[Prix payé]]*Tableau1[[#This Row],[%]]</f>
        <v>0</v>
      </c>
      <c r="N3" s="49">
        <f t="shared" si="0"/>
        <v>2503</v>
      </c>
      <c r="O3" s="47" t="s">
        <v>26</v>
      </c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6"/>
      <c r="AB3" s="16"/>
      <c r="AC3" s="16"/>
    </row>
    <row r="4" spans="1:29" ht="27.25" customHeight="1" x14ac:dyDescent="0.4">
      <c r="A4" s="3" t="str">
        <f t="shared" ref="A4:A15" si="1">IF(C4="Belfius Maestro","BM",IF(C4="Santander","SA",IF(C4="Bpost-Paribas","BPB",IF(C4="Elite Travel","ET",IF(C4="Bpaid","PA",IF(C4="Liquide","LIQ",IF(C4="BeoBank","BB","???")))))))</f>
        <v>ET</v>
      </c>
      <c r="B4" s="17" t="e">
        <f t="shared" ref="B4:B14" si="2">+B5+1</f>
        <v>#REF!</v>
      </c>
      <c r="C4" s="18" t="s">
        <v>11</v>
      </c>
      <c r="D4" s="19">
        <v>45624</v>
      </c>
      <c r="E4" s="20" t="s">
        <v>12</v>
      </c>
      <c r="F4" s="21">
        <v>-26.49</v>
      </c>
      <c r="G4" s="22">
        <f>+G5+Tableau1[[#This Row],[Montant]]</f>
        <v>2221.9500000000003</v>
      </c>
      <c r="H4" s="23" t="s">
        <v>39</v>
      </c>
      <c r="I4" s="23" t="s">
        <v>62</v>
      </c>
      <c r="J4" s="25" t="s">
        <v>13</v>
      </c>
      <c r="K4" s="26">
        <f>IF(Tableau1[[#This Row],[Qui ?]]="Hélène",1/3,0)</f>
        <v>0</v>
      </c>
      <c r="L4" s="27">
        <f>IF(Tableau1[[#This Row],[Qui ?]]="Hélène",Tableau1[[#This Row],[Montant]]*-1,0)</f>
        <v>0</v>
      </c>
      <c r="M4" s="28">
        <f>+Tableau1[[#This Row],[Prix payé]]*Tableau1[[#This Row],[%]]</f>
        <v>0</v>
      </c>
      <c r="N4" s="29">
        <f t="shared" si="0"/>
        <v>2502</v>
      </c>
      <c r="O4" s="47" t="s">
        <v>26</v>
      </c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6"/>
      <c r="AB4" s="16"/>
      <c r="AC4" s="16"/>
    </row>
    <row r="5" spans="1:29" ht="27.25" customHeight="1" x14ac:dyDescent="0.4">
      <c r="A5" s="3" t="str">
        <f t="shared" si="1"/>
        <v>ET</v>
      </c>
      <c r="B5" s="17" t="e">
        <f t="shared" si="2"/>
        <v>#REF!</v>
      </c>
      <c r="C5" s="18" t="s">
        <v>11</v>
      </c>
      <c r="D5" s="19">
        <v>45624</v>
      </c>
      <c r="E5" s="20" t="s">
        <v>14</v>
      </c>
      <c r="F5" s="21">
        <v>-55.96</v>
      </c>
      <c r="G5" s="22">
        <f>+G6+Tableau1[[#This Row],[Montant]]</f>
        <v>2248.44</v>
      </c>
      <c r="H5" s="23" t="s">
        <v>40</v>
      </c>
      <c r="I5" s="23" t="s">
        <v>64</v>
      </c>
      <c r="J5" s="25" t="s">
        <v>51</v>
      </c>
      <c r="K5" s="26">
        <f>IF(Tableau1[[#This Row],[Qui ?]]="Hélène",1/3,0)</f>
        <v>0</v>
      </c>
      <c r="L5" s="27">
        <f>IF(Tableau1[[#This Row],[Qui ?]]="Hélène",Tableau1[[#This Row],[Montant]]*-1,0)</f>
        <v>0</v>
      </c>
      <c r="M5" s="28">
        <f>+Tableau1[[#This Row],[Prix payé]]*Tableau1[[#This Row],[%]]</f>
        <v>0</v>
      </c>
      <c r="N5" s="29">
        <f t="shared" si="0"/>
        <v>2501</v>
      </c>
      <c r="O5" s="47" t="s">
        <v>27</v>
      </c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6"/>
      <c r="AB5" s="16"/>
      <c r="AC5" s="16"/>
    </row>
    <row r="6" spans="1:29" ht="27.25" customHeight="1" x14ac:dyDescent="0.4">
      <c r="A6" s="3" t="str">
        <f t="shared" si="1"/>
        <v>ET</v>
      </c>
      <c r="B6" s="17" t="e">
        <f t="shared" si="2"/>
        <v>#REF!</v>
      </c>
      <c r="C6" s="18" t="s">
        <v>11</v>
      </c>
      <c r="D6" s="19">
        <v>45624</v>
      </c>
      <c r="E6" s="20" t="s">
        <v>15</v>
      </c>
      <c r="F6" s="21">
        <v>-5.4</v>
      </c>
      <c r="G6" s="22">
        <f>+G7+Tableau1[[#This Row],[Montant]]</f>
        <v>2304.4</v>
      </c>
      <c r="H6" s="23" t="s">
        <v>41</v>
      </c>
      <c r="I6" s="23" t="s">
        <v>65</v>
      </c>
      <c r="J6" s="25" t="s">
        <v>52</v>
      </c>
      <c r="K6" s="26">
        <f>IF(Tableau1[[#This Row],[Qui ?]]="Hélène",1/3,0)</f>
        <v>0</v>
      </c>
      <c r="L6" s="27">
        <f>IF(Tableau1[[#This Row],[Qui ?]]="Hélène",Tableau1[[#This Row],[Montant]]*-1,0)</f>
        <v>0</v>
      </c>
      <c r="M6" s="28">
        <f>+Tableau1[[#This Row],[Prix payé]]*Tableau1[[#This Row],[%]]</f>
        <v>0</v>
      </c>
      <c r="N6" s="29">
        <f t="shared" si="0"/>
        <v>2500</v>
      </c>
      <c r="O6" s="47" t="s">
        <v>28</v>
      </c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6"/>
      <c r="AB6" s="16"/>
      <c r="AC6" s="16"/>
    </row>
    <row r="7" spans="1:29" ht="27.25" customHeight="1" x14ac:dyDescent="0.4">
      <c r="A7" s="3" t="str">
        <f t="shared" si="1"/>
        <v>ET</v>
      </c>
      <c r="B7" s="17" t="e">
        <f t="shared" si="2"/>
        <v>#REF!</v>
      </c>
      <c r="C7" s="18" t="s">
        <v>11</v>
      </c>
      <c r="D7" s="19">
        <v>45624</v>
      </c>
      <c r="E7" s="20" t="s">
        <v>16</v>
      </c>
      <c r="F7" s="21">
        <v>-22.94</v>
      </c>
      <c r="G7" s="22">
        <f>+G8+Tableau1[[#This Row],[Montant]]</f>
        <v>2309.8000000000002</v>
      </c>
      <c r="H7" s="23" t="s">
        <v>42</v>
      </c>
      <c r="I7" s="23" t="s">
        <v>66</v>
      </c>
      <c r="J7" s="25" t="s">
        <v>53</v>
      </c>
      <c r="K7" s="26">
        <f>IF(Tableau1[[#This Row],[Qui ?]]="Hélène",1/3,0)</f>
        <v>0</v>
      </c>
      <c r="L7" s="27">
        <f>IF(Tableau1[[#This Row],[Qui ?]]="Hélène",Tableau1[[#This Row],[Montant]]*-1,0)</f>
        <v>0</v>
      </c>
      <c r="M7" s="28">
        <f>+Tableau1[[#This Row],[Prix payé]]*Tableau1[[#This Row],[%]]</f>
        <v>0</v>
      </c>
      <c r="N7" s="29">
        <f t="shared" si="0"/>
        <v>2499</v>
      </c>
      <c r="O7" s="47" t="s">
        <v>29</v>
      </c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6"/>
      <c r="AB7" s="16"/>
      <c r="AC7" s="16"/>
    </row>
    <row r="8" spans="1:29" ht="27.25" customHeight="1" x14ac:dyDescent="0.4">
      <c r="A8" s="3" t="str">
        <f t="shared" si="1"/>
        <v>ET</v>
      </c>
      <c r="B8" s="17" t="e">
        <f t="shared" si="2"/>
        <v>#REF!</v>
      </c>
      <c r="C8" s="18" t="s">
        <v>11</v>
      </c>
      <c r="D8" s="19">
        <v>45624</v>
      </c>
      <c r="E8" s="20" t="s">
        <v>17</v>
      </c>
      <c r="F8" s="21">
        <v>-138.5</v>
      </c>
      <c r="G8" s="22">
        <f>+G9+Tableau1[[#This Row],[Montant]]</f>
        <v>2332.7400000000002</v>
      </c>
      <c r="H8" s="23" t="s">
        <v>43</v>
      </c>
      <c r="I8" s="23" t="s">
        <v>67</v>
      </c>
      <c r="J8" s="25" t="s">
        <v>54</v>
      </c>
      <c r="K8" s="26">
        <f>IF(Tableau1[[#This Row],[Qui ?]]="Hélène",1/3,0)</f>
        <v>0</v>
      </c>
      <c r="L8" s="27">
        <f>IF(Tableau1[[#This Row],[Qui ?]]="Hélène",Tableau1[[#This Row],[Montant]]*-1,0)</f>
        <v>0</v>
      </c>
      <c r="M8" s="28">
        <f>+Tableau1[[#This Row],[Prix payé]]*Tableau1[[#This Row],[%]]</f>
        <v>0</v>
      </c>
      <c r="N8" s="29">
        <f t="shared" si="0"/>
        <v>2498</v>
      </c>
      <c r="O8" s="47" t="s">
        <v>30</v>
      </c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6"/>
      <c r="AB8" s="16"/>
      <c r="AC8" s="16"/>
    </row>
    <row r="9" spans="1:29" ht="27.25" customHeight="1" x14ac:dyDescent="0.4">
      <c r="A9" s="3" t="str">
        <f t="shared" si="1"/>
        <v>BB</v>
      </c>
      <c r="B9" s="17" t="e">
        <f t="shared" si="2"/>
        <v>#REF!</v>
      </c>
      <c r="C9" s="18" t="s">
        <v>18</v>
      </c>
      <c r="D9" s="19">
        <v>45626</v>
      </c>
      <c r="E9" s="20" t="s">
        <v>19</v>
      </c>
      <c r="F9" s="21">
        <v>-50</v>
      </c>
      <c r="G9" s="22">
        <f>+G10+Tableau1[[#This Row],[Montant]]</f>
        <v>2471.2400000000002</v>
      </c>
      <c r="H9" s="23" t="s">
        <v>44</v>
      </c>
      <c r="I9" s="23" t="s">
        <v>68</v>
      </c>
      <c r="J9" s="25" t="s">
        <v>55</v>
      </c>
      <c r="K9" s="26">
        <f>IF(Tableau1[[#This Row],[Qui ?]]="Hélène",1/3,0)</f>
        <v>0</v>
      </c>
      <c r="L9" s="27">
        <f>IF(Tableau1[[#This Row],[Qui ?]]="Hélène",Tableau1[[#This Row],[Montant]]*-1,0)</f>
        <v>0</v>
      </c>
      <c r="M9" s="28">
        <f>+Tableau1[[#This Row],[Prix payé]]*Tableau1[[#This Row],[%]]</f>
        <v>0</v>
      </c>
      <c r="N9" s="29">
        <f t="shared" si="0"/>
        <v>2497</v>
      </c>
      <c r="O9" s="47" t="s">
        <v>31</v>
      </c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6"/>
      <c r="AB9" s="16"/>
      <c r="AC9" s="16"/>
    </row>
    <row r="10" spans="1:29" ht="27.25" customHeight="1" x14ac:dyDescent="0.4">
      <c r="A10" s="3" t="str">
        <f t="shared" si="1"/>
        <v>PA</v>
      </c>
      <c r="B10" s="17" t="e">
        <f t="shared" si="2"/>
        <v>#REF!</v>
      </c>
      <c r="C10" s="18" t="s">
        <v>20</v>
      </c>
      <c r="D10" s="19">
        <v>45625</v>
      </c>
      <c r="E10" s="20" t="s">
        <v>21</v>
      </c>
      <c r="F10" s="21">
        <v>-3.99</v>
      </c>
      <c r="G10" s="22">
        <f>+G11+Tableau1[[#This Row],[Montant]]</f>
        <v>2521.2400000000002</v>
      </c>
      <c r="H10" s="23" t="s">
        <v>45</v>
      </c>
      <c r="I10" s="23" t="s">
        <v>69</v>
      </c>
      <c r="J10" s="25" t="s">
        <v>56</v>
      </c>
      <c r="K10" s="26">
        <f>IF(Tableau1[[#This Row],[Qui ?]]="Hélène",1/3,0)</f>
        <v>0</v>
      </c>
      <c r="L10" s="27">
        <f>IF(Tableau1[[#This Row],[Qui ?]]="Hélène",Tableau1[[#This Row],[Montant]]*-1,0)</f>
        <v>0</v>
      </c>
      <c r="M10" s="28">
        <f>+Tableau1[[#This Row],[Prix payé]]*Tableau1[[#This Row],[%]]</f>
        <v>0</v>
      </c>
      <c r="N10" s="29">
        <f t="shared" si="0"/>
        <v>2496</v>
      </c>
      <c r="O10" s="47" t="s">
        <v>32</v>
      </c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6"/>
      <c r="AB10" s="16"/>
      <c r="AC10" s="16"/>
    </row>
    <row r="11" spans="1:29" ht="27.25" customHeight="1" x14ac:dyDescent="0.4">
      <c r="A11" s="3" t="str">
        <f t="shared" si="1"/>
        <v>PA</v>
      </c>
      <c r="B11" s="17" t="e">
        <f t="shared" si="2"/>
        <v>#REF!</v>
      </c>
      <c r="C11" s="18" t="s">
        <v>20</v>
      </c>
      <c r="D11" s="19">
        <v>45625</v>
      </c>
      <c r="E11" s="20" t="s">
        <v>22</v>
      </c>
      <c r="F11" s="21">
        <v>150</v>
      </c>
      <c r="G11" s="22">
        <f>+G12+Tableau1[[#This Row],[Montant]]</f>
        <v>2525.23</v>
      </c>
      <c r="H11" s="23" t="s">
        <v>46</v>
      </c>
      <c r="I11" s="23" t="s">
        <v>70</v>
      </c>
      <c r="J11" s="25" t="s">
        <v>57</v>
      </c>
      <c r="K11" s="26">
        <f>IF(Tableau1[[#This Row],[Qui ?]]="Hélène",1/3,0)</f>
        <v>0</v>
      </c>
      <c r="L11" s="27">
        <f>IF(Tableau1[[#This Row],[Qui ?]]="Hélène",Tableau1[[#This Row],[Montant]]*-1,0)</f>
        <v>0</v>
      </c>
      <c r="M11" s="28">
        <f>+Tableau1[[#This Row],[Prix payé]]*Tableau1[[#This Row],[%]]</f>
        <v>0</v>
      </c>
      <c r="N11" s="29">
        <f t="shared" si="0"/>
        <v>2495</v>
      </c>
      <c r="O11" s="47" t="s">
        <v>33</v>
      </c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6"/>
      <c r="AB11" s="16"/>
      <c r="AC11" s="16"/>
    </row>
    <row r="12" spans="1:29" ht="27.25" customHeight="1" x14ac:dyDescent="0.4">
      <c r="A12" s="3" t="str">
        <f t="shared" si="1"/>
        <v>PA</v>
      </c>
      <c r="B12" s="17" t="e">
        <f t="shared" si="2"/>
        <v>#REF!</v>
      </c>
      <c r="C12" s="18" t="s">
        <v>20</v>
      </c>
      <c r="D12" s="19">
        <v>45625</v>
      </c>
      <c r="E12" s="20" t="s">
        <v>23</v>
      </c>
      <c r="F12" s="21">
        <v>-14.99</v>
      </c>
      <c r="G12" s="22">
        <f>+G13+Tableau1[[#This Row],[Montant]]</f>
        <v>2375.23</v>
      </c>
      <c r="H12" s="23" t="s">
        <v>47</v>
      </c>
      <c r="I12" s="23" t="s">
        <v>71</v>
      </c>
      <c r="J12" s="25" t="s">
        <v>58</v>
      </c>
      <c r="K12" s="26">
        <f>IF(Tableau1[[#This Row],[Qui ?]]="Hélène",1/3,0)</f>
        <v>0</v>
      </c>
      <c r="L12" s="27">
        <f>IF(Tableau1[[#This Row],[Qui ?]]="Hélène",Tableau1[[#This Row],[Montant]]*-1,0)</f>
        <v>0</v>
      </c>
      <c r="M12" s="28">
        <f>+Tableau1[[#This Row],[Prix payé]]*Tableau1[[#This Row],[%]]</f>
        <v>0</v>
      </c>
      <c r="N12" s="29">
        <f t="shared" si="0"/>
        <v>2494</v>
      </c>
      <c r="O12" s="47" t="s">
        <v>34</v>
      </c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6"/>
      <c r="AB12" s="16"/>
      <c r="AC12" s="16"/>
    </row>
    <row r="13" spans="1:29" ht="27.25" customHeight="1" x14ac:dyDescent="0.4">
      <c r="A13" s="3" t="str">
        <f t="shared" si="1"/>
        <v>BB</v>
      </c>
      <c r="B13" s="17" t="e">
        <f t="shared" si="2"/>
        <v>#REF!</v>
      </c>
      <c r="C13" s="18" t="s">
        <v>18</v>
      </c>
      <c r="D13" s="19">
        <v>45625</v>
      </c>
      <c r="E13" s="20" t="s">
        <v>22</v>
      </c>
      <c r="F13" s="21">
        <v>-150</v>
      </c>
      <c r="G13" s="22">
        <f>+G14+Tableau1[[#This Row],[Montant]]</f>
        <v>2390.2199999999998</v>
      </c>
      <c r="H13" s="23" t="s">
        <v>48</v>
      </c>
      <c r="I13" s="23" t="s">
        <v>72</v>
      </c>
      <c r="J13" s="25" t="s">
        <v>59</v>
      </c>
      <c r="K13" s="26">
        <f>IF(Tableau1[[#This Row],[Qui ?]]="Hélène",1/3,0)</f>
        <v>0</v>
      </c>
      <c r="L13" s="27">
        <f>IF(Tableau1[[#This Row],[Qui ?]]="Hélène",Tableau1[[#This Row],[Montant]]*-1,0)</f>
        <v>0</v>
      </c>
      <c r="M13" s="28">
        <f>+Tableau1[[#This Row],[Prix payé]]*Tableau1[[#This Row],[%]]</f>
        <v>0</v>
      </c>
      <c r="N13" s="29">
        <f t="shared" si="0"/>
        <v>2493</v>
      </c>
      <c r="O13" s="47" t="s">
        <v>35</v>
      </c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6"/>
      <c r="AB13" s="16"/>
      <c r="AC13" s="16"/>
    </row>
    <row r="14" spans="1:29" ht="27.25" customHeight="1" x14ac:dyDescent="0.4">
      <c r="A14" s="3" t="str">
        <f t="shared" si="1"/>
        <v>BB</v>
      </c>
      <c r="B14" s="17" t="e">
        <f t="shared" si="2"/>
        <v>#REF!</v>
      </c>
      <c r="C14" s="18" t="s">
        <v>18</v>
      </c>
      <c r="D14" s="19">
        <v>45624</v>
      </c>
      <c r="E14" s="20" t="s">
        <v>24</v>
      </c>
      <c r="F14" s="21">
        <v>-49.78</v>
      </c>
      <c r="G14" s="22">
        <f>+G15+Tableau1[[#This Row],[Montant]]</f>
        <v>2540.2199999999998</v>
      </c>
      <c r="H14" s="23" t="s">
        <v>49</v>
      </c>
      <c r="I14" s="23" t="s">
        <v>73</v>
      </c>
      <c r="J14" s="25" t="s">
        <v>60</v>
      </c>
      <c r="K14" s="26">
        <f>IF(Tableau1[[#This Row],[Qui ?]]="Hélène",1/3,0)</f>
        <v>0</v>
      </c>
      <c r="L14" s="27">
        <f>IF(Tableau1[[#This Row],[Qui ?]]="Hélène",Tableau1[[#This Row],[Montant]]*-1,0)</f>
        <v>0</v>
      </c>
      <c r="M14" s="28">
        <f>+Tableau1[[#This Row],[Prix payé]]*Tableau1[[#This Row],[%]]</f>
        <v>0</v>
      </c>
      <c r="N14" s="29">
        <f t="shared" si="0"/>
        <v>2492</v>
      </c>
      <c r="O14" s="47" t="s">
        <v>36</v>
      </c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6"/>
      <c r="AB14" s="16"/>
      <c r="AC14" s="16"/>
    </row>
    <row r="15" spans="1:29" ht="27.25" customHeight="1" x14ac:dyDescent="0.4">
      <c r="A15" s="3" t="str">
        <f t="shared" si="1"/>
        <v>ET</v>
      </c>
      <c r="B15" s="17" t="e">
        <f>+#REF!+1</f>
        <v>#REF!</v>
      </c>
      <c r="C15" s="18" t="s">
        <v>11</v>
      </c>
      <c r="D15" s="19">
        <v>45623</v>
      </c>
      <c r="E15" s="20" t="s">
        <v>25</v>
      </c>
      <c r="F15" s="21">
        <v>-21.68</v>
      </c>
      <c r="G15" s="22">
        <v>2590</v>
      </c>
      <c r="H15" s="23" t="s">
        <v>50</v>
      </c>
      <c r="I15" s="23" t="s">
        <v>74</v>
      </c>
      <c r="J15" s="25" t="s">
        <v>61</v>
      </c>
      <c r="K15" s="26">
        <f>IF(Tableau1[[#This Row],[Qui ?]]="Hélène",1/3,0)</f>
        <v>0</v>
      </c>
      <c r="L15" s="27">
        <f>IF(Tableau1[[#This Row],[Qui ?]]="Hélène",Tableau1[[#This Row],[Montant]]*-1,0)</f>
        <v>0</v>
      </c>
      <c r="M15" s="28">
        <f>+Tableau1[[#This Row],[Prix payé]]*Tableau1[[#This Row],[%]]</f>
        <v>0</v>
      </c>
      <c r="N15" s="29">
        <v>2491</v>
      </c>
      <c r="O15" s="47" t="s">
        <v>37</v>
      </c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6"/>
      <c r="AB15" s="16"/>
      <c r="AC15" s="16"/>
    </row>
    <row r="16" spans="1:29" ht="27.25" customHeight="1" x14ac:dyDescent="0.4">
      <c r="A16" s="31"/>
      <c r="B16" s="32"/>
      <c r="C16" s="25"/>
      <c r="D16" s="33"/>
      <c r="E16" s="24"/>
      <c r="F16" s="34"/>
      <c r="G16" s="35"/>
      <c r="H16" s="24"/>
      <c r="I16" s="24"/>
      <c r="J16" s="25"/>
      <c r="K16" s="36"/>
      <c r="L16" s="28"/>
      <c r="M16" s="28"/>
      <c r="N16" s="37"/>
      <c r="O16" s="30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1:29" ht="27.25" customHeight="1" x14ac:dyDescent="0.4">
      <c r="A17" s="31"/>
      <c r="B17" s="32"/>
      <c r="C17" s="25"/>
      <c r="D17" s="33"/>
      <c r="E17" s="24"/>
      <c r="F17" s="34"/>
      <c r="G17" s="35"/>
      <c r="H17" s="24"/>
      <c r="I17" s="24"/>
      <c r="J17" s="25"/>
      <c r="K17" s="36"/>
      <c r="L17" s="28"/>
      <c r="M17" s="28"/>
      <c r="N17" s="37"/>
      <c r="O17" s="30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1:29" ht="27.25" customHeight="1" x14ac:dyDescent="0.4">
      <c r="A18" s="31"/>
      <c r="B18" s="32"/>
      <c r="C18" s="25"/>
      <c r="D18" s="33"/>
      <c r="E18" s="24"/>
      <c r="F18" s="34"/>
      <c r="G18" s="35"/>
      <c r="H18" s="24"/>
      <c r="I18" s="24"/>
      <c r="J18" s="25"/>
      <c r="K18" s="36"/>
      <c r="L18" s="28"/>
      <c r="M18" s="28"/>
      <c r="N18" s="37"/>
      <c r="O18" s="30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1:29" ht="27.25" customHeight="1" x14ac:dyDescent="0.4">
      <c r="A19" s="31"/>
      <c r="B19" s="32"/>
      <c r="C19" s="25"/>
      <c r="D19" s="33"/>
      <c r="E19" s="24"/>
      <c r="F19" s="34"/>
      <c r="G19" s="35"/>
      <c r="H19" s="24"/>
      <c r="I19" s="24"/>
      <c r="J19" s="25"/>
      <c r="K19" s="36"/>
      <c r="L19" s="28"/>
      <c r="M19" s="28"/>
      <c r="N19" s="37"/>
      <c r="O19" s="30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1:29" ht="27.25" customHeight="1" x14ac:dyDescent="0.4">
      <c r="A20" s="31"/>
      <c r="B20" s="32"/>
      <c r="C20" s="25"/>
      <c r="D20" s="33"/>
      <c r="E20" s="24"/>
      <c r="F20" s="34"/>
      <c r="G20" s="35"/>
      <c r="H20" s="24"/>
      <c r="I20" s="24"/>
      <c r="J20" s="25"/>
      <c r="K20" s="36"/>
      <c r="L20" s="28"/>
      <c r="M20" s="28"/>
      <c r="N20" s="37"/>
      <c r="O20" s="30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1:29" ht="27.25" customHeight="1" x14ac:dyDescent="0.4">
      <c r="A21" s="31"/>
      <c r="B21" s="32"/>
      <c r="C21" s="25"/>
      <c r="D21" s="33"/>
      <c r="E21" s="24"/>
      <c r="F21" s="34"/>
      <c r="G21" s="35"/>
      <c r="H21" s="24"/>
      <c r="I21" s="24"/>
      <c r="J21" s="25"/>
      <c r="K21" s="36"/>
      <c r="L21" s="28"/>
      <c r="M21" s="28"/>
      <c r="N21" s="37"/>
      <c r="O21" s="30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ht="27.25" customHeight="1" x14ac:dyDescent="0.4">
      <c r="A22" s="31"/>
      <c r="B22" s="32"/>
      <c r="C22" s="25"/>
      <c r="D22" s="33"/>
      <c r="E22" s="24"/>
      <c r="F22" s="34"/>
      <c r="G22" s="35"/>
      <c r="H22" s="24"/>
      <c r="I22" s="24"/>
      <c r="J22" s="25"/>
      <c r="K22" s="36"/>
      <c r="L22" s="28"/>
      <c r="M22" s="28"/>
      <c r="N22" s="37"/>
      <c r="O22" s="30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1:29" ht="27.25" customHeight="1" x14ac:dyDescent="0.4">
      <c r="A23" s="31"/>
      <c r="B23" s="32"/>
      <c r="C23" s="25"/>
      <c r="D23" s="33"/>
      <c r="E23" s="24"/>
      <c r="F23" s="34"/>
      <c r="G23" s="35"/>
      <c r="H23" s="24"/>
      <c r="I23" s="24"/>
      <c r="J23" s="25"/>
      <c r="K23" s="36"/>
      <c r="L23" s="28"/>
      <c r="M23" s="28"/>
      <c r="N23" s="37"/>
      <c r="O23" s="30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ht="27.25" customHeight="1" x14ac:dyDescent="0.4">
      <c r="A24" s="31"/>
      <c r="B24" s="32"/>
      <c r="C24" s="25"/>
      <c r="D24" s="33"/>
      <c r="E24" s="24"/>
      <c r="F24" s="34"/>
      <c r="G24" s="35"/>
      <c r="H24" s="24"/>
      <c r="I24" s="24"/>
      <c r="J24" s="25"/>
      <c r="K24" s="36"/>
      <c r="L24" s="28"/>
      <c r="M24" s="28"/>
      <c r="N24" s="37"/>
      <c r="O24" s="30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ht="27.25" customHeight="1" x14ac:dyDescent="0.4">
      <c r="A25" s="31"/>
      <c r="B25" s="32"/>
      <c r="C25" s="25"/>
      <c r="D25" s="33"/>
      <c r="E25" s="24"/>
      <c r="F25" s="34"/>
      <c r="G25" s="35"/>
      <c r="H25" s="24"/>
      <c r="I25" s="24"/>
      <c r="J25" s="25"/>
      <c r="K25" s="36"/>
      <c r="L25" s="28"/>
      <c r="M25" s="28"/>
      <c r="N25" s="37"/>
      <c r="O25" s="30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ht="27.25" customHeight="1" x14ac:dyDescent="0.4">
      <c r="A26" s="31"/>
      <c r="B26" s="32"/>
      <c r="C26" s="25"/>
      <c r="D26" s="33"/>
      <c r="E26" s="24"/>
      <c r="F26" s="34"/>
      <c r="G26" s="35"/>
      <c r="H26" s="24"/>
      <c r="I26" s="24"/>
      <c r="J26" s="25"/>
      <c r="K26" s="36"/>
      <c r="L26" s="28"/>
      <c r="M26" s="28"/>
      <c r="N26" s="37"/>
      <c r="O26" s="30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29" ht="27.25" customHeight="1" x14ac:dyDescent="0.4">
      <c r="A27" s="31"/>
      <c r="B27" s="32"/>
      <c r="C27" s="25"/>
      <c r="D27" s="33"/>
      <c r="E27" s="24"/>
      <c r="F27" s="34"/>
      <c r="G27" s="35"/>
      <c r="H27" s="24"/>
      <c r="I27" s="24"/>
      <c r="J27" s="25"/>
      <c r="K27" s="36"/>
      <c r="L27" s="28"/>
      <c r="M27" s="28"/>
      <c r="N27" s="37"/>
      <c r="O27" s="30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1:29" ht="27.25" customHeight="1" x14ac:dyDescent="0.4">
      <c r="A28" s="31"/>
      <c r="B28" s="32"/>
      <c r="C28" s="25"/>
      <c r="D28" s="33"/>
      <c r="E28" s="24"/>
      <c r="F28" s="34"/>
      <c r="G28" s="35"/>
      <c r="H28" s="24"/>
      <c r="I28" s="24"/>
      <c r="J28" s="25"/>
      <c r="K28" s="36"/>
      <c r="L28" s="28"/>
      <c r="M28" s="28"/>
      <c r="N28" s="37"/>
      <c r="O28" s="30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ht="27.25" customHeight="1" x14ac:dyDescent="0.4">
      <c r="A29" s="31"/>
      <c r="B29" s="32"/>
      <c r="C29" s="25"/>
      <c r="D29" s="33"/>
      <c r="E29" s="24"/>
      <c r="F29" s="34"/>
      <c r="G29" s="35"/>
      <c r="H29" s="24"/>
      <c r="I29" s="24"/>
      <c r="J29" s="25"/>
      <c r="K29" s="36"/>
      <c r="L29" s="28"/>
      <c r="M29" s="28"/>
      <c r="N29" s="37"/>
      <c r="O29" s="30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1:29" ht="27.25" customHeight="1" x14ac:dyDescent="0.4">
      <c r="A30" s="31"/>
      <c r="B30" s="32"/>
      <c r="C30" s="25"/>
      <c r="D30" s="33"/>
      <c r="E30" s="24"/>
      <c r="F30" s="34"/>
      <c r="G30" s="35"/>
      <c r="H30" s="24"/>
      <c r="I30" s="24"/>
      <c r="J30" s="25"/>
      <c r="K30" s="36"/>
      <c r="L30" s="28"/>
      <c r="M30" s="28"/>
      <c r="N30" s="37"/>
      <c r="O30" s="30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ht="27.25" customHeight="1" x14ac:dyDescent="0.4">
      <c r="A31" s="31"/>
      <c r="B31" s="32"/>
      <c r="C31" s="25"/>
      <c r="D31" s="33"/>
      <c r="E31" s="24"/>
      <c r="F31" s="34"/>
      <c r="G31" s="35"/>
      <c r="H31" s="24"/>
      <c r="I31" s="24"/>
      <c r="J31" s="25"/>
      <c r="K31" s="36"/>
      <c r="L31" s="28"/>
      <c r="M31" s="28"/>
      <c r="N31" s="37"/>
      <c r="O31" s="30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ht="27.25" customHeight="1" x14ac:dyDescent="0.4">
      <c r="A32" s="31"/>
      <c r="B32" s="32"/>
      <c r="C32" s="25"/>
      <c r="D32" s="33"/>
      <c r="E32" s="24"/>
      <c r="F32" s="34"/>
      <c r="G32" s="35"/>
      <c r="H32" s="24"/>
      <c r="I32" s="24"/>
      <c r="J32" s="25"/>
      <c r="K32" s="36"/>
      <c r="L32" s="28"/>
      <c r="M32" s="28"/>
      <c r="N32" s="37"/>
      <c r="O32" s="30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27.25" customHeight="1" x14ac:dyDescent="0.4">
      <c r="A33" s="31"/>
      <c r="B33" s="32"/>
      <c r="C33" s="25"/>
      <c r="D33" s="33"/>
      <c r="E33" s="24"/>
      <c r="F33" s="34"/>
      <c r="G33" s="35"/>
      <c r="H33" s="24"/>
      <c r="I33" s="24"/>
      <c r="J33" s="25"/>
      <c r="K33" s="36"/>
      <c r="L33" s="28"/>
      <c r="M33" s="28"/>
      <c r="N33" s="37"/>
      <c r="O33" s="30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ht="27.25" customHeight="1" x14ac:dyDescent="0.4">
      <c r="A34" s="31"/>
      <c r="B34" s="32"/>
      <c r="C34" s="25"/>
      <c r="D34" s="33"/>
      <c r="E34" s="24"/>
      <c r="F34" s="34"/>
      <c r="G34" s="35"/>
      <c r="H34" s="24"/>
      <c r="I34" s="24"/>
      <c r="J34" s="25"/>
      <c r="K34" s="36"/>
      <c r="L34" s="28"/>
      <c r="M34" s="28"/>
      <c r="N34" s="37"/>
      <c r="O34" s="30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ht="27.25" customHeight="1" x14ac:dyDescent="0.4">
      <c r="A35" s="31"/>
      <c r="B35" s="32"/>
      <c r="C35" s="25"/>
      <c r="D35" s="33"/>
      <c r="E35" s="24"/>
      <c r="F35" s="34"/>
      <c r="G35" s="35"/>
      <c r="H35" s="24"/>
      <c r="I35" s="24"/>
      <c r="J35" s="25"/>
      <c r="K35" s="36"/>
      <c r="L35" s="28"/>
      <c r="M35" s="28"/>
      <c r="N35" s="37"/>
      <c r="O35" s="30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ht="27.25" customHeight="1" x14ac:dyDescent="0.4">
      <c r="A36" s="31"/>
      <c r="B36" s="32"/>
      <c r="C36" s="25"/>
      <c r="D36" s="33"/>
      <c r="E36" s="24"/>
      <c r="F36" s="34"/>
      <c r="G36" s="35"/>
      <c r="H36" s="24"/>
      <c r="I36" s="24"/>
      <c r="J36" s="25"/>
      <c r="K36" s="36"/>
      <c r="L36" s="28"/>
      <c r="M36" s="28"/>
      <c r="N36" s="37"/>
      <c r="O36" s="30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ht="27.25" customHeight="1" x14ac:dyDescent="0.4">
      <c r="A37" s="31"/>
      <c r="B37" s="32"/>
      <c r="C37" s="25"/>
      <c r="D37" s="33"/>
      <c r="E37" s="24"/>
      <c r="F37" s="34"/>
      <c r="G37" s="35"/>
      <c r="H37" s="24"/>
      <c r="I37" s="24"/>
      <c r="J37" s="25"/>
      <c r="K37" s="36"/>
      <c r="L37" s="28"/>
      <c r="M37" s="28"/>
      <c r="N37" s="37"/>
      <c r="O37" s="30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ht="27.25" customHeight="1" x14ac:dyDescent="0.4">
      <c r="A38" s="31"/>
      <c r="B38" s="32"/>
      <c r="C38" s="25"/>
      <c r="D38" s="33"/>
      <c r="E38" s="24"/>
      <c r="F38" s="34"/>
      <c r="G38" s="35"/>
      <c r="H38" s="24"/>
      <c r="I38" s="24"/>
      <c r="J38" s="25"/>
      <c r="K38" s="36"/>
      <c r="L38" s="28"/>
      <c r="M38" s="28"/>
      <c r="N38" s="37"/>
      <c r="O38" s="30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ht="27.25" customHeight="1" x14ac:dyDescent="0.4">
      <c r="A39" s="31"/>
      <c r="B39" s="32"/>
      <c r="C39" s="25"/>
      <c r="D39" s="33"/>
      <c r="E39" s="24"/>
      <c r="F39" s="34"/>
      <c r="G39" s="35"/>
      <c r="H39" s="24"/>
      <c r="I39" s="24"/>
      <c r="J39" s="25"/>
      <c r="K39" s="36"/>
      <c r="L39" s="28"/>
      <c r="M39" s="28"/>
      <c r="N39" s="37"/>
      <c r="O39" s="30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ht="27.25" customHeight="1" x14ac:dyDescent="0.4">
      <c r="A40" s="31"/>
      <c r="B40" s="32"/>
      <c r="C40" s="25"/>
      <c r="D40" s="33"/>
      <c r="E40" s="24"/>
      <c r="F40" s="34"/>
      <c r="G40" s="35"/>
      <c r="H40" s="24"/>
      <c r="I40" s="24"/>
      <c r="J40" s="25"/>
      <c r="K40" s="36"/>
      <c r="L40" s="28"/>
      <c r="M40" s="28"/>
      <c r="N40" s="37"/>
      <c r="O40" s="30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ht="27.25" customHeight="1" x14ac:dyDescent="0.4">
      <c r="A41" s="31"/>
      <c r="B41" s="32"/>
      <c r="C41" s="25"/>
      <c r="D41" s="33"/>
      <c r="E41" s="24"/>
      <c r="F41" s="34"/>
      <c r="G41" s="35"/>
      <c r="H41" s="24"/>
      <c r="I41" s="24"/>
      <c r="J41" s="25"/>
      <c r="K41" s="36"/>
      <c r="L41" s="28"/>
      <c r="M41" s="28"/>
      <c r="N41" s="37"/>
      <c r="O41" s="30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ht="27.25" customHeight="1" x14ac:dyDescent="0.4">
      <c r="A42" s="31"/>
      <c r="B42" s="32"/>
      <c r="C42" s="25"/>
      <c r="D42" s="33"/>
      <c r="E42" s="24"/>
      <c r="F42" s="34"/>
      <c r="G42" s="35"/>
      <c r="H42" s="24"/>
      <c r="I42" s="24"/>
      <c r="J42" s="25"/>
      <c r="K42" s="36"/>
      <c r="L42" s="28"/>
      <c r="M42" s="28"/>
      <c r="N42" s="37"/>
      <c r="O42" s="30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ht="27.25" customHeight="1" x14ac:dyDescent="0.4">
      <c r="A43" s="31"/>
      <c r="B43" s="32"/>
      <c r="C43" s="25"/>
      <c r="D43" s="33"/>
      <c r="E43" s="24"/>
      <c r="F43" s="34"/>
      <c r="G43" s="35"/>
      <c r="H43" s="24"/>
      <c r="I43" s="24"/>
      <c r="J43" s="25"/>
      <c r="K43" s="36"/>
      <c r="L43" s="28"/>
      <c r="M43" s="28"/>
      <c r="N43" s="37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ht="27.25" customHeight="1" x14ac:dyDescent="0.4">
      <c r="A44" s="31"/>
      <c r="B44" s="32"/>
      <c r="C44" s="25"/>
      <c r="D44" s="33"/>
      <c r="E44" s="24"/>
      <c r="F44" s="34"/>
      <c r="G44" s="35"/>
      <c r="H44" s="24"/>
      <c r="I44" s="24"/>
      <c r="J44" s="25"/>
      <c r="K44" s="36"/>
      <c r="L44" s="28"/>
      <c r="M44" s="28"/>
      <c r="N44" s="37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ht="27.25" customHeight="1" x14ac:dyDescent="0.4">
      <c r="A45" s="31"/>
      <c r="B45" s="32"/>
      <c r="C45" s="25"/>
      <c r="D45" s="33"/>
      <c r="E45" s="24"/>
      <c r="F45" s="34"/>
      <c r="G45" s="35"/>
      <c r="H45" s="24"/>
      <c r="I45" s="24"/>
      <c r="J45" s="25"/>
      <c r="K45" s="36"/>
      <c r="L45" s="28"/>
      <c r="M45" s="28"/>
      <c r="N45" s="37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ht="27.25" customHeight="1" x14ac:dyDescent="0.4">
      <c r="A46" s="31"/>
      <c r="B46" s="32"/>
      <c r="C46" s="25"/>
      <c r="D46" s="33"/>
      <c r="E46" s="24"/>
      <c r="F46" s="34"/>
      <c r="G46" s="35"/>
      <c r="H46" s="24"/>
      <c r="I46" s="24"/>
      <c r="J46" s="25"/>
      <c r="K46" s="36"/>
      <c r="L46" s="28"/>
      <c r="M46" s="28"/>
      <c r="N46" s="37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1:29" ht="27.25" customHeight="1" x14ac:dyDescent="0.4">
      <c r="A47" s="31"/>
      <c r="B47" s="32"/>
      <c r="C47" s="25"/>
      <c r="D47" s="33"/>
      <c r="E47" s="24"/>
      <c r="F47" s="34"/>
      <c r="G47" s="35"/>
      <c r="H47" s="24"/>
      <c r="I47" s="24"/>
      <c r="J47" s="25"/>
      <c r="K47" s="36"/>
      <c r="L47" s="28"/>
      <c r="M47" s="28"/>
      <c r="N47" s="37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1:29" ht="27.25" customHeight="1" x14ac:dyDescent="0.4">
      <c r="A48" s="31"/>
      <c r="B48" s="32"/>
      <c r="C48" s="25"/>
      <c r="D48" s="33"/>
      <c r="E48" s="24"/>
      <c r="F48" s="34"/>
      <c r="G48" s="35"/>
      <c r="H48" s="24"/>
      <c r="I48" s="24"/>
      <c r="J48" s="25"/>
      <c r="K48" s="36"/>
      <c r="L48" s="28"/>
      <c r="M48" s="28"/>
      <c r="N48" s="37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1:29" ht="27.25" customHeight="1" x14ac:dyDescent="0.4">
      <c r="A49" s="31"/>
      <c r="B49" s="32"/>
      <c r="C49" s="25"/>
      <c r="D49" s="33"/>
      <c r="E49" s="24"/>
      <c r="F49" s="34"/>
      <c r="G49" s="35"/>
      <c r="H49" s="24"/>
      <c r="I49" s="24"/>
      <c r="J49" s="25"/>
      <c r="K49" s="36"/>
      <c r="L49" s="28"/>
      <c r="M49" s="28"/>
      <c r="N49" s="37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1:29" ht="27.25" customHeight="1" x14ac:dyDescent="0.4">
      <c r="A50" s="31"/>
      <c r="B50" s="32"/>
      <c r="C50" s="25"/>
      <c r="D50" s="33"/>
      <c r="E50" s="24"/>
      <c r="F50" s="34"/>
      <c r="G50" s="35"/>
      <c r="H50" s="24"/>
      <c r="I50" s="24"/>
      <c r="J50" s="25"/>
      <c r="K50" s="36"/>
      <c r="L50" s="28"/>
      <c r="M50" s="28"/>
      <c r="N50" s="37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1:29" ht="27.25" customHeight="1" x14ac:dyDescent="0.4">
      <c r="A51" s="31"/>
      <c r="B51" s="32"/>
      <c r="C51" s="25"/>
      <c r="D51" s="33"/>
      <c r="E51" s="24"/>
      <c r="F51" s="34"/>
      <c r="G51" s="35"/>
      <c r="H51" s="24"/>
      <c r="I51" s="24"/>
      <c r="J51" s="25"/>
      <c r="K51" s="36"/>
      <c r="L51" s="28"/>
      <c r="M51" s="28"/>
      <c r="N51" s="37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1:29" ht="27.25" customHeight="1" x14ac:dyDescent="0.4">
      <c r="A52" s="31"/>
      <c r="B52" s="32"/>
      <c r="C52" s="25"/>
      <c r="D52" s="33"/>
      <c r="E52" s="24"/>
      <c r="F52" s="34"/>
      <c r="G52" s="35"/>
      <c r="H52" s="24"/>
      <c r="I52" s="24"/>
      <c r="J52" s="25"/>
      <c r="K52" s="36"/>
      <c r="L52" s="28"/>
      <c r="M52" s="28"/>
      <c r="N52" s="37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1:29" ht="27.25" customHeight="1" x14ac:dyDescent="0.4">
      <c r="A53" s="31"/>
      <c r="B53" s="32"/>
      <c r="C53" s="25"/>
      <c r="D53" s="33"/>
      <c r="E53" s="24"/>
      <c r="F53" s="34"/>
      <c r="G53" s="35"/>
      <c r="H53" s="24"/>
      <c r="I53" s="24"/>
      <c r="J53" s="25"/>
      <c r="K53" s="36"/>
      <c r="L53" s="28"/>
      <c r="M53" s="28"/>
      <c r="N53" s="37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1:29" ht="27.25" customHeight="1" x14ac:dyDescent="0.4">
      <c r="A54" s="31"/>
      <c r="B54" s="32"/>
      <c r="C54" s="25"/>
      <c r="D54" s="33"/>
      <c r="E54" s="24"/>
      <c r="F54" s="34"/>
      <c r="G54" s="35"/>
      <c r="H54" s="24"/>
      <c r="I54" s="24"/>
      <c r="J54" s="25"/>
      <c r="K54" s="36"/>
      <c r="L54" s="28"/>
      <c r="M54" s="28"/>
      <c r="N54" s="37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1:29" ht="27.25" customHeight="1" x14ac:dyDescent="0.4">
      <c r="A55" s="31"/>
      <c r="B55" s="32"/>
      <c r="C55" s="25"/>
      <c r="D55" s="33"/>
      <c r="E55" s="24"/>
      <c r="F55" s="34"/>
      <c r="G55" s="35"/>
      <c r="H55" s="24"/>
      <c r="I55" s="24"/>
      <c r="J55" s="25"/>
      <c r="K55" s="36"/>
      <c r="L55" s="28"/>
      <c r="M55" s="28"/>
      <c r="N55" s="37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1:29" ht="27.25" customHeight="1" x14ac:dyDescent="0.4">
      <c r="A56" s="31"/>
      <c r="B56" s="32"/>
      <c r="C56" s="25"/>
      <c r="D56" s="33"/>
      <c r="E56" s="24"/>
      <c r="F56" s="34"/>
      <c r="G56" s="35"/>
      <c r="H56" s="24"/>
      <c r="I56" s="24"/>
      <c r="J56" s="25"/>
      <c r="K56" s="36"/>
      <c r="L56" s="28"/>
      <c r="M56" s="28"/>
      <c r="N56" s="37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1:29" ht="27.25" customHeight="1" x14ac:dyDescent="0.4">
      <c r="A57" s="31"/>
      <c r="B57" s="32"/>
      <c r="C57" s="25"/>
      <c r="D57" s="33"/>
      <c r="E57" s="24"/>
      <c r="F57" s="34"/>
      <c r="G57" s="35"/>
      <c r="H57" s="24"/>
      <c r="I57" s="24"/>
      <c r="J57" s="25"/>
      <c r="K57" s="36"/>
      <c r="L57" s="28"/>
      <c r="M57" s="28"/>
      <c r="N57" s="37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1:29" ht="27.25" customHeight="1" x14ac:dyDescent="0.4">
      <c r="A58" s="31"/>
      <c r="B58" s="32"/>
      <c r="C58" s="25"/>
      <c r="D58" s="33"/>
      <c r="E58" s="24"/>
      <c r="F58" s="34"/>
      <c r="G58" s="35"/>
      <c r="H58" s="24"/>
      <c r="I58" s="24"/>
      <c r="J58" s="25"/>
      <c r="K58" s="36"/>
      <c r="L58" s="28"/>
      <c r="M58" s="28"/>
      <c r="N58" s="37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1:29" ht="27.25" customHeight="1" x14ac:dyDescent="0.4">
      <c r="A59" s="31"/>
      <c r="B59" s="32"/>
      <c r="C59" s="25"/>
      <c r="D59" s="33"/>
      <c r="E59" s="24"/>
      <c r="F59" s="34"/>
      <c r="G59" s="35"/>
      <c r="H59" s="24"/>
      <c r="I59" s="24"/>
      <c r="J59" s="25"/>
      <c r="K59" s="36"/>
      <c r="L59" s="28"/>
      <c r="M59" s="28"/>
      <c r="N59" s="37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1:29" ht="27.25" customHeight="1" x14ac:dyDescent="0.4">
      <c r="A60" s="31"/>
      <c r="B60" s="32"/>
      <c r="C60" s="25"/>
      <c r="D60" s="33"/>
      <c r="E60" s="24"/>
      <c r="F60" s="34"/>
      <c r="G60" s="35"/>
      <c r="H60" s="24"/>
      <c r="I60" s="24"/>
      <c r="J60" s="25"/>
      <c r="K60" s="36"/>
      <c r="L60" s="28"/>
      <c r="M60" s="28"/>
      <c r="N60" s="37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1:29" ht="27.25" customHeight="1" x14ac:dyDescent="0.4">
      <c r="A61" s="31"/>
      <c r="B61" s="32"/>
      <c r="C61" s="25"/>
      <c r="D61" s="33"/>
      <c r="E61" s="24"/>
      <c r="F61" s="34"/>
      <c r="G61" s="35"/>
      <c r="H61" s="24"/>
      <c r="I61" s="24"/>
      <c r="J61" s="25"/>
      <c r="K61" s="36"/>
      <c r="L61" s="28"/>
      <c r="M61" s="28"/>
      <c r="N61" s="37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1:29" ht="27.25" customHeight="1" x14ac:dyDescent="0.4">
      <c r="A62" s="31"/>
      <c r="B62" s="32"/>
      <c r="C62" s="25"/>
      <c r="D62" s="33"/>
      <c r="E62" s="24"/>
      <c r="F62" s="34"/>
      <c r="G62" s="35"/>
      <c r="H62" s="24"/>
      <c r="I62" s="24"/>
      <c r="J62" s="25"/>
      <c r="K62" s="36"/>
      <c r="L62" s="28"/>
      <c r="M62" s="28"/>
      <c r="N62" s="37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1:29" ht="27.25" customHeight="1" x14ac:dyDescent="0.4">
      <c r="A63" s="31"/>
      <c r="B63" s="32"/>
      <c r="C63" s="25"/>
      <c r="D63" s="33"/>
      <c r="E63" s="24"/>
      <c r="F63" s="34"/>
      <c r="G63" s="35"/>
      <c r="H63" s="24"/>
      <c r="I63" s="24"/>
      <c r="J63" s="25"/>
      <c r="K63" s="36"/>
      <c r="L63" s="28"/>
      <c r="M63" s="28"/>
      <c r="N63" s="37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1:29" ht="27.25" customHeight="1" x14ac:dyDescent="0.4">
      <c r="A64" s="31"/>
      <c r="B64" s="32"/>
      <c r="C64" s="25"/>
      <c r="D64" s="33"/>
      <c r="E64" s="24"/>
      <c r="F64" s="34"/>
      <c r="G64" s="35"/>
      <c r="H64" s="24"/>
      <c r="I64" s="24"/>
      <c r="J64" s="25"/>
      <c r="K64" s="36"/>
      <c r="L64" s="28"/>
      <c r="M64" s="28"/>
      <c r="N64" s="37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1:29" ht="27.25" customHeight="1" x14ac:dyDescent="0.4">
      <c r="A65" s="31"/>
      <c r="B65" s="32"/>
      <c r="C65" s="25"/>
      <c r="D65" s="33"/>
      <c r="E65" s="24"/>
      <c r="F65" s="34"/>
      <c r="G65" s="35"/>
      <c r="H65" s="24"/>
      <c r="I65" s="24"/>
      <c r="J65" s="25"/>
      <c r="K65" s="36"/>
      <c r="L65" s="28"/>
      <c r="M65" s="28"/>
      <c r="N65" s="37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1:29" ht="27.25" customHeight="1" x14ac:dyDescent="0.4">
      <c r="A66" s="31"/>
      <c r="B66" s="32"/>
      <c r="C66" s="25"/>
      <c r="D66" s="33"/>
      <c r="E66" s="24"/>
      <c r="F66" s="34"/>
      <c r="G66" s="35"/>
      <c r="H66" s="24"/>
      <c r="I66" s="24"/>
      <c r="J66" s="25"/>
      <c r="K66" s="36"/>
      <c r="L66" s="28"/>
      <c r="M66" s="28"/>
      <c r="N66" s="37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1:29" ht="27.25" customHeight="1" x14ac:dyDescent="0.4">
      <c r="A67" s="31"/>
      <c r="B67" s="32"/>
      <c r="C67" s="25"/>
      <c r="D67" s="33"/>
      <c r="E67" s="24"/>
      <c r="F67" s="34"/>
      <c r="G67" s="35"/>
      <c r="H67" s="24"/>
      <c r="I67" s="24"/>
      <c r="J67" s="25"/>
      <c r="K67" s="36"/>
      <c r="L67" s="28"/>
      <c r="M67" s="28"/>
      <c r="N67" s="37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1:29" ht="27.25" customHeight="1" x14ac:dyDescent="0.4">
      <c r="A68" s="31"/>
      <c r="B68" s="32"/>
      <c r="C68" s="25"/>
      <c r="D68" s="33"/>
      <c r="E68" s="24"/>
      <c r="F68" s="34"/>
      <c r="G68" s="35"/>
      <c r="H68" s="24"/>
      <c r="I68" s="24"/>
      <c r="J68" s="25"/>
      <c r="K68" s="36"/>
      <c r="L68" s="28"/>
      <c r="M68" s="28"/>
      <c r="N68" s="37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1:29" ht="27.25" customHeight="1" x14ac:dyDescent="0.4">
      <c r="A69" s="31"/>
      <c r="B69" s="32"/>
      <c r="C69" s="25"/>
      <c r="D69" s="33"/>
      <c r="E69" s="24"/>
      <c r="F69" s="34"/>
      <c r="G69" s="35"/>
      <c r="H69" s="24"/>
      <c r="I69" s="24"/>
      <c r="J69" s="25"/>
      <c r="K69" s="36"/>
      <c r="L69" s="28"/>
      <c r="M69" s="28"/>
      <c r="N69" s="37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1:29" ht="27.25" customHeight="1" x14ac:dyDescent="0.4">
      <c r="A70" s="31"/>
      <c r="B70" s="32"/>
      <c r="C70" s="25"/>
      <c r="D70" s="33"/>
      <c r="E70" s="24"/>
      <c r="F70" s="34"/>
      <c r="G70" s="35"/>
      <c r="H70" s="24"/>
      <c r="I70" s="24"/>
      <c r="J70" s="25"/>
      <c r="K70" s="36"/>
      <c r="L70" s="28"/>
      <c r="M70" s="28"/>
      <c r="N70" s="37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1:29" ht="27.25" customHeight="1" x14ac:dyDescent="0.4">
      <c r="A71" s="31"/>
      <c r="B71" s="32"/>
      <c r="C71" s="25"/>
      <c r="D71" s="33"/>
      <c r="E71" s="24"/>
      <c r="F71" s="34"/>
      <c r="G71" s="35"/>
      <c r="H71" s="24"/>
      <c r="I71" s="24"/>
      <c r="J71" s="25"/>
      <c r="K71" s="36"/>
      <c r="L71" s="28"/>
      <c r="M71" s="28"/>
      <c r="N71" s="37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1:29" ht="27.25" customHeight="1" x14ac:dyDescent="0.4">
      <c r="A72" s="31"/>
      <c r="B72" s="32"/>
      <c r="C72" s="25"/>
      <c r="D72" s="33"/>
      <c r="E72" s="24"/>
      <c r="F72" s="34"/>
      <c r="G72" s="35"/>
      <c r="H72" s="24"/>
      <c r="I72" s="24"/>
      <c r="J72" s="25"/>
      <c r="K72" s="36"/>
      <c r="L72" s="28"/>
      <c r="M72" s="28"/>
      <c r="N72" s="37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27.25" customHeight="1" x14ac:dyDescent="0.4">
      <c r="A73" s="31"/>
      <c r="B73" s="32"/>
      <c r="C73" s="25"/>
      <c r="D73" s="33"/>
      <c r="E73" s="24"/>
      <c r="F73" s="34"/>
      <c r="G73" s="35"/>
      <c r="H73" s="24"/>
      <c r="I73" s="24"/>
      <c r="J73" s="25"/>
      <c r="K73" s="36"/>
      <c r="L73" s="28"/>
      <c r="M73" s="28"/>
      <c r="N73" s="37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27.25" customHeight="1" x14ac:dyDescent="0.4">
      <c r="A74" s="31"/>
      <c r="B74" s="32"/>
      <c r="C74" s="25"/>
      <c r="D74" s="33"/>
      <c r="E74" s="24"/>
      <c r="F74" s="34"/>
      <c r="G74" s="35"/>
      <c r="H74" s="24"/>
      <c r="I74" s="24"/>
      <c r="J74" s="25"/>
      <c r="K74" s="36"/>
      <c r="L74" s="28"/>
      <c r="M74" s="28"/>
      <c r="N74" s="37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1:29" ht="27.25" customHeight="1" x14ac:dyDescent="0.4">
      <c r="A75" s="31"/>
      <c r="B75" s="32"/>
      <c r="C75" s="25"/>
      <c r="D75" s="33"/>
      <c r="E75" s="24"/>
      <c r="F75" s="34"/>
      <c r="G75" s="35"/>
      <c r="H75" s="24"/>
      <c r="I75" s="24"/>
      <c r="J75" s="25"/>
      <c r="K75" s="36"/>
      <c r="L75" s="28"/>
      <c r="M75" s="28"/>
      <c r="N75" s="37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1:29" ht="27.25" customHeight="1" x14ac:dyDescent="0.4">
      <c r="A76" s="31"/>
      <c r="B76" s="32"/>
      <c r="C76" s="25"/>
      <c r="D76" s="33"/>
      <c r="E76" s="24"/>
      <c r="F76" s="34"/>
      <c r="G76" s="35"/>
      <c r="H76" s="24"/>
      <c r="I76" s="24"/>
      <c r="J76" s="25"/>
      <c r="K76" s="36"/>
      <c r="L76" s="28"/>
      <c r="M76" s="28"/>
      <c r="N76" s="37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1:29" ht="27.25" customHeight="1" x14ac:dyDescent="0.4">
      <c r="A77" s="31"/>
      <c r="B77" s="32"/>
      <c r="C77" s="25"/>
      <c r="D77" s="33"/>
      <c r="E77" s="24"/>
      <c r="F77" s="34"/>
      <c r="G77" s="35"/>
      <c r="H77" s="24"/>
      <c r="I77" s="24"/>
      <c r="J77" s="25"/>
      <c r="K77" s="36"/>
      <c r="L77" s="28"/>
      <c r="M77" s="28"/>
      <c r="N77" s="37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1:29" ht="27.25" customHeight="1" x14ac:dyDescent="0.4">
      <c r="A78" s="31"/>
      <c r="B78" s="32"/>
      <c r="C78" s="25"/>
      <c r="D78" s="33"/>
      <c r="E78" s="24"/>
      <c r="F78" s="34"/>
      <c r="G78" s="35"/>
      <c r="H78" s="24"/>
      <c r="I78" s="24"/>
      <c r="J78" s="25"/>
      <c r="K78" s="36"/>
      <c r="L78" s="28"/>
      <c r="M78" s="28"/>
      <c r="N78" s="37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1:29" ht="27.25" customHeight="1" x14ac:dyDescent="0.4">
      <c r="A79" s="31"/>
      <c r="B79" s="32"/>
      <c r="C79" s="25"/>
      <c r="D79" s="33"/>
      <c r="E79" s="24"/>
      <c r="F79" s="34"/>
      <c r="G79" s="35"/>
      <c r="H79" s="24"/>
      <c r="I79" s="24"/>
      <c r="J79" s="25"/>
      <c r="K79" s="36"/>
      <c r="L79" s="28"/>
      <c r="M79" s="28"/>
      <c r="N79" s="37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1:29" ht="27.25" customHeight="1" x14ac:dyDescent="0.4">
      <c r="A80" s="31"/>
      <c r="B80" s="32"/>
      <c r="C80" s="25"/>
      <c r="D80" s="33"/>
      <c r="E80" s="24"/>
      <c r="F80" s="34"/>
      <c r="G80" s="35"/>
      <c r="H80" s="24"/>
      <c r="I80" s="24"/>
      <c r="J80" s="25"/>
      <c r="K80" s="36"/>
      <c r="L80" s="28"/>
      <c r="M80" s="28"/>
      <c r="N80" s="37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1:29" ht="27.25" customHeight="1" x14ac:dyDescent="0.4">
      <c r="A81" s="31"/>
      <c r="B81" s="32"/>
      <c r="C81" s="25"/>
      <c r="D81" s="33"/>
      <c r="E81" s="24"/>
      <c r="F81" s="34"/>
      <c r="G81" s="35"/>
      <c r="H81" s="24"/>
      <c r="I81" s="24"/>
      <c r="J81" s="25"/>
      <c r="K81" s="36"/>
      <c r="L81" s="28"/>
      <c r="M81" s="28"/>
      <c r="N81" s="37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1:29" ht="27.25" customHeight="1" x14ac:dyDescent="0.4">
      <c r="A82" s="31"/>
      <c r="B82" s="32"/>
      <c r="C82" s="25"/>
      <c r="D82" s="33"/>
      <c r="E82" s="24"/>
      <c r="F82" s="34"/>
      <c r="G82" s="35"/>
      <c r="H82" s="24"/>
      <c r="I82" s="24"/>
      <c r="J82" s="25"/>
      <c r="K82" s="36"/>
      <c r="L82" s="28"/>
      <c r="M82" s="28"/>
      <c r="N82" s="37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1:29" ht="27.25" customHeight="1" x14ac:dyDescent="0.4">
      <c r="A83" s="31"/>
      <c r="B83" s="32"/>
      <c r="C83" s="25"/>
      <c r="D83" s="33"/>
      <c r="E83" s="24"/>
      <c r="F83" s="34"/>
      <c r="G83" s="35"/>
      <c r="H83" s="24"/>
      <c r="I83" s="24"/>
      <c r="J83" s="25"/>
      <c r="K83" s="36"/>
      <c r="L83" s="28"/>
      <c r="M83" s="28"/>
      <c r="N83" s="37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1:29" ht="27.25" customHeight="1" x14ac:dyDescent="0.4">
      <c r="A84" s="31"/>
      <c r="B84" s="32"/>
      <c r="C84" s="25"/>
      <c r="D84" s="33"/>
      <c r="E84" s="24"/>
      <c r="F84" s="34"/>
      <c r="G84" s="35"/>
      <c r="H84" s="24"/>
      <c r="I84" s="24"/>
      <c r="J84" s="25"/>
      <c r="K84" s="36"/>
      <c r="L84" s="28"/>
      <c r="M84" s="28"/>
      <c r="N84" s="37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1:29" ht="27.25" customHeight="1" x14ac:dyDescent="0.4">
      <c r="A85" s="31"/>
      <c r="B85" s="32"/>
      <c r="C85" s="25"/>
      <c r="D85" s="33"/>
      <c r="E85" s="24"/>
      <c r="F85" s="34"/>
      <c r="G85" s="35"/>
      <c r="H85" s="24"/>
      <c r="I85" s="24"/>
      <c r="J85" s="25"/>
      <c r="K85" s="36"/>
      <c r="L85" s="28"/>
      <c r="M85" s="28"/>
      <c r="N85" s="37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:29" ht="27.25" customHeight="1" x14ac:dyDescent="0.4">
      <c r="A86" s="31"/>
      <c r="B86" s="32"/>
      <c r="C86" s="25"/>
      <c r="D86" s="33"/>
      <c r="E86" s="24"/>
      <c r="F86" s="34"/>
      <c r="G86" s="35"/>
      <c r="H86" s="24"/>
      <c r="I86" s="24"/>
      <c r="J86" s="25"/>
      <c r="K86" s="36"/>
      <c r="L86" s="28"/>
      <c r="M86" s="28"/>
      <c r="N86" s="37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1:29" ht="27.25" customHeight="1" x14ac:dyDescent="0.4">
      <c r="A87" s="31"/>
      <c r="B87" s="32"/>
      <c r="C87" s="25"/>
      <c r="D87" s="33"/>
      <c r="E87" s="24"/>
      <c r="F87" s="34"/>
      <c r="G87" s="35"/>
      <c r="H87" s="24"/>
      <c r="I87" s="24"/>
      <c r="J87" s="25"/>
      <c r="K87" s="36"/>
      <c r="L87" s="28"/>
      <c r="M87" s="28"/>
      <c r="N87" s="37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1:29" ht="27.25" customHeight="1" x14ac:dyDescent="0.4">
      <c r="A88" s="31"/>
      <c r="B88" s="32"/>
      <c r="C88" s="25"/>
      <c r="D88" s="33"/>
      <c r="E88" s="24"/>
      <c r="F88" s="34"/>
      <c r="G88" s="35"/>
      <c r="H88" s="24"/>
      <c r="I88" s="24"/>
      <c r="J88" s="25"/>
      <c r="K88" s="36"/>
      <c r="L88" s="28"/>
      <c r="M88" s="28"/>
      <c r="N88" s="37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1:29" ht="27.25" customHeight="1" x14ac:dyDescent="0.4">
      <c r="A89" s="31"/>
      <c r="B89" s="32"/>
      <c r="C89" s="25"/>
      <c r="D89" s="33"/>
      <c r="E89" s="24"/>
      <c r="F89" s="34"/>
      <c r="G89" s="35"/>
      <c r="H89" s="24"/>
      <c r="I89" s="24"/>
      <c r="J89" s="25"/>
      <c r="K89" s="36"/>
      <c r="L89" s="28"/>
      <c r="M89" s="28"/>
      <c r="N89" s="37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1:29" ht="27.25" customHeight="1" x14ac:dyDescent="0.4">
      <c r="A90" s="31"/>
      <c r="B90" s="32"/>
      <c r="C90" s="25"/>
      <c r="D90" s="33"/>
      <c r="E90" s="24"/>
      <c r="F90" s="34"/>
      <c r="G90" s="35"/>
      <c r="H90" s="24"/>
      <c r="I90" s="24"/>
      <c r="J90" s="25"/>
      <c r="K90" s="36"/>
      <c r="L90" s="28"/>
      <c r="M90" s="28"/>
      <c r="N90" s="37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1:29" ht="27.25" customHeight="1" x14ac:dyDescent="0.4">
      <c r="A91" s="31"/>
      <c r="B91" s="32"/>
      <c r="C91" s="25"/>
      <c r="D91" s="33"/>
      <c r="E91" s="24"/>
      <c r="F91" s="34"/>
      <c r="G91" s="35"/>
      <c r="H91" s="24"/>
      <c r="I91" s="24"/>
      <c r="J91" s="25"/>
      <c r="K91" s="36"/>
      <c r="L91" s="28"/>
      <c r="M91" s="28"/>
      <c r="N91" s="37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1:29" ht="27.25" customHeight="1" x14ac:dyDescent="0.4">
      <c r="A92" s="31"/>
      <c r="B92" s="32"/>
      <c r="C92" s="25"/>
      <c r="D92" s="33"/>
      <c r="E92" s="24"/>
      <c r="F92" s="34"/>
      <c r="G92" s="35"/>
      <c r="H92" s="24"/>
      <c r="I92" s="24"/>
      <c r="J92" s="25"/>
      <c r="K92" s="36"/>
      <c r="L92" s="28"/>
      <c r="M92" s="28"/>
      <c r="N92" s="37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1:29" ht="27.25" customHeight="1" x14ac:dyDescent="0.4">
      <c r="A93" s="31"/>
      <c r="B93" s="32"/>
      <c r="C93" s="25"/>
      <c r="D93" s="33"/>
      <c r="E93" s="24"/>
      <c r="F93" s="34"/>
      <c r="G93" s="35"/>
      <c r="H93" s="24"/>
      <c r="I93" s="24"/>
      <c r="J93" s="25"/>
      <c r="K93" s="36"/>
      <c r="L93" s="28"/>
      <c r="M93" s="28"/>
      <c r="N93" s="37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1:29" ht="27.25" customHeight="1" x14ac:dyDescent="0.4">
      <c r="A94" s="31"/>
      <c r="B94" s="32"/>
      <c r="C94" s="25"/>
      <c r="D94" s="33"/>
      <c r="E94" s="24"/>
      <c r="F94" s="34"/>
      <c r="G94" s="35"/>
      <c r="H94" s="24"/>
      <c r="I94" s="24"/>
      <c r="J94" s="25"/>
      <c r="K94" s="36"/>
      <c r="L94" s="28"/>
      <c r="M94" s="28"/>
      <c r="N94" s="37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1:29" ht="27.25" customHeight="1" x14ac:dyDescent="0.4">
      <c r="A95" s="31"/>
      <c r="B95" s="32"/>
      <c r="C95" s="25"/>
      <c r="D95" s="33"/>
      <c r="E95" s="24"/>
      <c r="F95" s="34"/>
      <c r="G95" s="35"/>
      <c r="H95" s="24"/>
      <c r="I95" s="24"/>
      <c r="J95" s="25"/>
      <c r="K95" s="36"/>
      <c r="L95" s="28"/>
      <c r="M95" s="28"/>
      <c r="N95" s="37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1:29" ht="27.25" customHeight="1" x14ac:dyDescent="0.4">
      <c r="A96" s="31"/>
      <c r="B96" s="32"/>
      <c r="C96" s="25"/>
      <c r="D96" s="33"/>
      <c r="E96" s="24"/>
      <c r="F96" s="34"/>
      <c r="G96" s="35"/>
      <c r="H96" s="24"/>
      <c r="I96" s="24"/>
      <c r="J96" s="25"/>
      <c r="K96" s="36"/>
      <c r="L96" s="28"/>
      <c r="M96" s="28"/>
      <c r="N96" s="37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1:29" ht="27.25" customHeight="1" x14ac:dyDescent="0.4">
      <c r="A97" s="31"/>
      <c r="B97" s="32"/>
      <c r="C97" s="25"/>
      <c r="D97" s="33"/>
      <c r="E97" s="24"/>
      <c r="F97" s="34"/>
      <c r="G97" s="35"/>
      <c r="H97" s="24"/>
      <c r="I97" s="24"/>
      <c r="J97" s="25"/>
      <c r="K97" s="36"/>
      <c r="L97" s="28"/>
      <c r="M97" s="28"/>
      <c r="N97" s="37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1:29" ht="27.25" customHeight="1" x14ac:dyDescent="0.4">
      <c r="A98" s="31"/>
      <c r="B98" s="32"/>
      <c r="C98" s="25"/>
      <c r="D98" s="33"/>
      <c r="E98" s="24"/>
      <c r="F98" s="34"/>
      <c r="G98" s="35"/>
      <c r="H98" s="24"/>
      <c r="I98" s="24"/>
      <c r="J98" s="25"/>
      <c r="K98" s="36"/>
      <c r="L98" s="28"/>
      <c r="M98" s="28"/>
      <c r="N98" s="37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1:29" ht="27.25" customHeight="1" x14ac:dyDescent="0.4">
      <c r="A99" s="31"/>
      <c r="B99" s="32"/>
      <c r="C99" s="25"/>
      <c r="D99" s="33"/>
      <c r="E99" s="24"/>
      <c r="F99" s="34"/>
      <c r="G99" s="35"/>
      <c r="H99" s="24"/>
      <c r="I99" s="24"/>
      <c r="J99" s="25"/>
      <c r="K99" s="36"/>
      <c r="L99" s="28"/>
      <c r="M99" s="28"/>
      <c r="N99" s="37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1:29" ht="27.25" customHeight="1" x14ac:dyDescent="0.4">
      <c r="A100" s="31"/>
      <c r="B100" s="32"/>
      <c r="C100" s="25"/>
      <c r="D100" s="33"/>
      <c r="E100" s="24"/>
      <c r="F100" s="34"/>
      <c r="G100" s="35"/>
      <c r="H100" s="24"/>
      <c r="I100" s="24"/>
      <c r="J100" s="25"/>
      <c r="K100" s="36"/>
      <c r="L100" s="28"/>
      <c r="M100" s="28"/>
      <c r="N100" s="37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</sheetData>
  <phoneticPr fontId="23" type="noConversion"/>
  <conditionalFormatting sqref="K2:K15 F2:F15">
    <cfRule type="cellIs" dxfId="4" priority="3" operator="greaterThan">
      <formula>0</formula>
    </cfRule>
  </conditionalFormatting>
  <conditionalFormatting sqref="K2:K15">
    <cfRule type="cellIs" dxfId="3" priority="1" operator="greaterThan">
      <formula>0</formula>
    </cfRule>
    <cfRule type="cellIs" dxfId="2" priority="2" operator="greaterThan">
      <formula>0</formula>
    </cfRule>
  </conditionalFormatting>
  <conditionalFormatting sqref="L1:L15">
    <cfRule type="cellIs" dxfId="1" priority="5" operator="equal">
      <formula>0</formula>
    </cfRule>
  </conditionalFormatting>
  <conditionalFormatting sqref="L1:M15">
    <cfRule type="cellIs" dxfId="0" priority="6" operator="equal">
      <formula>0</formula>
    </cfRule>
  </conditionalFormatting>
  <dataValidations count="4">
    <dataValidation type="list" allowBlank="1" showInputMessage="1" showErrorMessage="1" sqref="H1:I3" xr:uid="{ADA509DD-DBF8-4213-926A-D4CD9AC928EB}">
      <formula1>#REF!</formula1>
    </dataValidation>
    <dataValidation type="list" allowBlank="1" showInputMessage="1" showErrorMessage="1" sqref="J4:J1048576" xr:uid="{663E2216-6BC2-4DD1-A8F2-BA183F5D8025}">
      <formula1>Hélène</formula1>
    </dataValidation>
    <dataValidation type="list" allowBlank="1" showInputMessage="1" showErrorMessage="1" sqref="H4:I15" xr:uid="{CA203351-340A-4618-A1C6-D6A84CB2C9F9}">
      <formula1>CATEGORIES</formula1>
    </dataValidation>
    <dataValidation type="list" allowBlank="1" showInputMessage="1" showErrorMessage="1" sqref="C4:C1048576" xr:uid="{A96F5DAE-CA9C-4F81-BE3D-6A3B22A32D6C}">
      <formula1>Banques</formula1>
    </dataValidation>
  </dataValidations>
  <hyperlinks>
    <hyperlink ref="N15" r:id="rId1" display="../../Bons d'achats/Bons 2024/2491.jpg" xr:uid="{06D1E17C-02E3-4355-AADB-9A317C897A50}"/>
    <hyperlink ref="N14" r:id="rId2" display="../../Bons d'achats/Bons 2024/2492.jpg" xr:uid="{B04D990D-F827-4AE7-A11E-FF9286FA5076}"/>
    <hyperlink ref="N13" r:id="rId3" display="..\..\Bons d'achats\Bons 2024\2493.jpg" xr:uid="{51C996A5-8DF6-47CD-9A5C-860DAFF4CE95}"/>
    <hyperlink ref="N12" r:id="rId4" display="../../Bons d'achats/Bons 2024/2494.jpg" xr:uid="{8B8E9ECF-8A82-4CEA-BACC-EBA57C5F6F0A}"/>
    <hyperlink ref="N11" r:id="rId5" display="../../Bons d'achats/Bons 2024/2495.jpg" xr:uid="{9D5FAFE1-CF2A-42E5-A869-A0259B255CF9}"/>
    <hyperlink ref="N10" r:id="rId6" display="..\..\Bons d'achats\Bons 2024\2496.jpg" xr:uid="{4EF5B4B1-DFBB-4BF6-943A-F74E039E4A62}"/>
    <hyperlink ref="N9" r:id="rId7" display="../../Bons d'achats/Bons 2024/2497.jpg" xr:uid="{AD651851-D3E3-4CA3-B9CC-E9CB530634BE}"/>
    <hyperlink ref="N8" r:id="rId8" display="../../Bons d'achats/Bons 2024/2498.jpg" xr:uid="{6F38B280-83F8-4D06-BB23-7C4F66E70EE0}"/>
    <hyperlink ref="N7" r:id="rId9" display="../../Bons d'achats/Bons 2024/2499.jpg" xr:uid="{B88096B7-B363-40C8-8937-F1A9BEADAD0A}"/>
    <hyperlink ref="N6" r:id="rId10" display="../../Bons d'achats/Bons 2024/2500.jpg" xr:uid="{F3DAC87D-46AF-4C2E-AF00-4FECAE0F4DA0}"/>
    <hyperlink ref="N5" r:id="rId11" display="..\..\Bons d'achats\Bons 2024\2501.jpg" xr:uid="{A6F88DBF-C444-47CE-B060-B704F6466671}"/>
    <hyperlink ref="N4" r:id="rId12" display="..\..\Bons d'achats\Bons 2024\2502.jpg" xr:uid="{DE2AB2EF-B5EC-4670-B32E-01969B3DA861}"/>
    <hyperlink ref="N2:N3" r:id="rId13" display="..\..\Bons d'achats\Bons 2024\2502.jpg" xr:uid="{AE4C8E97-593D-4ED7-8AFF-3E7FE0F6E09E}"/>
    <hyperlink ref="N2" r:id="rId14" display="Bons d'achats/Bons 2024/2502.jpg" xr:uid="{6B5C18FD-143D-475D-864B-A55A3964859F}"/>
    <hyperlink ref="N3" r:id="rId15" display="Bons d'achats/Bons 2024/2502.jpg" xr:uid="{E3C35876-C8DA-42E2-814D-24612C872922}"/>
  </hyperlinks>
  <pageMargins left="0.12" right="0" top="0" bottom="0" header="0" footer="0"/>
  <pageSetup paperSize="9" orientation="landscape" horizontalDpi="4294967293" verticalDpi="1200" r:id="rId16"/>
  <drawing r:id="rId17"/>
  <legacyDrawing r:id="rId1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9" name="Button 1">
              <controlPr defaultSize="0" print="0" autoFill="0" autoPict="0" macro="[1]!Ligneplus">
                <anchor moveWithCells="1" sizeWithCells="1">
                  <from>
                    <xdr:col>2</xdr:col>
                    <xdr:colOff>620486</xdr:colOff>
                    <xdr:row>0</xdr:row>
                    <xdr:rowOff>32657</xdr:rowOff>
                  </from>
                  <to>
                    <xdr:col>2</xdr:col>
                    <xdr:colOff>1191986</xdr:colOff>
                    <xdr:row>0</xdr:row>
                    <xdr:rowOff>321129</xdr:rowOff>
                  </to>
                </anchor>
              </controlPr>
            </control>
          </mc:Choice>
        </mc:AlternateContent>
      </controls>
    </mc:Choice>
  </mc:AlternateContent>
  <tableParts count="1">
    <tablePart r:id="rId2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Fiordaliso</dc:creator>
  <cp:lastModifiedBy>Vincent Fiordaliso</cp:lastModifiedBy>
  <dcterms:created xsi:type="dcterms:W3CDTF">2024-12-01T10:50:25Z</dcterms:created>
  <dcterms:modified xsi:type="dcterms:W3CDTF">2024-12-01T11:53:07Z</dcterms:modified>
</cp:coreProperties>
</file>