
<file path=[Content_Types].xml><?xml version="1.0" encoding="utf-8"?>
<Types xmlns="http://schemas.openxmlformats.org/package/2006/content-types">
  <Default Extension="xml" ContentType="application/xml"/>
  <Override PartName="/xl/workbook.xml" ContentType="application/vnd.openxmlformats-officedocument.spreadsheetml.sheet.main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docProps/core.xml" ContentType="application/vnd.openxmlformats-package.core-properties+xml"/>
  <Override PartName="/xl/calcChain.xml" ContentType="application/vnd.openxmlformats-officedocument.spreadsheetml.calcChain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-20" yWindow="-20" windowWidth="33540" windowHeight="20500" tabRatio="500"/>
  </bookViews>
  <sheets>
    <sheet name="Feuil1" sheetId="1" r:id="rId1"/>
  </sheets>
  <calcPr calcId="130407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B7" i="1"/>
  <c r="B10"/>
  <c r="C9"/>
  <c r="C10"/>
  <c r="D9"/>
  <c r="D10"/>
  <c r="E9"/>
  <c r="E10"/>
  <c r="F9"/>
  <c r="F10"/>
  <c r="G9"/>
  <c r="G10"/>
  <c r="H9"/>
  <c r="H10"/>
  <c r="I9"/>
  <c r="I10"/>
  <c r="J9"/>
  <c r="J10"/>
  <c r="K9"/>
  <c r="K10"/>
  <c r="L9"/>
  <c r="L10"/>
  <c r="M9"/>
  <c r="M10"/>
  <c r="N9"/>
  <c r="N10"/>
  <c r="O9"/>
  <c r="O10"/>
  <c r="P9"/>
  <c r="P10"/>
  <c r="Q9"/>
  <c r="Q10"/>
  <c r="R9"/>
  <c r="R10"/>
  <c r="S9"/>
  <c r="S10"/>
  <c r="T9"/>
  <c r="T10"/>
  <c r="U9"/>
  <c r="U10"/>
  <c r="V9"/>
  <c r="V10"/>
  <c r="W9"/>
  <c r="W10"/>
  <c r="X9"/>
  <c r="X10"/>
  <c r="Y9"/>
  <c r="Y10"/>
  <c r="Z9"/>
  <c r="Z10"/>
  <c r="AA9"/>
  <c r="AA10"/>
  <c r="AB9"/>
  <c r="AB10"/>
  <c r="AC9"/>
  <c r="AC10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B11"/>
  <c r="B12"/>
  <c r="B5"/>
  <c r="B6"/>
</calcChain>
</file>

<file path=xl/sharedStrings.xml><?xml version="1.0" encoding="utf-8"?>
<sst xmlns="http://schemas.openxmlformats.org/spreadsheetml/2006/main" count="11" uniqueCount="11">
  <si>
    <t>Mensualité</t>
    <phoneticPr fontId="5" type="noConversion"/>
  </si>
  <si>
    <t>ANNÉES</t>
    <phoneticPr fontId="2" type="noConversion"/>
  </si>
  <si>
    <t>Intérêts cumulés</t>
    <phoneticPr fontId="5" type="noConversion"/>
  </si>
  <si>
    <t>Échéances Annuelles</t>
    <phoneticPr fontId="2" type="noConversion"/>
  </si>
  <si>
    <t>Échéances Mensuelles</t>
    <phoneticPr fontId="2" type="noConversion"/>
  </si>
  <si>
    <t>Durée / en années</t>
    <phoneticPr fontId="2" type="noConversion"/>
  </si>
  <si>
    <t>FINANCEM.</t>
  </si>
  <si>
    <t>Emprunt</t>
  </si>
  <si>
    <t>Taux</t>
  </si>
  <si>
    <t>Prêt / intérêts</t>
    <phoneticPr fontId="5" type="noConversion"/>
  </si>
  <si>
    <t>Prêt / Capital</t>
    <phoneticPr fontId="5" type="noConversion"/>
  </si>
</sst>
</file>

<file path=xl/styles.xml><?xml version="1.0" encoding="utf-8"?>
<styleSheet xmlns="http://schemas.openxmlformats.org/spreadsheetml/2006/main">
  <numFmts count="1">
    <numFmt numFmtId="164" formatCode="#,##0_ ;[Red]\-#,##0\ "/>
  </numFmts>
  <fonts count="10">
    <font>
      <sz val="10"/>
      <name val="Verdana"/>
    </font>
    <font>
      <sz val="10"/>
      <name val="Verdana"/>
    </font>
    <font>
      <sz val="8"/>
      <name val="Verdana"/>
    </font>
    <font>
      <b/>
      <sz val="9"/>
      <color indexed="61"/>
      <name val="Arial"/>
      <family val="2"/>
    </font>
    <font>
      <sz val="10"/>
      <color indexed="61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b/>
      <sz val="8"/>
      <name val="Arial"/>
      <family val="2"/>
    </font>
    <font>
      <sz val="10"/>
      <color indexed="22"/>
      <name val="Arial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0">
    <xf numFmtId="0" fontId="0" fillId="0" borderId="0" xfId="0"/>
    <xf numFmtId="0" fontId="3" fillId="4" borderId="0" xfId="0" applyFont="1" applyFill="1" applyAlignment="1" applyProtection="1">
      <alignment horizontal="center"/>
      <protection locked="0"/>
    </xf>
    <xf numFmtId="0" fontId="4" fillId="0" borderId="0" xfId="0" applyFont="1" applyProtection="1">
      <protection locked="0"/>
    </xf>
    <xf numFmtId="0" fontId="5" fillId="3" borderId="0" xfId="0" applyFont="1" applyFill="1" applyProtection="1">
      <protection locked="0"/>
    </xf>
    <xf numFmtId="0" fontId="0" fillId="0" borderId="0" xfId="0" applyProtection="1">
      <protection locked="0"/>
    </xf>
    <xf numFmtId="10" fontId="6" fillId="2" borderId="0" xfId="1" applyNumberFormat="1" applyFont="1" applyFill="1" applyProtection="1">
      <protection locked="0"/>
    </xf>
    <xf numFmtId="0" fontId="6" fillId="2" borderId="0" xfId="0" applyFont="1" applyFill="1" applyProtection="1">
      <protection locked="0"/>
    </xf>
    <xf numFmtId="164" fontId="5" fillId="3" borderId="0" xfId="0" applyNumberFormat="1" applyFont="1" applyFill="1" applyProtection="1"/>
    <xf numFmtId="0" fontId="0" fillId="0" borderId="0" xfId="0" applyAlignment="1" applyProtection="1">
      <alignment horizont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horizontal="center"/>
    </xf>
    <xf numFmtId="0" fontId="8" fillId="2" borderId="1" xfId="0" applyFont="1" applyFill="1" applyBorder="1" applyAlignment="1" applyProtection="1">
      <alignment horizontal="center"/>
      <protection locked="0"/>
    </xf>
    <xf numFmtId="0" fontId="0" fillId="0" borderId="0" xfId="0" applyProtection="1"/>
    <xf numFmtId="164" fontId="0" fillId="0" borderId="0" xfId="0" applyNumberFormat="1" applyProtection="1"/>
    <xf numFmtId="0" fontId="9" fillId="0" borderId="0" xfId="0" applyFont="1" applyFill="1" applyProtection="1">
      <protection locked="0"/>
    </xf>
    <xf numFmtId="0" fontId="3" fillId="0" borderId="0" xfId="0" applyFont="1" applyFill="1" applyAlignment="1" applyProtection="1">
      <alignment horizontal="center"/>
      <protection locked="0"/>
    </xf>
    <xf numFmtId="0" fontId="4" fillId="0" borderId="0" xfId="0" applyFont="1" applyFill="1" applyProtection="1">
      <protection locked="0"/>
    </xf>
    <xf numFmtId="0" fontId="3" fillId="0" borderId="0" xfId="0" applyFont="1" applyFill="1" applyAlignment="1" applyProtection="1">
      <alignment horizontal="center"/>
      <protection locked="0"/>
    </xf>
    <xf numFmtId="0" fontId="4" fillId="0" borderId="0" xfId="0" applyFont="1" applyFill="1" applyAlignment="1" applyProtection="1">
      <alignment horizontal="center"/>
      <protection locked="0"/>
    </xf>
    <xf numFmtId="3" fontId="5" fillId="0" borderId="0" xfId="0" applyNumberFormat="1" applyFont="1" applyFill="1" applyProtection="1"/>
    <xf numFmtId="0" fontId="0" fillId="0" borderId="0" xfId="0" applyFill="1" applyProtection="1"/>
    <xf numFmtId="0" fontId="5" fillId="0" borderId="0" xfId="0" applyFont="1" applyFill="1" applyAlignment="1" applyProtection="1">
      <alignment horizontal="left"/>
    </xf>
    <xf numFmtId="9" fontId="6" fillId="0" borderId="0" xfId="0" applyNumberFormat="1" applyFont="1" applyFill="1" applyProtection="1">
      <protection locked="0"/>
    </xf>
    <xf numFmtId="0" fontId="0" fillId="0" borderId="0" xfId="0" applyFill="1" applyAlignment="1" applyProtection="1">
      <alignment horizontal="left"/>
    </xf>
    <xf numFmtId="3" fontId="6" fillId="0" borderId="0" xfId="0" applyNumberFormat="1" applyFont="1" applyFill="1" applyProtection="1">
      <protection locked="0"/>
    </xf>
    <xf numFmtId="10" fontId="6" fillId="0" borderId="0" xfId="1" applyNumberFormat="1" applyFont="1" applyFill="1" applyProtection="1">
      <protection locked="0"/>
    </xf>
    <xf numFmtId="0" fontId="6" fillId="0" borderId="0" xfId="0" applyFont="1" applyFill="1" applyProtection="1">
      <protection locked="0"/>
    </xf>
    <xf numFmtId="164" fontId="5" fillId="0" borderId="0" xfId="0" applyNumberFormat="1" applyFont="1" applyFill="1" applyProtection="1"/>
    <xf numFmtId="3" fontId="6" fillId="2" borderId="0" xfId="0" applyNumberFormat="1" applyFont="1" applyFill="1" applyProtection="1"/>
  </cellXfs>
  <cellStyles count="2">
    <cellStyle name="Normal" xfId="0" builtinId="0"/>
    <cellStyle name="Pourcentage" xfId="1" builtinId="5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:AC12"/>
  <sheetViews>
    <sheetView tabSelected="1" zoomScale="125" workbookViewId="0">
      <selection activeCell="J15" sqref="J15"/>
    </sheetView>
  </sheetViews>
  <sheetFormatPr baseColWidth="10" defaultColWidth="9.85546875" defaultRowHeight="13"/>
  <cols>
    <col min="1" max="1" width="20" style="4" customWidth="1"/>
    <col min="2" max="2" width="7.42578125" style="4" customWidth="1"/>
    <col min="3" max="3" width="6.7109375" style="9" customWidth="1"/>
    <col min="4" max="5" width="6.85546875" style="4" customWidth="1"/>
    <col min="6" max="6" width="7.7109375" style="4" customWidth="1"/>
    <col min="7" max="7" width="7.85546875" style="4" customWidth="1"/>
    <col min="8" max="8" width="8.28515625" style="4" customWidth="1"/>
    <col min="9" max="17" width="7.85546875" style="4" customWidth="1"/>
    <col min="18" max="18" width="7.85546875" style="9" customWidth="1"/>
    <col min="19" max="22" width="7.85546875" style="4" customWidth="1"/>
    <col min="23" max="26" width="9.140625" style="4" customWidth="1"/>
    <col min="27" max="27" width="9" style="4" customWidth="1"/>
    <col min="28" max="29" width="9.140625" style="4" customWidth="1"/>
    <col min="30" max="16384" width="9.85546875" style="4"/>
  </cols>
  <sheetData>
    <row r="1" spans="1:29" s="2" customFormat="1" ht="12">
      <c r="A1" s="1" t="s">
        <v>6</v>
      </c>
      <c r="B1" s="1">
        <v>1</v>
      </c>
      <c r="C1" s="16"/>
      <c r="D1" s="16"/>
      <c r="E1" s="16"/>
      <c r="F1" s="16"/>
      <c r="G1" s="16"/>
      <c r="H1" s="16"/>
      <c r="I1" s="16"/>
      <c r="J1" s="17"/>
      <c r="K1" s="18"/>
      <c r="L1" s="18"/>
      <c r="M1" s="18"/>
      <c r="N1" s="18"/>
      <c r="O1" s="17"/>
      <c r="P1" s="19"/>
      <c r="Q1" s="19"/>
      <c r="R1" s="19"/>
      <c r="S1" s="19"/>
      <c r="T1" s="17"/>
    </row>
    <row r="2" spans="1:29">
      <c r="A2" s="3" t="s">
        <v>7</v>
      </c>
      <c r="B2" s="29">
        <v>100000</v>
      </c>
      <c r="C2" s="20"/>
      <c r="D2" s="20"/>
      <c r="E2" s="20"/>
      <c r="F2" s="20"/>
      <c r="G2" s="20"/>
      <c r="H2" s="20"/>
      <c r="I2" s="20"/>
      <c r="J2" s="21"/>
      <c r="K2" s="22"/>
      <c r="L2" s="22"/>
      <c r="M2" s="22"/>
      <c r="N2" s="23"/>
      <c r="O2" s="24"/>
      <c r="P2" s="22"/>
      <c r="Q2" s="22"/>
      <c r="R2" s="22"/>
      <c r="S2" s="25"/>
      <c r="T2" s="21"/>
    </row>
    <row r="3" spans="1:29">
      <c r="A3" s="3" t="s">
        <v>8</v>
      </c>
      <c r="B3" s="5">
        <v>3.3000000000000002E-2</v>
      </c>
      <c r="C3" s="26"/>
      <c r="D3" s="26"/>
      <c r="E3" s="26"/>
      <c r="F3" s="26"/>
      <c r="G3" s="26"/>
      <c r="H3" s="26"/>
      <c r="I3" s="26"/>
      <c r="J3" s="21"/>
      <c r="K3" s="22"/>
      <c r="L3" s="22"/>
      <c r="M3" s="22"/>
      <c r="N3" s="23"/>
      <c r="O3" s="24"/>
      <c r="P3" s="22"/>
      <c r="Q3" s="22"/>
      <c r="R3" s="22"/>
      <c r="S3" s="25"/>
      <c r="T3" s="21"/>
    </row>
    <row r="4" spans="1:29">
      <c r="A4" s="3" t="s">
        <v>5</v>
      </c>
      <c r="B4" s="6">
        <v>15</v>
      </c>
      <c r="C4" s="27"/>
      <c r="D4" s="27"/>
      <c r="E4" s="27"/>
      <c r="F4" s="27"/>
      <c r="G4" s="27"/>
      <c r="H4" s="27"/>
      <c r="I4" s="27"/>
      <c r="J4" s="21"/>
      <c r="K4" s="24"/>
      <c r="L4" s="24"/>
      <c r="M4" s="24"/>
      <c r="N4" s="21"/>
      <c r="O4" s="21"/>
      <c r="P4" s="22"/>
      <c r="Q4" s="22"/>
      <c r="R4" s="22"/>
      <c r="S4" s="25"/>
      <c r="T4" s="21"/>
    </row>
    <row r="5" spans="1:29">
      <c r="A5" s="3" t="s">
        <v>3</v>
      </c>
      <c r="B5" s="7">
        <f>-PMT(B3,B4,B2,0,0)</f>
        <v>8559.4721700145219</v>
      </c>
      <c r="C5" s="28"/>
      <c r="D5" s="28"/>
      <c r="E5" s="28"/>
      <c r="F5" s="28"/>
      <c r="G5" s="28"/>
      <c r="H5" s="28"/>
      <c r="I5" s="28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</row>
    <row r="6" spans="1:29">
      <c r="A6" s="3" t="s">
        <v>4</v>
      </c>
      <c r="B6" s="7">
        <f>B5/12</f>
        <v>713.28934750121016</v>
      </c>
      <c r="C6" s="28"/>
      <c r="D6" s="28"/>
      <c r="E6" s="28"/>
      <c r="F6" s="28"/>
      <c r="G6" s="28"/>
      <c r="H6" s="28"/>
      <c r="I6" s="28"/>
      <c r="J6" s="21"/>
      <c r="K6" s="21"/>
      <c r="L6" s="21"/>
      <c r="M6" s="21"/>
      <c r="N6" s="21"/>
      <c r="O6" s="21"/>
      <c r="P6" s="22"/>
      <c r="Q6" s="22"/>
      <c r="R6" s="22"/>
      <c r="S6" s="25"/>
      <c r="T6" s="21"/>
    </row>
    <row r="7" spans="1:29">
      <c r="A7" s="3" t="s">
        <v>2</v>
      </c>
      <c r="B7" s="7">
        <f>SUM(B10:P10)</f>
        <v>28392.082550217485</v>
      </c>
      <c r="C7" s="28"/>
      <c r="D7" s="28"/>
      <c r="E7" s="28"/>
      <c r="F7" s="28"/>
      <c r="G7" s="28"/>
      <c r="H7" s="28"/>
      <c r="I7" s="28"/>
      <c r="J7" s="21"/>
      <c r="K7" s="21"/>
      <c r="L7" s="21"/>
      <c r="M7" s="21"/>
      <c r="N7" s="21"/>
      <c r="O7" s="21"/>
      <c r="P7" s="22"/>
      <c r="Q7" s="22"/>
      <c r="R7" s="22"/>
      <c r="S7" s="25"/>
      <c r="T7" s="21"/>
    </row>
    <row r="8" spans="1:29">
      <c r="B8" s="8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</row>
    <row r="9" spans="1:29" s="12" customFormat="1" ht="10">
      <c r="A9" s="11" t="s">
        <v>1</v>
      </c>
      <c r="B9" s="11">
        <v>1</v>
      </c>
      <c r="C9" s="11">
        <f t="shared" ref="C9:AC9" si="0">B9+1</f>
        <v>2</v>
      </c>
      <c r="D9" s="11">
        <f t="shared" si="0"/>
        <v>3</v>
      </c>
      <c r="E9" s="11">
        <f t="shared" si="0"/>
        <v>4</v>
      </c>
      <c r="F9" s="11">
        <f>E9+1</f>
        <v>5</v>
      </c>
      <c r="G9" s="11">
        <f>F9+1</f>
        <v>6</v>
      </c>
      <c r="H9" s="11">
        <f>G9+1</f>
        <v>7</v>
      </c>
      <c r="I9" s="11">
        <f t="shared" si="0"/>
        <v>8</v>
      </c>
      <c r="J9" s="11">
        <f t="shared" si="0"/>
        <v>9</v>
      </c>
      <c r="K9" s="11">
        <f t="shared" si="0"/>
        <v>10</v>
      </c>
      <c r="L9" s="11">
        <f t="shared" si="0"/>
        <v>11</v>
      </c>
      <c r="M9" s="11">
        <f t="shared" si="0"/>
        <v>12</v>
      </c>
      <c r="N9" s="11">
        <f t="shared" si="0"/>
        <v>13</v>
      </c>
      <c r="O9" s="11">
        <f t="shared" si="0"/>
        <v>14</v>
      </c>
      <c r="P9" s="11">
        <f t="shared" si="0"/>
        <v>15</v>
      </c>
      <c r="Q9" s="11">
        <f t="shared" si="0"/>
        <v>16</v>
      </c>
      <c r="R9" s="11">
        <f t="shared" si="0"/>
        <v>17</v>
      </c>
      <c r="S9" s="11">
        <f t="shared" si="0"/>
        <v>18</v>
      </c>
      <c r="T9" s="11">
        <f t="shared" si="0"/>
        <v>19</v>
      </c>
      <c r="U9" s="11">
        <f>T9+1</f>
        <v>20</v>
      </c>
      <c r="V9" s="11">
        <f t="shared" si="0"/>
        <v>21</v>
      </c>
      <c r="W9" s="11">
        <f t="shared" si="0"/>
        <v>22</v>
      </c>
      <c r="X9" s="11">
        <f t="shared" si="0"/>
        <v>23</v>
      </c>
      <c r="Y9" s="11">
        <f t="shared" si="0"/>
        <v>24</v>
      </c>
      <c r="Z9" s="11">
        <f t="shared" si="0"/>
        <v>25</v>
      </c>
      <c r="AA9" s="11">
        <f t="shared" si="0"/>
        <v>26</v>
      </c>
      <c r="AB9" s="11">
        <f t="shared" si="0"/>
        <v>27</v>
      </c>
      <c r="AC9" s="11">
        <f t="shared" si="0"/>
        <v>28</v>
      </c>
    </row>
    <row r="10" spans="1:29" s="15" customFormat="1">
      <c r="A10" s="13" t="s">
        <v>9</v>
      </c>
      <c r="B10" s="14">
        <f>-IF(B9&gt;$B$4, 0, IPMT($B$3,B9,$B$4,$B$2,0,0 ))</f>
        <v>3300</v>
      </c>
      <c r="C10" s="14">
        <f>-IF(C9&gt;$B$4, 0, IPMT($B$3,C9,$B$4,$B$2,0,0 ))</f>
        <v>3126.4374183895211</v>
      </c>
      <c r="D10" s="14">
        <f>-IF(D9&gt;$B$4, 0, IPMT($B$3,D9,$B$4,$B$2,0,0 ))</f>
        <v>2947.1472715858972</v>
      </c>
      <c r="E10" s="14">
        <f>-IF(E9&gt;$B$4, 0, IPMT($B$3,E9,$B$4,$B$2,0,0 ))</f>
        <v>2761.9405499377526</v>
      </c>
      <c r="F10" s="14">
        <f>-IF(F9&gt;$B$4, 0, IPMT($B$3,F9,$B$4,$B$2,0,0 ))</f>
        <v>2570.6220064752206</v>
      </c>
      <c r="G10" s="14">
        <f>-IF(G9&gt;$B$4, 0, IPMT($B$3,G9,$B$4,$B$2,0,0 ))</f>
        <v>2372.9899510784239</v>
      </c>
      <c r="H10" s="14">
        <f>-IF(H9&gt;$B$4, 0, IPMT($B$3,H9,$B$4,$B$2,0,0 ))</f>
        <v>2168.8360378535335</v>
      </c>
      <c r="I10" s="14">
        <f>-IF(I9&gt;$B$4, 0, IPMT($B$3,I9,$B$4,$B$2,0,0 ))</f>
        <v>1957.9450454922214</v>
      </c>
      <c r="J10" s="14">
        <f>-IF(J9&gt;$B$4, 0, IPMT($B$3,J9,$B$4,$B$2,0,0 ))</f>
        <v>1740.0946503829871</v>
      </c>
      <c r="K10" s="14">
        <f>-IF(K9&gt;$B$4, 0, IPMT($B$3,K9,$B$4,$B$2,0,0 ))</f>
        <v>1515.0551922351463</v>
      </c>
      <c r="L10" s="14">
        <f>-IF(L9&gt;$B$4, 0, IPMT($B$3,L9,$B$4,$B$2,0,0 ))</f>
        <v>1282.5894319684289</v>
      </c>
      <c r="M10" s="14">
        <f>-IF(M9&gt;$B$4, 0, IPMT($B$3,M9,$B$4,$B$2,0,0 ))</f>
        <v>1042.4523016129071</v>
      </c>
      <c r="N10" s="14">
        <f>-IF(N9&gt;$B$4, 0, IPMT($B$3,N9,$B$4,$B$2,0,0 ))</f>
        <v>794.39064595565549</v>
      </c>
      <c r="O10" s="14">
        <f>-IF(O9&gt;$B$4, 0, IPMT($B$3,O9,$B$4,$B$2,0,0 ))</f>
        <v>538.1429556617137</v>
      </c>
      <c r="P10" s="14">
        <f>-IF(P9&gt;$B$4, 0, IPMT($B$3,P9,$B$4,$B$2,0,0 ))</f>
        <v>273.43909158807145</v>
      </c>
      <c r="Q10" s="14">
        <f>-IF(Q9&gt;$B$4, 0, IPMT($B$3,Q9,$B$4,$B$2,0,0 ))</f>
        <v>0</v>
      </c>
      <c r="R10" s="14">
        <f>-IF(R9&gt;$B$4, 0, IPMT($B$3,R9,$B$4,$B$2,0,0 ))</f>
        <v>0</v>
      </c>
      <c r="S10" s="14">
        <f>-IF(S9&gt;$B$4, 0, IPMT($B$3,S9,$B$4,$B$2,0,0 ))</f>
        <v>0</v>
      </c>
      <c r="T10" s="14">
        <f>-IF(T9&gt;$B$4, 0, IPMT($B$3,T9,$B$4,$B$2,0,0 ))</f>
        <v>0</v>
      </c>
      <c r="U10" s="14">
        <f>-IF(U9&gt;$B$4, 0, IPMT($B$3,U9,$B$4,$B$2,0,0 ))</f>
        <v>0</v>
      </c>
      <c r="V10" s="14">
        <f>-IF(V9&gt;$B$4, 0, IPMT($B$3,V9,$B$4,$B$2,0,0 ))</f>
        <v>0</v>
      </c>
      <c r="W10" s="14">
        <f>-IF(W9&gt;$B$4, 0, IPMT($B$3,W9,$B$4,$B$2,0,0 ))</f>
        <v>0</v>
      </c>
      <c r="X10" s="14">
        <f>-IF(X9&gt;$B$4, 0, IPMT($B$3,X9,$B$4,$B$2,0,0 ))</f>
        <v>0</v>
      </c>
      <c r="Y10" s="14">
        <f>-IF(Y9&gt;$B$4, 0, IPMT($B$3,Y9,$B$4,$B$2,0,0 ))</f>
        <v>0</v>
      </c>
      <c r="Z10" s="14">
        <f>-IF(Z9&gt;$B$4, 0, IPMT($B$3,Z9,$B$4,$B$2,0,0 ))</f>
        <v>0</v>
      </c>
      <c r="AA10" s="14">
        <f>-IF(AA9&gt;$B$4, 0, IPMT($B$3,AA9,$B$4,$B$2,0,0 ))</f>
        <v>0</v>
      </c>
      <c r="AB10" s="14">
        <f>-IF(AB9&gt;$B$4, 0, IPMT($B$3,AB9,$B$4,$B$2,0,0 ))</f>
        <v>0</v>
      </c>
      <c r="AC10" s="14">
        <f>-IF(AC9&gt;$B$4, 0, IPMT($B$3,AC9,$B$4,$B$2,0,0 ))</f>
        <v>0</v>
      </c>
    </row>
    <row r="11" spans="1:29">
      <c r="A11" s="13" t="s">
        <v>10</v>
      </c>
      <c r="B11" s="14">
        <f>-IF(B9&gt;$B$4,0,PPMT($B$3,B9,$B$4,$B$2,0,0))</f>
        <v>5259.4721700145219</v>
      </c>
      <c r="C11" s="14">
        <f>-IF(C9&gt;$B$4,0,PPMT($B$3,C9,$B$4,$B$2,0,0))</f>
        <v>5433.0347516250004</v>
      </c>
      <c r="D11" s="14">
        <f>-IF(D9&gt;$B$4,0,PPMT($B$3,D9,$B$4,$B$2,0,0))</f>
        <v>5612.3248984286247</v>
      </c>
      <c r="E11" s="14">
        <f>-IF(E9&gt;$B$4,0,PPMT($B$3,E9,$B$4,$B$2,0,0))</f>
        <v>5797.5316200767693</v>
      </c>
      <c r="F11" s="14">
        <f>-IF(F9&gt;$B$4,0,PPMT($B$3,F9,$B$4,$B$2,0,0))</f>
        <v>5988.8501635393013</v>
      </c>
      <c r="G11" s="14">
        <f>-IF(G9&gt;$B$4,0,PPMT($B$3,G9,$B$4,$B$2,0,0))</f>
        <v>6186.4822189360984</v>
      </c>
      <c r="H11" s="14">
        <f>-IF(H9&gt;$B$4,0,PPMT($B$3,H9,$B$4,$B$2,0,0))</f>
        <v>6390.6361321609884</v>
      </c>
      <c r="I11" s="14">
        <f>-IF(I9&gt;$B$4,0,PPMT($B$3,I9,$B$4,$B$2,0,0))</f>
        <v>6601.5271245223003</v>
      </c>
      <c r="J11" s="14">
        <f>-IF(J9&gt;$B$4,0,PPMT($B$3,J9,$B$4,$B$2,0,0))</f>
        <v>6819.3775196315346</v>
      </c>
      <c r="K11" s="14">
        <f>-IF(K9&gt;$B$4,0,PPMT($B$3,K9,$B$4,$B$2,0,0))</f>
        <v>7044.4169777793759</v>
      </c>
      <c r="L11" s="14">
        <f>-IF(L9&gt;$B$4,0,PPMT($B$3,L9,$B$4,$B$2,0,0))</f>
        <v>7276.8827380460934</v>
      </c>
      <c r="M11" s="14">
        <f>-IF(M9&gt;$B$4,0,PPMT($B$3,M9,$B$4,$B$2,0,0))</f>
        <v>7517.019868401615</v>
      </c>
      <c r="N11" s="14">
        <f>-IF(N9&gt;$B$4,0,PPMT($B$3,N9,$B$4,$B$2,0,0))</f>
        <v>7765.0815240588663</v>
      </c>
      <c r="O11" s="14">
        <f>-IF(O9&gt;$B$4,0,PPMT($B$3,O9,$B$4,$B$2,0,0))</f>
        <v>8021.3292143528079</v>
      </c>
      <c r="P11" s="14">
        <f>-IF(P9&gt;$B$4,0,PPMT($B$3,P9,$B$4,$B$2,0,0))</f>
        <v>8286.0330784264497</v>
      </c>
      <c r="Q11" s="14">
        <f>-IF(Q9&gt;$B$4,0,PPMT($B$3,Q9,$B$4,$B$2,0,0))</f>
        <v>0</v>
      </c>
      <c r="R11" s="14">
        <f>-IF(R9&gt;$B$4,0,PPMT($B$3,R9,$B$4,$B$2,0,0))</f>
        <v>0</v>
      </c>
      <c r="S11" s="14">
        <f>-IF(S9&gt;$B$4,0,PPMT($B$3,S9,$B$4,$B$2,0,0))</f>
        <v>0</v>
      </c>
      <c r="T11" s="14">
        <f>-IF(T9&gt;$B$4,0,PPMT($B$3,T9,$B$4,$B$2,0,0))</f>
        <v>0</v>
      </c>
      <c r="U11" s="14">
        <f>-IF(U9&gt;$B$4,0,PPMT($B$3,U9,$B$4,$B$2,0,0))</f>
        <v>0</v>
      </c>
      <c r="V11" s="14">
        <f>-IF(V9&gt;$B$4,0,PPMT($B$3,V9,$B$4,$B$2,0,0))</f>
        <v>0</v>
      </c>
      <c r="W11" s="14">
        <f>-IF(W9&gt;$B$4,0,PPMT($B$3,W9,$B$4,$B$2,0,0))</f>
        <v>0</v>
      </c>
      <c r="X11" s="14">
        <f>-IF(X9&gt;$B$4,0,PPMT($B$3,X9,$B$4,$B$2,0,0))</f>
        <v>0</v>
      </c>
      <c r="Y11" s="14">
        <f>-IF(Y9&gt;$B$4,0,PPMT($B$3,Y9,$B$4,$B$2,0,0))</f>
        <v>0</v>
      </c>
      <c r="Z11" s="14">
        <f>-IF(Z9&gt;$B$4,0,PPMT($B$3,Z9,$B$4,$B$2,0,0))</f>
        <v>0</v>
      </c>
      <c r="AA11" s="14">
        <f>-IF(AA9&gt;$B$4,0,PPMT($B$3,AA9,$B$4,$B$2,0,0))</f>
        <v>0</v>
      </c>
      <c r="AB11" s="14">
        <f>-IF(AB9&gt;$B$4,0,PPMT($B$3,AB9,$B$4,$B$2,0,0))</f>
        <v>0</v>
      </c>
      <c r="AC11" s="14">
        <f>-IF(AC9&gt;$B$4,0,PPMT($B$3,AC9,$B$4,$B$2,0,0))</f>
        <v>0</v>
      </c>
    </row>
    <row r="12" spans="1:29">
      <c r="A12" s="13" t="s">
        <v>0</v>
      </c>
      <c r="B12" s="14">
        <f>B10+B11</f>
        <v>8559.4721700145219</v>
      </c>
      <c r="C12" s="14">
        <f t="shared" ref="C12:AC12" si="1">C10+C11</f>
        <v>8559.4721700145219</v>
      </c>
      <c r="D12" s="14">
        <f t="shared" si="1"/>
        <v>8559.4721700145219</v>
      </c>
      <c r="E12" s="14">
        <f t="shared" si="1"/>
        <v>8559.4721700145219</v>
      </c>
      <c r="F12" s="14">
        <f t="shared" si="1"/>
        <v>8559.4721700145219</v>
      </c>
      <c r="G12" s="14">
        <f t="shared" si="1"/>
        <v>8559.4721700145219</v>
      </c>
      <c r="H12" s="14">
        <f t="shared" si="1"/>
        <v>8559.4721700145219</v>
      </c>
      <c r="I12" s="14">
        <f t="shared" si="1"/>
        <v>8559.4721700145219</v>
      </c>
      <c r="J12" s="14">
        <f t="shared" si="1"/>
        <v>8559.4721700145219</v>
      </c>
      <c r="K12" s="14">
        <f t="shared" si="1"/>
        <v>8559.4721700145219</v>
      </c>
      <c r="L12" s="14">
        <f t="shared" si="1"/>
        <v>8559.4721700145219</v>
      </c>
      <c r="M12" s="14">
        <f t="shared" si="1"/>
        <v>8559.4721700145219</v>
      </c>
      <c r="N12" s="14">
        <f t="shared" si="1"/>
        <v>8559.4721700145219</v>
      </c>
      <c r="O12" s="14">
        <f t="shared" si="1"/>
        <v>8559.4721700145219</v>
      </c>
      <c r="P12" s="14">
        <f t="shared" si="1"/>
        <v>8559.4721700145219</v>
      </c>
      <c r="Q12" s="14">
        <f t="shared" si="1"/>
        <v>0</v>
      </c>
      <c r="R12" s="14">
        <f t="shared" si="1"/>
        <v>0</v>
      </c>
      <c r="S12" s="14">
        <f t="shared" si="1"/>
        <v>0</v>
      </c>
      <c r="T12" s="14">
        <f t="shared" si="1"/>
        <v>0</v>
      </c>
      <c r="U12" s="14">
        <f t="shared" si="1"/>
        <v>0</v>
      </c>
      <c r="V12" s="14">
        <f t="shared" si="1"/>
        <v>0</v>
      </c>
      <c r="W12" s="14">
        <f t="shared" si="1"/>
        <v>0</v>
      </c>
      <c r="X12" s="14">
        <f t="shared" si="1"/>
        <v>0</v>
      </c>
      <c r="Y12" s="14">
        <f t="shared" si="1"/>
        <v>0</v>
      </c>
      <c r="Z12" s="14">
        <f t="shared" si="1"/>
        <v>0</v>
      </c>
      <c r="AA12" s="14">
        <f t="shared" si="1"/>
        <v>0</v>
      </c>
      <c r="AB12" s="14">
        <f t="shared" si="1"/>
        <v>0</v>
      </c>
      <c r="AC12" s="14">
        <f t="shared" si="1"/>
        <v>0</v>
      </c>
    </row>
  </sheetData>
  <sheetCalcPr fullCalcOnLoad="1"/>
  <mergeCells count="9">
    <mergeCell ref="P4:R4"/>
    <mergeCell ref="P6:R6"/>
    <mergeCell ref="P7:R7"/>
    <mergeCell ref="K1:N1"/>
    <mergeCell ref="P1:S1"/>
    <mergeCell ref="K2:M2"/>
    <mergeCell ref="P2:R2"/>
    <mergeCell ref="K3:M3"/>
    <mergeCell ref="P3:R3"/>
  </mergeCells>
  <phoneticPr fontId="2" type="noConversion"/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Prom'art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la version d'évaluation de Office 2004</dc:creator>
  <cp:lastModifiedBy>Utilisateur de la version d'évaluation de Office 2004</cp:lastModifiedBy>
  <dcterms:created xsi:type="dcterms:W3CDTF">2012-12-30T21:06:32Z</dcterms:created>
  <dcterms:modified xsi:type="dcterms:W3CDTF">2012-12-30T21:14:18Z</dcterms:modified>
</cp:coreProperties>
</file>