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ffinm\OneDrive\Star Wars\"/>
    </mc:Choice>
  </mc:AlternateContent>
  <xr:revisionPtr revIDLastSave="0" documentId="13_ncr:1_{0EFCADEB-F613-4C1D-89E1-EDB3C261D4A5}" xr6:coauthVersionLast="34" xr6:coauthVersionMax="34" xr10:uidLastSave="{00000000-0000-0000-0000-000000000000}"/>
  <bookViews>
    <workbookView xWindow="0" yWindow="0" windowWidth="15795" windowHeight="7545" activeTab="5" xr2:uid="{5DA1D6A3-4D04-44E7-8D4F-02CB198C21D4}"/>
  </bookViews>
  <sheets>
    <sheet name="liste" sheetId="1" r:id="rId1"/>
    <sheet name="liste travail" sheetId="4" r:id="rId2"/>
    <sheet name="réduction dés" sheetId="3" r:id="rId3"/>
    <sheet name="Feuil4" sheetId="6" r:id="rId4"/>
    <sheet name="Feuil3" sheetId="5" r:id="rId5"/>
    <sheet name="tableaux lancers de dés" sheetId="2" r:id="rId6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Q69" i="2" l="1"/>
  <c r="FQ70" i="2"/>
  <c r="FQ71" i="2"/>
  <c r="FQ72" i="2"/>
  <c r="FQ73" i="2"/>
  <c r="FQ74" i="2"/>
  <c r="FQ75" i="2"/>
  <c r="FQ76" i="2"/>
  <c r="FQ77" i="2"/>
  <c r="FQ78" i="2"/>
  <c r="FQ79" i="2"/>
  <c r="FQ80" i="2"/>
  <c r="FQ81" i="2"/>
  <c r="FQ82" i="2"/>
  <c r="FQ83" i="2"/>
  <c r="FQ84" i="2"/>
  <c r="FQ85" i="2"/>
  <c r="FQ86" i="2"/>
  <c r="FQ87" i="2"/>
  <c r="FR3" i="2"/>
  <c r="FT11" i="2"/>
  <c r="FT12" i="2" s="1"/>
  <c r="FT13" i="2" s="1"/>
  <c r="FT14" i="2" s="1"/>
  <c r="FT15" i="2" s="1"/>
  <c r="FT16" i="2" s="1"/>
  <c r="FT17" i="2" s="1"/>
  <c r="FT18" i="2" s="1"/>
  <c r="FT19" i="2" s="1"/>
  <c r="FT20" i="2" s="1"/>
  <c r="FT21" i="2" s="1"/>
  <c r="FT22" i="2" s="1"/>
  <c r="FT23" i="2" s="1"/>
  <c r="FT24" i="2" s="1"/>
  <c r="FT25" i="2" s="1"/>
  <c r="FT26" i="2" s="1"/>
  <c r="FT27" i="2" s="1"/>
  <c r="FT28" i="2" s="1"/>
  <c r="FT29" i="2" s="1"/>
  <c r="FT30" i="2" s="1"/>
  <c r="FT31" i="2" s="1"/>
  <c r="FT32" i="2" s="1"/>
  <c r="FT33" i="2" s="1"/>
  <c r="FT34" i="2" s="1"/>
  <c r="FT35" i="2" s="1"/>
  <c r="FT36" i="2" s="1"/>
  <c r="FT37" i="2" s="1"/>
  <c r="FT38" i="2" s="1"/>
  <c r="FT39" i="2" s="1"/>
  <c r="FT40" i="2" s="1"/>
  <c r="FT41" i="2" s="1"/>
  <c r="FT42" i="2" s="1"/>
  <c r="FT43" i="2" s="1"/>
  <c r="FT44" i="2" s="1"/>
  <c r="FT45" i="2" s="1"/>
  <c r="FT46" i="2" s="1"/>
  <c r="FT47" i="2" s="1"/>
  <c r="FT48" i="2" s="1"/>
  <c r="FT49" i="2" s="1"/>
  <c r="FT50" i="2" s="1"/>
  <c r="FT51" i="2" s="1"/>
  <c r="FT52" i="2" s="1"/>
  <c r="FT53" i="2" s="1"/>
  <c r="FT54" i="2" s="1"/>
  <c r="FT55" i="2" s="1"/>
  <c r="FT56" i="2" s="1"/>
  <c r="FT57" i="2" s="1"/>
  <c r="FT58" i="2" s="1"/>
  <c r="FT59" i="2" s="1"/>
  <c r="FT60" i="2" s="1"/>
  <c r="FT61" i="2" s="1"/>
  <c r="FT62" i="2" s="1"/>
  <c r="FT63" i="2" s="1"/>
  <c r="FT64" i="2" s="1"/>
  <c r="FT65" i="2" s="1"/>
  <c r="FT66" i="2" s="1"/>
  <c r="FT67" i="2" s="1"/>
  <c r="FT68" i="2" s="1"/>
  <c r="FT69" i="2" s="1"/>
  <c r="FT70" i="2" s="1"/>
  <c r="FT71" i="2" s="1"/>
  <c r="FT72" i="2" s="1"/>
  <c r="FT73" i="2" s="1"/>
  <c r="FT74" i="2" s="1"/>
  <c r="FT75" i="2" s="1"/>
  <c r="FT76" i="2" s="1"/>
  <c r="FT77" i="2" s="1"/>
  <c r="FT78" i="2" s="1"/>
  <c r="FT79" i="2" s="1"/>
  <c r="FT80" i="2" s="1"/>
  <c r="FT81" i="2" s="1"/>
  <c r="FT82" i="2" s="1"/>
  <c r="FT9" i="2"/>
  <c r="FT10" i="2" s="1"/>
  <c r="FS9" i="2"/>
  <c r="FS10" i="2" s="1"/>
  <c r="FS11" i="2" s="1"/>
  <c r="FS12" i="2" s="1"/>
  <c r="FI2" i="2"/>
  <c r="FV1" i="2"/>
  <c r="FS1" i="2"/>
  <c r="FR1" i="2"/>
  <c r="FR4" i="2" s="1"/>
  <c r="FR5" i="2" s="1"/>
  <c r="FR6" i="2" s="1"/>
  <c r="FR7" i="2" s="1"/>
  <c r="FR8" i="2" s="1"/>
  <c r="FR9" i="2" s="1"/>
  <c r="FR10" i="2" s="1"/>
  <c r="FR11" i="2" s="1"/>
  <c r="FR12" i="2" s="1"/>
  <c r="FR13" i="2" s="1"/>
  <c r="FR14" i="2" s="1"/>
  <c r="FR15" i="2" s="1"/>
  <c r="FR16" i="2" s="1"/>
  <c r="FR17" i="2" s="1"/>
  <c r="FR18" i="2" s="1"/>
  <c r="FR19" i="2" s="1"/>
  <c r="FR20" i="2" s="1"/>
  <c r="FR21" i="2" s="1"/>
  <c r="FR22" i="2" s="1"/>
  <c r="FR23" i="2" s="1"/>
  <c r="FR24" i="2" s="1"/>
  <c r="FR25" i="2" s="1"/>
  <c r="FR26" i="2" s="1"/>
  <c r="FR27" i="2" s="1"/>
  <c r="FR28" i="2" s="1"/>
  <c r="FR29" i="2" s="1"/>
  <c r="FR30" i="2" s="1"/>
  <c r="FR31" i="2" s="1"/>
  <c r="FR32" i="2" s="1"/>
  <c r="FR33" i="2" s="1"/>
  <c r="FR34" i="2" s="1"/>
  <c r="FR35" i="2" s="1"/>
  <c r="FR36" i="2" s="1"/>
  <c r="FR37" i="2" s="1"/>
  <c r="FR38" i="2" s="1"/>
  <c r="FR39" i="2" s="1"/>
  <c r="FR40" i="2" s="1"/>
  <c r="FR41" i="2" s="1"/>
  <c r="FR42" i="2" s="1"/>
  <c r="FR43" i="2" s="1"/>
  <c r="FR44" i="2" s="1"/>
  <c r="FR45" i="2" s="1"/>
  <c r="FR46" i="2" s="1"/>
  <c r="FR47" i="2" s="1"/>
  <c r="FR48" i="2" s="1"/>
  <c r="FR49" i="2" s="1"/>
  <c r="FR50" i="2" s="1"/>
  <c r="FR51" i="2" s="1"/>
  <c r="FR52" i="2" s="1"/>
  <c r="FR53" i="2" s="1"/>
  <c r="FR54" i="2" s="1"/>
  <c r="FR55" i="2" s="1"/>
  <c r="FR56" i="2" s="1"/>
  <c r="FR57" i="2" s="1"/>
  <c r="FR58" i="2" s="1"/>
  <c r="FR59" i="2" s="1"/>
  <c r="FR60" i="2" s="1"/>
  <c r="FR61" i="2" s="1"/>
  <c r="FR62" i="2" s="1"/>
  <c r="FR63" i="2" s="1"/>
  <c r="FR64" i="2" s="1"/>
  <c r="FR65" i="2" s="1"/>
  <c r="FR66" i="2" s="1"/>
  <c r="FR67" i="2" s="1"/>
  <c r="FR68" i="2" s="1"/>
  <c r="FR69" i="2" s="1"/>
  <c r="FR70" i="2" s="1"/>
  <c r="FR71" i="2" s="1"/>
  <c r="FR72" i="2" s="1"/>
  <c r="FR73" i="2" s="1"/>
  <c r="FR74" i="2" s="1"/>
  <c r="FR75" i="2" s="1"/>
  <c r="FR76" i="2" s="1"/>
  <c r="FR77" i="2" s="1"/>
  <c r="FR78" i="2" s="1"/>
  <c r="FR79" i="2" s="1"/>
  <c r="FR80" i="2" s="1"/>
  <c r="FR81" i="2" s="1"/>
  <c r="FR82" i="2" s="1"/>
  <c r="FI1" i="2"/>
  <c r="B3" i="3"/>
  <c r="E7" i="3"/>
  <c r="E9" i="3"/>
  <c r="E8" i="3" s="1"/>
  <c r="FI3" i="2" l="1"/>
  <c r="FK2" i="2"/>
  <c r="FO2" i="2"/>
  <c r="FL2" i="2"/>
  <c r="FJ2" i="2"/>
  <c r="FN2" i="2"/>
  <c r="FM2" i="2"/>
  <c r="FS13" i="2"/>
  <c r="FI4" i="2"/>
  <c r="E5" i="6"/>
  <c r="E2" i="6"/>
  <c r="E3" i="6"/>
  <c r="E4" i="6"/>
  <c r="D2" i="5"/>
  <c r="D3" i="5"/>
  <c r="D4" i="5"/>
  <c r="D5" i="5"/>
  <c r="A3" i="4"/>
  <c r="A4" i="4" s="1"/>
  <c r="Y13" i="1"/>
  <c r="Y14" i="1" s="1"/>
  <c r="Y15" i="1" s="1"/>
  <c r="Y12" i="1"/>
  <c r="Y11" i="1"/>
  <c r="Y10" i="1"/>
  <c r="Y9" i="1"/>
  <c r="Y8" i="1"/>
  <c r="Y7" i="1"/>
  <c r="Y6" i="1"/>
  <c r="Y5" i="1"/>
  <c r="Y4" i="1"/>
  <c r="Y3" i="1"/>
  <c r="Y2" i="1"/>
  <c r="W13" i="1"/>
  <c r="W14" i="1" s="1"/>
  <c r="W15" i="1" s="1"/>
  <c r="W12" i="1"/>
  <c r="W11" i="1"/>
  <c r="W10" i="1"/>
  <c r="W9" i="1"/>
  <c r="W8" i="1"/>
  <c r="W7" i="1"/>
  <c r="W6" i="1"/>
  <c r="W5" i="1"/>
  <c r="W4" i="1"/>
  <c r="W3" i="1"/>
  <c r="W2" i="1"/>
  <c r="U12" i="1"/>
  <c r="U13" i="1" s="1"/>
  <c r="U14" i="1" s="1"/>
  <c r="U15" i="1" s="1"/>
  <c r="U11" i="1"/>
  <c r="U10" i="1"/>
  <c r="U9" i="1"/>
  <c r="U8" i="1"/>
  <c r="U7" i="1"/>
  <c r="U6" i="1"/>
  <c r="U5" i="1"/>
  <c r="U4" i="1"/>
  <c r="U3" i="1"/>
  <c r="U2" i="1"/>
  <c r="S10" i="1"/>
  <c r="S11" i="1" s="1"/>
  <c r="S12" i="1" s="1"/>
  <c r="S13" i="1" s="1"/>
  <c r="S14" i="1" s="1"/>
  <c r="S15" i="1" s="1"/>
  <c r="S16" i="1" s="1"/>
  <c r="S9" i="1"/>
  <c r="S8" i="1"/>
  <c r="S7" i="1"/>
  <c r="S6" i="1"/>
  <c r="S5" i="1"/>
  <c r="S4" i="1"/>
  <c r="S3" i="1"/>
  <c r="S2" i="1"/>
  <c r="Q10" i="1"/>
  <c r="Q11" i="1" s="1"/>
  <c r="Q12" i="1" s="1"/>
  <c r="Q13" i="1" s="1"/>
  <c r="Q14" i="1" s="1"/>
  <c r="Q15" i="1" s="1"/>
  <c r="Q9" i="1"/>
  <c r="Q8" i="1"/>
  <c r="Q7" i="1"/>
  <c r="Q6" i="1"/>
  <c r="Q5" i="1"/>
  <c r="Q4" i="1"/>
  <c r="Q3" i="1"/>
  <c r="Q2" i="1"/>
  <c r="O8" i="1"/>
  <c r="O9" i="1" s="1"/>
  <c r="O10" i="1" s="1"/>
  <c r="O11" i="1" s="1"/>
  <c r="O12" i="1" s="1"/>
  <c r="O13" i="1" s="1"/>
  <c r="O14" i="1" s="1"/>
  <c r="O15" i="1" s="1"/>
  <c r="O7" i="1"/>
  <c r="O6" i="1"/>
  <c r="O5" i="1"/>
  <c r="O4" i="1"/>
  <c r="O3" i="1"/>
  <c r="O2" i="1"/>
  <c r="M7" i="1"/>
  <c r="M8" i="1" s="1"/>
  <c r="M9" i="1" s="1"/>
  <c r="M10" i="1" s="1"/>
  <c r="M11" i="1" s="1"/>
  <c r="M12" i="1" s="1"/>
  <c r="M13" i="1" s="1"/>
  <c r="M14" i="1" s="1"/>
  <c r="M15" i="1" s="1"/>
  <c r="M6" i="1"/>
  <c r="M5" i="1"/>
  <c r="M4" i="1"/>
  <c r="M3" i="1"/>
  <c r="M2" i="1"/>
  <c r="K6" i="1"/>
  <c r="K7" i="1" s="1"/>
  <c r="K8" i="1" s="1"/>
  <c r="K9" i="1" s="1"/>
  <c r="K10" i="1" s="1"/>
  <c r="K11" i="1" s="1"/>
  <c r="K12" i="1" s="1"/>
  <c r="K13" i="1" s="1"/>
  <c r="K14" i="1" s="1"/>
  <c r="K15" i="1" s="1"/>
  <c r="K5" i="1"/>
  <c r="K4" i="1"/>
  <c r="K3" i="1"/>
  <c r="K2" i="1"/>
  <c r="I5" i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4" i="1"/>
  <c r="I3" i="1"/>
  <c r="I2" i="1"/>
  <c r="G4" i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3" i="1"/>
  <c r="G2" i="1"/>
  <c r="E3" i="1"/>
  <c r="E4" i="1" s="1"/>
  <c r="E5" i="1" s="1"/>
  <c r="E6" i="1" s="1"/>
  <c r="E7" i="1" s="1"/>
  <c r="E8" i="1" s="1"/>
  <c r="E9" i="1" s="1"/>
  <c r="E10" i="1" s="1"/>
  <c r="E11" i="1" s="1"/>
  <c r="E12" i="1" s="1"/>
  <c r="E13" i="1" s="1"/>
  <c r="E14" i="1"/>
  <c r="E15" i="1"/>
  <c r="E2" i="1"/>
  <c r="C8" i="1"/>
  <c r="C9" i="1"/>
  <c r="C10" i="1"/>
  <c r="C11" i="1"/>
  <c r="C12" i="1"/>
  <c r="C13" i="1"/>
  <c r="C14" i="1"/>
  <c r="C15" i="1"/>
  <c r="C2" i="1"/>
  <c r="C3" i="1" s="1"/>
  <c r="C4" i="1" s="1"/>
  <c r="C5" i="1" s="1"/>
  <c r="C6" i="1" s="1"/>
  <c r="C7" i="1" s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EU3" i="2"/>
  <c r="EY3" i="2"/>
  <c r="EX2" i="2"/>
  <c r="FE9" i="2"/>
  <c r="FE10" i="2" s="1"/>
  <c r="FE11" i="2" s="1"/>
  <c r="FE12" i="2" s="1"/>
  <c r="FE13" i="2" s="1"/>
  <c r="FE14" i="2" s="1"/>
  <c r="FE15" i="2" s="1"/>
  <c r="FE16" i="2" s="1"/>
  <c r="FE17" i="2" s="1"/>
  <c r="FE18" i="2" s="1"/>
  <c r="FE19" i="2" s="1"/>
  <c r="FE20" i="2" s="1"/>
  <c r="FE21" i="2" s="1"/>
  <c r="FE22" i="2" s="1"/>
  <c r="FE23" i="2" s="1"/>
  <c r="FE24" i="2" s="1"/>
  <c r="FE25" i="2" s="1"/>
  <c r="FE26" i="2" s="1"/>
  <c r="FE27" i="2" s="1"/>
  <c r="FE28" i="2" s="1"/>
  <c r="FE29" i="2" s="1"/>
  <c r="FE30" i="2" s="1"/>
  <c r="FE31" i="2" s="1"/>
  <c r="FE32" i="2" s="1"/>
  <c r="FE33" i="2" s="1"/>
  <c r="FE34" i="2" s="1"/>
  <c r="FE35" i="2" s="1"/>
  <c r="FE36" i="2" s="1"/>
  <c r="FE37" i="2" s="1"/>
  <c r="FE38" i="2" s="1"/>
  <c r="FE39" i="2" s="1"/>
  <c r="FE40" i="2" s="1"/>
  <c r="FE41" i="2" s="1"/>
  <c r="FE42" i="2" s="1"/>
  <c r="FE43" i="2" s="1"/>
  <c r="FE44" i="2" s="1"/>
  <c r="FE45" i="2" s="1"/>
  <c r="FE46" i="2" s="1"/>
  <c r="FE47" i="2" s="1"/>
  <c r="FE48" i="2" s="1"/>
  <c r="FE49" i="2" s="1"/>
  <c r="FE50" i="2" s="1"/>
  <c r="FE51" i="2" s="1"/>
  <c r="FE52" i="2" s="1"/>
  <c r="FE53" i="2" s="1"/>
  <c r="FE54" i="2" s="1"/>
  <c r="FE55" i="2" s="1"/>
  <c r="FE56" i="2" s="1"/>
  <c r="FE57" i="2" s="1"/>
  <c r="FE58" i="2" s="1"/>
  <c r="FE59" i="2" s="1"/>
  <c r="FE60" i="2" s="1"/>
  <c r="FE61" i="2" s="1"/>
  <c r="FE62" i="2" s="1"/>
  <c r="FE63" i="2" s="1"/>
  <c r="FE64" i="2" s="1"/>
  <c r="FE65" i="2" s="1"/>
  <c r="FE66" i="2" s="1"/>
  <c r="FE67" i="2" s="1"/>
  <c r="FE68" i="2" s="1"/>
  <c r="FE69" i="2" s="1"/>
  <c r="FE70" i="2" s="1"/>
  <c r="FE71" i="2" s="1"/>
  <c r="FE72" i="2" s="1"/>
  <c r="FE73" i="2" s="1"/>
  <c r="FE74" i="2" s="1"/>
  <c r="FE75" i="2" s="1"/>
  <c r="FE76" i="2" s="1"/>
  <c r="FE77" i="2" s="1"/>
  <c r="FE78" i="2" s="1"/>
  <c r="FE79" i="2" s="1"/>
  <c r="FE80" i="2" s="1"/>
  <c r="FE81" i="2" s="1"/>
  <c r="FE82" i="2" s="1"/>
  <c r="FD9" i="2"/>
  <c r="FD10" i="2" s="1"/>
  <c r="FD11" i="2" s="1"/>
  <c r="ET2" i="2"/>
  <c r="ET3" i="2" s="1"/>
  <c r="EV3" i="2" s="1"/>
  <c r="FG1" i="2"/>
  <c r="FD1" i="2"/>
  <c r="FC1" i="2"/>
  <c r="FC4" i="2" s="1"/>
  <c r="FC5" i="2" s="1"/>
  <c r="FC6" i="2" s="1"/>
  <c r="FC7" i="2" s="1"/>
  <c r="FC8" i="2" s="1"/>
  <c r="FC9" i="2" s="1"/>
  <c r="FC10" i="2" s="1"/>
  <c r="FC11" i="2" s="1"/>
  <c r="FC12" i="2" s="1"/>
  <c r="FC13" i="2" s="1"/>
  <c r="FC14" i="2" s="1"/>
  <c r="FC15" i="2" s="1"/>
  <c r="FC16" i="2" s="1"/>
  <c r="FC17" i="2" s="1"/>
  <c r="FC18" i="2" s="1"/>
  <c r="FC19" i="2" s="1"/>
  <c r="FC20" i="2" s="1"/>
  <c r="FC21" i="2" s="1"/>
  <c r="FC22" i="2" s="1"/>
  <c r="FC23" i="2" s="1"/>
  <c r="FC24" i="2" s="1"/>
  <c r="FC25" i="2" s="1"/>
  <c r="FC26" i="2" s="1"/>
  <c r="FC27" i="2" s="1"/>
  <c r="FC28" i="2" s="1"/>
  <c r="FC29" i="2" s="1"/>
  <c r="FC30" i="2" s="1"/>
  <c r="FC31" i="2" s="1"/>
  <c r="FC32" i="2" s="1"/>
  <c r="FC33" i="2" s="1"/>
  <c r="FC34" i="2" s="1"/>
  <c r="FC35" i="2" s="1"/>
  <c r="FC36" i="2" s="1"/>
  <c r="FC37" i="2" s="1"/>
  <c r="FC38" i="2" s="1"/>
  <c r="FC39" i="2" s="1"/>
  <c r="FC40" i="2" s="1"/>
  <c r="FC41" i="2" s="1"/>
  <c r="FC42" i="2" s="1"/>
  <c r="FB1" i="2"/>
  <c r="ET1" i="2"/>
  <c r="EN1" i="2"/>
  <c r="EN4" i="2" s="1"/>
  <c r="EN5" i="2" s="1"/>
  <c r="EN6" i="2" s="1"/>
  <c r="EN7" i="2" s="1"/>
  <c r="EN8" i="2" s="1"/>
  <c r="EN9" i="2" s="1"/>
  <c r="EN10" i="2" s="1"/>
  <c r="EN11" i="2" s="1"/>
  <c r="EN12" i="2" s="1"/>
  <c r="EN13" i="2" s="1"/>
  <c r="EN14" i="2" s="1"/>
  <c r="EN15" i="2" s="1"/>
  <c r="EN16" i="2" s="1"/>
  <c r="EN17" i="2" s="1"/>
  <c r="EN18" i="2" s="1"/>
  <c r="EN19" i="2" s="1"/>
  <c r="EN20" i="2" s="1"/>
  <c r="EN21" i="2" s="1"/>
  <c r="EN22" i="2" s="1"/>
  <c r="EN23" i="2" s="1"/>
  <c r="EN24" i="2" s="1"/>
  <c r="EN25" i="2" s="1"/>
  <c r="EN26" i="2" s="1"/>
  <c r="EN27" i="2" s="1"/>
  <c r="EN28" i="2" s="1"/>
  <c r="EN29" i="2" s="1"/>
  <c r="EN30" i="2" s="1"/>
  <c r="EN31" i="2" s="1"/>
  <c r="EN32" i="2" s="1"/>
  <c r="EN33" i="2" s="1"/>
  <c r="EN34" i="2" s="1"/>
  <c r="EN35" i="2" s="1"/>
  <c r="EN36" i="2" s="1"/>
  <c r="EN37" i="2" s="1"/>
  <c r="EN38" i="2" s="1"/>
  <c r="EN39" i="2" s="1"/>
  <c r="EN40" i="2" s="1"/>
  <c r="EN41" i="2" s="1"/>
  <c r="EN42" i="2" s="1"/>
  <c r="EN43" i="2" s="1"/>
  <c r="EN44" i="2" s="1"/>
  <c r="EN45" i="2" s="1"/>
  <c r="EN46" i="2" s="1"/>
  <c r="EN47" i="2" s="1"/>
  <c r="EN48" i="2" s="1"/>
  <c r="EN49" i="2" s="1"/>
  <c r="EN50" i="2" s="1"/>
  <c r="EN51" i="2" s="1"/>
  <c r="EN52" i="2" s="1"/>
  <c r="EN53" i="2" s="1"/>
  <c r="EN54" i="2" s="1"/>
  <c r="EN55" i="2" s="1"/>
  <c r="EN56" i="2" s="1"/>
  <c r="EN57" i="2" s="1"/>
  <c r="EN58" i="2" s="1"/>
  <c r="EN59" i="2" s="1"/>
  <c r="EN60" i="2" s="1"/>
  <c r="EN61" i="2" s="1"/>
  <c r="EN62" i="2" s="1"/>
  <c r="EN63" i="2" s="1"/>
  <c r="EN64" i="2" s="1"/>
  <c r="EN65" i="2" s="1"/>
  <c r="EN66" i="2" s="1"/>
  <c r="EN67" i="2" s="1"/>
  <c r="EN68" i="2" s="1"/>
  <c r="EN69" i="2" s="1"/>
  <c r="EN70" i="2" s="1"/>
  <c r="EN71" i="2" s="1"/>
  <c r="EN72" i="2" s="1"/>
  <c r="EN73" i="2" s="1"/>
  <c r="EN74" i="2" s="1"/>
  <c r="EN75" i="2" s="1"/>
  <c r="EN76" i="2" s="1"/>
  <c r="EN77" i="2" s="1"/>
  <c r="EN78" i="2" s="1"/>
  <c r="EN79" i="2" s="1"/>
  <c r="EN80" i="2" s="1"/>
  <c r="EN81" i="2" s="1"/>
  <c r="EN82" i="2" s="1"/>
  <c r="EO1" i="2"/>
  <c r="DY1" i="2"/>
  <c r="DX1" i="2"/>
  <c r="EM1" i="2"/>
  <c r="EE2" i="2"/>
  <c r="EP9" i="2"/>
  <c r="EP10" i="2" s="1"/>
  <c r="EP11" i="2" s="1"/>
  <c r="EP12" i="2" s="1"/>
  <c r="EP13" i="2" s="1"/>
  <c r="EP14" i="2" s="1"/>
  <c r="EP15" i="2" s="1"/>
  <c r="EP16" i="2" s="1"/>
  <c r="EP17" i="2" s="1"/>
  <c r="EP18" i="2" s="1"/>
  <c r="EP19" i="2" s="1"/>
  <c r="EP20" i="2" s="1"/>
  <c r="EP21" i="2" s="1"/>
  <c r="EP22" i="2" s="1"/>
  <c r="EP23" i="2" s="1"/>
  <c r="EP24" i="2" s="1"/>
  <c r="EP25" i="2" s="1"/>
  <c r="EP26" i="2" s="1"/>
  <c r="EP27" i="2" s="1"/>
  <c r="EP28" i="2" s="1"/>
  <c r="EP29" i="2" s="1"/>
  <c r="EP30" i="2" s="1"/>
  <c r="EP31" i="2" s="1"/>
  <c r="EP32" i="2" s="1"/>
  <c r="EP33" i="2" s="1"/>
  <c r="EP34" i="2" s="1"/>
  <c r="EP35" i="2" s="1"/>
  <c r="EP36" i="2" s="1"/>
  <c r="EP37" i="2" s="1"/>
  <c r="EP38" i="2" s="1"/>
  <c r="EP39" i="2" s="1"/>
  <c r="EP40" i="2" s="1"/>
  <c r="EP41" i="2" s="1"/>
  <c r="EP42" i="2" s="1"/>
  <c r="EP43" i="2" s="1"/>
  <c r="EP44" i="2" s="1"/>
  <c r="EP45" i="2" s="1"/>
  <c r="EP46" i="2" s="1"/>
  <c r="EP47" i="2" s="1"/>
  <c r="EP48" i="2" s="1"/>
  <c r="EP49" i="2" s="1"/>
  <c r="EP50" i="2" s="1"/>
  <c r="EP51" i="2" s="1"/>
  <c r="EP52" i="2" s="1"/>
  <c r="EP53" i="2" s="1"/>
  <c r="EP54" i="2" s="1"/>
  <c r="EP55" i="2" s="1"/>
  <c r="EP56" i="2" s="1"/>
  <c r="EP57" i="2" s="1"/>
  <c r="EP58" i="2" s="1"/>
  <c r="EP59" i="2" s="1"/>
  <c r="EP60" i="2" s="1"/>
  <c r="EP61" i="2" s="1"/>
  <c r="EP62" i="2" s="1"/>
  <c r="EP63" i="2" s="1"/>
  <c r="EP64" i="2" s="1"/>
  <c r="EP65" i="2" s="1"/>
  <c r="EP66" i="2" s="1"/>
  <c r="EP67" i="2" s="1"/>
  <c r="EP68" i="2" s="1"/>
  <c r="EP69" i="2" s="1"/>
  <c r="EP70" i="2" s="1"/>
  <c r="EP71" i="2" s="1"/>
  <c r="EP72" i="2" s="1"/>
  <c r="EP73" i="2" s="1"/>
  <c r="EP74" i="2" s="1"/>
  <c r="EP75" i="2" s="1"/>
  <c r="EP76" i="2" s="1"/>
  <c r="EP77" i="2" s="1"/>
  <c r="EP78" i="2" s="1"/>
  <c r="EP79" i="2" s="1"/>
  <c r="EP80" i="2" s="1"/>
  <c r="EP81" i="2" s="1"/>
  <c r="EP82" i="2" s="1"/>
  <c r="EO9" i="2"/>
  <c r="EO10" i="2" s="1"/>
  <c r="ER1" i="2"/>
  <c r="EE1" i="2"/>
  <c r="DX52" i="2"/>
  <c r="DX53" i="2"/>
  <c r="DX54" i="2"/>
  <c r="DX55" i="2"/>
  <c r="DX56" i="2"/>
  <c r="DX57" i="2"/>
  <c r="DX58" i="2"/>
  <c r="DX59" i="2"/>
  <c r="DX60" i="2"/>
  <c r="DX61" i="2"/>
  <c r="DX62" i="2"/>
  <c r="DX63" i="2"/>
  <c r="DX64" i="2"/>
  <c r="DX65" i="2"/>
  <c r="DX66" i="2"/>
  <c r="DX67" i="2"/>
  <c r="DX68" i="2"/>
  <c r="DX69" i="2"/>
  <c r="DX70" i="2"/>
  <c r="EU2" i="2" l="1"/>
  <c r="EW2" i="2"/>
  <c r="EX3" i="2"/>
  <c r="EZ2" i="2"/>
  <c r="EV2" i="2"/>
  <c r="EW3" i="2"/>
  <c r="FC43" i="2"/>
  <c r="FC44" i="2" s="1"/>
  <c r="FC45" i="2" s="1"/>
  <c r="FC46" i="2" s="1"/>
  <c r="FC47" i="2" s="1"/>
  <c r="FC48" i="2" s="1"/>
  <c r="FC49" i="2" s="1"/>
  <c r="FC50" i="2" s="1"/>
  <c r="FC51" i="2" s="1"/>
  <c r="FC52" i="2" s="1"/>
  <c r="FC53" i="2" s="1"/>
  <c r="FC54" i="2" s="1"/>
  <c r="FC55" i="2" s="1"/>
  <c r="FC56" i="2" s="1"/>
  <c r="FC57" i="2" s="1"/>
  <c r="FC58" i="2" s="1"/>
  <c r="FC59" i="2" s="1"/>
  <c r="FC60" i="2" s="1"/>
  <c r="FC61" i="2" s="1"/>
  <c r="FC62" i="2" s="1"/>
  <c r="FC63" i="2" s="1"/>
  <c r="FC64" i="2" s="1"/>
  <c r="FC65" i="2" s="1"/>
  <c r="FC66" i="2" s="1"/>
  <c r="FC67" i="2" s="1"/>
  <c r="FC68" i="2" s="1"/>
  <c r="FC69" i="2" s="1"/>
  <c r="FC70" i="2" s="1"/>
  <c r="FC71" i="2" s="1"/>
  <c r="FC72" i="2" s="1"/>
  <c r="FC73" i="2" s="1"/>
  <c r="FC74" i="2" s="1"/>
  <c r="FC75" i="2" s="1"/>
  <c r="FC76" i="2" s="1"/>
  <c r="FC77" i="2" s="1"/>
  <c r="FC78" i="2" s="1"/>
  <c r="FC79" i="2" s="1"/>
  <c r="FC80" i="2" s="1"/>
  <c r="FC81" i="2" s="1"/>
  <c r="FC82" i="2" s="1"/>
  <c r="EY2" i="2"/>
  <c r="EZ3" i="2"/>
  <c r="FL4" i="2"/>
  <c r="FM4" i="2"/>
  <c r="FJ4" i="2"/>
  <c r="FN4" i="2"/>
  <c r="FO4" i="2"/>
  <c r="FK4" i="2"/>
  <c r="FJ3" i="2"/>
  <c r="FN3" i="2"/>
  <c r="FK3" i="2"/>
  <c r="FO3" i="2"/>
  <c r="FL3" i="2"/>
  <c r="FM3" i="2"/>
  <c r="FI5" i="2"/>
  <c r="FS14" i="2"/>
  <c r="F8" i="3"/>
  <c r="A5" i="4"/>
  <c r="A17" i="1"/>
  <c r="C16" i="1"/>
  <c r="E16" i="1"/>
  <c r="W16" i="1"/>
  <c r="W17" i="1" s="1"/>
  <c r="I16" i="1"/>
  <c r="I17" i="1" s="1"/>
  <c r="O16" i="1"/>
  <c r="Y16" i="1"/>
  <c r="Y17" i="1" s="1"/>
  <c r="G16" i="1"/>
  <c r="G17" i="1" s="1"/>
  <c r="K16" i="1"/>
  <c r="K17" i="1" s="1"/>
  <c r="M16" i="1"/>
  <c r="Q16" i="1"/>
  <c r="Q17" i="1" s="1"/>
  <c r="U16" i="1"/>
  <c r="U17" i="1" s="1"/>
  <c r="EE3" i="2"/>
  <c r="EE4" i="2" s="1"/>
  <c r="EG2" i="2"/>
  <c r="EK2" i="2"/>
  <c r="EI2" i="2"/>
  <c r="EJ2" i="2"/>
  <c r="EF2" i="2"/>
  <c r="EH2" i="2"/>
  <c r="FD12" i="2"/>
  <c r="ET4" i="2"/>
  <c r="EO11" i="2"/>
  <c r="DR2" i="2"/>
  <c r="DS2" i="2"/>
  <c r="DT2" i="2"/>
  <c r="DU2" i="2"/>
  <c r="DV2" i="2"/>
  <c r="DQ2" i="2"/>
  <c r="DX51" i="2"/>
  <c r="DX50" i="2"/>
  <c r="DX49" i="2"/>
  <c r="EA9" i="2"/>
  <c r="EA10" i="2" s="1"/>
  <c r="EA11" i="2" s="1"/>
  <c r="EA12" i="2" s="1"/>
  <c r="EA13" i="2" s="1"/>
  <c r="EA14" i="2" s="1"/>
  <c r="EA15" i="2" s="1"/>
  <c r="EA16" i="2" s="1"/>
  <c r="EA17" i="2" s="1"/>
  <c r="EA18" i="2" s="1"/>
  <c r="EA19" i="2" s="1"/>
  <c r="EA20" i="2" s="1"/>
  <c r="EA21" i="2" s="1"/>
  <c r="EA22" i="2" s="1"/>
  <c r="EA23" i="2" s="1"/>
  <c r="EA24" i="2" s="1"/>
  <c r="EA25" i="2" s="1"/>
  <c r="EA26" i="2" s="1"/>
  <c r="EA27" i="2" s="1"/>
  <c r="EA28" i="2" s="1"/>
  <c r="EA29" i="2" s="1"/>
  <c r="EA30" i="2" s="1"/>
  <c r="EA31" i="2" s="1"/>
  <c r="EA32" i="2" s="1"/>
  <c r="EA33" i="2" s="1"/>
  <c r="EA34" i="2" s="1"/>
  <c r="EA35" i="2" s="1"/>
  <c r="EA36" i="2" s="1"/>
  <c r="EA37" i="2" s="1"/>
  <c r="EA38" i="2" s="1"/>
  <c r="EA39" i="2" s="1"/>
  <c r="EA40" i="2" s="1"/>
  <c r="EA41" i="2" s="1"/>
  <c r="EA42" i="2" s="1"/>
  <c r="EA43" i="2" s="1"/>
  <c r="EA44" i="2" s="1"/>
  <c r="EA45" i="2" s="1"/>
  <c r="EA46" i="2" s="1"/>
  <c r="EA47" i="2" s="1"/>
  <c r="EA48" i="2" s="1"/>
  <c r="EA49" i="2" s="1"/>
  <c r="EA50" i="2" s="1"/>
  <c r="DZ9" i="2"/>
  <c r="DY4" i="2"/>
  <c r="DY5" i="2" s="1"/>
  <c r="DY6" i="2" s="1"/>
  <c r="DY7" i="2" s="1"/>
  <c r="DY8" i="2" s="1"/>
  <c r="DY9" i="2" s="1"/>
  <c r="DY10" i="2" s="1"/>
  <c r="DY11" i="2" s="1"/>
  <c r="DY12" i="2" s="1"/>
  <c r="DY13" i="2" s="1"/>
  <c r="DY14" i="2" s="1"/>
  <c r="DY15" i="2" s="1"/>
  <c r="DY16" i="2" s="1"/>
  <c r="DY17" i="2" s="1"/>
  <c r="DY18" i="2" s="1"/>
  <c r="DY19" i="2" s="1"/>
  <c r="DY20" i="2" s="1"/>
  <c r="DY21" i="2" s="1"/>
  <c r="DY22" i="2" s="1"/>
  <c r="DY23" i="2" s="1"/>
  <c r="DY24" i="2" s="1"/>
  <c r="DY25" i="2" s="1"/>
  <c r="DY26" i="2" s="1"/>
  <c r="DY27" i="2" s="1"/>
  <c r="DY28" i="2" s="1"/>
  <c r="DY29" i="2" s="1"/>
  <c r="DY30" i="2" s="1"/>
  <c r="DY31" i="2" s="1"/>
  <c r="DY32" i="2" s="1"/>
  <c r="DY33" i="2" s="1"/>
  <c r="DY34" i="2" s="1"/>
  <c r="DY35" i="2" s="1"/>
  <c r="DY36" i="2" s="1"/>
  <c r="DY37" i="2" s="1"/>
  <c r="DY38" i="2" s="1"/>
  <c r="DY39" i="2" s="1"/>
  <c r="DY40" i="2" s="1"/>
  <c r="DY41" i="2" s="1"/>
  <c r="DY42" i="2" s="1"/>
  <c r="DY43" i="2" s="1"/>
  <c r="DY44" i="2" s="1"/>
  <c r="DY45" i="2" s="1"/>
  <c r="DY46" i="2" s="1"/>
  <c r="DY47" i="2" s="1"/>
  <c r="DY48" i="2" s="1"/>
  <c r="DY49" i="2" s="1"/>
  <c r="DY50" i="2" s="1"/>
  <c r="DY51" i="2" s="1"/>
  <c r="DY52" i="2" s="1"/>
  <c r="DY53" i="2" s="1"/>
  <c r="DY54" i="2" s="1"/>
  <c r="DY55" i="2" s="1"/>
  <c r="DY56" i="2" s="1"/>
  <c r="DP3" i="2"/>
  <c r="DU3" i="2" s="1"/>
  <c r="EC1" i="2"/>
  <c r="DP1" i="2"/>
  <c r="DI46" i="2"/>
  <c r="DI47" i="2"/>
  <c r="DI48" i="2"/>
  <c r="DI49" i="2"/>
  <c r="DI50" i="2"/>
  <c r="DI51" i="2"/>
  <c r="DC2" i="2"/>
  <c r="DD2" i="2"/>
  <c r="DE2" i="2"/>
  <c r="DF2" i="2"/>
  <c r="DG2" i="2"/>
  <c r="DB2" i="2"/>
  <c r="DI45" i="2"/>
  <c r="DI44" i="2"/>
  <c r="DL9" i="2"/>
  <c r="DL10" i="2" s="1"/>
  <c r="DL11" i="2" s="1"/>
  <c r="DL12" i="2" s="1"/>
  <c r="DL13" i="2" s="1"/>
  <c r="DL14" i="2" s="1"/>
  <c r="DL15" i="2" s="1"/>
  <c r="DL16" i="2" s="1"/>
  <c r="DL17" i="2" s="1"/>
  <c r="DL18" i="2" s="1"/>
  <c r="DL19" i="2" s="1"/>
  <c r="DL20" i="2" s="1"/>
  <c r="DL21" i="2" s="1"/>
  <c r="DL22" i="2" s="1"/>
  <c r="DL23" i="2" s="1"/>
  <c r="DL24" i="2" s="1"/>
  <c r="DL25" i="2" s="1"/>
  <c r="DL26" i="2" s="1"/>
  <c r="DL27" i="2" s="1"/>
  <c r="DL28" i="2" s="1"/>
  <c r="DL29" i="2" s="1"/>
  <c r="DL30" i="2" s="1"/>
  <c r="DL31" i="2" s="1"/>
  <c r="DL32" i="2" s="1"/>
  <c r="DL33" i="2" s="1"/>
  <c r="DL34" i="2" s="1"/>
  <c r="DL35" i="2" s="1"/>
  <c r="DL36" i="2" s="1"/>
  <c r="DL37" i="2" s="1"/>
  <c r="DL38" i="2" s="1"/>
  <c r="DL39" i="2" s="1"/>
  <c r="DL40" i="2" s="1"/>
  <c r="DL41" i="2" s="1"/>
  <c r="DL42" i="2" s="1"/>
  <c r="DL43" i="2" s="1"/>
  <c r="DL44" i="2" s="1"/>
  <c r="DL45" i="2" s="1"/>
  <c r="DL46" i="2" s="1"/>
  <c r="DL47" i="2" s="1"/>
  <c r="DL48" i="2" s="1"/>
  <c r="DK9" i="2"/>
  <c r="DK10" i="2" s="1"/>
  <c r="DJ4" i="2"/>
  <c r="DJ5" i="2" s="1"/>
  <c r="DJ6" i="2" s="1"/>
  <c r="DJ7" i="2" s="1"/>
  <c r="DJ8" i="2" s="1"/>
  <c r="DJ9" i="2" s="1"/>
  <c r="DJ10" i="2" s="1"/>
  <c r="DJ11" i="2" s="1"/>
  <c r="DJ12" i="2" s="1"/>
  <c r="DJ13" i="2" s="1"/>
  <c r="DJ14" i="2" s="1"/>
  <c r="DJ15" i="2" s="1"/>
  <c r="DJ16" i="2" s="1"/>
  <c r="DJ17" i="2" s="1"/>
  <c r="DJ18" i="2" s="1"/>
  <c r="DJ19" i="2" s="1"/>
  <c r="DJ20" i="2" s="1"/>
  <c r="DJ21" i="2" s="1"/>
  <c r="DJ22" i="2" s="1"/>
  <c r="DJ23" i="2" s="1"/>
  <c r="DJ24" i="2" s="1"/>
  <c r="DJ25" i="2" s="1"/>
  <c r="DJ26" i="2" s="1"/>
  <c r="DJ27" i="2" s="1"/>
  <c r="DJ28" i="2" s="1"/>
  <c r="DJ29" i="2" s="1"/>
  <c r="DJ30" i="2" s="1"/>
  <c r="DJ31" i="2" s="1"/>
  <c r="DJ32" i="2" s="1"/>
  <c r="DJ33" i="2" s="1"/>
  <c r="DJ34" i="2" s="1"/>
  <c r="DJ35" i="2" s="1"/>
  <c r="DJ36" i="2" s="1"/>
  <c r="DJ37" i="2" s="1"/>
  <c r="DJ38" i="2" s="1"/>
  <c r="DJ39" i="2" s="1"/>
  <c r="DJ40" i="2" s="1"/>
  <c r="DJ41" i="2" s="1"/>
  <c r="DJ42" i="2" s="1"/>
  <c r="DJ43" i="2" s="1"/>
  <c r="DJ44" i="2" s="1"/>
  <c r="DJ45" i="2" s="1"/>
  <c r="DJ46" i="2" s="1"/>
  <c r="DJ47" i="2" s="1"/>
  <c r="DJ48" i="2" s="1"/>
  <c r="DA3" i="2"/>
  <c r="DN1" i="2"/>
  <c r="DI1" i="2"/>
  <c r="DA1" i="2"/>
  <c r="CY1" i="2"/>
  <c r="CL1" i="2"/>
  <c r="CN2" i="2"/>
  <c r="CO2" i="2"/>
  <c r="CP2" i="2"/>
  <c r="CQ2" i="2"/>
  <c r="CR2" i="2"/>
  <c r="CM2" i="2"/>
  <c r="CT45" i="2"/>
  <c r="CT44" i="2"/>
  <c r="CT43" i="2"/>
  <c r="CT42" i="2"/>
  <c r="CT41" i="2"/>
  <c r="CT40" i="2"/>
  <c r="CT39" i="2"/>
  <c r="CT38" i="2"/>
  <c r="CW9" i="2"/>
  <c r="CW10" i="2" s="1"/>
  <c r="CW11" i="2" s="1"/>
  <c r="CW12" i="2" s="1"/>
  <c r="CW13" i="2" s="1"/>
  <c r="CW14" i="2" s="1"/>
  <c r="CW15" i="2" s="1"/>
  <c r="CW16" i="2" s="1"/>
  <c r="CW17" i="2" s="1"/>
  <c r="CW18" i="2" s="1"/>
  <c r="CW19" i="2" s="1"/>
  <c r="CW20" i="2" s="1"/>
  <c r="CW21" i="2" s="1"/>
  <c r="CW22" i="2" s="1"/>
  <c r="CW23" i="2" s="1"/>
  <c r="CW24" i="2" s="1"/>
  <c r="CW25" i="2" s="1"/>
  <c r="CW26" i="2" s="1"/>
  <c r="CW27" i="2" s="1"/>
  <c r="CW28" i="2" s="1"/>
  <c r="CW29" i="2" s="1"/>
  <c r="CW30" i="2" s="1"/>
  <c r="CW31" i="2" s="1"/>
  <c r="CW32" i="2" s="1"/>
  <c r="CW33" i="2" s="1"/>
  <c r="CW34" i="2" s="1"/>
  <c r="CW35" i="2" s="1"/>
  <c r="CW36" i="2" s="1"/>
  <c r="CW37" i="2" s="1"/>
  <c r="CW38" i="2" s="1"/>
  <c r="CW39" i="2" s="1"/>
  <c r="CW40" i="2" s="1"/>
  <c r="CW41" i="2" s="1"/>
  <c r="CW42" i="2" s="1"/>
  <c r="CW43" i="2" s="1"/>
  <c r="CV9" i="2"/>
  <c r="CV10" i="2" s="1"/>
  <c r="CV11" i="2" s="1"/>
  <c r="CU4" i="2"/>
  <c r="CU5" i="2" s="1"/>
  <c r="CU6" i="2" s="1"/>
  <c r="CU7" i="2" s="1"/>
  <c r="CU8" i="2" s="1"/>
  <c r="CU9" i="2" s="1"/>
  <c r="CU10" i="2" s="1"/>
  <c r="CU11" i="2" s="1"/>
  <c r="CU12" i="2" s="1"/>
  <c r="CU13" i="2" s="1"/>
  <c r="CU14" i="2" s="1"/>
  <c r="CU15" i="2" s="1"/>
  <c r="CU16" i="2" s="1"/>
  <c r="CU17" i="2" s="1"/>
  <c r="CU18" i="2" s="1"/>
  <c r="CU19" i="2" s="1"/>
  <c r="CU20" i="2" s="1"/>
  <c r="CU21" i="2" s="1"/>
  <c r="CU22" i="2" s="1"/>
  <c r="CU23" i="2" s="1"/>
  <c r="CU24" i="2" s="1"/>
  <c r="CU25" i="2" s="1"/>
  <c r="CU26" i="2" s="1"/>
  <c r="CU27" i="2" s="1"/>
  <c r="CU28" i="2" s="1"/>
  <c r="CU29" i="2" s="1"/>
  <c r="CU30" i="2" s="1"/>
  <c r="CU31" i="2" s="1"/>
  <c r="CU32" i="2" s="1"/>
  <c r="CU33" i="2" s="1"/>
  <c r="CU34" i="2" s="1"/>
  <c r="CU35" i="2" s="1"/>
  <c r="CU36" i="2" s="1"/>
  <c r="CU37" i="2" s="1"/>
  <c r="CU38" i="2" s="1"/>
  <c r="CU39" i="2" s="1"/>
  <c r="CU40" i="2" s="1"/>
  <c r="CU41" i="2" s="1"/>
  <c r="CU42" i="2" s="1"/>
  <c r="CU43" i="2" s="1"/>
  <c r="CL3" i="2"/>
  <c r="CT1" i="2"/>
  <c r="CE1" i="2"/>
  <c r="BY2" i="2"/>
  <c r="BZ2" i="2"/>
  <c r="CA2" i="2"/>
  <c r="CB2" i="2"/>
  <c r="CC2" i="2"/>
  <c r="BX2" i="2"/>
  <c r="CE45" i="2"/>
  <c r="CE44" i="2"/>
  <c r="CE43" i="2"/>
  <c r="CE42" i="2"/>
  <c r="CE41" i="2"/>
  <c r="CE40" i="2"/>
  <c r="CE39" i="2"/>
  <c r="CE38" i="2"/>
  <c r="CE37" i="2"/>
  <c r="CE36" i="2"/>
  <c r="CE35" i="2"/>
  <c r="CE34" i="2"/>
  <c r="CH9" i="2"/>
  <c r="CH10" i="2" s="1"/>
  <c r="CH11" i="2" s="1"/>
  <c r="CH12" i="2" s="1"/>
  <c r="CH13" i="2" s="1"/>
  <c r="CH14" i="2" s="1"/>
  <c r="CH15" i="2" s="1"/>
  <c r="CH16" i="2" s="1"/>
  <c r="CH17" i="2" s="1"/>
  <c r="CH18" i="2" s="1"/>
  <c r="CH19" i="2" s="1"/>
  <c r="CH20" i="2" s="1"/>
  <c r="CH21" i="2" s="1"/>
  <c r="CH22" i="2" s="1"/>
  <c r="CH23" i="2" s="1"/>
  <c r="CH24" i="2" s="1"/>
  <c r="CH25" i="2" s="1"/>
  <c r="CH26" i="2" s="1"/>
  <c r="CH27" i="2" s="1"/>
  <c r="CH28" i="2" s="1"/>
  <c r="CH29" i="2" s="1"/>
  <c r="CH30" i="2" s="1"/>
  <c r="CH31" i="2" s="1"/>
  <c r="CH32" i="2" s="1"/>
  <c r="CH33" i="2" s="1"/>
  <c r="CH34" i="2" s="1"/>
  <c r="CH35" i="2" s="1"/>
  <c r="CH36" i="2" s="1"/>
  <c r="CH37" i="2" s="1"/>
  <c r="CH38" i="2" s="1"/>
  <c r="CG9" i="2"/>
  <c r="CG10" i="2" s="1"/>
  <c r="CF4" i="2"/>
  <c r="CF5" i="2" s="1"/>
  <c r="CF6" i="2" s="1"/>
  <c r="CF7" i="2" s="1"/>
  <c r="CF8" i="2" s="1"/>
  <c r="CF9" i="2" s="1"/>
  <c r="CF10" i="2" s="1"/>
  <c r="CF11" i="2" s="1"/>
  <c r="CF12" i="2" s="1"/>
  <c r="CF13" i="2" s="1"/>
  <c r="CF14" i="2" s="1"/>
  <c r="CF15" i="2" s="1"/>
  <c r="CF16" i="2" s="1"/>
  <c r="CF17" i="2" s="1"/>
  <c r="CF18" i="2" s="1"/>
  <c r="CF19" i="2" s="1"/>
  <c r="CF20" i="2" s="1"/>
  <c r="CF21" i="2" s="1"/>
  <c r="CF22" i="2" s="1"/>
  <c r="CF23" i="2" s="1"/>
  <c r="CF24" i="2" s="1"/>
  <c r="CF25" i="2" s="1"/>
  <c r="CF26" i="2" s="1"/>
  <c r="CF27" i="2" s="1"/>
  <c r="CF28" i="2" s="1"/>
  <c r="CF29" i="2" s="1"/>
  <c r="CF30" i="2" s="1"/>
  <c r="CF31" i="2" s="1"/>
  <c r="CF32" i="2" s="1"/>
  <c r="CF33" i="2" s="1"/>
  <c r="CF34" i="2" s="1"/>
  <c r="CF35" i="2" s="1"/>
  <c r="CF36" i="2" s="1"/>
  <c r="CF37" i="2" s="1"/>
  <c r="CF38" i="2" s="1"/>
  <c r="BW3" i="2"/>
  <c r="BY3" i="2" s="1"/>
  <c r="CJ1" i="2"/>
  <c r="BP28" i="2"/>
  <c r="BP29" i="2"/>
  <c r="BP30" i="2"/>
  <c r="BP31" i="2"/>
  <c r="BP32" i="2"/>
  <c r="BP33" i="2"/>
  <c r="BP34" i="2"/>
  <c r="BP35" i="2"/>
  <c r="BP36" i="2"/>
  <c r="BP37" i="2"/>
  <c r="BP38" i="2"/>
  <c r="BP39" i="2"/>
  <c r="BP40" i="2"/>
  <c r="BP41" i="2"/>
  <c r="BP42" i="2"/>
  <c r="BP43" i="2"/>
  <c r="BP44" i="2"/>
  <c r="BP45" i="2"/>
  <c r="BP1" i="2"/>
  <c r="BJ2" i="2"/>
  <c r="BK2" i="2"/>
  <c r="BL2" i="2"/>
  <c r="BM2" i="2"/>
  <c r="BN2" i="2"/>
  <c r="BI2" i="2"/>
  <c r="BS9" i="2"/>
  <c r="BS10" i="2" s="1"/>
  <c r="BS11" i="2" s="1"/>
  <c r="BS12" i="2" s="1"/>
  <c r="BS13" i="2" s="1"/>
  <c r="BS14" i="2" s="1"/>
  <c r="BS15" i="2" s="1"/>
  <c r="BS16" i="2" s="1"/>
  <c r="BS17" i="2" s="1"/>
  <c r="BS18" i="2" s="1"/>
  <c r="BS19" i="2" s="1"/>
  <c r="BS20" i="2" s="1"/>
  <c r="BS21" i="2" s="1"/>
  <c r="BS22" i="2" s="1"/>
  <c r="BS23" i="2" s="1"/>
  <c r="BS24" i="2" s="1"/>
  <c r="BS25" i="2" s="1"/>
  <c r="BS26" i="2" s="1"/>
  <c r="BS27" i="2" s="1"/>
  <c r="BS28" i="2" s="1"/>
  <c r="BS29" i="2" s="1"/>
  <c r="BS30" i="2" s="1"/>
  <c r="BS31" i="2" s="1"/>
  <c r="BS32" i="2" s="1"/>
  <c r="BS33" i="2" s="1"/>
  <c r="BR9" i="2"/>
  <c r="BR10" i="2" s="1"/>
  <c r="BQ4" i="2"/>
  <c r="BQ5" i="2" s="1"/>
  <c r="BQ6" i="2" s="1"/>
  <c r="BQ7" i="2" s="1"/>
  <c r="BQ8" i="2" s="1"/>
  <c r="BQ9" i="2" s="1"/>
  <c r="BQ10" i="2" s="1"/>
  <c r="BQ11" i="2" s="1"/>
  <c r="BQ12" i="2" s="1"/>
  <c r="BQ13" i="2" s="1"/>
  <c r="BQ14" i="2" s="1"/>
  <c r="BQ15" i="2" s="1"/>
  <c r="BQ16" i="2" s="1"/>
  <c r="BQ17" i="2" s="1"/>
  <c r="BQ18" i="2" s="1"/>
  <c r="BQ19" i="2" s="1"/>
  <c r="BQ20" i="2" s="1"/>
  <c r="BQ21" i="2" s="1"/>
  <c r="BQ22" i="2" s="1"/>
  <c r="BQ23" i="2" s="1"/>
  <c r="BQ24" i="2" s="1"/>
  <c r="BQ25" i="2" s="1"/>
  <c r="BQ26" i="2" s="1"/>
  <c r="BQ27" i="2" s="1"/>
  <c r="BQ28" i="2" s="1"/>
  <c r="BQ29" i="2" s="1"/>
  <c r="BQ30" i="2" s="1"/>
  <c r="BQ31" i="2" s="1"/>
  <c r="BQ32" i="2" s="1"/>
  <c r="BQ33" i="2" s="1"/>
  <c r="BH3" i="2"/>
  <c r="BK3" i="2" s="1"/>
  <c r="BU1" i="2"/>
  <c r="BA1" i="2"/>
  <c r="BD9" i="2"/>
  <c r="BD10" i="2" s="1"/>
  <c r="BD11" i="2" s="1"/>
  <c r="BD12" i="2" s="1"/>
  <c r="BD13" i="2" s="1"/>
  <c r="BD14" i="2" s="1"/>
  <c r="BD15" i="2" s="1"/>
  <c r="BD16" i="2" s="1"/>
  <c r="BD17" i="2" s="1"/>
  <c r="BD18" i="2" s="1"/>
  <c r="BD19" i="2" s="1"/>
  <c r="BD20" i="2" s="1"/>
  <c r="BD21" i="2" s="1"/>
  <c r="BD22" i="2" s="1"/>
  <c r="BD23" i="2" s="1"/>
  <c r="BD24" i="2" s="1"/>
  <c r="BD25" i="2" s="1"/>
  <c r="BD26" i="2" s="1"/>
  <c r="BD27" i="2" s="1"/>
  <c r="BD28" i="2" s="1"/>
  <c r="BD29" i="2" s="1"/>
  <c r="BD30" i="2" s="1"/>
  <c r="BD31" i="2" s="1"/>
  <c r="BD32" i="2" s="1"/>
  <c r="BD33" i="2" s="1"/>
  <c r="BD34" i="2" s="1"/>
  <c r="BD35" i="2" s="1"/>
  <c r="BD36" i="2" s="1"/>
  <c r="BD37" i="2" s="1"/>
  <c r="BD38" i="2" s="1"/>
  <c r="BD39" i="2" s="1"/>
  <c r="BD40" i="2" s="1"/>
  <c r="BD41" i="2" s="1"/>
  <c r="BD42" i="2" s="1"/>
  <c r="BD43" i="2" s="1"/>
  <c r="BD44" i="2" s="1"/>
  <c r="BD45" i="2" s="1"/>
  <c r="BD46" i="2" s="1"/>
  <c r="BC9" i="2"/>
  <c r="BC10" i="2" s="1"/>
  <c r="BC11" i="2" s="1"/>
  <c r="BC12" i="2" s="1"/>
  <c r="BC13" i="2" s="1"/>
  <c r="BC14" i="2" s="1"/>
  <c r="BC15" i="2" s="1"/>
  <c r="BC16" i="2" s="1"/>
  <c r="BC17" i="2" s="1"/>
  <c r="BC18" i="2" s="1"/>
  <c r="BC19" i="2" s="1"/>
  <c r="BC20" i="2" s="1"/>
  <c r="BC21" i="2" s="1"/>
  <c r="BC22" i="2" s="1"/>
  <c r="BC23" i="2" s="1"/>
  <c r="BC24" i="2" s="1"/>
  <c r="BC25" i="2" s="1"/>
  <c r="BC26" i="2" s="1"/>
  <c r="BC27" i="2" s="1"/>
  <c r="BC28" i="2" s="1"/>
  <c r="BC29" i="2" s="1"/>
  <c r="BC30" i="2" s="1"/>
  <c r="BC31" i="2" s="1"/>
  <c r="BC32" i="2" s="1"/>
  <c r="BC33" i="2" s="1"/>
  <c r="BC34" i="2" s="1"/>
  <c r="BC35" i="2" s="1"/>
  <c r="BC36" i="2" s="1"/>
  <c r="BC37" i="2" s="1"/>
  <c r="BC38" i="2" s="1"/>
  <c r="BC39" i="2" s="1"/>
  <c r="BC40" i="2" s="1"/>
  <c r="BC41" i="2" s="1"/>
  <c r="BC42" i="2" s="1"/>
  <c r="BC43" i="2" s="1"/>
  <c r="BC44" i="2" s="1"/>
  <c r="BC45" i="2" s="1"/>
  <c r="BC46" i="2" s="1"/>
  <c r="AQ1" i="2"/>
  <c r="AQ3" i="2" s="1"/>
  <c r="AP14" i="2"/>
  <c r="AP13" i="2"/>
  <c r="AP12" i="2"/>
  <c r="AP11" i="2"/>
  <c r="AP15" i="2" s="1"/>
  <c r="AQ15" i="2" s="1"/>
  <c r="AP10" i="2"/>
  <c r="AP9" i="2"/>
  <c r="AP8" i="2"/>
  <c r="AO4" i="2"/>
  <c r="AO5" i="2" s="1"/>
  <c r="AO6" i="2" s="1"/>
  <c r="AO7" i="2" s="1"/>
  <c r="AO8" i="2" s="1"/>
  <c r="AO9" i="2" s="1"/>
  <c r="AO10" i="2" s="1"/>
  <c r="AO11" i="2" s="1"/>
  <c r="AO12" i="2" s="1"/>
  <c r="AO13" i="2" s="1"/>
  <c r="AO14" i="2" s="1"/>
  <c r="AO15" i="2" s="1"/>
  <c r="AO16" i="2" s="1"/>
  <c r="AO17" i="2" s="1"/>
  <c r="AO18" i="2" s="1"/>
  <c r="AO19" i="2" s="1"/>
  <c r="AO20" i="2" s="1"/>
  <c r="AO21" i="2" s="1"/>
  <c r="AO22" i="2" s="1"/>
  <c r="AO23" i="2" s="1"/>
  <c r="AQ23" i="2" s="1"/>
  <c r="BF1" i="2"/>
  <c r="AU2" i="2"/>
  <c r="AV2" i="2"/>
  <c r="AW2" i="2"/>
  <c r="AX2" i="2"/>
  <c r="AY2" i="2"/>
  <c r="AT2" i="2"/>
  <c r="BB4" i="2"/>
  <c r="BB5" i="2" s="1"/>
  <c r="BB6" i="2" s="1"/>
  <c r="BB7" i="2" s="1"/>
  <c r="BB8" i="2" s="1"/>
  <c r="BB9" i="2" s="1"/>
  <c r="BB10" i="2" s="1"/>
  <c r="BB11" i="2" s="1"/>
  <c r="BB12" i="2" s="1"/>
  <c r="BB13" i="2" s="1"/>
  <c r="BB14" i="2" s="1"/>
  <c r="BB15" i="2" s="1"/>
  <c r="BB16" i="2" s="1"/>
  <c r="BB17" i="2" s="1"/>
  <c r="BB18" i="2" s="1"/>
  <c r="BB19" i="2" s="1"/>
  <c r="BB20" i="2" s="1"/>
  <c r="BB21" i="2" s="1"/>
  <c r="BB22" i="2" s="1"/>
  <c r="BB23" i="2" s="1"/>
  <c r="BB24" i="2" s="1"/>
  <c r="BB25" i="2" s="1"/>
  <c r="AS3" i="2"/>
  <c r="AU3" i="2" s="1"/>
  <c r="C4" i="2"/>
  <c r="B7" i="2"/>
  <c r="B6" i="2"/>
  <c r="B5" i="2"/>
  <c r="B4" i="2"/>
  <c r="B3" i="2"/>
  <c r="B2" i="2"/>
  <c r="AI2" i="2"/>
  <c r="AJ2" i="2"/>
  <c r="AK2" i="2"/>
  <c r="AL2" i="2"/>
  <c r="AM2" i="2"/>
  <c r="AH2" i="2"/>
  <c r="AG3" i="2"/>
  <c r="AG4" i="2" s="1"/>
  <c r="AG5" i="2" s="1"/>
  <c r="AG6" i="2" s="1"/>
  <c r="AG7" i="2" s="1"/>
  <c r="AG8" i="2" s="1"/>
  <c r="AG9" i="2" s="1"/>
  <c r="AG10" i="2" s="1"/>
  <c r="AG11" i="2" s="1"/>
  <c r="AG12" i="2" s="1"/>
  <c r="AG13" i="2" s="1"/>
  <c r="AG14" i="2" s="1"/>
  <c r="AG15" i="2" s="1"/>
  <c r="AG16" i="2" s="1"/>
  <c r="AG17" i="2" s="1"/>
  <c r="AH17" i="2" s="1"/>
  <c r="AE1" i="2"/>
  <c r="AC4" i="2"/>
  <c r="R1" i="2"/>
  <c r="P4" i="2"/>
  <c r="P5" i="2" s="1"/>
  <c r="P6" i="2" s="1"/>
  <c r="P7" i="2" s="1"/>
  <c r="P8" i="2" s="1"/>
  <c r="P9" i="2" s="1"/>
  <c r="P10" i="2" s="1"/>
  <c r="P11" i="2" s="1"/>
  <c r="P12" i="2" s="1"/>
  <c r="P13" i="2" s="1"/>
  <c r="V3" i="2"/>
  <c r="W3" i="2"/>
  <c r="X3" i="2"/>
  <c r="Y3" i="2"/>
  <c r="Z3" i="2"/>
  <c r="AA3" i="2"/>
  <c r="V4" i="2"/>
  <c r="W4" i="2"/>
  <c r="X4" i="2"/>
  <c r="Y4" i="2"/>
  <c r="Z4" i="2"/>
  <c r="AA4" i="2"/>
  <c r="V5" i="2"/>
  <c r="W5" i="2"/>
  <c r="X5" i="2"/>
  <c r="Y5" i="2"/>
  <c r="Z5" i="2"/>
  <c r="AA5" i="2"/>
  <c r="V6" i="2"/>
  <c r="W6" i="2"/>
  <c r="X6" i="2"/>
  <c r="Y6" i="2"/>
  <c r="Z6" i="2"/>
  <c r="AA6" i="2"/>
  <c r="V7" i="2"/>
  <c r="W7" i="2"/>
  <c r="X7" i="2"/>
  <c r="Y7" i="2"/>
  <c r="Z7" i="2"/>
  <c r="AA7" i="2"/>
  <c r="W2" i="2"/>
  <c r="X2" i="2"/>
  <c r="Y2" i="2"/>
  <c r="Z2" i="2"/>
  <c r="AA2" i="2"/>
  <c r="V2" i="2"/>
  <c r="AB9" i="2"/>
  <c r="V9" i="2" s="1"/>
  <c r="AB10" i="2"/>
  <c r="X10" i="2" s="1"/>
  <c r="AB11" i="2"/>
  <c r="V11" i="2" s="1"/>
  <c r="AB12" i="2"/>
  <c r="X12" i="2" s="1"/>
  <c r="AB13" i="2"/>
  <c r="V13" i="2" s="1"/>
  <c r="AB8" i="2"/>
  <c r="X8" i="2" s="1"/>
  <c r="J2" i="2"/>
  <c r="K2" i="2"/>
  <c r="L2" i="2"/>
  <c r="M2" i="2"/>
  <c r="N2" i="2"/>
  <c r="O2" i="2"/>
  <c r="K3" i="2"/>
  <c r="L3" i="2"/>
  <c r="M3" i="2"/>
  <c r="N3" i="2"/>
  <c r="O3" i="2"/>
  <c r="K4" i="2"/>
  <c r="L4" i="2"/>
  <c r="M4" i="2"/>
  <c r="N4" i="2"/>
  <c r="O4" i="2"/>
  <c r="K5" i="2"/>
  <c r="L5" i="2"/>
  <c r="M5" i="2"/>
  <c r="N5" i="2"/>
  <c r="O5" i="2"/>
  <c r="K6" i="2"/>
  <c r="L6" i="2"/>
  <c r="M6" i="2"/>
  <c r="N6" i="2"/>
  <c r="O6" i="2"/>
  <c r="K7" i="2"/>
  <c r="L7" i="2"/>
  <c r="M7" i="2"/>
  <c r="N7" i="2"/>
  <c r="O7" i="2"/>
  <c r="J3" i="2"/>
  <c r="J4" i="2"/>
  <c r="J5" i="2"/>
  <c r="J6" i="2"/>
  <c r="J7" i="2"/>
  <c r="D2" i="3"/>
  <c r="BE8" i="2"/>
  <c r="BE24" i="2"/>
  <c r="BE5" i="2"/>
  <c r="BE21" i="2"/>
  <c r="BE6" i="2"/>
  <c r="BE22" i="2"/>
  <c r="BE3" i="2"/>
  <c r="BE18" i="2"/>
  <c r="BE12" i="2"/>
  <c r="BE9" i="2"/>
  <c r="BE25" i="2"/>
  <c r="BE10" i="2"/>
  <c r="BE26" i="2"/>
  <c r="BE19" i="2"/>
  <c r="BE23" i="2"/>
  <c r="BE16" i="2"/>
  <c r="BE11" i="2"/>
  <c r="BE13" i="2"/>
  <c r="BE15" i="2"/>
  <c r="BE14" i="2"/>
  <c r="BE7" i="2"/>
  <c r="BE20" i="2"/>
  <c r="BE17" i="2"/>
  <c r="BE4" i="2"/>
  <c r="EX4" i="2" l="1"/>
  <c r="EU4" i="2"/>
  <c r="EY4" i="2"/>
  <c r="EW4" i="2"/>
  <c r="EV4" i="2"/>
  <c r="EZ4" i="2"/>
  <c r="FJ5" i="2"/>
  <c r="FN5" i="2"/>
  <c r="FK5" i="2"/>
  <c r="FO5" i="2"/>
  <c r="FL5" i="2"/>
  <c r="FM5" i="2"/>
  <c r="FS15" i="2"/>
  <c r="FI6" i="2"/>
  <c r="F2" i="3"/>
  <c r="G2" i="3" s="1"/>
  <c r="A6" i="4"/>
  <c r="M17" i="1"/>
  <c r="M18" i="1" s="1"/>
  <c r="O17" i="1"/>
  <c r="I18" i="1"/>
  <c r="A18" i="1"/>
  <c r="Q18" i="1" s="1"/>
  <c r="C17" i="1"/>
  <c r="E17" i="1"/>
  <c r="W18" i="1"/>
  <c r="S17" i="1"/>
  <c r="S18" i="1" s="1"/>
  <c r="AM16" i="2"/>
  <c r="AK11" i="2"/>
  <c r="AI6" i="2"/>
  <c r="AQ19" i="2"/>
  <c r="EH4" i="2"/>
  <c r="EF4" i="2"/>
  <c r="EJ4" i="2"/>
  <c r="EI4" i="2"/>
  <c r="EK4" i="2"/>
  <c r="EG4" i="2"/>
  <c r="EF3" i="2"/>
  <c r="EJ3" i="2"/>
  <c r="EH3" i="2"/>
  <c r="EG3" i="2"/>
  <c r="EI3" i="2"/>
  <c r="EK3" i="2"/>
  <c r="ET5" i="2"/>
  <c r="FD13" i="2"/>
  <c r="AM8" i="2"/>
  <c r="AQ11" i="2"/>
  <c r="AI14" i="2"/>
  <c r="AK3" i="2"/>
  <c r="AM12" i="2"/>
  <c r="AK7" i="2"/>
  <c r="AQ22" i="2"/>
  <c r="AQ18" i="2"/>
  <c r="AQ7" i="2"/>
  <c r="AQ8" i="2"/>
  <c r="AQ12" i="2"/>
  <c r="AQ21" i="2"/>
  <c r="AQ17" i="2"/>
  <c r="AQ6" i="2"/>
  <c r="AQ9" i="2"/>
  <c r="AQ13" i="2"/>
  <c r="AK15" i="2"/>
  <c r="AI10" i="2"/>
  <c r="AM4" i="2"/>
  <c r="AQ20" i="2"/>
  <c r="AQ16" i="2"/>
  <c r="D3" i="2"/>
  <c r="E3" i="2" s="1"/>
  <c r="AQ10" i="2"/>
  <c r="AQ14" i="2"/>
  <c r="BM3" i="2"/>
  <c r="BP47" i="2"/>
  <c r="CE46" i="2"/>
  <c r="CT46" i="2"/>
  <c r="AL16" i="2"/>
  <c r="AJ15" i="2"/>
  <c r="AH14" i="2"/>
  <c r="AL12" i="2"/>
  <c r="AJ11" i="2"/>
  <c r="AH10" i="2"/>
  <c r="AL8" i="2"/>
  <c r="AJ7" i="2"/>
  <c r="AH6" i="2"/>
  <c r="AL4" i="2"/>
  <c r="AJ3" i="2"/>
  <c r="BP46" i="2"/>
  <c r="CE47" i="2"/>
  <c r="CT47" i="2"/>
  <c r="AK17" i="2"/>
  <c r="AI16" i="2"/>
  <c r="AM14" i="2"/>
  <c r="AK13" i="2"/>
  <c r="AI12" i="2"/>
  <c r="AM10" i="2"/>
  <c r="AK9" i="2"/>
  <c r="AI8" i="2"/>
  <c r="AM6" i="2"/>
  <c r="AK5" i="2"/>
  <c r="AI4" i="2"/>
  <c r="BP49" i="2"/>
  <c r="CE48" i="2"/>
  <c r="CB3" i="2"/>
  <c r="CT48" i="2"/>
  <c r="AJ17" i="2"/>
  <c r="AH16" i="2"/>
  <c r="AL14" i="2"/>
  <c r="AJ13" i="2"/>
  <c r="AH12" i="2"/>
  <c r="AL10" i="2"/>
  <c r="AJ9" i="2"/>
  <c r="AH8" i="2"/>
  <c r="AL6" i="2"/>
  <c r="AJ5" i="2"/>
  <c r="AH4" i="2"/>
  <c r="BP48" i="2"/>
  <c r="CE49" i="2"/>
  <c r="CT49" i="2"/>
  <c r="DP4" i="2"/>
  <c r="DU4" i="2" s="1"/>
  <c r="DQ3" i="2"/>
  <c r="EE5" i="2"/>
  <c r="EO12" i="2"/>
  <c r="AB17" i="2"/>
  <c r="AB23" i="2" s="1"/>
  <c r="AB29" i="2" s="1"/>
  <c r="AB35" i="2" s="1"/>
  <c r="V35" i="2" s="1"/>
  <c r="Y11" i="2"/>
  <c r="BZ3" i="2"/>
  <c r="CP3" i="2"/>
  <c r="CM3" i="2"/>
  <c r="CQ3" i="2"/>
  <c r="CN3" i="2"/>
  <c r="CO3" i="2"/>
  <c r="CR3" i="2"/>
  <c r="BH4" i="2"/>
  <c r="BP4" i="2" s="1"/>
  <c r="BL3" i="2"/>
  <c r="BJ3" i="2"/>
  <c r="BX3" i="2"/>
  <c r="AB19" i="2"/>
  <c r="V19" i="2" s="1"/>
  <c r="W12" i="2"/>
  <c r="BN3" i="2"/>
  <c r="BI3" i="2"/>
  <c r="DA4" i="2"/>
  <c r="DA5" i="2" s="1"/>
  <c r="DB3" i="2"/>
  <c r="DF3" i="2"/>
  <c r="DC3" i="2"/>
  <c r="DG3" i="2"/>
  <c r="DD3" i="2"/>
  <c r="DE3" i="2"/>
  <c r="DT3" i="2"/>
  <c r="DS3" i="2"/>
  <c r="DV3" i="2"/>
  <c r="DR3" i="2"/>
  <c r="EA51" i="2"/>
  <c r="EA52" i="2" s="1"/>
  <c r="EA53" i="2" s="1"/>
  <c r="EA54" i="2" s="1"/>
  <c r="EA55" i="2" s="1"/>
  <c r="EA56" i="2" s="1"/>
  <c r="DZ10" i="2"/>
  <c r="DK11" i="2"/>
  <c r="CV12" i="2"/>
  <c r="CL4" i="2"/>
  <c r="CA3" i="2"/>
  <c r="CC3" i="2"/>
  <c r="BW4" i="2"/>
  <c r="CG11" i="2"/>
  <c r="BP3" i="2"/>
  <c r="BP2" i="2"/>
  <c r="BR11" i="2"/>
  <c r="BF23" i="2"/>
  <c r="BF7" i="2"/>
  <c r="BF26" i="2"/>
  <c r="BF22" i="2"/>
  <c r="BF18" i="2"/>
  <c r="BF14" i="2"/>
  <c r="BF10" i="2"/>
  <c r="BF6" i="2"/>
  <c r="BF15" i="2"/>
  <c r="BF25" i="2"/>
  <c r="BF21" i="2"/>
  <c r="BF17" i="2"/>
  <c r="BF13" i="2"/>
  <c r="BF9" i="2"/>
  <c r="BF5" i="2"/>
  <c r="BF19" i="2"/>
  <c r="BF11" i="2"/>
  <c r="BF24" i="2"/>
  <c r="BF20" i="2"/>
  <c r="BF16" i="2"/>
  <c r="BF12" i="2"/>
  <c r="BF8" i="2"/>
  <c r="BF4" i="2"/>
  <c r="BF3" i="2"/>
  <c r="BB26" i="2"/>
  <c r="D4" i="2"/>
  <c r="E4" i="2" s="1"/>
  <c r="AB15" i="2"/>
  <c r="W15" i="2" s="1"/>
  <c r="Y13" i="2"/>
  <c r="Y9" i="2"/>
  <c r="AM17" i="2"/>
  <c r="AI17" i="2"/>
  <c r="AK16" i="2"/>
  <c r="AM15" i="2"/>
  <c r="AI15" i="2"/>
  <c r="AK14" i="2"/>
  <c r="AM13" i="2"/>
  <c r="AI13" i="2"/>
  <c r="AK12" i="2"/>
  <c r="AM11" i="2"/>
  <c r="AI11" i="2"/>
  <c r="AK10" i="2"/>
  <c r="AM9" i="2"/>
  <c r="AI9" i="2"/>
  <c r="AK8" i="2"/>
  <c r="AM7" i="2"/>
  <c r="AI7" i="2"/>
  <c r="AK6" i="2"/>
  <c r="AM5" i="2"/>
  <c r="AI5" i="2"/>
  <c r="AK4" i="2"/>
  <c r="AM3" i="2"/>
  <c r="AI3" i="2"/>
  <c r="AA12" i="2"/>
  <c r="AL17" i="2"/>
  <c r="AJ16" i="2"/>
  <c r="AL15" i="2"/>
  <c r="AH15" i="2"/>
  <c r="AJ14" i="2"/>
  <c r="AL13" i="2"/>
  <c r="AH13" i="2"/>
  <c r="AJ12" i="2"/>
  <c r="AL11" i="2"/>
  <c r="AH11" i="2"/>
  <c r="AJ10" i="2"/>
  <c r="AL9" i="2"/>
  <c r="AH9" i="2"/>
  <c r="AJ8" i="2"/>
  <c r="AL7" i="2"/>
  <c r="AH7" i="2"/>
  <c r="AJ6" i="2"/>
  <c r="AL5" i="2"/>
  <c r="AH5" i="2"/>
  <c r="AJ4" i="2"/>
  <c r="AL3" i="2"/>
  <c r="AH3" i="2"/>
  <c r="AX3" i="2"/>
  <c r="AT3" i="2"/>
  <c r="AS4" i="2"/>
  <c r="AW3" i="2"/>
  <c r="Q4" i="2"/>
  <c r="R4" i="2" s="1"/>
  <c r="Q13" i="2"/>
  <c r="R13" i="2" s="1"/>
  <c r="AV3" i="2"/>
  <c r="Q3" i="2"/>
  <c r="R3" i="2" s="1"/>
  <c r="Q10" i="2"/>
  <c r="R10" i="2" s="1"/>
  <c r="AY3" i="2"/>
  <c r="Q6" i="2"/>
  <c r="R6" i="2" s="1"/>
  <c r="Q9" i="2"/>
  <c r="R9" i="2" s="1"/>
  <c r="Q5" i="2"/>
  <c r="R5" i="2" s="1"/>
  <c r="AQ5" i="2"/>
  <c r="Q12" i="2"/>
  <c r="R12" i="2" s="1"/>
  <c r="Q8" i="2"/>
  <c r="R8" i="2" s="1"/>
  <c r="AQ4" i="2"/>
  <c r="Q11" i="2"/>
  <c r="R11" i="2" s="1"/>
  <c r="Q7" i="2"/>
  <c r="R7" i="2" s="1"/>
  <c r="C5" i="2"/>
  <c r="D5" i="2" s="1"/>
  <c r="E5" i="2" s="1"/>
  <c r="AC5" i="2"/>
  <c r="Y29" i="2"/>
  <c r="Y17" i="2"/>
  <c r="AA10" i="2"/>
  <c r="W10" i="2"/>
  <c r="W8" i="2"/>
  <c r="AB16" i="2"/>
  <c r="X35" i="2"/>
  <c r="X29" i="2"/>
  <c r="X23" i="2"/>
  <c r="X17" i="2"/>
  <c r="X13" i="2"/>
  <c r="Z12" i="2"/>
  <c r="V12" i="2"/>
  <c r="X11" i="2"/>
  <c r="Z10" i="2"/>
  <c r="V10" i="2"/>
  <c r="X9" i="2"/>
  <c r="Z8" i="2"/>
  <c r="V8" i="2"/>
  <c r="Y35" i="2"/>
  <c r="AA35" i="2"/>
  <c r="W35" i="2"/>
  <c r="AA29" i="2"/>
  <c r="W29" i="2"/>
  <c r="AA23" i="2"/>
  <c r="W23" i="2"/>
  <c r="AA19" i="2"/>
  <c r="AA17" i="2"/>
  <c r="W17" i="2"/>
  <c r="AA13" i="2"/>
  <c r="W13" i="2"/>
  <c r="Y12" i="2"/>
  <c r="AA11" i="2"/>
  <c r="W11" i="2"/>
  <c r="Y10" i="2"/>
  <c r="AA9" i="2"/>
  <c r="W9" i="2"/>
  <c r="Y8" i="2"/>
  <c r="Y23" i="2"/>
  <c r="AA8" i="2"/>
  <c r="AB18" i="2"/>
  <c r="AB14" i="2"/>
  <c r="Z35" i="2"/>
  <c r="Z29" i="2"/>
  <c r="V29" i="2"/>
  <c r="Z23" i="2"/>
  <c r="V23" i="2"/>
  <c r="Z17" i="2"/>
  <c r="V17" i="2"/>
  <c r="Z13" i="2"/>
  <c r="Z11" i="2"/>
  <c r="Z9" i="2"/>
  <c r="BE27" i="2"/>
  <c r="BT3" i="2"/>
  <c r="BT4" i="2"/>
  <c r="BT5" i="2"/>
  <c r="FL6" i="2" l="1"/>
  <c r="FM6" i="2"/>
  <c r="FJ6" i="2"/>
  <c r="FN6" i="2"/>
  <c r="FK6" i="2"/>
  <c r="FO6" i="2"/>
  <c r="EV5" i="2"/>
  <c r="EZ5" i="2"/>
  <c r="EY5" i="2"/>
  <c r="EW5" i="2"/>
  <c r="EX5" i="2"/>
  <c r="EU5" i="2"/>
  <c r="FI7" i="2"/>
  <c r="FS16" i="2"/>
  <c r="A7" i="4"/>
  <c r="K18" i="1"/>
  <c r="Y18" i="1"/>
  <c r="G18" i="1"/>
  <c r="G19" i="1" s="1"/>
  <c r="A19" i="1"/>
  <c r="M19" i="1" s="1"/>
  <c r="E18" i="1"/>
  <c r="C18" i="1"/>
  <c r="O18" i="1"/>
  <c r="O19" i="1" s="1"/>
  <c r="U18" i="1"/>
  <c r="U19" i="1" s="1"/>
  <c r="Z15" i="2"/>
  <c r="EF5" i="2"/>
  <c r="EJ5" i="2"/>
  <c r="EH5" i="2"/>
  <c r="EK5" i="2"/>
  <c r="EI5" i="2"/>
  <c r="EG5" i="2"/>
  <c r="FD14" i="2"/>
  <c r="ET6" i="2"/>
  <c r="AA15" i="2"/>
  <c r="DP5" i="2"/>
  <c r="DS5" i="2" s="1"/>
  <c r="DR4" i="2"/>
  <c r="DQ4" i="2"/>
  <c r="DV4" i="2"/>
  <c r="BF27" i="2"/>
  <c r="X15" i="2"/>
  <c r="AB25" i="2"/>
  <c r="AB31" i="2" s="1"/>
  <c r="DT4" i="2"/>
  <c r="DS4" i="2"/>
  <c r="Y19" i="2"/>
  <c r="Z19" i="2"/>
  <c r="W19" i="2"/>
  <c r="X19" i="2"/>
  <c r="EO13" i="2"/>
  <c r="EE6" i="2"/>
  <c r="CN4" i="2"/>
  <c r="CR4" i="2"/>
  <c r="CO4" i="2"/>
  <c r="CM4" i="2"/>
  <c r="CP4" i="2"/>
  <c r="CQ4" i="2"/>
  <c r="DB5" i="2"/>
  <c r="DF5" i="2"/>
  <c r="DC5" i="2"/>
  <c r="DG5" i="2"/>
  <c r="DD5" i="2"/>
  <c r="DE5" i="2"/>
  <c r="DU5" i="2"/>
  <c r="DD4" i="2"/>
  <c r="DE4" i="2"/>
  <c r="DB4" i="2"/>
  <c r="DC4" i="2"/>
  <c r="DF4" i="2"/>
  <c r="DG4" i="2"/>
  <c r="BH5" i="2"/>
  <c r="BJ4" i="2"/>
  <c r="BN4" i="2"/>
  <c r="BM4" i="2"/>
  <c r="BI4" i="2"/>
  <c r="BK4" i="2"/>
  <c r="BL4" i="2"/>
  <c r="DZ11" i="2"/>
  <c r="DK12" i="2"/>
  <c r="DA6" i="2"/>
  <c r="CV13" i="2"/>
  <c r="CL5" i="2"/>
  <c r="CE3" i="2"/>
  <c r="CE4" i="2"/>
  <c r="CE33" i="2"/>
  <c r="CE2" i="2"/>
  <c r="BZ4" i="2"/>
  <c r="CA4" i="2"/>
  <c r="BX4" i="2"/>
  <c r="CB4" i="2"/>
  <c r="BY4" i="2"/>
  <c r="CC4" i="2"/>
  <c r="BW5" i="2"/>
  <c r="CG12" i="2"/>
  <c r="BU4" i="2"/>
  <c r="BU5" i="2"/>
  <c r="BU3" i="2"/>
  <c r="BR12" i="2"/>
  <c r="BB27" i="2"/>
  <c r="V15" i="2"/>
  <c r="AB21" i="2"/>
  <c r="Y15" i="2"/>
  <c r="AS5" i="2"/>
  <c r="AW4" i="2"/>
  <c r="AT4" i="2"/>
  <c r="AX4" i="2"/>
  <c r="AU4" i="2"/>
  <c r="AY4" i="2"/>
  <c r="AV4" i="2"/>
  <c r="R2" i="2"/>
  <c r="C6" i="2"/>
  <c r="D6" i="2" s="1"/>
  <c r="E6" i="2" s="1"/>
  <c r="AC6" i="2"/>
  <c r="X18" i="2"/>
  <c r="AB24" i="2"/>
  <c r="W18" i="2"/>
  <c r="Y18" i="2"/>
  <c r="AA18" i="2"/>
  <c r="V18" i="2"/>
  <c r="Z18" i="2"/>
  <c r="AB22" i="2"/>
  <c r="X16" i="2"/>
  <c r="W16" i="2"/>
  <c r="Y16" i="2"/>
  <c r="AA16" i="2"/>
  <c r="V16" i="2"/>
  <c r="Z16" i="2"/>
  <c r="X14" i="2"/>
  <c r="W14" i="2"/>
  <c r="Y14" i="2"/>
  <c r="AA14" i="2"/>
  <c r="V14" i="2"/>
  <c r="Z14" i="2"/>
  <c r="AB20" i="2"/>
  <c r="BE28" i="2"/>
  <c r="CI4" i="2"/>
  <c r="CI3" i="2"/>
  <c r="CI5" i="2"/>
  <c r="EX6" i="2" l="1"/>
  <c r="EU6" i="2"/>
  <c r="EY6" i="2"/>
  <c r="EV6" i="2"/>
  <c r="EZ6" i="2"/>
  <c r="EW6" i="2"/>
  <c r="DV5" i="2"/>
  <c r="FJ7" i="2"/>
  <c r="FN7" i="2"/>
  <c r="FK7" i="2"/>
  <c r="FO7" i="2"/>
  <c r="FL7" i="2"/>
  <c r="FM7" i="2"/>
  <c r="FS17" i="2"/>
  <c r="FI8" i="2"/>
  <c r="A8" i="4"/>
  <c r="S19" i="1"/>
  <c r="Y19" i="1"/>
  <c r="W19" i="1"/>
  <c r="K19" i="1"/>
  <c r="A20" i="1"/>
  <c r="E19" i="1"/>
  <c r="C19" i="1"/>
  <c r="I19" i="1"/>
  <c r="Q19" i="1"/>
  <c r="Q20" i="1" s="1"/>
  <c r="DR5" i="2"/>
  <c r="DT5" i="2"/>
  <c r="EH6" i="2"/>
  <c r="EF6" i="2"/>
  <c r="EJ6" i="2"/>
  <c r="EG6" i="2"/>
  <c r="EK6" i="2"/>
  <c r="EI6" i="2"/>
  <c r="DP6" i="2"/>
  <c r="DU6" i="2" s="1"/>
  <c r="DQ5" i="2"/>
  <c r="ET7" i="2"/>
  <c r="FD15" i="2"/>
  <c r="BF28" i="2"/>
  <c r="BE1" i="2"/>
  <c r="Z25" i="2"/>
  <c r="X25" i="2"/>
  <c r="AA25" i="2"/>
  <c r="W25" i="2"/>
  <c r="V25" i="2"/>
  <c r="Y25" i="2"/>
  <c r="EE7" i="2"/>
  <c r="EO14" i="2"/>
  <c r="DD6" i="2"/>
  <c r="DE6" i="2"/>
  <c r="DF6" i="2"/>
  <c r="DG6" i="2"/>
  <c r="DB6" i="2"/>
  <c r="DC6" i="2"/>
  <c r="DT6" i="2"/>
  <c r="CP5" i="2"/>
  <c r="CM5" i="2"/>
  <c r="CQ5" i="2"/>
  <c r="CO5" i="2"/>
  <c r="CR5" i="2"/>
  <c r="CN5" i="2"/>
  <c r="BH6" i="2"/>
  <c r="BL5" i="2"/>
  <c r="BM5" i="2"/>
  <c r="BI5" i="2"/>
  <c r="BN5" i="2"/>
  <c r="BJ5" i="2"/>
  <c r="BK5" i="2"/>
  <c r="BP5" i="2"/>
  <c r="DZ12" i="2"/>
  <c r="DA7" i="2"/>
  <c r="DK13" i="2"/>
  <c r="CT3" i="2"/>
  <c r="CT4" i="2"/>
  <c r="CT2" i="2"/>
  <c r="CV14" i="2"/>
  <c r="CL6" i="2"/>
  <c r="CJ3" i="2"/>
  <c r="CJ4" i="2"/>
  <c r="BX5" i="2"/>
  <c r="CB5" i="2"/>
  <c r="BY5" i="2"/>
  <c r="CC5" i="2"/>
  <c r="BZ5" i="2"/>
  <c r="CA5" i="2"/>
  <c r="CJ5" i="2"/>
  <c r="BW6" i="2"/>
  <c r="CG13" i="2"/>
  <c r="BR13" i="2"/>
  <c r="AB27" i="2"/>
  <c r="Y21" i="2"/>
  <c r="V21" i="2"/>
  <c r="X21" i="2"/>
  <c r="AA21" i="2"/>
  <c r="W21" i="2"/>
  <c r="Z21" i="2"/>
  <c r="AB37" i="2"/>
  <c r="Y31" i="2"/>
  <c r="X31" i="2"/>
  <c r="W31" i="2"/>
  <c r="V31" i="2"/>
  <c r="AA31" i="2"/>
  <c r="Z31" i="2"/>
  <c r="BB28" i="2"/>
  <c r="AS6" i="2"/>
  <c r="AU5" i="2"/>
  <c r="AY5" i="2"/>
  <c r="AV5" i="2"/>
  <c r="AW5" i="2"/>
  <c r="AT5" i="2"/>
  <c r="AX5" i="2"/>
  <c r="C7" i="2"/>
  <c r="D7" i="2" s="1"/>
  <c r="E7" i="2" s="1"/>
  <c r="AC7" i="2"/>
  <c r="AB30" i="2"/>
  <c r="X24" i="2"/>
  <c r="Y24" i="2"/>
  <c r="AA24" i="2"/>
  <c r="V24" i="2"/>
  <c r="Z24" i="2"/>
  <c r="W24" i="2"/>
  <c r="AB28" i="2"/>
  <c r="X22" i="2"/>
  <c r="W22" i="2"/>
  <c r="Y22" i="2"/>
  <c r="AA22" i="2"/>
  <c r="V22" i="2"/>
  <c r="Z22" i="2"/>
  <c r="AB26" i="2"/>
  <c r="X20" i="2"/>
  <c r="W20" i="2"/>
  <c r="Y20" i="2"/>
  <c r="AA20" i="2"/>
  <c r="V20" i="2"/>
  <c r="Z20" i="2"/>
  <c r="CX3" i="2"/>
  <c r="CX4" i="2"/>
  <c r="BT6" i="2"/>
  <c r="CX5" i="2"/>
  <c r="EV7" i="2" l="1"/>
  <c r="EZ7" i="2"/>
  <c r="EY7" i="2"/>
  <c r="EW7" i="2"/>
  <c r="EU7" i="2"/>
  <c r="EX7" i="2"/>
  <c r="DQ6" i="2"/>
  <c r="FL8" i="2"/>
  <c r="FM8" i="2"/>
  <c r="FJ8" i="2"/>
  <c r="FN8" i="2"/>
  <c r="FO8" i="2"/>
  <c r="FK8" i="2"/>
  <c r="FI9" i="2"/>
  <c r="FS18" i="2"/>
  <c r="A9" i="4"/>
  <c r="A21" i="1"/>
  <c r="G20" i="1"/>
  <c r="E20" i="1"/>
  <c r="C20" i="1"/>
  <c r="Y20" i="1"/>
  <c r="Y21" i="1" s="1"/>
  <c r="I20" i="1"/>
  <c r="I21" i="1" s="1"/>
  <c r="U20" i="1"/>
  <c r="U21" i="1" s="1"/>
  <c r="S20" i="1"/>
  <c r="S21" i="1" s="1"/>
  <c r="K20" i="1"/>
  <c r="K21" i="1" s="1"/>
  <c r="O20" i="1"/>
  <c r="O21" i="1" s="1"/>
  <c r="W20" i="1"/>
  <c r="W21" i="1" s="1"/>
  <c r="M20" i="1"/>
  <c r="M21" i="1" s="1"/>
  <c r="BF2" i="2"/>
  <c r="DS6" i="2"/>
  <c r="DP7" i="2"/>
  <c r="DR7" i="2" s="1"/>
  <c r="DV6" i="2"/>
  <c r="EF7" i="2"/>
  <c r="EJ7" i="2"/>
  <c r="EH7" i="2"/>
  <c r="EG7" i="2"/>
  <c r="EI7" i="2"/>
  <c r="EK7" i="2"/>
  <c r="DR6" i="2"/>
  <c r="FD16" i="2"/>
  <c r="ET8" i="2"/>
  <c r="EO15" i="2"/>
  <c r="EE8" i="2"/>
  <c r="BU6" i="2"/>
  <c r="CE5" i="2"/>
  <c r="CN6" i="2"/>
  <c r="CR6" i="2"/>
  <c r="CO6" i="2"/>
  <c r="CQ6" i="2"/>
  <c r="CM6" i="2"/>
  <c r="CP6" i="2"/>
  <c r="BH7" i="2"/>
  <c r="BJ6" i="2"/>
  <c r="BN6" i="2"/>
  <c r="BL6" i="2"/>
  <c r="BM6" i="2"/>
  <c r="BI6" i="2"/>
  <c r="BK6" i="2"/>
  <c r="BP6" i="2"/>
  <c r="DB7" i="2"/>
  <c r="DF7" i="2"/>
  <c r="DC7" i="2"/>
  <c r="DG7" i="2"/>
  <c r="DD7" i="2"/>
  <c r="DE7" i="2"/>
  <c r="DS7" i="2"/>
  <c r="DU7" i="2"/>
  <c r="DZ13" i="2"/>
  <c r="DP8" i="2"/>
  <c r="DI3" i="2"/>
  <c r="DI4" i="2"/>
  <c r="DI2" i="2"/>
  <c r="DI43" i="2"/>
  <c r="DA8" i="2"/>
  <c r="DK14" i="2"/>
  <c r="CY4" i="2"/>
  <c r="CY5" i="2"/>
  <c r="CY3" i="2"/>
  <c r="CV15" i="2"/>
  <c r="CL7" i="2"/>
  <c r="BZ6" i="2"/>
  <c r="CA6" i="2"/>
  <c r="BX6" i="2"/>
  <c r="CB6" i="2"/>
  <c r="BY6" i="2"/>
  <c r="CC6" i="2"/>
  <c r="CG14" i="2"/>
  <c r="BW7" i="2"/>
  <c r="BR14" i="2"/>
  <c r="V37" i="2"/>
  <c r="Y37" i="2"/>
  <c r="X37" i="2"/>
  <c r="W37" i="2"/>
  <c r="AA37" i="2"/>
  <c r="Z37" i="2"/>
  <c r="AB33" i="2"/>
  <c r="W27" i="2"/>
  <c r="Z27" i="2"/>
  <c r="Y27" i="2"/>
  <c r="X27" i="2"/>
  <c r="V27" i="2"/>
  <c r="AA27" i="2"/>
  <c r="AS7" i="2"/>
  <c r="AW6" i="2"/>
  <c r="AT6" i="2"/>
  <c r="AX6" i="2"/>
  <c r="AU6" i="2"/>
  <c r="AY6" i="2"/>
  <c r="AV6" i="2"/>
  <c r="C8" i="2"/>
  <c r="D8" i="2" s="1"/>
  <c r="E8" i="2" s="1"/>
  <c r="AC8" i="2"/>
  <c r="AB32" i="2"/>
  <c r="X26" i="2"/>
  <c r="Y26" i="2"/>
  <c r="AA26" i="2"/>
  <c r="V26" i="2"/>
  <c r="Z26" i="2"/>
  <c r="W26" i="2"/>
  <c r="AB34" i="2"/>
  <c r="X28" i="2"/>
  <c r="AA28" i="2"/>
  <c r="Y28" i="2"/>
  <c r="W28" i="2"/>
  <c r="V28" i="2"/>
  <c r="Z28" i="2"/>
  <c r="AB36" i="2"/>
  <c r="X30" i="2"/>
  <c r="AA30" i="2"/>
  <c r="Y30" i="2"/>
  <c r="W30" i="2"/>
  <c r="V30" i="2"/>
  <c r="Z30" i="2"/>
  <c r="DM3" i="2"/>
  <c r="BT7" i="2"/>
  <c r="CI6" i="2"/>
  <c r="DM4" i="2"/>
  <c r="DM5" i="2"/>
  <c r="EX8" i="2" l="1"/>
  <c r="EU8" i="2"/>
  <c r="EY8" i="2"/>
  <c r="EV8" i="2"/>
  <c r="EZ8" i="2"/>
  <c r="EW8" i="2"/>
  <c r="DT7" i="2"/>
  <c r="DV7" i="2"/>
  <c r="FJ9" i="2"/>
  <c r="FN9" i="2"/>
  <c r="FK9" i="2"/>
  <c r="FO9" i="2"/>
  <c r="FL9" i="2"/>
  <c r="FM9" i="2"/>
  <c r="FS19" i="2"/>
  <c r="FI10" i="2"/>
  <c r="A10" i="4"/>
  <c r="K22" i="1"/>
  <c r="A22" i="1"/>
  <c r="I22" i="1" s="1"/>
  <c r="C21" i="1"/>
  <c r="E21" i="1"/>
  <c r="G21" i="1"/>
  <c r="U22" i="1"/>
  <c r="S22" i="1"/>
  <c r="Q21" i="1"/>
  <c r="Q22" i="1" s="1"/>
  <c r="DQ7" i="2"/>
  <c r="EH8" i="2"/>
  <c r="EF8" i="2"/>
  <c r="EJ8" i="2"/>
  <c r="EI8" i="2"/>
  <c r="EK8" i="2"/>
  <c r="EG8" i="2"/>
  <c r="ET9" i="2"/>
  <c r="FD17" i="2"/>
  <c r="EE9" i="2"/>
  <c r="EO16" i="2"/>
  <c r="CT5" i="2"/>
  <c r="CJ6" i="2"/>
  <c r="BU7" i="2"/>
  <c r="CE6" i="2"/>
  <c r="DD8" i="2"/>
  <c r="DE8" i="2"/>
  <c r="DB8" i="2"/>
  <c r="DC8" i="2"/>
  <c r="DF8" i="2"/>
  <c r="DG8" i="2"/>
  <c r="CP7" i="2"/>
  <c r="CM7" i="2"/>
  <c r="CQ7" i="2"/>
  <c r="CN7" i="2"/>
  <c r="CO7" i="2"/>
  <c r="CR7" i="2"/>
  <c r="DT8" i="2"/>
  <c r="DQ8" i="2"/>
  <c r="DU8" i="2"/>
  <c r="DR8" i="2"/>
  <c r="DV8" i="2"/>
  <c r="DS8" i="2"/>
  <c r="BH8" i="2"/>
  <c r="BL7" i="2"/>
  <c r="BK7" i="2"/>
  <c r="BM7" i="2"/>
  <c r="BI7" i="2"/>
  <c r="BN7" i="2"/>
  <c r="BJ7" i="2"/>
  <c r="BP7" i="2"/>
  <c r="DX3" i="2"/>
  <c r="DX4" i="2"/>
  <c r="DX2" i="2"/>
  <c r="DX48" i="2"/>
  <c r="DP9" i="2"/>
  <c r="DZ14" i="2"/>
  <c r="DN4" i="2"/>
  <c r="DN5" i="2"/>
  <c r="DN3" i="2"/>
  <c r="DK15" i="2"/>
  <c r="DA9" i="2"/>
  <c r="CV16" i="2"/>
  <c r="CL8" i="2"/>
  <c r="BX7" i="2"/>
  <c r="CB7" i="2"/>
  <c r="BY7" i="2"/>
  <c r="CC7" i="2"/>
  <c r="BZ7" i="2"/>
  <c r="CA7" i="2"/>
  <c r="CG15" i="2"/>
  <c r="BW8" i="2"/>
  <c r="BR15" i="2"/>
  <c r="V33" i="2"/>
  <c r="Z33" i="2"/>
  <c r="AA33" i="2"/>
  <c r="X33" i="2"/>
  <c r="Y33" i="2"/>
  <c r="W33" i="2"/>
  <c r="AD6" i="2"/>
  <c r="AS8" i="2"/>
  <c r="AU7" i="2"/>
  <c r="AY7" i="2"/>
  <c r="AV7" i="2"/>
  <c r="AW7" i="2"/>
  <c r="AT7" i="2"/>
  <c r="AX7" i="2"/>
  <c r="E2" i="2"/>
  <c r="AC9" i="2"/>
  <c r="X36" i="2"/>
  <c r="W36" i="2"/>
  <c r="Y36" i="2"/>
  <c r="V36" i="2"/>
  <c r="Z36" i="2"/>
  <c r="AA36" i="2"/>
  <c r="X34" i="2"/>
  <c r="W34" i="2"/>
  <c r="Y34" i="2"/>
  <c r="V34" i="2"/>
  <c r="Z34" i="2"/>
  <c r="AA34" i="2"/>
  <c r="X32" i="2"/>
  <c r="AA32" i="2"/>
  <c r="Y32" i="2"/>
  <c r="W32" i="2"/>
  <c r="V32" i="2"/>
  <c r="Z32" i="2"/>
  <c r="CX6" i="2"/>
  <c r="EB4" i="2"/>
  <c r="EM3" i="2" s="1"/>
  <c r="EB3" i="2"/>
  <c r="BT8" i="2"/>
  <c r="EB5" i="2"/>
  <c r="CI7" i="2"/>
  <c r="EV9" i="2" l="1"/>
  <c r="EZ9" i="2"/>
  <c r="EY9" i="2"/>
  <c r="EW9" i="2"/>
  <c r="EU9" i="2"/>
  <c r="EX9" i="2"/>
  <c r="FL10" i="2"/>
  <c r="FM10" i="2"/>
  <c r="FJ10" i="2"/>
  <c r="FN10" i="2"/>
  <c r="FK10" i="2"/>
  <c r="FO10" i="2"/>
  <c r="FI11" i="2"/>
  <c r="FS20" i="2"/>
  <c r="A11" i="4"/>
  <c r="M22" i="1"/>
  <c r="M23" i="1" s="1"/>
  <c r="S23" i="1"/>
  <c r="A23" i="1"/>
  <c r="E22" i="1"/>
  <c r="C22" i="1"/>
  <c r="G22" i="1"/>
  <c r="O22" i="1"/>
  <c r="O23" i="1" s="1"/>
  <c r="Q23" i="1"/>
  <c r="Y22" i="1"/>
  <c r="Y23" i="1" s="1"/>
  <c r="W22" i="1"/>
  <c r="W23" i="1" s="1"/>
  <c r="EF9" i="2"/>
  <c r="EJ9" i="2"/>
  <c r="EH9" i="2"/>
  <c r="EK9" i="2"/>
  <c r="EI9" i="2"/>
  <c r="EG9" i="2"/>
  <c r="FD18" i="2"/>
  <c r="ET10" i="2"/>
  <c r="EE10" i="2"/>
  <c r="EO17" i="2"/>
  <c r="CT6" i="2"/>
  <c r="CJ7" i="2"/>
  <c r="BU8" i="2"/>
  <c r="CE7" i="2"/>
  <c r="DI5" i="2"/>
  <c r="CY6" i="2"/>
  <c r="AD7" i="2"/>
  <c r="AE7" i="2" s="1"/>
  <c r="AD4" i="2"/>
  <c r="AN2" i="2" s="1"/>
  <c r="DR9" i="2"/>
  <c r="DV9" i="2"/>
  <c r="DS9" i="2"/>
  <c r="DT9" i="2"/>
  <c r="DQ9" i="2"/>
  <c r="DU9" i="2"/>
  <c r="BH9" i="2"/>
  <c r="BJ8" i="2"/>
  <c r="BN8" i="2"/>
  <c r="BK8" i="2"/>
  <c r="BL8" i="2"/>
  <c r="BM8" i="2"/>
  <c r="BI8" i="2"/>
  <c r="BP8" i="2"/>
  <c r="CN8" i="2"/>
  <c r="CR8" i="2"/>
  <c r="CO8" i="2"/>
  <c r="CM8" i="2"/>
  <c r="CP8" i="2"/>
  <c r="CQ8" i="2"/>
  <c r="DB9" i="2"/>
  <c r="DF9" i="2"/>
  <c r="DC9" i="2"/>
  <c r="DG9" i="2"/>
  <c r="DD9" i="2"/>
  <c r="DE9" i="2"/>
  <c r="AD9" i="2"/>
  <c r="AN7" i="2" s="1"/>
  <c r="EC4" i="2"/>
  <c r="EC5" i="2"/>
  <c r="EC3" i="2"/>
  <c r="DP10" i="2"/>
  <c r="DZ15" i="2"/>
  <c r="DA10" i="2"/>
  <c r="DK16" i="2"/>
  <c r="CV17" i="2"/>
  <c r="CL9" i="2"/>
  <c r="BZ8" i="2"/>
  <c r="CA8" i="2"/>
  <c r="BX8" i="2"/>
  <c r="CB8" i="2"/>
  <c r="BY8" i="2"/>
  <c r="CC8" i="2"/>
  <c r="CG16" i="2"/>
  <c r="BW9" i="2"/>
  <c r="BR16" i="2"/>
  <c r="AN4" i="2"/>
  <c r="AE6" i="2"/>
  <c r="AD5" i="2"/>
  <c r="AD3" i="2"/>
  <c r="AE3" i="2" s="1"/>
  <c r="AD8" i="2"/>
  <c r="AS9" i="2"/>
  <c r="AW8" i="2"/>
  <c r="AT8" i="2"/>
  <c r="AX8" i="2"/>
  <c r="AU8" i="2"/>
  <c r="AY8" i="2"/>
  <c r="AV8" i="2"/>
  <c r="AC10" i="2"/>
  <c r="AD10" i="2" s="1"/>
  <c r="CX7" i="2"/>
  <c r="DM6" i="2"/>
  <c r="BT9" i="2"/>
  <c r="CI8" i="2"/>
  <c r="EX10" i="2" l="1"/>
  <c r="EU10" i="2"/>
  <c r="EY10" i="2"/>
  <c r="EV10" i="2"/>
  <c r="EZ10" i="2"/>
  <c r="EW10" i="2"/>
  <c r="FJ11" i="2"/>
  <c r="FN11" i="2"/>
  <c r="FK11" i="2"/>
  <c r="FO11" i="2"/>
  <c r="FL11" i="2"/>
  <c r="FM11" i="2"/>
  <c r="FS21" i="2"/>
  <c r="FI12" i="2"/>
  <c r="A12" i="4"/>
  <c r="M24" i="1"/>
  <c r="S24" i="1"/>
  <c r="O24" i="1"/>
  <c r="A24" i="1"/>
  <c r="G23" i="1"/>
  <c r="C23" i="1"/>
  <c r="E23" i="1"/>
  <c r="K23" i="1"/>
  <c r="K24" i="1" s="1"/>
  <c r="Y24" i="1"/>
  <c r="W24" i="1"/>
  <c r="U23" i="1"/>
  <c r="U24" i="1" s="1"/>
  <c r="I23" i="1"/>
  <c r="I24" i="1" s="1"/>
  <c r="EH10" i="2"/>
  <c r="EF10" i="2"/>
  <c r="EJ10" i="2"/>
  <c r="EG10" i="2"/>
  <c r="EK10" i="2"/>
  <c r="EI10" i="2"/>
  <c r="FD19" i="2"/>
  <c r="ET11" i="2"/>
  <c r="AE9" i="2"/>
  <c r="AE4" i="2"/>
  <c r="EO18" i="2"/>
  <c r="EE11" i="2"/>
  <c r="CJ8" i="2"/>
  <c r="CT7" i="2"/>
  <c r="BU9" i="2"/>
  <c r="CE8" i="2"/>
  <c r="DN6" i="2"/>
  <c r="DX5" i="2"/>
  <c r="CY7" i="2"/>
  <c r="DI6" i="2"/>
  <c r="BH10" i="2"/>
  <c r="BL9" i="2"/>
  <c r="BJ9" i="2"/>
  <c r="BK9" i="2"/>
  <c r="BM9" i="2"/>
  <c r="BI9" i="2"/>
  <c r="BN9" i="2"/>
  <c r="BP9" i="2"/>
  <c r="AN5" i="2"/>
  <c r="CP9" i="2"/>
  <c r="CM9" i="2"/>
  <c r="CQ9" i="2"/>
  <c r="CO9" i="2"/>
  <c r="CR9" i="2"/>
  <c r="CN9" i="2"/>
  <c r="DD10" i="2"/>
  <c r="DE10" i="2"/>
  <c r="DF10" i="2"/>
  <c r="DG10" i="2"/>
  <c r="DB10" i="2"/>
  <c r="DC10" i="2"/>
  <c r="DT10" i="2"/>
  <c r="DQ10" i="2"/>
  <c r="DU10" i="2"/>
  <c r="DR10" i="2"/>
  <c r="DV10" i="2"/>
  <c r="DS10" i="2"/>
  <c r="DZ16" i="2"/>
  <c r="DP11" i="2"/>
  <c r="DA11" i="2"/>
  <c r="DK17" i="2"/>
  <c r="CV18" i="2"/>
  <c r="CL10" i="2"/>
  <c r="BX9" i="2"/>
  <c r="CB9" i="2"/>
  <c r="BY9" i="2"/>
  <c r="CC9" i="2"/>
  <c r="BZ9" i="2"/>
  <c r="CA9" i="2"/>
  <c r="CG17" i="2"/>
  <c r="BW10" i="2"/>
  <c r="BR17" i="2"/>
  <c r="AE5" i="2"/>
  <c r="AN3" i="2"/>
  <c r="AE8" i="2"/>
  <c r="AN6" i="2"/>
  <c r="AS10" i="2"/>
  <c r="AU9" i="2"/>
  <c r="AY9" i="2"/>
  <c r="AV9" i="2"/>
  <c r="AW9" i="2"/>
  <c r="AT9" i="2"/>
  <c r="AX9" i="2"/>
  <c r="AE10" i="2"/>
  <c r="AN8" i="2"/>
  <c r="AC11" i="2"/>
  <c r="AD11" i="2" s="1"/>
  <c r="CI9" i="2"/>
  <c r="BT10" i="2"/>
  <c r="CX8" i="2"/>
  <c r="EB6" i="2"/>
  <c r="DM7" i="2"/>
  <c r="EV11" i="2" l="1"/>
  <c r="EZ11" i="2"/>
  <c r="EU11" i="2"/>
  <c r="EW11" i="2"/>
  <c r="EY11" i="2"/>
  <c r="EX11" i="2"/>
  <c r="FL12" i="2"/>
  <c r="FM12" i="2"/>
  <c r="FJ12" i="2"/>
  <c r="FN12" i="2"/>
  <c r="FO12" i="2"/>
  <c r="FK12" i="2"/>
  <c r="FI13" i="2"/>
  <c r="FS22" i="2"/>
  <c r="A13" i="4"/>
  <c r="S25" i="1"/>
  <c r="O25" i="1"/>
  <c r="Y25" i="1"/>
  <c r="U25" i="1"/>
  <c r="I25" i="1"/>
  <c r="K25" i="1"/>
  <c r="A25" i="1"/>
  <c r="G24" i="1"/>
  <c r="E24" i="1"/>
  <c r="C24" i="1"/>
  <c r="Q24" i="1"/>
  <c r="Q25" i="1" s="1"/>
  <c r="EF11" i="2"/>
  <c r="EJ11" i="2"/>
  <c r="EH11" i="2"/>
  <c r="EG11" i="2"/>
  <c r="EI11" i="2"/>
  <c r="EK11" i="2"/>
  <c r="ET12" i="2"/>
  <c r="FD20" i="2"/>
  <c r="EO19" i="2"/>
  <c r="EE12" i="2"/>
  <c r="DN7" i="2"/>
  <c r="DX6" i="2"/>
  <c r="EC6" i="2"/>
  <c r="CY8" i="2"/>
  <c r="DI7" i="2"/>
  <c r="BU10" i="2"/>
  <c r="CE9" i="2"/>
  <c r="CT8" i="2"/>
  <c r="CJ9" i="2"/>
  <c r="DR11" i="2"/>
  <c r="DV11" i="2"/>
  <c r="DS11" i="2"/>
  <c r="DT11" i="2"/>
  <c r="DQ11" i="2"/>
  <c r="DU11" i="2"/>
  <c r="CN10" i="2"/>
  <c r="CR10" i="2"/>
  <c r="CO10" i="2"/>
  <c r="CQ10" i="2"/>
  <c r="CM10" i="2"/>
  <c r="CP10" i="2"/>
  <c r="DB11" i="2"/>
  <c r="DF11" i="2"/>
  <c r="DC11" i="2"/>
  <c r="DG11" i="2"/>
  <c r="DD11" i="2"/>
  <c r="DE11" i="2"/>
  <c r="BH11" i="2"/>
  <c r="BJ10" i="2"/>
  <c r="BN10" i="2"/>
  <c r="BI10" i="2"/>
  <c r="BK10" i="2"/>
  <c r="BL10" i="2"/>
  <c r="BM10" i="2"/>
  <c r="BP10" i="2"/>
  <c r="DZ17" i="2"/>
  <c r="DP12" i="2"/>
  <c r="DA12" i="2"/>
  <c r="DK18" i="2"/>
  <c r="CV19" i="2"/>
  <c r="CL11" i="2"/>
  <c r="BZ10" i="2"/>
  <c r="CA10" i="2"/>
  <c r="BX10" i="2"/>
  <c r="CB10" i="2"/>
  <c r="BY10" i="2"/>
  <c r="CC10" i="2"/>
  <c r="BW11" i="2"/>
  <c r="CG18" i="2"/>
  <c r="BR18" i="2"/>
  <c r="AS11" i="2"/>
  <c r="AW10" i="2"/>
  <c r="AT10" i="2"/>
  <c r="AX10" i="2"/>
  <c r="AU10" i="2"/>
  <c r="AY10" i="2"/>
  <c r="AV10" i="2"/>
  <c r="AE11" i="2"/>
  <c r="AN9" i="2"/>
  <c r="AC12" i="2"/>
  <c r="AD12" i="2" s="1"/>
  <c r="DM8" i="2"/>
  <c r="EB7" i="2"/>
  <c r="CI10" i="2"/>
  <c r="CX9" i="2"/>
  <c r="BT11" i="2"/>
  <c r="EX12" i="2" l="1"/>
  <c r="EU12" i="2"/>
  <c r="EY12" i="2"/>
  <c r="EV12" i="2"/>
  <c r="EZ12" i="2"/>
  <c r="EW12" i="2"/>
  <c r="FJ13" i="2"/>
  <c r="FN13" i="2"/>
  <c r="FK13" i="2"/>
  <c r="FO13" i="2"/>
  <c r="FL13" i="2"/>
  <c r="FM13" i="2"/>
  <c r="FS23" i="2"/>
  <c r="FI14" i="2"/>
  <c r="A14" i="4"/>
  <c r="S26" i="1"/>
  <c r="Q26" i="1"/>
  <c r="A26" i="1"/>
  <c r="C25" i="1"/>
  <c r="G25" i="1"/>
  <c r="E25" i="1"/>
  <c r="M25" i="1"/>
  <c r="M26" i="1" s="1"/>
  <c r="W25" i="1"/>
  <c r="W26" i="1" s="1"/>
  <c r="EH12" i="2"/>
  <c r="EF12" i="2"/>
  <c r="EJ12" i="2"/>
  <c r="EI12" i="2"/>
  <c r="EK12" i="2"/>
  <c r="EG12" i="2"/>
  <c r="FD21" i="2"/>
  <c r="ET13" i="2"/>
  <c r="EE13" i="2"/>
  <c r="EO20" i="2"/>
  <c r="BU11" i="2"/>
  <c r="CE10" i="2"/>
  <c r="CY9" i="2"/>
  <c r="DI8" i="2"/>
  <c r="CJ10" i="2"/>
  <c r="CT9" i="2"/>
  <c r="EC7" i="2"/>
  <c r="DN8" i="2"/>
  <c r="DX7" i="2"/>
  <c r="CP11" i="2"/>
  <c r="CM11" i="2"/>
  <c r="CQ11" i="2"/>
  <c r="CN11" i="2"/>
  <c r="CO11" i="2"/>
  <c r="CR11" i="2"/>
  <c r="DT12" i="2"/>
  <c r="DQ12" i="2"/>
  <c r="DU12" i="2"/>
  <c r="DR12" i="2"/>
  <c r="DV12" i="2"/>
  <c r="DS12" i="2"/>
  <c r="DD12" i="2"/>
  <c r="DE12" i="2"/>
  <c r="DB12" i="2"/>
  <c r="DC12" i="2"/>
  <c r="DF12" i="2"/>
  <c r="DG12" i="2"/>
  <c r="BH12" i="2"/>
  <c r="BL11" i="2"/>
  <c r="BI11" i="2"/>
  <c r="BN11" i="2"/>
  <c r="BJ11" i="2"/>
  <c r="BK11" i="2"/>
  <c r="BM11" i="2"/>
  <c r="BP11" i="2"/>
  <c r="DP13" i="2"/>
  <c r="DZ18" i="2"/>
  <c r="DK19" i="2"/>
  <c r="DA13" i="2"/>
  <c r="CL12" i="2"/>
  <c r="CV20" i="2"/>
  <c r="BX11" i="2"/>
  <c r="CB11" i="2"/>
  <c r="BY11" i="2"/>
  <c r="CC11" i="2"/>
  <c r="BZ11" i="2"/>
  <c r="CA11" i="2"/>
  <c r="CG19" i="2"/>
  <c r="BW12" i="2"/>
  <c r="BR19" i="2"/>
  <c r="AS12" i="2"/>
  <c r="AU11" i="2"/>
  <c r="AY11" i="2"/>
  <c r="AV11" i="2"/>
  <c r="AW11" i="2"/>
  <c r="AT11" i="2"/>
  <c r="AX11" i="2"/>
  <c r="AE12" i="2"/>
  <c r="AN10" i="2"/>
  <c r="AC13" i="2"/>
  <c r="AD13" i="2" s="1"/>
  <c r="EB8" i="2"/>
  <c r="BT12" i="2"/>
  <c r="CI11" i="2"/>
  <c r="CX10" i="2"/>
  <c r="DM9" i="2"/>
  <c r="EV13" i="2" l="1"/>
  <c r="EZ13" i="2"/>
  <c r="EU13" i="2"/>
  <c r="EW13" i="2"/>
  <c r="EY13" i="2"/>
  <c r="EX13" i="2"/>
  <c r="FL14" i="2"/>
  <c r="FM14" i="2"/>
  <c r="FJ14" i="2"/>
  <c r="FN14" i="2"/>
  <c r="FK14" i="2"/>
  <c r="FO14" i="2"/>
  <c r="FI15" i="2"/>
  <c r="FS24" i="2"/>
  <c r="A15" i="4"/>
  <c r="A27" i="1"/>
  <c r="I26" i="1"/>
  <c r="E26" i="1"/>
  <c r="G26" i="1"/>
  <c r="C26" i="1"/>
  <c r="U26" i="1"/>
  <c r="U27" i="1" s="1"/>
  <c r="O26" i="1"/>
  <c r="O27" i="1" s="1"/>
  <c r="W27" i="1"/>
  <c r="K26" i="1"/>
  <c r="K27" i="1" s="1"/>
  <c r="Y26" i="1"/>
  <c r="Y27" i="1" s="1"/>
  <c r="EF13" i="2"/>
  <c r="EJ13" i="2"/>
  <c r="EH13" i="2"/>
  <c r="EK13" i="2"/>
  <c r="EG13" i="2"/>
  <c r="EI13" i="2"/>
  <c r="ET14" i="2"/>
  <c r="FD22" i="2"/>
  <c r="EO21" i="2"/>
  <c r="EE14" i="2"/>
  <c r="DN9" i="2"/>
  <c r="DX8" i="2"/>
  <c r="CY10" i="2"/>
  <c r="DI9" i="2"/>
  <c r="CJ11" i="2"/>
  <c r="CT10" i="2"/>
  <c r="BU12" i="2"/>
  <c r="CE11" i="2"/>
  <c r="EC8" i="2"/>
  <c r="DB13" i="2"/>
  <c r="DF13" i="2"/>
  <c r="DC13" i="2"/>
  <c r="DG13" i="2"/>
  <c r="DD13" i="2"/>
  <c r="DE13" i="2"/>
  <c r="DR13" i="2"/>
  <c r="DV13" i="2"/>
  <c r="DS13" i="2"/>
  <c r="DT13" i="2"/>
  <c r="DQ13" i="2"/>
  <c r="DU13" i="2"/>
  <c r="CN12" i="2"/>
  <c r="CR12" i="2"/>
  <c r="CO12" i="2"/>
  <c r="CM12" i="2"/>
  <c r="CP12" i="2"/>
  <c r="CQ12" i="2"/>
  <c r="BH13" i="2"/>
  <c r="BJ12" i="2"/>
  <c r="BN12" i="2"/>
  <c r="BM12" i="2"/>
  <c r="BI12" i="2"/>
  <c r="BK12" i="2"/>
  <c r="BL12" i="2"/>
  <c r="BP12" i="2"/>
  <c r="DP14" i="2"/>
  <c r="DZ19" i="2"/>
  <c r="DK20" i="2"/>
  <c r="DA14" i="2"/>
  <c r="CL13" i="2"/>
  <c r="CV21" i="2"/>
  <c r="BZ12" i="2"/>
  <c r="CA12" i="2"/>
  <c r="BX12" i="2"/>
  <c r="CB12" i="2"/>
  <c r="BY12" i="2"/>
  <c r="CC12" i="2"/>
  <c r="CG20" i="2"/>
  <c r="BW13" i="2"/>
  <c r="BR20" i="2"/>
  <c r="AS13" i="2"/>
  <c r="AW12" i="2"/>
  <c r="AT12" i="2"/>
  <c r="AX12" i="2"/>
  <c r="AU12" i="2"/>
  <c r="AY12" i="2"/>
  <c r="AV12" i="2"/>
  <c r="AE13" i="2"/>
  <c r="AN11" i="2"/>
  <c r="AC14" i="2"/>
  <c r="AD14" i="2" s="1"/>
  <c r="DM10" i="2"/>
  <c r="BT13" i="2"/>
  <c r="EB9" i="2"/>
  <c r="CX11" i="2"/>
  <c r="CI12" i="2"/>
  <c r="EX14" i="2" l="1"/>
  <c r="EU14" i="2"/>
  <c r="EY14" i="2"/>
  <c r="EV14" i="2"/>
  <c r="EZ14" i="2"/>
  <c r="EW14" i="2"/>
  <c r="FJ15" i="2"/>
  <c r="FN15" i="2"/>
  <c r="FK15" i="2"/>
  <c r="FO15" i="2"/>
  <c r="FL15" i="2"/>
  <c r="FM15" i="2"/>
  <c r="FS25" i="2"/>
  <c r="FI16" i="2"/>
  <c r="A16" i="4"/>
  <c r="W28" i="1"/>
  <c r="A28" i="1"/>
  <c r="I27" i="1"/>
  <c r="G27" i="1"/>
  <c r="E27" i="1"/>
  <c r="C27" i="1"/>
  <c r="O28" i="1"/>
  <c r="M27" i="1"/>
  <c r="M28" i="1" s="1"/>
  <c r="U28" i="1"/>
  <c r="Y28" i="1"/>
  <c r="Q27" i="1"/>
  <c r="Q28" i="1" s="1"/>
  <c r="S27" i="1"/>
  <c r="S28" i="1" s="1"/>
  <c r="EH14" i="2"/>
  <c r="EF14" i="2"/>
  <c r="EJ14" i="2"/>
  <c r="EG14" i="2"/>
  <c r="EI14" i="2"/>
  <c r="EK14" i="2"/>
  <c r="FD23" i="2"/>
  <c r="ET15" i="2"/>
  <c r="EE15" i="2"/>
  <c r="EO22" i="2"/>
  <c r="CJ12" i="2"/>
  <c r="CT11" i="2"/>
  <c r="CY11" i="2"/>
  <c r="DI10" i="2"/>
  <c r="EC9" i="2"/>
  <c r="BU13" i="2"/>
  <c r="CE12" i="2"/>
  <c r="DN10" i="2"/>
  <c r="DX9" i="2"/>
  <c r="DD14" i="2"/>
  <c r="DE14" i="2"/>
  <c r="DF14" i="2"/>
  <c r="DG14" i="2"/>
  <c r="DB14" i="2"/>
  <c r="DC14" i="2"/>
  <c r="CP13" i="2"/>
  <c r="CM13" i="2"/>
  <c r="CQ13" i="2"/>
  <c r="CO13" i="2"/>
  <c r="CR13" i="2"/>
  <c r="CN13" i="2"/>
  <c r="DT14" i="2"/>
  <c r="DQ14" i="2"/>
  <c r="DU14" i="2"/>
  <c r="DR14" i="2"/>
  <c r="DV14" i="2"/>
  <c r="DS14" i="2"/>
  <c r="BH14" i="2"/>
  <c r="BL13" i="2"/>
  <c r="BM13" i="2"/>
  <c r="BI13" i="2"/>
  <c r="BN13" i="2"/>
  <c r="BJ13" i="2"/>
  <c r="BK13" i="2"/>
  <c r="BP13" i="2"/>
  <c r="DP15" i="2"/>
  <c r="DZ20" i="2"/>
  <c r="DK21" i="2"/>
  <c r="DA15" i="2"/>
  <c r="CL14" i="2"/>
  <c r="CV22" i="2"/>
  <c r="BX13" i="2"/>
  <c r="CB13" i="2"/>
  <c r="BY13" i="2"/>
  <c r="CC13" i="2"/>
  <c r="BZ13" i="2"/>
  <c r="CA13" i="2"/>
  <c r="CG21" i="2"/>
  <c r="BW14" i="2"/>
  <c r="BR21" i="2"/>
  <c r="AS14" i="2"/>
  <c r="AU13" i="2"/>
  <c r="AY13" i="2"/>
  <c r="AV13" i="2"/>
  <c r="AW13" i="2"/>
  <c r="AT13" i="2"/>
  <c r="AX13" i="2"/>
  <c r="AE14" i="2"/>
  <c r="AN12" i="2"/>
  <c r="AC15" i="2"/>
  <c r="AD15" i="2" s="1"/>
  <c r="EB10" i="2"/>
  <c r="CI13" i="2"/>
  <c r="BT14" i="2"/>
  <c r="CX12" i="2"/>
  <c r="DM11" i="2"/>
  <c r="EV15" i="2" l="1"/>
  <c r="EZ15" i="2"/>
  <c r="EU15" i="2"/>
  <c r="EW15" i="2"/>
  <c r="EY15" i="2"/>
  <c r="EX15" i="2"/>
  <c r="FL16" i="2"/>
  <c r="FJ16" i="2"/>
  <c r="FN16" i="2"/>
  <c r="FM16" i="2"/>
  <c r="FO16" i="2"/>
  <c r="FK16" i="2"/>
  <c r="FI17" i="2"/>
  <c r="FS26" i="2"/>
  <c r="A17" i="4"/>
  <c r="A29" i="1"/>
  <c r="G28" i="1"/>
  <c r="E28" i="1"/>
  <c r="I28" i="1"/>
  <c r="C28" i="1"/>
  <c r="Q29" i="1"/>
  <c r="U29" i="1"/>
  <c r="W29" i="1"/>
  <c r="S29" i="1"/>
  <c r="M29" i="1"/>
  <c r="K28" i="1"/>
  <c r="K29" i="1" s="1"/>
  <c r="EF15" i="2"/>
  <c r="EJ15" i="2"/>
  <c r="EH15" i="2"/>
  <c r="EG15" i="2"/>
  <c r="EI15" i="2"/>
  <c r="EK15" i="2"/>
  <c r="ET16" i="2"/>
  <c r="FD24" i="2"/>
  <c r="EE16" i="2"/>
  <c r="EO23" i="2"/>
  <c r="DN11" i="2"/>
  <c r="DX10" i="2"/>
  <c r="CY12" i="2"/>
  <c r="DI11" i="2"/>
  <c r="BU14" i="2"/>
  <c r="CE13" i="2"/>
  <c r="CJ13" i="2"/>
  <c r="CT12" i="2"/>
  <c r="EC10" i="2"/>
  <c r="DB15" i="2"/>
  <c r="DC15" i="2"/>
  <c r="DG15" i="2"/>
  <c r="DF15" i="2"/>
  <c r="DD15" i="2"/>
  <c r="DE15" i="2"/>
  <c r="CN14" i="2"/>
  <c r="CR14" i="2"/>
  <c r="CO14" i="2"/>
  <c r="CQ14" i="2"/>
  <c r="CM14" i="2"/>
  <c r="CP14" i="2"/>
  <c r="DR15" i="2"/>
  <c r="DV15" i="2"/>
  <c r="DS15" i="2"/>
  <c r="DT15" i="2"/>
  <c r="DQ15" i="2"/>
  <c r="DU15" i="2"/>
  <c r="BH15" i="2"/>
  <c r="BJ14" i="2"/>
  <c r="BN14" i="2"/>
  <c r="BL14" i="2"/>
  <c r="BM14" i="2"/>
  <c r="BI14" i="2"/>
  <c r="BK14" i="2"/>
  <c r="BP14" i="2"/>
  <c r="DP16" i="2"/>
  <c r="DZ21" i="2"/>
  <c r="DK22" i="2"/>
  <c r="DA16" i="2"/>
  <c r="CV23" i="2"/>
  <c r="CL15" i="2"/>
  <c r="BZ14" i="2"/>
  <c r="CA14" i="2"/>
  <c r="BX14" i="2"/>
  <c r="CB14" i="2"/>
  <c r="BY14" i="2"/>
  <c r="CC14" i="2"/>
  <c r="BW15" i="2"/>
  <c r="CG22" i="2"/>
  <c r="BR22" i="2"/>
  <c r="AS15" i="2"/>
  <c r="AW14" i="2"/>
  <c r="AT14" i="2"/>
  <c r="AX14" i="2"/>
  <c r="AU14" i="2"/>
  <c r="AY14" i="2"/>
  <c r="AV14" i="2"/>
  <c r="AE15" i="2"/>
  <c r="AN13" i="2"/>
  <c r="AC16" i="2"/>
  <c r="AD16" i="2" s="1"/>
  <c r="EB11" i="2"/>
  <c r="CI14" i="2"/>
  <c r="DM12" i="2"/>
  <c r="CX13" i="2"/>
  <c r="BT15" i="2"/>
  <c r="EX16" i="2" l="1"/>
  <c r="EU16" i="2"/>
  <c r="EY16" i="2"/>
  <c r="EV16" i="2"/>
  <c r="EZ16" i="2"/>
  <c r="EW16" i="2"/>
  <c r="FJ17" i="2"/>
  <c r="FN17" i="2"/>
  <c r="FL17" i="2"/>
  <c r="FO17" i="2"/>
  <c r="FK17" i="2"/>
  <c r="FM17" i="2"/>
  <c r="FS27" i="2"/>
  <c r="FI18" i="2"/>
  <c r="A18" i="4"/>
  <c r="A30" i="1"/>
  <c r="E29" i="1"/>
  <c r="C29" i="1"/>
  <c r="I29" i="1"/>
  <c r="G29" i="1"/>
  <c r="M30" i="1"/>
  <c r="W30" i="1"/>
  <c r="Y29" i="1"/>
  <c r="Y30" i="1" s="1"/>
  <c r="Q30" i="1"/>
  <c r="K30" i="1"/>
  <c r="U30" i="1"/>
  <c r="O29" i="1"/>
  <c r="O30" i="1" s="1"/>
  <c r="EH16" i="2"/>
  <c r="EF16" i="2"/>
  <c r="EJ16" i="2"/>
  <c r="EI16" i="2"/>
  <c r="EK16" i="2"/>
  <c r="EG16" i="2"/>
  <c r="FD25" i="2"/>
  <c r="ET17" i="2"/>
  <c r="EE17" i="2"/>
  <c r="EO24" i="2"/>
  <c r="BU15" i="2"/>
  <c r="CE14" i="2"/>
  <c r="CY13" i="2"/>
  <c r="DI12" i="2"/>
  <c r="DN12" i="2"/>
  <c r="DX11" i="2"/>
  <c r="CT13" i="2"/>
  <c r="CJ14" i="2"/>
  <c r="EC11" i="2"/>
  <c r="CP15" i="2"/>
  <c r="CM15" i="2"/>
  <c r="CQ15" i="2"/>
  <c r="CN15" i="2"/>
  <c r="CO15" i="2"/>
  <c r="CR15" i="2"/>
  <c r="DE16" i="2"/>
  <c r="DB16" i="2"/>
  <c r="DF16" i="2"/>
  <c r="DC16" i="2"/>
  <c r="DG16" i="2"/>
  <c r="DD16" i="2"/>
  <c r="DT16" i="2"/>
  <c r="DQ16" i="2"/>
  <c r="DU16" i="2"/>
  <c r="DR16" i="2"/>
  <c r="DV16" i="2"/>
  <c r="DS16" i="2"/>
  <c r="BH16" i="2"/>
  <c r="BL15" i="2"/>
  <c r="BK15" i="2"/>
  <c r="BM15" i="2"/>
  <c r="BI15" i="2"/>
  <c r="BN15" i="2"/>
  <c r="BJ15" i="2"/>
  <c r="BP15" i="2"/>
  <c r="DP17" i="2"/>
  <c r="DZ22" i="2"/>
  <c r="DK23" i="2"/>
  <c r="DA17" i="2"/>
  <c r="CL16" i="2"/>
  <c r="CV24" i="2"/>
  <c r="BX15" i="2"/>
  <c r="CB15" i="2"/>
  <c r="BY15" i="2"/>
  <c r="CC15" i="2"/>
  <c r="BZ15" i="2"/>
  <c r="CA15" i="2"/>
  <c r="CG23" i="2"/>
  <c r="BW16" i="2"/>
  <c r="BR23" i="2"/>
  <c r="AS16" i="2"/>
  <c r="AU15" i="2"/>
  <c r="AY15" i="2"/>
  <c r="AV15" i="2"/>
  <c r="AW15" i="2"/>
  <c r="AT15" i="2"/>
  <c r="AX15" i="2"/>
  <c r="AE16" i="2"/>
  <c r="AN14" i="2"/>
  <c r="AC17" i="2"/>
  <c r="AD17" i="2" s="1"/>
  <c r="CI15" i="2"/>
  <c r="EB12" i="2"/>
  <c r="BT16" i="2"/>
  <c r="CX14" i="2"/>
  <c r="DM13" i="2"/>
  <c r="EV17" i="2" l="1"/>
  <c r="EZ17" i="2"/>
  <c r="EU17" i="2"/>
  <c r="EW17" i="2"/>
  <c r="EY17" i="2"/>
  <c r="EX17" i="2"/>
  <c r="FL18" i="2"/>
  <c r="FJ18" i="2"/>
  <c r="FN18" i="2"/>
  <c r="FK18" i="2"/>
  <c r="FM18" i="2"/>
  <c r="FO18" i="2"/>
  <c r="FI19" i="2"/>
  <c r="FS28" i="2"/>
  <c r="A19" i="4"/>
  <c r="K31" i="1"/>
  <c r="M31" i="1"/>
  <c r="Q31" i="1"/>
  <c r="A31" i="1"/>
  <c r="I30" i="1"/>
  <c r="E30" i="1"/>
  <c r="G30" i="1"/>
  <c r="C30" i="1"/>
  <c r="U31" i="1"/>
  <c r="O31" i="1"/>
  <c r="Y31" i="1"/>
  <c r="S30" i="1"/>
  <c r="S31" i="1" s="1"/>
  <c r="EF17" i="2"/>
  <c r="EJ17" i="2"/>
  <c r="EH17" i="2"/>
  <c r="EK17" i="2"/>
  <c r="EG17" i="2"/>
  <c r="EI17" i="2"/>
  <c r="ET18" i="2"/>
  <c r="FD26" i="2"/>
  <c r="EE18" i="2"/>
  <c r="EO25" i="2"/>
  <c r="DN13" i="2"/>
  <c r="DX12" i="2"/>
  <c r="CY14" i="2"/>
  <c r="DI13" i="2"/>
  <c r="BU16" i="2"/>
  <c r="CE15" i="2"/>
  <c r="EC12" i="2"/>
  <c r="CT14" i="2"/>
  <c r="CJ15" i="2"/>
  <c r="CN16" i="2"/>
  <c r="CR16" i="2"/>
  <c r="CO16" i="2"/>
  <c r="CM16" i="2"/>
  <c r="CP16" i="2"/>
  <c r="CQ16" i="2"/>
  <c r="DR17" i="2"/>
  <c r="DV17" i="2"/>
  <c r="DS17" i="2"/>
  <c r="DT17" i="2"/>
  <c r="DQ17" i="2"/>
  <c r="DU17" i="2"/>
  <c r="DC17" i="2"/>
  <c r="DG17" i="2"/>
  <c r="DD17" i="2"/>
  <c r="DE17" i="2"/>
  <c r="DF17" i="2"/>
  <c r="DB17" i="2"/>
  <c r="BH17" i="2"/>
  <c r="BJ16" i="2"/>
  <c r="BN16" i="2"/>
  <c r="BK16" i="2"/>
  <c r="BL16" i="2"/>
  <c r="BM16" i="2"/>
  <c r="BI16" i="2"/>
  <c r="BP16" i="2"/>
  <c r="DP18" i="2"/>
  <c r="DZ23" i="2"/>
  <c r="DK24" i="2"/>
  <c r="DA18" i="2"/>
  <c r="CL17" i="2"/>
  <c r="CV25" i="2"/>
  <c r="BZ16" i="2"/>
  <c r="CA16" i="2"/>
  <c r="BX16" i="2"/>
  <c r="CB16" i="2"/>
  <c r="BY16" i="2"/>
  <c r="CC16" i="2"/>
  <c r="CG24" i="2"/>
  <c r="BW17" i="2"/>
  <c r="BR24" i="2"/>
  <c r="AS17" i="2"/>
  <c r="AW16" i="2"/>
  <c r="AT16" i="2"/>
  <c r="AX16" i="2"/>
  <c r="AU16" i="2"/>
  <c r="AY16" i="2"/>
  <c r="AV16" i="2"/>
  <c r="AE17" i="2"/>
  <c r="AN15" i="2"/>
  <c r="AC18" i="2"/>
  <c r="AD18" i="2" s="1"/>
  <c r="EB13" i="2"/>
  <c r="CI16" i="2"/>
  <c r="DM14" i="2"/>
  <c r="BT17" i="2"/>
  <c r="CX15" i="2"/>
  <c r="EX18" i="2" l="1"/>
  <c r="EU18" i="2"/>
  <c r="EY18" i="2"/>
  <c r="EV18" i="2"/>
  <c r="EZ18" i="2"/>
  <c r="EW18" i="2"/>
  <c r="FJ19" i="2"/>
  <c r="FN19" i="2"/>
  <c r="FL19" i="2"/>
  <c r="FK19" i="2"/>
  <c r="FO19" i="2"/>
  <c r="FM19" i="2"/>
  <c r="FS29" i="2"/>
  <c r="FI20" i="2"/>
  <c r="A20" i="4"/>
  <c r="U32" i="1"/>
  <c r="S32" i="1"/>
  <c r="A32" i="1"/>
  <c r="I31" i="1"/>
  <c r="G31" i="1"/>
  <c r="E31" i="1"/>
  <c r="C31" i="1"/>
  <c r="W31" i="1"/>
  <c r="W32" i="1" s="1"/>
  <c r="EH18" i="2"/>
  <c r="EF18" i="2"/>
  <c r="EJ18" i="2"/>
  <c r="EG18" i="2"/>
  <c r="EI18" i="2"/>
  <c r="EK18" i="2"/>
  <c r="ET19" i="2"/>
  <c r="FD27" i="2"/>
  <c r="EE19" i="2"/>
  <c r="EO26" i="2"/>
  <c r="CY15" i="2"/>
  <c r="DI14" i="2"/>
  <c r="BU17" i="2"/>
  <c r="CE16" i="2"/>
  <c r="DN14" i="2"/>
  <c r="DX13" i="2"/>
  <c r="CT15" i="2"/>
  <c r="CJ16" i="2"/>
  <c r="EC13" i="2"/>
  <c r="CP17" i="2"/>
  <c r="CM17" i="2"/>
  <c r="CQ17" i="2"/>
  <c r="CO17" i="2"/>
  <c r="CR17" i="2"/>
  <c r="CN17" i="2"/>
  <c r="DT18" i="2"/>
  <c r="DQ18" i="2"/>
  <c r="DU18" i="2"/>
  <c r="DR18" i="2"/>
  <c r="DV18" i="2"/>
  <c r="DS18" i="2"/>
  <c r="DE18" i="2"/>
  <c r="DB18" i="2"/>
  <c r="DF18" i="2"/>
  <c r="DC18" i="2"/>
  <c r="DG18" i="2"/>
  <c r="DD18" i="2"/>
  <c r="BH18" i="2"/>
  <c r="BL17" i="2"/>
  <c r="BJ17" i="2"/>
  <c r="BK17" i="2"/>
  <c r="BM17" i="2"/>
  <c r="BI17" i="2"/>
  <c r="BN17" i="2"/>
  <c r="BP17" i="2"/>
  <c r="DP19" i="2"/>
  <c r="DZ24" i="2"/>
  <c r="DK25" i="2"/>
  <c r="DA19" i="2"/>
  <c r="CL18" i="2"/>
  <c r="CV26" i="2"/>
  <c r="BX17" i="2"/>
  <c r="CB17" i="2"/>
  <c r="BY17" i="2"/>
  <c r="CC17" i="2"/>
  <c r="BZ17" i="2"/>
  <c r="CA17" i="2"/>
  <c r="CG25" i="2"/>
  <c r="BW18" i="2"/>
  <c r="BR25" i="2"/>
  <c r="AS18" i="2"/>
  <c r="AU17" i="2"/>
  <c r="AY17" i="2"/>
  <c r="AV17" i="2"/>
  <c r="AW17" i="2"/>
  <c r="AT17" i="2"/>
  <c r="AX17" i="2"/>
  <c r="AQ2" i="2"/>
  <c r="AE18" i="2"/>
  <c r="AN16" i="2"/>
  <c r="CI17" i="2"/>
  <c r="BT18" i="2"/>
  <c r="DM15" i="2"/>
  <c r="EB14" i="2"/>
  <c r="CX16" i="2"/>
  <c r="EV19" i="2" l="1"/>
  <c r="EZ19" i="2"/>
  <c r="EU19" i="2"/>
  <c r="EW19" i="2"/>
  <c r="EY19" i="2"/>
  <c r="EX19" i="2"/>
  <c r="FL20" i="2"/>
  <c r="FJ20" i="2"/>
  <c r="FN20" i="2"/>
  <c r="FM20" i="2"/>
  <c r="FO20" i="2"/>
  <c r="FK20" i="2"/>
  <c r="FI21" i="2"/>
  <c r="FS30" i="2"/>
  <c r="A21" i="4"/>
  <c r="A33" i="1"/>
  <c r="K32" i="1"/>
  <c r="G32" i="1"/>
  <c r="I32" i="1"/>
  <c r="E32" i="1"/>
  <c r="C32" i="1"/>
  <c r="M32" i="1"/>
  <c r="M33" i="1" s="1"/>
  <c r="S33" i="1"/>
  <c r="O32" i="1"/>
  <c r="O33" i="1" s="1"/>
  <c r="Y32" i="1"/>
  <c r="Y33" i="1" s="1"/>
  <c r="Q32" i="1"/>
  <c r="Q33" i="1" s="1"/>
  <c r="EF19" i="2"/>
  <c r="EJ19" i="2"/>
  <c r="EH19" i="2"/>
  <c r="EG19" i="2"/>
  <c r="EI19" i="2"/>
  <c r="EK19" i="2"/>
  <c r="FD28" i="2"/>
  <c r="ET20" i="2"/>
  <c r="EE20" i="2"/>
  <c r="EO27" i="2"/>
  <c r="CY16" i="2"/>
  <c r="DI15" i="2"/>
  <c r="EC14" i="2"/>
  <c r="DN15" i="2"/>
  <c r="DX14" i="2"/>
  <c r="BU18" i="2"/>
  <c r="CE17" i="2"/>
  <c r="CT16" i="2"/>
  <c r="CJ17" i="2"/>
  <c r="CN18" i="2"/>
  <c r="CR18" i="2"/>
  <c r="CO18" i="2"/>
  <c r="CQ18" i="2"/>
  <c r="CM18" i="2"/>
  <c r="CP18" i="2"/>
  <c r="DR19" i="2"/>
  <c r="DV19" i="2"/>
  <c r="DS19" i="2"/>
  <c r="DT19" i="2"/>
  <c r="DQ19" i="2"/>
  <c r="DU19" i="2"/>
  <c r="DC19" i="2"/>
  <c r="DG19" i="2"/>
  <c r="DD19" i="2"/>
  <c r="DE19" i="2"/>
  <c r="DB19" i="2"/>
  <c r="DF19" i="2"/>
  <c r="BH19" i="2"/>
  <c r="BJ18" i="2"/>
  <c r="BN18" i="2"/>
  <c r="BI18" i="2"/>
  <c r="BK18" i="2"/>
  <c r="BL18" i="2"/>
  <c r="BM18" i="2"/>
  <c r="BP18" i="2"/>
  <c r="DP20" i="2"/>
  <c r="DZ25" i="2"/>
  <c r="DK26" i="2"/>
  <c r="DA20" i="2"/>
  <c r="CV27" i="2"/>
  <c r="CL19" i="2"/>
  <c r="BZ18" i="2"/>
  <c r="CA18" i="2"/>
  <c r="BX18" i="2"/>
  <c r="CB18" i="2"/>
  <c r="BY18" i="2"/>
  <c r="CC18" i="2"/>
  <c r="BW19" i="2"/>
  <c r="CG26" i="2"/>
  <c r="BR26" i="2"/>
  <c r="AS19" i="2"/>
  <c r="AW18" i="2"/>
  <c r="AT18" i="2"/>
  <c r="AX18" i="2"/>
  <c r="AU18" i="2"/>
  <c r="AY18" i="2"/>
  <c r="AV18" i="2"/>
  <c r="AE2" i="2"/>
  <c r="AN17" i="2"/>
  <c r="EB15" i="2"/>
  <c r="CX17" i="2"/>
  <c r="BT19" i="2"/>
  <c r="DM16" i="2"/>
  <c r="CI18" i="2"/>
  <c r="EX20" i="2" l="1"/>
  <c r="EU20" i="2"/>
  <c r="EY20" i="2"/>
  <c r="EV20" i="2"/>
  <c r="EZ20" i="2"/>
  <c r="EW20" i="2"/>
  <c r="FJ21" i="2"/>
  <c r="FN21" i="2"/>
  <c r="FL21" i="2"/>
  <c r="FO21" i="2"/>
  <c r="FK21" i="2"/>
  <c r="FM21" i="2"/>
  <c r="FS31" i="2"/>
  <c r="FI22" i="2"/>
  <c r="A22" i="4"/>
  <c r="A34" i="1"/>
  <c r="I33" i="1"/>
  <c r="C33" i="1"/>
  <c r="K33" i="1"/>
  <c r="G33" i="1"/>
  <c r="E33" i="1"/>
  <c r="Y34" i="1"/>
  <c r="S34" i="1"/>
  <c r="U33" i="1"/>
  <c r="U34" i="1" s="1"/>
  <c r="Q34" i="1"/>
  <c r="M34" i="1"/>
  <c r="W33" i="1"/>
  <c r="W34" i="1" s="1"/>
  <c r="EH20" i="2"/>
  <c r="EF20" i="2"/>
  <c r="EJ20" i="2"/>
  <c r="EI20" i="2"/>
  <c r="EK20" i="2"/>
  <c r="EG20" i="2"/>
  <c r="ET21" i="2"/>
  <c r="FD29" i="2"/>
  <c r="EE21" i="2"/>
  <c r="EO28" i="2"/>
  <c r="CT17" i="2"/>
  <c r="CJ18" i="2"/>
  <c r="DN16" i="2"/>
  <c r="DX15" i="2"/>
  <c r="BU19" i="2"/>
  <c r="CE18" i="2"/>
  <c r="CY17" i="2"/>
  <c r="DI16" i="2"/>
  <c r="EC15" i="2"/>
  <c r="DT20" i="2"/>
  <c r="DQ20" i="2"/>
  <c r="DU20" i="2"/>
  <c r="DR20" i="2"/>
  <c r="DV20" i="2"/>
  <c r="DS20" i="2"/>
  <c r="CP19" i="2"/>
  <c r="CM19" i="2"/>
  <c r="CQ19" i="2"/>
  <c r="CN19" i="2"/>
  <c r="CO19" i="2"/>
  <c r="CR19" i="2"/>
  <c r="DE20" i="2"/>
  <c r="DB20" i="2"/>
  <c r="DF20" i="2"/>
  <c r="DC20" i="2"/>
  <c r="DG20" i="2"/>
  <c r="DD20" i="2"/>
  <c r="BH20" i="2"/>
  <c r="BL19" i="2"/>
  <c r="BI19" i="2"/>
  <c r="BN19" i="2"/>
  <c r="BJ19" i="2"/>
  <c r="BK19" i="2"/>
  <c r="BM19" i="2"/>
  <c r="BP19" i="2"/>
  <c r="DP21" i="2"/>
  <c r="DZ26" i="2"/>
  <c r="DK27" i="2"/>
  <c r="DA21" i="2"/>
  <c r="CL20" i="2"/>
  <c r="CV28" i="2"/>
  <c r="BX19" i="2"/>
  <c r="CB19" i="2"/>
  <c r="BY19" i="2"/>
  <c r="CC19" i="2"/>
  <c r="BZ19" i="2"/>
  <c r="CA19" i="2"/>
  <c r="CG27" i="2"/>
  <c r="BW20" i="2"/>
  <c r="BR27" i="2"/>
  <c r="AS20" i="2"/>
  <c r="AU19" i="2"/>
  <c r="AY19" i="2"/>
  <c r="AV19" i="2"/>
  <c r="AW19" i="2"/>
  <c r="AT19" i="2"/>
  <c r="AX19" i="2"/>
  <c r="CX18" i="2"/>
  <c r="DM17" i="2"/>
  <c r="CI19" i="2"/>
  <c r="EB16" i="2"/>
  <c r="BT20" i="2"/>
  <c r="EV21" i="2" l="1"/>
  <c r="EZ21" i="2"/>
  <c r="EU21" i="2"/>
  <c r="EW21" i="2"/>
  <c r="EY21" i="2"/>
  <c r="EX21" i="2"/>
  <c r="FL22" i="2"/>
  <c r="FJ22" i="2"/>
  <c r="FN22" i="2"/>
  <c r="FM22" i="2"/>
  <c r="FK22" i="2"/>
  <c r="FO22" i="2"/>
  <c r="FI23" i="2"/>
  <c r="FS32" i="2"/>
  <c r="A23" i="4"/>
  <c r="A35" i="1"/>
  <c r="I34" i="1"/>
  <c r="E34" i="1"/>
  <c r="G34" i="1"/>
  <c r="K34" i="1"/>
  <c r="C34" i="1"/>
  <c r="S35" i="1"/>
  <c r="O34" i="1"/>
  <c r="EF21" i="2"/>
  <c r="EH21" i="2"/>
  <c r="EJ21" i="2"/>
  <c r="EK21" i="2"/>
  <c r="EG21" i="2"/>
  <c r="EI21" i="2"/>
  <c r="ET22" i="2"/>
  <c r="FD30" i="2"/>
  <c r="EE22" i="2"/>
  <c r="EO29" i="2"/>
  <c r="BU20" i="2"/>
  <c r="CE19" i="2"/>
  <c r="EC16" i="2"/>
  <c r="CT18" i="2"/>
  <c r="CJ19" i="2"/>
  <c r="DN17" i="2"/>
  <c r="DX16" i="2"/>
  <c r="CY18" i="2"/>
  <c r="DI17" i="2"/>
  <c r="CN20" i="2"/>
  <c r="CR20" i="2"/>
  <c r="CO20" i="2"/>
  <c r="CM20" i="2"/>
  <c r="CP20" i="2"/>
  <c r="CQ20" i="2"/>
  <c r="DR21" i="2"/>
  <c r="DV21" i="2"/>
  <c r="DS21" i="2"/>
  <c r="DT21" i="2"/>
  <c r="DQ21" i="2"/>
  <c r="DU21" i="2"/>
  <c r="DC21" i="2"/>
  <c r="DG21" i="2"/>
  <c r="DD21" i="2"/>
  <c r="DE21" i="2"/>
  <c r="DB21" i="2"/>
  <c r="DF21" i="2"/>
  <c r="BH21" i="2"/>
  <c r="BJ20" i="2"/>
  <c r="BM20" i="2"/>
  <c r="BI20" i="2"/>
  <c r="BN20" i="2"/>
  <c r="BK20" i="2"/>
  <c r="BL20" i="2"/>
  <c r="BP20" i="2"/>
  <c r="DP22" i="2"/>
  <c r="DZ27" i="2"/>
  <c r="DK28" i="2"/>
  <c r="DA22" i="2"/>
  <c r="CL21" i="2"/>
  <c r="CV29" i="2"/>
  <c r="BZ20" i="2"/>
  <c r="CA20" i="2"/>
  <c r="BX20" i="2"/>
  <c r="CB20" i="2"/>
  <c r="BY20" i="2"/>
  <c r="CC20" i="2"/>
  <c r="CG28" i="2"/>
  <c r="BW21" i="2"/>
  <c r="BR28" i="2"/>
  <c r="AS21" i="2"/>
  <c r="AW20" i="2"/>
  <c r="AT20" i="2"/>
  <c r="AX20" i="2"/>
  <c r="AU20" i="2"/>
  <c r="AY20" i="2"/>
  <c r="AV20" i="2"/>
  <c r="DM18" i="2"/>
  <c r="CI20" i="2"/>
  <c r="BT21" i="2"/>
  <c r="EB17" i="2"/>
  <c r="CX19" i="2"/>
  <c r="EX22" i="2" l="1"/>
  <c r="EU22" i="2"/>
  <c r="EY22" i="2"/>
  <c r="EV22" i="2"/>
  <c r="EZ22" i="2"/>
  <c r="EW22" i="2"/>
  <c r="FJ23" i="2"/>
  <c r="FN23" i="2"/>
  <c r="FL23" i="2"/>
  <c r="FK23" i="2"/>
  <c r="FM23" i="2"/>
  <c r="FO23" i="2"/>
  <c r="FS33" i="2"/>
  <c r="FI24" i="2"/>
  <c r="A24" i="4"/>
  <c r="A36" i="1"/>
  <c r="I35" i="1"/>
  <c r="K35" i="1"/>
  <c r="G35" i="1"/>
  <c r="E35" i="1"/>
  <c r="C35" i="1"/>
  <c r="W35" i="1"/>
  <c r="W36" i="1" s="1"/>
  <c r="U35" i="1"/>
  <c r="U36" i="1" s="1"/>
  <c r="Y35" i="1"/>
  <c r="Y36" i="1" s="1"/>
  <c r="Q35" i="1"/>
  <c r="Q36" i="1" s="1"/>
  <c r="O35" i="1"/>
  <c r="O36" i="1" s="1"/>
  <c r="M35" i="1"/>
  <c r="M36" i="1" s="1"/>
  <c r="EF22" i="2"/>
  <c r="EJ22" i="2"/>
  <c r="EI22" i="2"/>
  <c r="EK22" i="2"/>
  <c r="EG22" i="2"/>
  <c r="EH22" i="2"/>
  <c r="FD31" i="2"/>
  <c r="ET23" i="2"/>
  <c r="EE23" i="2"/>
  <c r="EO30" i="2"/>
  <c r="CY19" i="2"/>
  <c r="DI18" i="2"/>
  <c r="EC17" i="2"/>
  <c r="BU21" i="2"/>
  <c r="CE20" i="2"/>
  <c r="CT19" i="2"/>
  <c r="CJ20" i="2"/>
  <c r="DN18" i="2"/>
  <c r="DX17" i="2"/>
  <c r="DE22" i="2"/>
  <c r="DB22" i="2"/>
  <c r="DF22" i="2"/>
  <c r="DC22" i="2"/>
  <c r="DG22" i="2"/>
  <c r="DD22" i="2"/>
  <c r="CP21" i="2"/>
  <c r="CM21" i="2"/>
  <c r="CQ21" i="2"/>
  <c r="CO21" i="2"/>
  <c r="CR21" i="2"/>
  <c r="CN21" i="2"/>
  <c r="DT22" i="2"/>
  <c r="DQ22" i="2"/>
  <c r="DU22" i="2"/>
  <c r="DR22" i="2"/>
  <c r="DV22" i="2"/>
  <c r="DS22" i="2"/>
  <c r="BR29" i="2"/>
  <c r="BH22" i="2"/>
  <c r="BK21" i="2"/>
  <c r="BL21" i="2"/>
  <c r="BI21" i="2"/>
  <c r="BM21" i="2"/>
  <c r="BJ21" i="2"/>
  <c r="BN21" i="2"/>
  <c r="BP21" i="2"/>
  <c r="DP23" i="2"/>
  <c r="DZ28" i="2"/>
  <c r="DK29" i="2"/>
  <c r="DA23" i="2"/>
  <c r="CL22" i="2"/>
  <c r="CV30" i="2"/>
  <c r="BX21" i="2"/>
  <c r="CB21" i="2"/>
  <c r="BY21" i="2"/>
  <c r="CC21" i="2"/>
  <c r="BZ21" i="2"/>
  <c r="CA21" i="2"/>
  <c r="CG29" i="2"/>
  <c r="BW22" i="2"/>
  <c r="AS22" i="2"/>
  <c r="AU21" i="2"/>
  <c r="AY21" i="2"/>
  <c r="AV21" i="2"/>
  <c r="AW21" i="2"/>
  <c r="AT21" i="2"/>
  <c r="AX21" i="2"/>
  <c r="CI21" i="2"/>
  <c r="EB18" i="2"/>
  <c r="DM19" i="2"/>
  <c r="CX20" i="2"/>
  <c r="BT22" i="2"/>
  <c r="EV23" i="2" l="1"/>
  <c r="EZ23" i="2"/>
  <c r="EU23" i="2"/>
  <c r="EW23" i="2"/>
  <c r="EY23" i="2"/>
  <c r="EX23" i="2"/>
  <c r="FL24" i="2"/>
  <c r="FJ24" i="2"/>
  <c r="FN24" i="2"/>
  <c r="FM24" i="2"/>
  <c r="FO24" i="2"/>
  <c r="FK24" i="2"/>
  <c r="FI25" i="2"/>
  <c r="FS34" i="2"/>
  <c r="A25" i="4"/>
  <c r="Y37" i="1"/>
  <c r="A37" i="1"/>
  <c r="Q37" i="1" s="1"/>
  <c r="K36" i="1"/>
  <c r="G36" i="1"/>
  <c r="E36" i="1"/>
  <c r="C36" i="1"/>
  <c r="I36" i="1"/>
  <c r="M37" i="1"/>
  <c r="U37" i="1"/>
  <c r="S36" i="1"/>
  <c r="S37" i="1" s="1"/>
  <c r="EH23" i="2"/>
  <c r="EI23" i="2"/>
  <c r="EJ23" i="2"/>
  <c r="EF23" i="2"/>
  <c r="EK23" i="2"/>
  <c r="EG23" i="2"/>
  <c r="ET24" i="2"/>
  <c r="FD32" i="2"/>
  <c r="EE24" i="2"/>
  <c r="EO31" i="2"/>
  <c r="BU22" i="2"/>
  <c r="CE21" i="2"/>
  <c r="CY20" i="2"/>
  <c r="DI19" i="2"/>
  <c r="DX18" i="2"/>
  <c r="DN19" i="2"/>
  <c r="EC18" i="2"/>
  <c r="CJ21" i="2"/>
  <c r="CT20" i="2"/>
  <c r="BH23" i="2"/>
  <c r="BI22" i="2"/>
  <c r="BM22" i="2"/>
  <c r="BJ22" i="2"/>
  <c r="BN22" i="2"/>
  <c r="BK22" i="2"/>
  <c r="BL22" i="2"/>
  <c r="BP22" i="2"/>
  <c r="DC23" i="2"/>
  <c r="DG23" i="2"/>
  <c r="DD23" i="2"/>
  <c r="DE23" i="2"/>
  <c r="DB23" i="2"/>
  <c r="DF23" i="2"/>
  <c r="BR30" i="2"/>
  <c r="CN22" i="2"/>
  <c r="CR22" i="2"/>
  <c r="CO22" i="2"/>
  <c r="CQ22" i="2"/>
  <c r="CM22" i="2"/>
  <c r="CP22" i="2"/>
  <c r="DR23" i="2"/>
  <c r="DV23" i="2"/>
  <c r="DS23" i="2"/>
  <c r="DT23" i="2"/>
  <c r="DQ23" i="2"/>
  <c r="DU23" i="2"/>
  <c r="DP24" i="2"/>
  <c r="DZ29" i="2"/>
  <c r="DK30" i="2"/>
  <c r="DA24" i="2"/>
  <c r="CL23" i="2"/>
  <c r="CV31" i="2"/>
  <c r="BZ22" i="2"/>
  <c r="CA22" i="2"/>
  <c r="BX22" i="2"/>
  <c r="CB22" i="2"/>
  <c r="BY22" i="2"/>
  <c r="CC22" i="2"/>
  <c r="BW23" i="2"/>
  <c r="CG30" i="2"/>
  <c r="AW22" i="2"/>
  <c r="AT22" i="2"/>
  <c r="AX22" i="2"/>
  <c r="AU22" i="2"/>
  <c r="AY22" i="2"/>
  <c r="AV22" i="2"/>
  <c r="DM20" i="2"/>
  <c r="BT23" i="2"/>
  <c r="EB19" i="2"/>
  <c r="CX21" i="2"/>
  <c r="CI22" i="2"/>
  <c r="EX24" i="2" l="1"/>
  <c r="EU24" i="2"/>
  <c r="EY24" i="2"/>
  <c r="EV24" i="2"/>
  <c r="EZ24" i="2"/>
  <c r="EW24" i="2"/>
  <c r="FJ25" i="2"/>
  <c r="FN25" i="2"/>
  <c r="FL25" i="2"/>
  <c r="FO25" i="2"/>
  <c r="FK25" i="2"/>
  <c r="FM25" i="2"/>
  <c r="FS35" i="2"/>
  <c r="FI26" i="2"/>
  <c r="A26" i="4"/>
  <c r="W37" i="1"/>
  <c r="U38" i="1"/>
  <c r="A38" i="1"/>
  <c r="Y38" i="1" s="1"/>
  <c r="K37" i="1"/>
  <c r="C37" i="1"/>
  <c r="I37" i="1"/>
  <c r="E37" i="1"/>
  <c r="G37" i="1"/>
  <c r="O37" i="1"/>
  <c r="O38" i="1" s="1"/>
  <c r="EF24" i="2"/>
  <c r="EJ24" i="2"/>
  <c r="EH24" i="2"/>
  <c r="EI24" i="2"/>
  <c r="EK24" i="2"/>
  <c r="EG24" i="2"/>
  <c r="FD33" i="2"/>
  <c r="ET25" i="2"/>
  <c r="EE25" i="2"/>
  <c r="EO32" i="2"/>
  <c r="CT21" i="2"/>
  <c r="CJ22" i="2"/>
  <c r="DI20" i="2"/>
  <c r="CY21" i="2"/>
  <c r="EC19" i="2"/>
  <c r="BU23" i="2"/>
  <c r="CE22" i="2"/>
  <c r="DX19" i="2"/>
  <c r="DN20" i="2"/>
  <c r="CP23" i="2"/>
  <c r="CM23" i="2"/>
  <c r="CQ23" i="2"/>
  <c r="CN23" i="2"/>
  <c r="CO23" i="2"/>
  <c r="CR23" i="2"/>
  <c r="DT24" i="2"/>
  <c r="DQ24" i="2"/>
  <c r="DU24" i="2"/>
  <c r="DR24" i="2"/>
  <c r="DV24" i="2"/>
  <c r="DS24" i="2"/>
  <c r="BR31" i="2"/>
  <c r="BH24" i="2"/>
  <c r="BK23" i="2"/>
  <c r="BL23" i="2"/>
  <c r="BI23" i="2"/>
  <c r="BM23" i="2"/>
  <c r="BJ23" i="2"/>
  <c r="BN23" i="2"/>
  <c r="BP23" i="2"/>
  <c r="DE24" i="2"/>
  <c r="DB24" i="2"/>
  <c r="DF24" i="2"/>
  <c r="DC24" i="2"/>
  <c r="DD24" i="2"/>
  <c r="DG24" i="2"/>
  <c r="DP25" i="2"/>
  <c r="DZ30" i="2"/>
  <c r="DK31" i="2"/>
  <c r="DA25" i="2"/>
  <c r="CL24" i="2"/>
  <c r="CV32" i="2"/>
  <c r="BX23" i="2"/>
  <c r="CB23" i="2"/>
  <c r="BY23" i="2"/>
  <c r="CC23" i="2"/>
  <c r="BZ23" i="2"/>
  <c r="CA23" i="2"/>
  <c r="BW24" i="2"/>
  <c r="CG31" i="2"/>
  <c r="CX22" i="2"/>
  <c r="EB20" i="2"/>
  <c r="DM21" i="2"/>
  <c r="CI23" i="2"/>
  <c r="BT24" i="2"/>
  <c r="EV25" i="2" l="1"/>
  <c r="EZ25" i="2"/>
  <c r="EU25" i="2"/>
  <c r="EW25" i="2"/>
  <c r="EY25" i="2"/>
  <c r="EX25" i="2"/>
  <c r="FL26" i="2"/>
  <c r="FJ26" i="2"/>
  <c r="FN26" i="2"/>
  <c r="FK26" i="2"/>
  <c r="FM26" i="2"/>
  <c r="FO26" i="2"/>
  <c r="FI27" i="2"/>
  <c r="FS36" i="2"/>
  <c r="A27" i="4"/>
  <c r="A39" i="1"/>
  <c r="U39" i="1" s="1"/>
  <c r="I38" i="1"/>
  <c r="E38" i="1"/>
  <c r="C38" i="1"/>
  <c r="M38" i="1"/>
  <c r="G38" i="1"/>
  <c r="K38" i="1"/>
  <c r="W38" i="1"/>
  <c r="S38" i="1"/>
  <c r="S39" i="1" s="1"/>
  <c r="Q38" i="1"/>
  <c r="EH25" i="2"/>
  <c r="EG25" i="2"/>
  <c r="EI25" i="2"/>
  <c r="EJ25" i="2"/>
  <c r="EF25" i="2"/>
  <c r="EK25" i="2"/>
  <c r="ET26" i="2"/>
  <c r="FD34" i="2"/>
  <c r="EE26" i="2"/>
  <c r="EO33" i="2"/>
  <c r="BU24" i="2"/>
  <c r="CE23" i="2"/>
  <c r="CJ23" i="2"/>
  <c r="CT22" i="2"/>
  <c r="DN21" i="2"/>
  <c r="DX20" i="2"/>
  <c r="EC20" i="2"/>
  <c r="CY22" i="2"/>
  <c r="DI21" i="2"/>
  <c r="DC25" i="2"/>
  <c r="DG25" i="2"/>
  <c r="DD25" i="2"/>
  <c r="DB25" i="2"/>
  <c r="DE25" i="2"/>
  <c r="DF25" i="2"/>
  <c r="CN24" i="2"/>
  <c r="CO24" i="2"/>
  <c r="CM24" i="2"/>
  <c r="CP24" i="2"/>
  <c r="CQ24" i="2"/>
  <c r="CR24" i="2"/>
  <c r="DR25" i="2"/>
  <c r="DV25" i="2"/>
  <c r="DS25" i="2"/>
  <c r="DT25" i="2"/>
  <c r="DQ25" i="2"/>
  <c r="DU25" i="2"/>
  <c r="BR32" i="2"/>
  <c r="BH25" i="2"/>
  <c r="BI24" i="2"/>
  <c r="BM24" i="2"/>
  <c r="BJ24" i="2"/>
  <c r="BN24" i="2"/>
  <c r="BK24" i="2"/>
  <c r="BL24" i="2"/>
  <c r="BP24" i="2"/>
  <c r="DP26" i="2"/>
  <c r="DZ31" i="2"/>
  <c r="DK32" i="2"/>
  <c r="DA26" i="2"/>
  <c r="CL25" i="2"/>
  <c r="CV33" i="2"/>
  <c r="BZ24" i="2"/>
  <c r="CA24" i="2"/>
  <c r="BX24" i="2"/>
  <c r="CB24" i="2"/>
  <c r="BY24" i="2"/>
  <c r="CC24" i="2"/>
  <c r="CG32" i="2"/>
  <c r="BW25" i="2"/>
  <c r="CX23" i="2"/>
  <c r="BT25" i="2"/>
  <c r="CI24" i="2"/>
  <c r="DM22" i="2"/>
  <c r="EB21" i="2"/>
  <c r="EX26" i="2" l="1"/>
  <c r="EU26" i="2"/>
  <c r="EY26" i="2"/>
  <c r="EW26" i="2"/>
  <c r="EV26" i="2"/>
  <c r="EZ26" i="2"/>
  <c r="FJ27" i="2"/>
  <c r="FN27" i="2"/>
  <c r="FL27" i="2"/>
  <c r="FK27" i="2"/>
  <c r="FO27" i="2"/>
  <c r="FM27" i="2"/>
  <c r="FS37" i="2"/>
  <c r="FI28" i="2"/>
  <c r="A28" i="4"/>
  <c r="W39" i="1"/>
  <c r="A40" i="1"/>
  <c r="I39" i="1"/>
  <c r="K39" i="1"/>
  <c r="G39" i="1"/>
  <c r="M39" i="1"/>
  <c r="C39" i="1"/>
  <c r="E39" i="1"/>
  <c r="O39" i="1"/>
  <c r="Q39" i="1"/>
  <c r="Q40" i="1" s="1"/>
  <c r="Y39" i="1"/>
  <c r="EF26" i="2"/>
  <c r="EJ26" i="2"/>
  <c r="EG26" i="2"/>
  <c r="EH26" i="2"/>
  <c r="EI26" i="2"/>
  <c r="EK26" i="2"/>
  <c r="ET27" i="2"/>
  <c r="FD35" i="2"/>
  <c r="EE27" i="2"/>
  <c r="EO34" i="2"/>
  <c r="EC21" i="2"/>
  <c r="DX21" i="2"/>
  <c r="DN22" i="2"/>
  <c r="CT23" i="2"/>
  <c r="CJ24" i="2"/>
  <c r="BU25" i="2"/>
  <c r="CE24" i="2"/>
  <c r="DI22" i="2"/>
  <c r="CY23" i="2"/>
  <c r="BH26" i="2"/>
  <c r="BK25" i="2"/>
  <c r="BL25" i="2"/>
  <c r="BI25" i="2"/>
  <c r="BM25" i="2"/>
  <c r="BJ25" i="2"/>
  <c r="BN25" i="2"/>
  <c r="BP25" i="2"/>
  <c r="CM25" i="2"/>
  <c r="CN25" i="2"/>
  <c r="CR25" i="2"/>
  <c r="CO25" i="2"/>
  <c r="CP25" i="2"/>
  <c r="CQ25" i="2"/>
  <c r="DT26" i="2"/>
  <c r="DQ26" i="2"/>
  <c r="DU26" i="2"/>
  <c r="DR26" i="2"/>
  <c r="DV26" i="2"/>
  <c r="DS26" i="2"/>
  <c r="BR33" i="2"/>
  <c r="DE26" i="2"/>
  <c r="DB26" i="2"/>
  <c r="DF26" i="2"/>
  <c r="DD26" i="2"/>
  <c r="DG26" i="2"/>
  <c r="DC26" i="2"/>
  <c r="DP27" i="2"/>
  <c r="DZ32" i="2"/>
  <c r="DK33" i="2"/>
  <c r="DA27" i="2"/>
  <c r="CV34" i="2"/>
  <c r="CL26" i="2"/>
  <c r="BX25" i="2"/>
  <c r="CB25" i="2"/>
  <c r="BY25" i="2"/>
  <c r="CC25" i="2"/>
  <c r="BZ25" i="2"/>
  <c r="CA25" i="2"/>
  <c r="CG33" i="2"/>
  <c r="CG34" i="2" s="1"/>
  <c r="CG35" i="2" s="1"/>
  <c r="CG36" i="2" s="1"/>
  <c r="CG37" i="2" s="1"/>
  <c r="CG38" i="2" s="1"/>
  <c r="BW26" i="2"/>
  <c r="DM23" i="2"/>
  <c r="CX24" i="2"/>
  <c r="CI25" i="2"/>
  <c r="EB22" i="2"/>
  <c r="BT26" i="2"/>
  <c r="FL28" i="2" l="1"/>
  <c r="FJ28" i="2"/>
  <c r="FN28" i="2"/>
  <c r="FM28" i="2"/>
  <c r="FO28" i="2"/>
  <c r="FK28" i="2"/>
  <c r="EV27" i="2"/>
  <c r="EZ27" i="2"/>
  <c r="EU27" i="2"/>
  <c r="EW27" i="2"/>
  <c r="EX27" i="2"/>
  <c r="EY27" i="2"/>
  <c r="FI29" i="2"/>
  <c r="FS38" i="2"/>
  <c r="A29" i="4"/>
  <c r="A41" i="1"/>
  <c r="K40" i="1"/>
  <c r="G40" i="1"/>
  <c r="M40" i="1"/>
  <c r="E40" i="1"/>
  <c r="I40" i="1"/>
  <c r="C40" i="1"/>
  <c r="O40" i="1"/>
  <c r="O41" i="1" s="1"/>
  <c r="W40" i="1"/>
  <c r="W41" i="1" s="1"/>
  <c r="Q41" i="1"/>
  <c r="S40" i="1"/>
  <c r="S41" i="1" s="1"/>
  <c r="Y40" i="1"/>
  <c r="Y41" i="1" s="1"/>
  <c r="U40" i="1"/>
  <c r="U41" i="1" s="1"/>
  <c r="EH27" i="2"/>
  <c r="EF27" i="2"/>
  <c r="EK27" i="2"/>
  <c r="EG27" i="2"/>
  <c r="EI27" i="2"/>
  <c r="EJ27" i="2"/>
  <c r="FD36" i="2"/>
  <c r="ET28" i="2"/>
  <c r="EE28" i="2"/>
  <c r="EO35" i="2"/>
  <c r="BU26" i="2"/>
  <c r="CE25" i="2"/>
  <c r="EC22" i="2"/>
  <c r="CT24" i="2"/>
  <c r="CJ25" i="2"/>
  <c r="CY24" i="2"/>
  <c r="DI23" i="2"/>
  <c r="DN23" i="2"/>
  <c r="DX22" i="2"/>
  <c r="CP26" i="2"/>
  <c r="CM26" i="2"/>
  <c r="CQ26" i="2"/>
  <c r="CN26" i="2"/>
  <c r="CR26" i="2"/>
  <c r="CO26" i="2"/>
  <c r="DC27" i="2"/>
  <c r="DG27" i="2"/>
  <c r="DD27" i="2"/>
  <c r="DF27" i="2"/>
  <c r="DB27" i="2"/>
  <c r="DE27" i="2"/>
  <c r="DR27" i="2"/>
  <c r="DV27" i="2"/>
  <c r="DS27" i="2"/>
  <c r="DT27" i="2"/>
  <c r="DQ27" i="2"/>
  <c r="DU27" i="2"/>
  <c r="BH27" i="2"/>
  <c r="BI26" i="2"/>
  <c r="BM26" i="2"/>
  <c r="BJ26" i="2"/>
  <c r="BN26" i="2"/>
  <c r="BK26" i="2"/>
  <c r="BL26" i="2"/>
  <c r="BP26" i="2"/>
  <c r="DP28" i="2"/>
  <c r="DZ33" i="2"/>
  <c r="DK34" i="2"/>
  <c r="DA28" i="2"/>
  <c r="CL27" i="2"/>
  <c r="CV35" i="2"/>
  <c r="BZ26" i="2"/>
  <c r="CA26" i="2"/>
  <c r="BX26" i="2"/>
  <c r="CB26" i="2"/>
  <c r="BY26" i="2"/>
  <c r="CC26" i="2"/>
  <c r="BW27" i="2"/>
  <c r="CX25" i="2"/>
  <c r="BT27" i="2"/>
  <c r="CI26" i="2"/>
  <c r="EB23" i="2"/>
  <c r="DM24" i="2"/>
  <c r="FJ29" i="2" l="1"/>
  <c r="FN29" i="2"/>
  <c r="FL29" i="2"/>
  <c r="FO29" i="2"/>
  <c r="FK29" i="2"/>
  <c r="FM29" i="2"/>
  <c r="EX28" i="2"/>
  <c r="EU28" i="2"/>
  <c r="EY28" i="2"/>
  <c r="EW28" i="2"/>
  <c r="EV28" i="2"/>
  <c r="EZ28" i="2"/>
  <c r="FS39" i="2"/>
  <c r="FI30" i="2"/>
  <c r="A30" i="4"/>
  <c r="O42" i="1"/>
  <c r="A42" i="1"/>
  <c r="M41" i="1"/>
  <c r="I41" i="1"/>
  <c r="C41" i="1"/>
  <c r="K41" i="1"/>
  <c r="G41" i="1"/>
  <c r="E41" i="1"/>
  <c r="EF28" i="2"/>
  <c r="EJ28" i="2"/>
  <c r="EK28" i="2"/>
  <c r="EG28" i="2"/>
  <c r="EH28" i="2"/>
  <c r="EI28" i="2"/>
  <c r="ET29" i="2"/>
  <c r="FD37" i="2"/>
  <c r="EE29" i="2"/>
  <c r="EO36" i="2"/>
  <c r="DX23" i="2"/>
  <c r="DN24" i="2"/>
  <c r="EC23" i="2"/>
  <c r="CT25" i="2"/>
  <c r="CJ26" i="2"/>
  <c r="BU27" i="2"/>
  <c r="CE26" i="2"/>
  <c r="DI24" i="2"/>
  <c r="CY25" i="2"/>
  <c r="CN27" i="2"/>
  <c r="CR27" i="2"/>
  <c r="CO27" i="2"/>
  <c r="CP27" i="2"/>
  <c r="CM27" i="2"/>
  <c r="CQ27" i="2"/>
  <c r="DT28" i="2"/>
  <c r="DQ28" i="2"/>
  <c r="DU28" i="2"/>
  <c r="DR28" i="2"/>
  <c r="DV28" i="2"/>
  <c r="DS28" i="2"/>
  <c r="DE28" i="2"/>
  <c r="DB28" i="2"/>
  <c r="DF28" i="2"/>
  <c r="DC28" i="2"/>
  <c r="DD28" i="2"/>
  <c r="DG28" i="2"/>
  <c r="BK27" i="2"/>
  <c r="BL27" i="2"/>
  <c r="BI27" i="2"/>
  <c r="BM27" i="2"/>
  <c r="BJ27" i="2"/>
  <c r="BN27" i="2"/>
  <c r="BP27" i="2"/>
  <c r="DP29" i="2"/>
  <c r="DZ34" i="2"/>
  <c r="DK35" i="2"/>
  <c r="DA29" i="2"/>
  <c r="CV36" i="2"/>
  <c r="CL28" i="2"/>
  <c r="BX27" i="2"/>
  <c r="CB27" i="2"/>
  <c r="BW28" i="2"/>
  <c r="BY27" i="2"/>
  <c r="CC27" i="2"/>
  <c r="BZ27" i="2"/>
  <c r="CA27" i="2"/>
  <c r="EB24" i="2"/>
  <c r="DM25" i="2"/>
  <c r="CI27" i="2"/>
  <c r="BT32" i="2"/>
  <c r="BT31" i="2"/>
  <c r="BT30" i="2"/>
  <c r="BT29" i="2"/>
  <c r="BT28" i="2"/>
  <c r="BT33" i="2"/>
  <c r="CX26" i="2"/>
  <c r="EV29" i="2" l="1"/>
  <c r="EZ29" i="2"/>
  <c r="EU29" i="2"/>
  <c r="EW29" i="2"/>
  <c r="EY29" i="2"/>
  <c r="EX29" i="2"/>
  <c r="FL30" i="2"/>
  <c r="FJ30" i="2"/>
  <c r="FN30" i="2"/>
  <c r="FM30" i="2"/>
  <c r="FK30" i="2"/>
  <c r="FO30" i="2"/>
  <c r="FI31" i="2"/>
  <c r="FS40" i="2"/>
  <c r="A31" i="4"/>
  <c r="A43" i="1"/>
  <c r="I42" i="1"/>
  <c r="E42" i="1"/>
  <c r="M42" i="1"/>
  <c r="G42" i="1"/>
  <c r="K42" i="1"/>
  <c r="C42" i="1"/>
  <c r="Q42" i="1"/>
  <c r="Q43" i="1" s="1"/>
  <c r="W42" i="1"/>
  <c r="W43" i="1" s="1"/>
  <c r="Y42" i="1"/>
  <c r="Y43" i="1" s="1"/>
  <c r="U42" i="1"/>
  <c r="U43" i="1" s="1"/>
  <c r="S42" i="1"/>
  <c r="S43" i="1" s="1"/>
  <c r="EH29" i="2"/>
  <c r="EJ29" i="2"/>
  <c r="EF29" i="2"/>
  <c r="EK29" i="2"/>
  <c r="EG29" i="2"/>
  <c r="EI29" i="2"/>
  <c r="FD38" i="2"/>
  <c r="ET30" i="2"/>
  <c r="EE30" i="2"/>
  <c r="EO37" i="2"/>
  <c r="CY26" i="2"/>
  <c r="DI25" i="2"/>
  <c r="BU33" i="2"/>
  <c r="BU28" i="2"/>
  <c r="BT1" i="2"/>
  <c r="CE27" i="2"/>
  <c r="BU29" i="2"/>
  <c r="BU30" i="2"/>
  <c r="BU31" i="2"/>
  <c r="BU32" i="2"/>
  <c r="CJ27" i="2"/>
  <c r="CT26" i="2"/>
  <c r="DN25" i="2"/>
  <c r="DX24" i="2"/>
  <c r="EC24" i="2"/>
  <c r="DR29" i="2"/>
  <c r="DV29" i="2"/>
  <c r="DS29" i="2"/>
  <c r="DT29" i="2"/>
  <c r="DQ29" i="2"/>
  <c r="DU29" i="2"/>
  <c r="CP28" i="2"/>
  <c r="CM28" i="2"/>
  <c r="CQ28" i="2"/>
  <c r="CN28" i="2"/>
  <c r="CR28" i="2"/>
  <c r="CO28" i="2"/>
  <c r="DC29" i="2"/>
  <c r="DG29" i="2"/>
  <c r="DD29" i="2"/>
  <c r="DB29" i="2"/>
  <c r="DE29" i="2"/>
  <c r="DF29" i="2"/>
  <c r="CE28" i="2"/>
  <c r="DP30" i="2"/>
  <c r="DZ35" i="2"/>
  <c r="DK36" i="2"/>
  <c r="DA30" i="2"/>
  <c r="CV37" i="2"/>
  <c r="CL29" i="2"/>
  <c r="BW29" i="2"/>
  <c r="CE29" i="2" s="1"/>
  <c r="BZ28" i="2"/>
  <c r="CA28" i="2"/>
  <c r="BX28" i="2"/>
  <c r="CB28" i="2"/>
  <c r="BY28" i="2"/>
  <c r="CC28" i="2"/>
  <c r="DM26" i="2"/>
  <c r="CI28" i="2"/>
  <c r="EB25" i="2"/>
  <c r="CI29" i="2"/>
  <c r="CX27" i="2"/>
  <c r="EX30" i="2" l="1"/>
  <c r="EU30" i="2"/>
  <c r="EY30" i="2"/>
  <c r="EV30" i="2"/>
  <c r="EZ30" i="2"/>
  <c r="EW30" i="2"/>
  <c r="FJ31" i="2"/>
  <c r="FN31" i="2"/>
  <c r="FL31" i="2"/>
  <c r="FK31" i="2"/>
  <c r="FM31" i="2"/>
  <c r="FO31" i="2"/>
  <c r="FS41" i="2"/>
  <c r="FI32" i="2"/>
  <c r="A32" i="4"/>
  <c r="A44" i="1"/>
  <c r="I43" i="1"/>
  <c r="K43" i="1"/>
  <c r="G43" i="1"/>
  <c r="C43" i="1"/>
  <c r="E43" i="1"/>
  <c r="M43" i="1"/>
  <c r="Q44" i="1"/>
  <c r="O43" i="1"/>
  <c r="EF30" i="2"/>
  <c r="EJ30" i="2"/>
  <c r="EI30" i="2"/>
  <c r="EK30" i="2"/>
  <c r="EG30" i="2"/>
  <c r="EH30" i="2"/>
  <c r="ET31" i="2"/>
  <c r="FD39" i="2"/>
  <c r="EE31" i="2"/>
  <c r="EO38" i="2"/>
  <c r="CY27" i="2"/>
  <c r="DI26" i="2"/>
  <c r="EC25" i="2"/>
  <c r="CI1" i="2"/>
  <c r="CJ28" i="2"/>
  <c r="CT27" i="2"/>
  <c r="DN26" i="2"/>
  <c r="DX25" i="2"/>
  <c r="BU2" i="2"/>
  <c r="CN29" i="2"/>
  <c r="CR29" i="2"/>
  <c r="CO29" i="2"/>
  <c r="CP29" i="2"/>
  <c r="CM29" i="2"/>
  <c r="CQ29" i="2"/>
  <c r="DE30" i="2"/>
  <c r="DB30" i="2"/>
  <c r="DF30" i="2"/>
  <c r="DD30" i="2"/>
  <c r="DG30" i="2"/>
  <c r="DC30" i="2"/>
  <c r="DT30" i="2"/>
  <c r="DQ30" i="2"/>
  <c r="DU30" i="2"/>
  <c r="DR30" i="2"/>
  <c r="DV30" i="2"/>
  <c r="DS30" i="2"/>
  <c r="DP31" i="2"/>
  <c r="DZ36" i="2"/>
  <c r="DK37" i="2"/>
  <c r="DA31" i="2"/>
  <c r="CT28" i="2"/>
  <c r="CV38" i="2"/>
  <c r="CV39" i="2" s="1"/>
  <c r="CV40" i="2" s="1"/>
  <c r="CV41" i="2" s="1"/>
  <c r="CV42" i="2" s="1"/>
  <c r="CV43" i="2" s="1"/>
  <c r="CL30" i="2"/>
  <c r="CJ29" i="2"/>
  <c r="BX29" i="2"/>
  <c r="CB29" i="2"/>
  <c r="BY29" i="2"/>
  <c r="CC29" i="2"/>
  <c r="BZ29" i="2"/>
  <c r="CA29" i="2"/>
  <c r="BW30" i="2"/>
  <c r="CE30" i="2" s="1"/>
  <c r="DM27" i="2"/>
  <c r="CX28" i="2"/>
  <c r="CX29" i="2"/>
  <c r="EB26" i="2"/>
  <c r="CI30" i="2"/>
  <c r="EV31" i="2" l="1"/>
  <c r="EZ31" i="2"/>
  <c r="EU31" i="2"/>
  <c r="EW31" i="2"/>
  <c r="EY31" i="2"/>
  <c r="EX31" i="2"/>
  <c r="FL32" i="2"/>
  <c r="FJ32" i="2"/>
  <c r="FN32" i="2"/>
  <c r="FM32" i="2"/>
  <c r="FO32" i="2"/>
  <c r="FK32" i="2"/>
  <c r="FI33" i="2"/>
  <c r="FS42" i="2"/>
  <c r="A33" i="4"/>
  <c r="A45" i="1"/>
  <c r="K44" i="1"/>
  <c r="G44" i="1"/>
  <c r="M44" i="1"/>
  <c r="O44" i="1"/>
  <c r="E44" i="1"/>
  <c r="I44" i="1"/>
  <c r="C44" i="1"/>
  <c r="S44" i="1"/>
  <c r="S45" i="1" s="1"/>
  <c r="W44" i="1"/>
  <c r="W45" i="1" s="1"/>
  <c r="U44" i="1"/>
  <c r="U45" i="1" s="1"/>
  <c r="Y44" i="1"/>
  <c r="Y45" i="1" s="1"/>
  <c r="EH31" i="2"/>
  <c r="EI31" i="2"/>
  <c r="EJ31" i="2"/>
  <c r="EF31" i="2"/>
  <c r="EK31" i="2"/>
  <c r="EG31" i="2"/>
  <c r="FD40" i="2"/>
  <c r="ET32" i="2"/>
  <c r="EE32" i="2"/>
  <c r="EO39" i="2"/>
  <c r="EC26" i="2"/>
  <c r="DI27" i="2"/>
  <c r="CY28" i="2"/>
  <c r="DX26" i="2"/>
  <c r="DN27" i="2"/>
  <c r="CP30" i="2"/>
  <c r="CM30" i="2"/>
  <c r="CQ30" i="2"/>
  <c r="CN30" i="2"/>
  <c r="CR30" i="2"/>
  <c r="CO30" i="2"/>
  <c r="DC31" i="2"/>
  <c r="DG31" i="2"/>
  <c r="DD31" i="2"/>
  <c r="DF31" i="2"/>
  <c r="DB31" i="2"/>
  <c r="DE31" i="2"/>
  <c r="DR31" i="2"/>
  <c r="DV31" i="2"/>
  <c r="DS31" i="2"/>
  <c r="DT31" i="2"/>
  <c r="DQ31" i="2"/>
  <c r="DU31" i="2"/>
  <c r="DP32" i="2"/>
  <c r="DZ37" i="2"/>
  <c r="DI28" i="2"/>
  <c r="DK38" i="2"/>
  <c r="DA32" i="2"/>
  <c r="CY29" i="2"/>
  <c r="CT29" i="2"/>
  <c r="CL31" i="2"/>
  <c r="CJ30" i="2"/>
  <c r="BZ30" i="2"/>
  <c r="CA30" i="2"/>
  <c r="BX30" i="2"/>
  <c r="CB30" i="2"/>
  <c r="BY30" i="2"/>
  <c r="CC30" i="2"/>
  <c r="BW31" i="2"/>
  <c r="CE31" i="2" s="1"/>
  <c r="CX30" i="2"/>
  <c r="DM29" i="2"/>
  <c r="DM28" i="2"/>
  <c r="CI31" i="2"/>
  <c r="EB27" i="2"/>
  <c r="EX32" i="2" l="1"/>
  <c r="EW32" i="2"/>
  <c r="EU32" i="2"/>
  <c r="EY32" i="2"/>
  <c r="EV32" i="2"/>
  <c r="EZ32" i="2"/>
  <c r="FJ33" i="2"/>
  <c r="FN33" i="2"/>
  <c r="FL33" i="2"/>
  <c r="FO33" i="2"/>
  <c r="FK33" i="2"/>
  <c r="FM33" i="2"/>
  <c r="FS43" i="2"/>
  <c r="FI34" i="2"/>
  <c r="A34" i="4"/>
  <c r="A46" i="1"/>
  <c r="M45" i="1"/>
  <c r="O45" i="1"/>
  <c r="K45" i="1"/>
  <c r="E45" i="1"/>
  <c r="C45" i="1"/>
  <c r="I45" i="1"/>
  <c r="G45" i="1"/>
  <c r="Y46" i="1"/>
  <c r="Q45" i="1"/>
  <c r="EF32" i="2"/>
  <c r="EJ32" i="2"/>
  <c r="EH32" i="2"/>
  <c r="EI32" i="2"/>
  <c r="EK32" i="2"/>
  <c r="EG32" i="2"/>
  <c r="ET33" i="2"/>
  <c r="FD41" i="2"/>
  <c r="EE33" i="2"/>
  <c r="EO40" i="2"/>
  <c r="EC27" i="2"/>
  <c r="DX27" i="2"/>
  <c r="DN28" i="2"/>
  <c r="DE32" i="2"/>
  <c r="DB32" i="2"/>
  <c r="DF32" i="2"/>
  <c r="DC32" i="2"/>
  <c r="DD32" i="2"/>
  <c r="DG32" i="2"/>
  <c r="CN31" i="2"/>
  <c r="CR31" i="2"/>
  <c r="CO31" i="2"/>
  <c r="CP31" i="2"/>
  <c r="CM31" i="2"/>
  <c r="CQ31" i="2"/>
  <c r="DT32" i="2"/>
  <c r="DQ32" i="2"/>
  <c r="DU32" i="2"/>
  <c r="DR32" i="2"/>
  <c r="DV32" i="2"/>
  <c r="DS32" i="2"/>
  <c r="DX28" i="2"/>
  <c r="DP33" i="2"/>
  <c r="DZ38" i="2"/>
  <c r="DN29" i="2"/>
  <c r="DI29" i="2"/>
  <c r="DK39" i="2"/>
  <c r="DA33" i="2"/>
  <c r="CY30" i="2"/>
  <c r="CT30" i="2"/>
  <c r="CL32" i="2"/>
  <c r="CJ31" i="2"/>
  <c r="BX31" i="2"/>
  <c r="CB31" i="2"/>
  <c r="BY31" i="2"/>
  <c r="CC31" i="2"/>
  <c r="BZ31" i="2"/>
  <c r="CA31" i="2"/>
  <c r="BW32" i="2"/>
  <c r="CE32" i="2" s="1"/>
  <c r="EB29" i="2"/>
  <c r="CX31" i="2"/>
  <c r="EB28" i="2"/>
  <c r="DM30" i="2"/>
  <c r="CI32" i="2"/>
  <c r="EV33" i="2" l="1"/>
  <c r="EZ33" i="2"/>
  <c r="EW33" i="2"/>
  <c r="EY33" i="2"/>
  <c r="EX33" i="2"/>
  <c r="EU33" i="2"/>
  <c r="FL34" i="2"/>
  <c r="FJ34" i="2"/>
  <c r="FN34" i="2"/>
  <c r="FK34" i="2"/>
  <c r="FM34" i="2"/>
  <c r="FO34" i="2"/>
  <c r="FI35" i="2"/>
  <c r="FS44" i="2"/>
  <c r="A35" i="4"/>
  <c r="A47" i="1"/>
  <c r="O46" i="1"/>
  <c r="I46" i="1"/>
  <c r="E46" i="1"/>
  <c r="G46" i="1"/>
  <c r="C46" i="1"/>
  <c r="M46" i="1"/>
  <c r="K46" i="1"/>
  <c r="S46" i="1"/>
  <c r="S47" i="1" s="1"/>
  <c r="W46" i="1"/>
  <c r="W47" i="1" s="1"/>
  <c r="Q46" i="1"/>
  <c r="Q47" i="1" s="1"/>
  <c r="U46" i="1"/>
  <c r="U47" i="1" s="1"/>
  <c r="EH33" i="2"/>
  <c r="EG33" i="2"/>
  <c r="EI33" i="2"/>
  <c r="EJ33" i="2"/>
  <c r="EF33" i="2"/>
  <c r="EK33" i="2"/>
  <c r="FD42" i="2"/>
  <c r="ET34" i="2"/>
  <c r="EO41" i="2"/>
  <c r="EE34" i="2"/>
  <c r="EC28" i="2"/>
  <c r="DR33" i="2"/>
  <c r="DV33" i="2"/>
  <c r="DS33" i="2"/>
  <c r="DT33" i="2"/>
  <c r="DQ33" i="2"/>
  <c r="DU33" i="2"/>
  <c r="CP32" i="2"/>
  <c r="CM32" i="2"/>
  <c r="CQ32" i="2"/>
  <c r="CN32" i="2"/>
  <c r="CR32" i="2"/>
  <c r="CO32" i="2"/>
  <c r="CL33" i="2"/>
  <c r="DC33" i="2"/>
  <c r="DG33" i="2"/>
  <c r="DD33" i="2"/>
  <c r="DB33" i="2"/>
  <c r="DE33" i="2"/>
  <c r="DF33" i="2"/>
  <c r="EC29" i="2"/>
  <c r="DX29" i="2"/>
  <c r="DP34" i="2"/>
  <c r="DZ39" i="2"/>
  <c r="DN30" i="2"/>
  <c r="DI30" i="2"/>
  <c r="DK40" i="2"/>
  <c r="DA34" i="2"/>
  <c r="CY31" i="2"/>
  <c r="CT31" i="2"/>
  <c r="CJ32" i="2"/>
  <c r="BZ32" i="2"/>
  <c r="CA32" i="2"/>
  <c r="BX32" i="2"/>
  <c r="CB32" i="2"/>
  <c r="BY32" i="2"/>
  <c r="CC32" i="2"/>
  <c r="CI33" i="2"/>
  <c r="EB30" i="2"/>
  <c r="CX32" i="2"/>
  <c r="DM31" i="2"/>
  <c r="EX34" i="2" l="1"/>
  <c r="EW34" i="2"/>
  <c r="EU34" i="2"/>
  <c r="EY34" i="2"/>
  <c r="EV34" i="2"/>
  <c r="EZ34" i="2"/>
  <c r="FJ35" i="2"/>
  <c r="FN35" i="2"/>
  <c r="FL35" i="2"/>
  <c r="FK35" i="2"/>
  <c r="FO35" i="2"/>
  <c r="FM35" i="2"/>
  <c r="FS45" i="2"/>
  <c r="FI36" i="2"/>
  <c r="A36" i="4"/>
  <c r="A48" i="1"/>
  <c r="S48" i="1" s="1"/>
  <c r="I47" i="1"/>
  <c r="K47" i="1"/>
  <c r="G47" i="1"/>
  <c r="M47" i="1"/>
  <c r="E47" i="1"/>
  <c r="O47" i="1"/>
  <c r="C47" i="1"/>
  <c r="U48" i="1"/>
  <c r="Y47" i="1"/>
  <c r="EF34" i="2"/>
  <c r="EJ34" i="2"/>
  <c r="EG34" i="2"/>
  <c r="EH34" i="2"/>
  <c r="EI34" i="2"/>
  <c r="EK34" i="2"/>
  <c r="ET35" i="2"/>
  <c r="FD43" i="2"/>
  <c r="EE35" i="2"/>
  <c r="EO42" i="2"/>
  <c r="DE34" i="2"/>
  <c r="DB34" i="2"/>
  <c r="DF34" i="2"/>
  <c r="DD34" i="2"/>
  <c r="DG34" i="2"/>
  <c r="DC34" i="2"/>
  <c r="DT34" i="2"/>
  <c r="DQ34" i="2"/>
  <c r="DU34" i="2"/>
  <c r="DR34" i="2"/>
  <c r="DV34" i="2"/>
  <c r="DS34" i="2"/>
  <c r="CL34" i="2"/>
  <c r="CN33" i="2"/>
  <c r="CR33" i="2"/>
  <c r="CO33" i="2"/>
  <c r="CP33" i="2"/>
  <c r="CM33" i="2"/>
  <c r="CQ33" i="2"/>
  <c r="EC30" i="2"/>
  <c r="DX30" i="2"/>
  <c r="DP35" i="2"/>
  <c r="DZ40" i="2"/>
  <c r="DN31" i="2"/>
  <c r="DI31" i="2"/>
  <c r="DK41" i="2"/>
  <c r="DA35" i="2"/>
  <c r="CY32" i="2"/>
  <c r="CT32" i="2"/>
  <c r="CJ33" i="2"/>
  <c r="CX33" i="2"/>
  <c r="CI35" i="2"/>
  <c r="CI38" i="2"/>
  <c r="CI37" i="2"/>
  <c r="DM32" i="2"/>
  <c r="EB31" i="2"/>
  <c r="CI36" i="2"/>
  <c r="CI34" i="2"/>
  <c r="EV35" i="2" l="1"/>
  <c r="EZ35" i="2"/>
  <c r="EU35" i="2"/>
  <c r="EW35" i="2"/>
  <c r="EX35" i="2"/>
  <c r="EY35" i="2"/>
  <c r="FL36" i="2"/>
  <c r="FJ36" i="2"/>
  <c r="FN36" i="2"/>
  <c r="FM36" i="2"/>
  <c r="FO36" i="2"/>
  <c r="FK36" i="2"/>
  <c r="FI37" i="2"/>
  <c r="FS46" i="2"/>
  <c r="A37" i="4"/>
  <c r="A49" i="1"/>
  <c r="K48" i="1"/>
  <c r="G48" i="1"/>
  <c r="M48" i="1"/>
  <c r="E48" i="1"/>
  <c r="O48" i="1"/>
  <c r="I48" i="1"/>
  <c r="C48" i="1"/>
  <c r="Q48" i="1"/>
  <c r="Q49" i="1" s="1"/>
  <c r="U49" i="1"/>
  <c r="Y48" i="1"/>
  <c r="Y49" i="1" s="1"/>
  <c r="W48" i="1"/>
  <c r="W49" i="1" s="1"/>
  <c r="EH35" i="2"/>
  <c r="EF35" i="2"/>
  <c r="EK35" i="2"/>
  <c r="EG35" i="2"/>
  <c r="EI35" i="2"/>
  <c r="EJ35" i="2"/>
  <c r="FD44" i="2"/>
  <c r="ET36" i="2"/>
  <c r="EE36" i="2"/>
  <c r="EO43" i="2"/>
  <c r="DC35" i="2"/>
  <c r="DG35" i="2"/>
  <c r="DD35" i="2"/>
  <c r="DF35" i="2"/>
  <c r="DB35" i="2"/>
  <c r="DE35" i="2"/>
  <c r="DR35" i="2"/>
  <c r="DV35" i="2"/>
  <c r="DS35" i="2"/>
  <c r="DT35" i="2"/>
  <c r="DQ35" i="2"/>
  <c r="DU35" i="2"/>
  <c r="CP34" i="2"/>
  <c r="CM34" i="2"/>
  <c r="CQ34" i="2"/>
  <c r="CN34" i="2"/>
  <c r="CR34" i="2"/>
  <c r="CO34" i="2"/>
  <c r="CL35" i="2"/>
  <c r="EC31" i="2"/>
  <c r="DX31" i="2"/>
  <c r="DP36" i="2"/>
  <c r="DZ41" i="2"/>
  <c r="DN32" i="2"/>
  <c r="DI32" i="2"/>
  <c r="DK42" i="2"/>
  <c r="DA36" i="2"/>
  <c r="CY33" i="2"/>
  <c r="CT34" i="2"/>
  <c r="CT33" i="2"/>
  <c r="CT35" i="2"/>
  <c r="CJ37" i="2"/>
  <c r="CJ35" i="2"/>
  <c r="CJ34" i="2"/>
  <c r="CJ36" i="2"/>
  <c r="CJ38" i="2"/>
  <c r="CX35" i="2"/>
  <c r="CX34" i="2"/>
  <c r="EB32" i="2"/>
  <c r="CX36" i="2"/>
  <c r="DM33" i="2"/>
  <c r="EX36" i="2" l="1"/>
  <c r="EU36" i="2"/>
  <c r="EY36" i="2"/>
  <c r="EW36" i="2"/>
  <c r="EV36" i="2"/>
  <c r="EZ36" i="2"/>
  <c r="FJ37" i="2"/>
  <c r="FN37" i="2"/>
  <c r="FL37" i="2"/>
  <c r="FO37" i="2"/>
  <c r="FK37" i="2"/>
  <c r="FM37" i="2"/>
  <c r="FS47" i="2"/>
  <c r="FI38" i="2"/>
  <c r="A38" i="4"/>
  <c r="A50" i="1"/>
  <c r="M49" i="1"/>
  <c r="O49" i="1"/>
  <c r="I49" i="1"/>
  <c r="C49" i="1"/>
  <c r="K49" i="1"/>
  <c r="G49" i="1"/>
  <c r="E49" i="1"/>
  <c r="W50" i="1"/>
  <c r="S49" i="1"/>
  <c r="S50" i="1" s="1"/>
  <c r="EF36" i="2"/>
  <c r="EJ36" i="2"/>
  <c r="EK36" i="2"/>
  <c r="EG36" i="2"/>
  <c r="EH36" i="2"/>
  <c r="EI36" i="2"/>
  <c r="FD45" i="2"/>
  <c r="ET37" i="2"/>
  <c r="EO44" i="2"/>
  <c r="EE37" i="2"/>
  <c r="DE36" i="2"/>
  <c r="DB36" i="2"/>
  <c r="DF36" i="2"/>
  <c r="DC36" i="2"/>
  <c r="DD36" i="2"/>
  <c r="DG36" i="2"/>
  <c r="CN35" i="2"/>
  <c r="CR35" i="2"/>
  <c r="CO35" i="2"/>
  <c r="CP35" i="2"/>
  <c r="CM35" i="2"/>
  <c r="CQ35" i="2"/>
  <c r="CL36" i="2"/>
  <c r="DT36" i="2"/>
  <c r="DQ36" i="2"/>
  <c r="DU36" i="2"/>
  <c r="DR36" i="2"/>
  <c r="DV36" i="2"/>
  <c r="DS36" i="2"/>
  <c r="EC32" i="2"/>
  <c r="DX32" i="2"/>
  <c r="DP37" i="2"/>
  <c r="DZ42" i="2"/>
  <c r="DN33" i="2"/>
  <c r="DI34" i="2"/>
  <c r="DI33" i="2"/>
  <c r="DI35" i="2"/>
  <c r="DK43" i="2"/>
  <c r="DK44" i="2" s="1"/>
  <c r="DK45" i="2" s="1"/>
  <c r="DK46" i="2" s="1"/>
  <c r="DK47" i="2" s="1"/>
  <c r="DK48" i="2" s="1"/>
  <c r="DA37" i="2"/>
  <c r="CY35" i="2"/>
  <c r="CY34" i="2"/>
  <c r="CY36" i="2"/>
  <c r="CJ2" i="2"/>
  <c r="EB33" i="2"/>
  <c r="DM34" i="2"/>
  <c r="DM36" i="2"/>
  <c r="DM35" i="2"/>
  <c r="FL38" i="2" l="1"/>
  <c r="FJ38" i="2"/>
  <c r="FN38" i="2"/>
  <c r="FK38" i="2"/>
  <c r="FM38" i="2"/>
  <c r="FO38" i="2"/>
  <c r="EV37" i="2"/>
  <c r="EZ37" i="2"/>
  <c r="EU37" i="2"/>
  <c r="EW37" i="2"/>
  <c r="EX37" i="2"/>
  <c r="EY37" i="2"/>
  <c r="FS48" i="2"/>
  <c r="FI39" i="2"/>
  <c r="A39" i="4"/>
  <c r="A51" i="1"/>
  <c r="O50" i="1"/>
  <c r="I50" i="1"/>
  <c r="E50" i="1"/>
  <c r="M50" i="1"/>
  <c r="G50" i="1"/>
  <c r="K50" i="1"/>
  <c r="C50" i="1"/>
  <c r="Q50" i="1"/>
  <c r="S51" i="1"/>
  <c r="U50" i="1"/>
  <c r="U51" i="1" s="1"/>
  <c r="Y50" i="1"/>
  <c r="Y51" i="1" s="1"/>
  <c r="EH37" i="2"/>
  <c r="EJ37" i="2"/>
  <c r="EF37" i="2"/>
  <c r="EK37" i="2"/>
  <c r="EG37" i="2"/>
  <c r="EI37" i="2"/>
  <c r="ET38" i="2"/>
  <c r="FD46" i="2"/>
  <c r="EO45" i="2"/>
  <c r="EE38" i="2"/>
  <c r="DC37" i="2"/>
  <c r="DG37" i="2"/>
  <c r="DD37" i="2"/>
  <c r="DA38" i="2"/>
  <c r="DB37" i="2"/>
  <c r="DE37" i="2"/>
  <c r="DF37" i="2"/>
  <c r="DR37" i="2"/>
  <c r="DV37" i="2"/>
  <c r="DS37" i="2"/>
  <c r="DT37" i="2"/>
  <c r="DQ37" i="2"/>
  <c r="DU37" i="2"/>
  <c r="CP36" i="2"/>
  <c r="CM36" i="2"/>
  <c r="CQ36" i="2"/>
  <c r="CN36" i="2"/>
  <c r="CR36" i="2"/>
  <c r="CO36" i="2"/>
  <c r="CL37" i="2"/>
  <c r="CT36" i="2"/>
  <c r="EC33" i="2"/>
  <c r="DX34" i="2"/>
  <c r="DX33" i="2"/>
  <c r="DX35" i="2"/>
  <c r="DZ43" i="2"/>
  <c r="DP38" i="2"/>
  <c r="DN35" i="2"/>
  <c r="DN34" i="2"/>
  <c r="DN36" i="2"/>
  <c r="EB36" i="2"/>
  <c r="EB34" i="2"/>
  <c r="CX37" i="2"/>
  <c r="EB35" i="2"/>
  <c r="EX38" i="2" l="1"/>
  <c r="EU38" i="2"/>
  <c r="EY38" i="2"/>
  <c r="EW38" i="2"/>
  <c r="EV38" i="2"/>
  <c r="EZ38" i="2"/>
  <c r="FJ39" i="2"/>
  <c r="FN39" i="2"/>
  <c r="FL39" i="2"/>
  <c r="FK39" i="2"/>
  <c r="FO39" i="2"/>
  <c r="FM39" i="2"/>
  <c r="FI40" i="2"/>
  <c r="FS49" i="2"/>
  <c r="A40" i="4"/>
  <c r="A52" i="1"/>
  <c r="I51" i="1"/>
  <c r="K51" i="1"/>
  <c r="G51" i="1"/>
  <c r="O51" i="1"/>
  <c r="E51" i="1"/>
  <c r="Q51" i="1"/>
  <c r="M51" i="1"/>
  <c r="C51" i="1"/>
  <c r="U52" i="1"/>
  <c r="Y52" i="1"/>
  <c r="W51" i="1"/>
  <c r="W52" i="1" s="1"/>
  <c r="EF38" i="2"/>
  <c r="EJ38" i="2"/>
  <c r="EI38" i="2"/>
  <c r="EK38" i="2"/>
  <c r="EG38" i="2"/>
  <c r="EH38" i="2"/>
  <c r="FD47" i="2"/>
  <c r="ET39" i="2"/>
  <c r="EE39" i="2"/>
  <c r="EO46" i="2"/>
  <c r="DI36" i="2"/>
  <c r="CY37" i="2"/>
  <c r="DA39" i="2"/>
  <c r="DE38" i="2"/>
  <c r="DB38" i="2"/>
  <c r="DF38" i="2"/>
  <c r="DD38" i="2"/>
  <c r="DG38" i="2"/>
  <c r="DC38" i="2"/>
  <c r="CN37" i="2"/>
  <c r="CR37" i="2"/>
  <c r="CO37" i="2"/>
  <c r="CP37" i="2"/>
  <c r="CM37" i="2"/>
  <c r="CQ37" i="2"/>
  <c r="CT37" i="2"/>
  <c r="DT38" i="2"/>
  <c r="DQ38" i="2"/>
  <c r="DU38" i="2"/>
  <c r="DR38" i="2"/>
  <c r="DV38" i="2"/>
  <c r="DS38" i="2"/>
  <c r="EC35" i="2"/>
  <c r="EC34" i="2"/>
  <c r="EC36" i="2"/>
  <c r="DP39" i="2"/>
  <c r="DZ44" i="2"/>
  <c r="DM37" i="2"/>
  <c r="CX40" i="2"/>
  <c r="CX42" i="2"/>
  <c r="CX41" i="2"/>
  <c r="CX38" i="2"/>
  <c r="CX39" i="2"/>
  <c r="CX43" i="2"/>
  <c r="FL40" i="2" l="1"/>
  <c r="FJ40" i="2"/>
  <c r="FN40" i="2"/>
  <c r="FM40" i="2"/>
  <c r="FO40" i="2"/>
  <c r="FK40" i="2"/>
  <c r="EV39" i="2"/>
  <c r="EZ39" i="2"/>
  <c r="EU39" i="2"/>
  <c r="EW39" i="2"/>
  <c r="EX39" i="2"/>
  <c r="EY39" i="2"/>
  <c r="FS50" i="2"/>
  <c r="FI41" i="2"/>
  <c r="A41" i="4"/>
  <c r="A53" i="1"/>
  <c r="K52" i="1"/>
  <c r="G52" i="1"/>
  <c r="Q52" i="1"/>
  <c r="M52" i="1"/>
  <c r="E52" i="1"/>
  <c r="I52" i="1"/>
  <c r="C52" i="1"/>
  <c r="O52" i="1"/>
  <c r="W53" i="1"/>
  <c r="S52" i="1"/>
  <c r="S53" i="1" s="1"/>
  <c r="EH39" i="2"/>
  <c r="EI39" i="2"/>
  <c r="EJ39" i="2"/>
  <c r="EF39" i="2"/>
  <c r="EK39" i="2"/>
  <c r="EG39" i="2"/>
  <c r="ET40" i="2"/>
  <c r="FD48" i="2"/>
  <c r="EO47" i="2"/>
  <c r="EE40" i="2"/>
  <c r="CY43" i="2"/>
  <c r="CY39" i="2"/>
  <c r="DI38" i="2"/>
  <c r="CY38" i="2"/>
  <c r="DI37" i="2"/>
  <c r="CX1" i="2"/>
  <c r="CY41" i="2"/>
  <c r="CY42" i="2"/>
  <c r="CY40" i="2"/>
  <c r="DX36" i="2"/>
  <c r="DN37" i="2"/>
  <c r="DR39" i="2"/>
  <c r="DV39" i="2"/>
  <c r="DS39" i="2"/>
  <c r="DT39" i="2"/>
  <c r="DQ39" i="2"/>
  <c r="DU39" i="2"/>
  <c r="DC39" i="2"/>
  <c r="DG39" i="2"/>
  <c r="DD39" i="2"/>
  <c r="DF39" i="2"/>
  <c r="DB39" i="2"/>
  <c r="DE39" i="2"/>
  <c r="DA40" i="2"/>
  <c r="DI39" i="2"/>
  <c r="DZ45" i="2"/>
  <c r="DP40" i="2"/>
  <c r="DM40" i="2"/>
  <c r="DM38" i="2"/>
  <c r="DM39" i="2"/>
  <c r="EB37" i="2"/>
  <c r="FJ41" i="2" l="1"/>
  <c r="FN41" i="2"/>
  <c r="FL41" i="2"/>
  <c r="FO41" i="2"/>
  <c r="FK41" i="2"/>
  <c r="FM41" i="2"/>
  <c r="EX40" i="2"/>
  <c r="EU40" i="2"/>
  <c r="EY40" i="2"/>
  <c r="EW40" i="2"/>
  <c r="EV40" i="2"/>
  <c r="EZ40" i="2"/>
  <c r="FI42" i="2"/>
  <c r="FS51" i="2"/>
  <c r="A42" i="4"/>
  <c r="A54" i="1"/>
  <c r="Q53" i="1"/>
  <c r="M53" i="1"/>
  <c r="O53" i="1"/>
  <c r="K53" i="1"/>
  <c r="C53" i="1"/>
  <c r="I53" i="1"/>
  <c r="E53" i="1"/>
  <c r="G53" i="1"/>
  <c r="Y53" i="1"/>
  <c r="Y54" i="1" s="1"/>
  <c r="S54" i="1"/>
  <c r="U53" i="1"/>
  <c r="U54" i="1" s="1"/>
  <c r="EF40" i="2"/>
  <c r="EJ40" i="2"/>
  <c r="EH40" i="2"/>
  <c r="EI40" i="2"/>
  <c r="EK40" i="2"/>
  <c r="EG40" i="2"/>
  <c r="ET41" i="2"/>
  <c r="FD49" i="2"/>
  <c r="CY2" i="2"/>
  <c r="EO48" i="2"/>
  <c r="EE41" i="2"/>
  <c r="EC37" i="2"/>
  <c r="DN39" i="2"/>
  <c r="DX38" i="2"/>
  <c r="DX37" i="2"/>
  <c r="DN38" i="2"/>
  <c r="DN40" i="2"/>
  <c r="DX39" i="2"/>
  <c r="DE40" i="2"/>
  <c r="DB40" i="2"/>
  <c r="DF40" i="2"/>
  <c r="DC40" i="2"/>
  <c r="DD40" i="2"/>
  <c r="DG40" i="2"/>
  <c r="DA41" i="2"/>
  <c r="DI40" i="2"/>
  <c r="DT40" i="2"/>
  <c r="DQ40" i="2"/>
  <c r="DU40" i="2"/>
  <c r="DR40" i="2"/>
  <c r="DV40" i="2"/>
  <c r="DS40" i="2"/>
  <c r="DP41" i="2"/>
  <c r="DZ46" i="2"/>
  <c r="DM41" i="2"/>
  <c r="EB39" i="2"/>
  <c r="EB40" i="2"/>
  <c r="EB38" i="2"/>
  <c r="EV41" i="2" l="1"/>
  <c r="EZ41" i="2"/>
  <c r="EU41" i="2"/>
  <c r="EW41" i="2"/>
  <c r="EX41" i="2"/>
  <c r="EY41" i="2"/>
  <c r="FL42" i="2"/>
  <c r="FJ42" i="2"/>
  <c r="FN42" i="2"/>
  <c r="FM42" i="2"/>
  <c r="FK42" i="2"/>
  <c r="FO42" i="2"/>
  <c r="FS52" i="2"/>
  <c r="FI43" i="2"/>
  <c r="A43" i="4"/>
  <c r="Y55" i="1"/>
  <c r="A55" i="1"/>
  <c r="O54" i="1"/>
  <c r="I54" i="1"/>
  <c r="E54" i="1"/>
  <c r="Q54" i="1"/>
  <c r="C54" i="1"/>
  <c r="M54" i="1"/>
  <c r="G54" i="1"/>
  <c r="K54" i="1"/>
  <c r="U55" i="1"/>
  <c r="W54" i="1"/>
  <c r="W55" i="1" s="1"/>
  <c r="EH41" i="2"/>
  <c r="EG41" i="2"/>
  <c r="EI41" i="2"/>
  <c r="EJ41" i="2"/>
  <c r="EK41" i="2"/>
  <c r="EF41" i="2"/>
  <c r="FD50" i="2"/>
  <c r="ET42" i="2"/>
  <c r="EE42" i="2"/>
  <c r="EO49" i="2"/>
  <c r="EC38" i="2"/>
  <c r="EC40" i="2"/>
  <c r="EC39" i="2"/>
  <c r="DN41" i="2"/>
  <c r="DX40" i="2"/>
  <c r="DC41" i="2"/>
  <c r="DG41" i="2"/>
  <c r="DD41" i="2"/>
  <c r="DB41" i="2"/>
  <c r="DE41" i="2"/>
  <c r="DF41" i="2"/>
  <c r="DA42" i="2"/>
  <c r="DI41" i="2"/>
  <c r="DR41" i="2"/>
  <c r="DV41" i="2"/>
  <c r="DS41" i="2"/>
  <c r="DT41" i="2"/>
  <c r="DQ41" i="2"/>
  <c r="DU41" i="2"/>
  <c r="DZ47" i="2"/>
  <c r="DP42" i="2"/>
  <c r="EB41" i="2"/>
  <c r="DM42" i="2"/>
  <c r="EX42" i="2" l="1"/>
  <c r="EU42" i="2"/>
  <c r="EY42" i="2"/>
  <c r="EW42" i="2"/>
  <c r="EV42" i="2"/>
  <c r="EZ42" i="2"/>
  <c r="FJ43" i="2"/>
  <c r="FN43" i="2"/>
  <c r="FL43" i="2"/>
  <c r="FK43" i="2"/>
  <c r="FO43" i="2"/>
  <c r="FM43" i="2"/>
  <c r="FS53" i="2"/>
  <c r="FI44" i="2"/>
  <c r="A44" i="4"/>
  <c r="A56" i="1"/>
  <c r="Y56" i="1" s="1"/>
  <c r="I55" i="1"/>
  <c r="K55" i="1"/>
  <c r="G55" i="1"/>
  <c r="Q55" i="1"/>
  <c r="M55" i="1"/>
  <c r="O55" i="1"/>
  <c r="E55" i="1"/>
  <c r="C55" i="1"/>
  <c r="S55" i="1"/>
  <c r="EF42" i="2"/>
  <c r="EJ42" i="2"/>
  <c r="EG42" i="2"/>
  <c r="EH42" i="2"/>
  <c r="EI42" i="2"/>
  <c r="EK42" i="2"/>
  <c r="ET43" i="2"/>
  <c r="FD51" i="2"/>
  <c r="EO50" i="2"/>
  <c r="EE43" i="2"/>
  <c r="DN42" i="2"/>
  <c r="DX41" i="2"/>
  <c r="EC41" i="2"/>
  <c r="DE42" i="2"/>
  <c r="DB42" i="2"/>
  <c r="DF42" i="2"/>
  <c r="DD42" i="2"/>
  <c r="DG42" i="2"/>
  <c r="DC42" i="2"/>
  <c r="DI42" i="2"/>
  <c r="DT42" i="2"/>
  <c r="DQ42" i="2"/>
  <c r="DU42" i="2"/>
  <c r="DP43" i="2"/>
  <c r="DR42" i="2"/>
  <c r="DV42" i="2"/>
  <c r="DS42" i="2"/>
  <c r="DZ48" i="2"/>
  <c r="EB42" i="2"/>
  <c r="DM47" i="2"/>
  <c r="DM44" i="2"/>
  <c r="DM45" i="2"/>
  <c r="DM43" i="2"/>
  <c r="DM46" i="2"/>
  <c r="DM48" i="2"/>
  <c r="EV43" i="2" l="1"/>
  <c r="EZ43" i="2"/>
  <c r="EU43" i="2"/>
  <c r="EW43" i="2"/>
  <c r="EX43" i="2"/>
  <c r="EY43" i="2"/>
  <c r="FL44" i="2"/>
  <c r="FJ44" i="2"/>
  <c r="FN44" i="2"/>
  <c r="FM44" i="2"/>
  <c r="FO44" i="2"/>
  <c r="FK44" i="2"/>
  <c r="FI45" i="2"/>
  <c r="FS54" i="2"/>
  <c r="A45" i="4"/>
  <c r="U56" i="1"/>
  <c r="W56" i="1"/>
  <c r="A57" i="1"/>
  <c r="S56" i="1"/>
  <c r="K56" i="1"/>
  <c r="G56" i="1"/>
  <c r="Q56" i="1"/>
  <c r="M56" i="1"/>
  <c r="E56" i="1"/>
  <c r="O56" i="1"/>
  <c r="I56" i="1"/>
  <c r="C56" i="1"/>
  <c r="EH43" i="2"/>
  <c r="EF43" i="2"/>
  <c r="EK43" i="2"/>
  <c r="EG43" i="2"/>
  <c r="EI43" i="2"/>
  <c r="EJ43" i="2"/>
  <c r="FD52" i="2"/>
  <c r="ET44" i="2"/>
  <c r="EO51" i="2"/>
  <c r="EE44" i="2"/>
  <c r="DN48" i="2"/>
  <c r="DN46" i="2"/>
  <c r="DN43" i="2"/>
  <c r="DM1" i="2"/>
  <c r="DX42" i="2"/>
  <c r="DN45" i="2"/>
  <c r="DN44" i="2"/>
  <c r="DN47" i="2"/>
  <c r="EC42" i="2"/>
  <c r="DP44" i="2"/>
  <c r="DR43" i="2"/>
  <c r="DV43" i="2"/>
  <c r="DS43" i="2"/>
  <c r="DT43" i="2"/>
  <c r="DQ43" i="2"/>
  <c r="DU43" i="2"/>
  <c r="DX43" i="2"/>
  <c r="DZ49" i="2"/>
  <c r="EB43" i="2"/>
  <c r="EB44" i="2"/>
  <c r="FJ45" i="2" l="1"/>
  <c r="FN45" i="2"/>
  <c r="FL45" i="2"/>
  <c r="FO45" i="2"/>
  <c r="FK45" i="2"/>
  <c r="FM45" i="2"/>
  <c r="EX44" i="2"/>
  <c r="EW44" i="2"/>
  <c r="EU44" i="2"/>
  <c r="EY44" i="2"/>
  <c r="EV44" i="2"/>
  <c r="EZ44" i="2"/>
  <c r="FS55" i="2"/>
  <c r="FI46" i="2"/>
  <c r="A46" i="4"/>
  <c r="W57" i="1"/>
  <c r="W58" i="1" s="1"/>
  <c r="U57" i="1"/>
  <c r="U58" i="1" s="1"/>
  <c r="A58" i="1"/>
  <c r="Q57" i="1"/>
  <c r="M57" i="1"/>
  <c r="O57" i="1"/>
  <c r="I57" i="1"/>
  <c r="C57" i="1"/>
  <c r="K57" i="1"/>
  <c r="S57" i="1"/>
  <c r="G57" i="1"/>
  <c r="E57" i="1"/>
  <c r="Y57" i="1"/>
  <c r="Y58" i="1" s="1"/>
  <c r="DN2" i="2"/>
  <c r="EF44" i="2"/>
  <c r="EJ44" i="2"/>
  <c r="EK44" i="2"/>
  <c r="EG44" i="2"/>
  <c r="EH44" i="2"/>
  <c r="EI44" i="2"/>
  <c r="ET45" i="2"/>
  <c r="FD53" i="2"/>
  <c r="EE45" i="2"/>
  <c r="EO52" i="2"/>
  <c r="EC44" i="2"/>
  <c r="EC43" i="2"/>
  <c r="DZ50" i="2"/>
  <c r="DR44" i="2"/>
  <c r="DS44" i="2"/>
  <c r="DV44" i="2"/>
  <c r="DQ44" i="2"/>
  <c r="DT44" i="2"/>
  <c r="DU44" i="2"/>
  <c r="DP45" i="2"/>
  <c r="DX44" i="2"/>
  <c r="EB45" i="2"/>
  <c r="EV45" i="2" l="1"/>
  <c r="EZ45" i="2"/>
  <c r="EW45" i="2"/>
  <c r="EU45" i="2"/>
  <c r="EX45" i="2"/>
  <c r="EY45" i="2"/>
  <c r="FL46" i="2"/>
  <c r="FJ46" i="2"/>
  <c r="FN46" i="2"/>
  <c r="FM46" i="2"/>
  <c r="FK46" i="2"/>
  <c r="FO46" i="2"/>
  <c r="FI47" i="2"/>
  <c r="FS56" i="2"/>
  <c r="A47" i="4"/>
  <c r="A59" i="1"/>
  <c r="O58" i="1"/>
  <c r="I58" i="1"/>
  <c r="E58" i="1"/>
  <c r="S58" i="1"/>
  <c r="M58" i="1"/>
  <c r="G58" i="1"/>
  <c r="K58" i="1"/>
  <c r="C58" i="1"/>
  <c r="Q58" i="1"/>
  <c r="U59" i="1"/>
  <c r="Y59" i="1"/>
  <c r="W59" i="1"/>
  <c r="EH45" i="2"/>
  <c r="EJ45" i="2"/>
  <c r="EF45" i="2"/>
  <c r="EK45" i="2"/>
  <c r="EG45" i="2"/>
  <c r="EI45" i="2"/>
  <c r="FD54" i="2"/>
  <c r="ET46" i="2"/>
  <c r="EE46" i="2"/>
  <c r="EO53" i="2"/>
  <c r="EC45" i="2"/>
  <c r="DQ45" i="2"/>
  <c r="DR45" i="2"/>
  <c r="DS45" i="2"/>
  <c r="DU45" i="2"/>
  <c r="DV45" i="2"/>
  <c r="DT45" i="2"/>
  <c r="DP46" i="2"/>
  <c r="DX45" i="2"/>
  <c r="DZ51" i="2"/>
  <c r="EB46" i="2"/>
  <c r="EX46" i="2" l="1"/>
  <c r="EW46" i="2"/>
  <c r="EU46" i="2"/>
  <c r="EY46" i="2"/>
  <c r="EV46" i="2"/>
  <c r="EZ46" i="2"/>
  <c r="FJ47" i="2"/>
  <c r="FN47" i="2"/>
  <c r="FL47" i="2"/>
  <c r="FK47" i="2"/>
  <c r="FM47" i="2"/>
  <c r="FO47" i="2"/>
  <c r="FS57" i="2"/>
  <c r="FI48" i="2"/>
  <c r="A48" i="4"/>
  <c r="U60" i="1"/>
  <c r="Y60" i="1"/>
  <c r="A60" i="1"/>
  <c r="I59" i="1"/>
  <c r="S59" i="1"/>
  <c r="K59" i="1"/>
  <c r="G59" i="1"/>
  <c r="O59" i="1"/>
  <c r="E59" i="1"/>
  <c r="Q59" i="1"/>
  <c r="C59" i="1"/>
  <c r="M59" i="1"/>
  <c r="EF46" i="2"/>
  <c r="EJ46" i="2"/>
  <c r="EI46" i="2"/>
  <c r="EK46" i="2"/>
  <c r="EG46" i="2"/>
  <c r="EH46" i="2"/>
  <c r="ET47" i="2"/>
  <c r="FD55" i="2"/>
  <c r="EE47" i="2"/>
  <c r="EO54" i="2"/>
  <c r="EC46" i="2"/>
  <c r="DZ52" i="2"/>
  <c r="DT46" i="2"/>
  <c r="DP47" i="2"/>
  <c r="DR46" i="2"/>
  <c r="DS46" i="2"/>
  <c r="DQ46" i="2"/>
  <c r="DV46" i="2"/>
  <c r="DU46" i="2"/>
  <c r="DX46" i="2"/>
  <c r="EB47" i="2"/>
  <c r="EV47" i="2" l="1"/>
  <c r="EZ47" i="2"/>
  <c r="EW47" i="2"/>
  <c r="EU47" i="2"/>
  <c r="EX47" i="2"/>
  <c r="EY47" i="2"/>
  <c r="FL48" i="2"/>
  <c r="FJ48" i="2"/>
  <c r="FN48" i="2"/>
  <c r="FM48" i="2"/>
  <c r="FO48" i="2"/>
  <c r="FK48" i="2"/>
  <c r="FI49" i="2"/>
  <c r="FS58" i="2"/>
  <c r="A49" i="4"/>
  <c r="A61" i="1"/>
  <c r="S60" i="1"/>
  <c r="K60" i="1"/>
  <c r="G60" i="1"/>
  <c r="Q60" i="1"/>
  <c r="M60" i="1"/>
  <c r="C60" i="1"/>
  <c r="E60" i="1"/>
  <c r="I60" i="1"/>
  <c r="O60" i="1"/>
  <c r="W60" i="1"/>
  <c r="W61" i="1" s="1"/>
  <c r="EE48" i="2"/>
  <c r="EH47" i="2"/>
  <c r="EI47" i="2"/>
  <c r="EJ47" i="2"/>
  <c r="EF47" i="2"/>
  <c r="EK47" i="2"/>
  <c r="EG47" i="2"/>
  <c r="ET48" i="2"/>
  <c r="FD56" i="2"/>
  <c r="EO55" i="2"/>
  <c r="EC47" i="2"/>
  <c r="DZ53" i="2"/>
  <c r="DQ47" i="2"/>
  <c r="DS47" i="2"/>
  <c r="DU47" i="2"/>
  <c r="DR47" i="2"/>
  <c r="DT47" i="2"/>
  <c r="DV47" i="2"/>
  <c r="DX47" i="2"/>
  <c r="EB52" i="2"/>
  <c r="EB51" i="2"/>
  <c r="EB48" i="2"/>
  <c r="EB49" i="2"/>
  <c r="EB50" i="2"/>
  <c r="EX48" i="2" l="1"/>
  <c r="EW48" i="2"/>
  <c r="EU48" i="2"/>
  <c r="EY48" i="2"/>
  <c r="EV48" i="2"/>
  <c r="EZ48" i="2"/>
  <c r="FJ49" i="2"/>
  <c r="FN49" i="2"/>
  <c r="FL49" i="2"/>
  <c r="FO49" i="2"/>
  <c r="FK49" i="2"/>
  <c r="FM49" i="2"/>
  <c r="FS59" i="2"/>
  <c r="FI50" i="2"/>
  <c r="A50" i="4"/>
  <c r="A62" i="1"/>
  <c r="Q61" i="1"/>
  <c r="M61" i="1"/>
  <c r="O61" i="1"/>
  <c r="K61" i="1"/>
  <c r="E61" i="1"/>
  <c r="C61" i="1"/>
  <c r="I61" i="1"/>
  <c r="S61" i="1"/>
  <c r="G61" i="1"/>
  <c r="U61" i="1"/>
  <c r="W62" i="1"/>
  <c r="Y61" i="1"/>
  <c r="Y62" i="1" s="1"/>
  <c r="EE49" i="2"/>
  <c r="EF48" i="2"/>
  <c r="EJ48" i="2"/>
  <c r="EH48" i="2"/>
  <c r="EI48" i="2"/>
  <c r="EK48" i="2"/>
  <c r="EG48" i="2"/>
  <c r="FD57" i="2"/>
  <c r="ET49" i="2"/>
  <c r="EO56" i="2"/>
  <c r="EO57" i="2" s="1"/>
  <c r="EO58" i="2" s="1"/>
  <c r="EO59" i="2" s="1"/>
  <c r="EO60" i="2" s="1"/>
  <c r="EO61" i="2" s="1"/>
  <c r="EO62" i="2" s="1"/>
  <c r="EO63" i="2" s="1"/>
  <c r="EO64" i="2" s="1"/>
  <c r="EO65" i="2" s="1"/>
  <c r="EO66" i="2" s="1"/>
  <c r="EO67" i="2" s="1"/>
  <c r="EO68" i="2" s="1"/>
  <c r="EO69" i="2" s="1"/>
  <c r="EO70" i="2" s="1"/>
  <c r="EO71" i="2" s="1"/>
  <c r="EO72" i="2" s="1"/>
  <c r="EO73" i="2" s="1"/>
  <c r="EO74" i="2" s="1"/>
  <c r="EO75" i="2" s="1"/>
  <c r="EO76" i="2" s="1"/>
  <c r="EO77" i="2" s="1"/>
  <c r="EO78" i="2" s="1"/>
  <c r="EC50" i="2"/>
  <c r="EC49" i="2"/>
  <c r="EC48" i="2"/>
  <c r="EC51" i="2"/>
  <c r="EC52" i="2"/>
  <c r="DZ54" i="2"/>
  <c r="EB53" i="2"/>
  <c r="EV49" i="2" l="1"/>
  <c r="EZ49" i="2"/>
  <c r="EW49" i="2"/>
  <c r="EU49" i="2"/>
  <c r="EX49" i="2"/>
  <c r="EY49" i="2"/>
  <c r="FL50" i="2"/>
  <c r="FJ50" i="2"/>
  <c r="FN50" i="2"/>
  <c r="FK50" i="2"/>
  <c r="FM50" i="2"/>
  <c r="FO50" i="2"/>
  <c r="FI51" i="2"/>
  <c r="FS60" i="2"/>
  <c r="A51" i="4"/>
  <c r="A63" i="1"/>
  <c r="O62" i="1"/>
  <c r="I62" i="1"/>
  <c r="E62" i="1"/>
  <c r="G62" i="1"/>
  <c r="U62" i="1"/>
  <c r="Q62" i="1"/>
  <c r="C62" i="1"/>
  <c r="S62" i="1"/>
  <c r="M62" i="1"/>
  <c r="K62" i="1"/>
  <c r="EE50" i="2"/>
  <c r="EH49" i="2"/>
  <c r="EG49" i="2"/>
  <c r="EI49" i="2"/>
  <c r="EJ49" i="2"/>
  <c r="EF49" i="2"/>
  <c r="EK49" i="2"/>
  <c r="EO79" i="2"/>
  <c r="ET50" i="2"/>
  <c r="FD58" i="2"/>
  <c r="EC53" i="2"/>
  <c r="DZ55" i="2"/>
  <c r="EQ79" i="2"/>
  <c r="EB54" i="2"/>
  <c r="FJ51" i="2" l="1"/>
  <c r="FN51" i="2"/>
  <c r="FL51" i="2"/>
  <c r="FK51" i="2"/>
  <c r="FO51" i="2"/>
  <c r="FM51" i="2"/>
  <c r="EX50" i="2"/>
  <c r="EW50" i="2"/>
  <c r="EU50" i="2"/>
  <c r="EY50" i="2"/>
  <c r="EV50" i="2"/>
  <c r="EZ50" i="2"/>
  <c r="FS61" i="2"/>
  <c r="FI52" i="2"/>
  <c r="A52" i="4"/>
  <c r="A64" i="1"/>
  <c r="I63" i="1"/>
  <c r="S63" i="1"/>
  <c r="K63" i="1"/>
  <c r="G63" i="1"/>
  <c r="U63" i="1"/>
  <c r="Q63" i="1"/>
  <c r="M63" i="1"/>
  <c r="E63" i="1"/>
  <c r="O63" i="1"/>
  <c r="C63" i="1"/>
  <c r="Y63" i="1"/>
  <c r="Y64" i="1" s="1"/>
  <c r="W63" i="1"/>
  <c r="W64" i="1" s="1"/>
  <c r="EE51" i="2"/>
  <c r="EF50" i="2"/>
  <c r="EJ50" i="2"/>
  <c r="EG50" i="2"/>
  <c r="EH50" i="2"/>
  <c r="EI50" i="2"/>
  <c r="EK50" i="2"/>
  <c r="ER79" i="2"/>
  <c r="EO80" i="2"/>
  <c r="FD59" i="2"/>
  <c r="ET51" i="2"/>
  <c r="EC54" i="2"/>
  <c r="DZ56" i="2"/>
  <c r="EQ80" i="2"/>
  <c r="EB56" i="2"/>
  <c r="EB55" i="2"/>
  <c r="EV51" i="2" l="1"/>
  <c r="EZ51" i="2"/>
  <c r="EY51" i="2"/>
  <c r="EW51" i="2"/>
  <c r="EU51" i="2"/>
  <c r="EX51" i="2"/>
  <c r="FL52" i="2"/>
  <c r="FJ52" i="2"/>
  <c r="FN52" i="2"/>
  <c r="FM52" i="2"/>
  <c r="FO52" i="2"/>
  <c r="FK52" i="2"/>
  <c r="FI53" i="2"/>
  <c r="FS62" i="2"/>
  <c r="A53" i="4"/>
  <c r="W65" i="1"/>
  <c r="A65" i="1"/>
  <c r="S64" i="1"/>
  <c r="K64" i="1"/>
  <c r="G64" i="1"/>
  <c r="U64" i="1"/>
  <c r="Q64" i="1"/>
  <c r="M64" i="1"/>
  <c r="O64" i="1"/>
  <c r="I64" i="1"/>
  <c r="E64" i="1"/>
  <c r="C64" i="1"/>
  <c r="EE52" i="2"/>
  <c r="EH51" i="2"/>
  <c r="EF51" i="2"/>
  <c r="EK51" i="2"/>
  <c r="EG51" i="2"/>
  <c r="EI51" i="2"/>
  <c r="EJ51" i="2"/>
  <c r="ER80" i="2"/>
  <c r="EO81" i="2"/>
  <c r="FD60" i="2"/>
  <c r="ET52" i="2"/>
  <c r="EQ81" i="2"/>
  <c r="EX52" i="2" l="1"/>
  <c r="EU52" i="2"/>
  <c r="EY52" i="2"/>
  <c r="EW52" i="2"/>
  <c r="EV52" i="2"/>
  <c r="EZ52" i="2"/>
  <c r="FJ53" i="2"/>
  <c r="FN53" i="2"/>
  <c r="FL53" i="2"/>
  <c r="FO53" i="2"/>
  <c r="FK53" i="2"/>
  <c r="FM53" i="2"/>
  <c r="FS63" i="2"/>
  <c r="FI54" i="2"/>
  <c r="A54" i="4"/>
  <c r="A66" i="1"/>
  <c r="U65" i="1"/>
  <c r="Q65" i="1"/>
  <c r="M65" i="1"/>
  <c r="O65" i="1"/>
  <c r="I65" i="1"/>
  <c r="C65" i="1"/>
  <c r="K65" i="1"/>
  <c r="S65" i="1"/>
  <c r="G65" i="1"/>
  <c r="E65" i="1"/>
  <c r="W66" i="1"/>
  <c r="Y65" i="1"/>
  <c r="Y66" i="1" s="1"/>
  <c r="EE53" i="2"/>
  <c r="EF52" i="2"/>
  <c r="EJ52" i="2"/>
  <c r="EK52" i="2"/>
  <c r="EG52" i="2"/>
  <c r="EH52" i="2"/>
  <c r="EI52" i="2"/>
  <c r="ER81" i="2"/>
  <c r="EO82" i="2"/>
  <c r="ET53" i="2"/>
  <c r="FD61" i="2"/>
  <c r="EC55" i="2"/>
  <c r="EC56" i="2"/>
  <c r="EB1" i="2"/>
  <c r="EQ82" i="2"/>
  <c r="FL54" i="2" l="1"/>
  <c r="FJ54" i="2"/>
  <c r="FN54" i="2"/>
  <c r="FM54" i="2"/>
  <c r="FK54" i="2"/>
  <c r="FO54" i="2"/>
  <c r="EV53" i="2"/>
  <c r="EZ53" i="2"/>
  <c r="EW53" i="2"/>
  <c r="EY53" i="2"/>
  <c r="EX53" i="2"/>
  <c r="EU53" i="2"/>
  <c r="FI55" i="2"/>
  <c r="FS64" i="2"/>
  <c r="A55" i="4"/>
  <c r="A67" i="1"/>
  <c r="O66" i="1"/>
  <c r="I66" i="1"/>
  <c r="E66" i="1"/>
  <c r="S66" i="1"/>
  <c r="M66" i="1"/>
  <c r="G66" i="1"/>
  <c r="K66" i="1"/>
  <c r="C66" i="1"/>
  <c r="Q66" i="1"/>
  <c r="U66" i="1"/>
  <c r="EC2" i="2"/>
  <c r="EE54" i="2"/>
  <c r="EH53" i="2"/>
  <c r="EJ53" i="2"/>
  <c r="EF53" i="2"/>
  <c r="EK53" i="2"/>
  <c r="EG53" i="2"/>
  <c r="EI53" i="2"/>
  <c r="ER82" i="2"/>
  <c r="FD62" i="2"/>
  <c r="ET54" i="2"/>
  <c r="EX54" i="2" l="1"/>
  <c r="EW54" i="2"/>
  <c r="EU54" i="2"/>
  <c r="EY54" i="2"/>
  <c r="EV54" i="2"/>
  <c r="EZ54" i="2"/>
  <c r="FJ55" i="2"/>
  <c r="FN55" i="2"/>
  <c r="FL55" i="2"/>
  <c r="FK55" i="2"/>
  <c r="FM55" i="2"/>
  <c r="FO55" i="2"/>
  <c r="FS65" i="2"/>
  <c r="FI56" i="2"/>
  <c r="A56" i="4"/>
  <c r="A68" i="1"/>
  <c r="I67" i="1"/>
  <c r="S67" i="1"/>
  <c r="K67" i="1"/>
  <c r="G67" i="1"/>
  <c r="O67" i="1"/>
  <c r="E67" i="1"/>
  <c r="U67" i="1"/>
  <c r="Q67" i="1"/>
  <c r="C67" i="1"/>
  <c r="M67" i="1"/>
  <c r="Y67" i="1"/>
  <c r="Y68" i="1" s="1"/>
  <c r="W67" i="1"/>
  <c r="EE55" i="2"/>
  <c r="EF54" i="2"/>
  <c r="EJ54" i="2"/>
  <c r="EI54" i="2"/>
  <c r="EK54" i="2"/>
  <c r="EG54" i="2"/>
  <c r="EH54" i="2"/>
  <c r="ET55" i="2"/>
  <c r="FD63" i="2"/>
  <c r="EV55" i="2" l="1"/>
  <c r="EZ55" i="2"/>
  <c r="EU55" i="2"/>
  <c r="EW55" i="2"/>
  <c r="EX55" i="2"/>
  <c r="EY55" i="2"/>
  <c r="FL56" i="2"/>
  <c r="FJ56" i="2"/>
  <c r="FN56" i="2"/>
  <c r="FM56" i="2"/>
  <c r="FO56" i="2"/>
  <c r="FK56" i="2"/>
  <c r="FI57" i="2"/>
  <c r="FS66" i="2"/>
  <c r="A57" i="4"/>
  <c r="A69" i="1"/>
  <c r="S68" i="1"/>
  <c r="K68" i="1"/>
  <c r="G68" i="1"/>
  <c r="U68" i="1"/>
  <c r="Q68" i="1"/>
  <c r="M68" i="1"/>
  <c r="E68" i="1"/>
  <c r="W68" i="1"/>
  <c r="O68" i="1"/>
  <c r="C68" i="1"/>
  <c r="I68" i="1"/>
  <c r="EE56" i="2"/>
  <c r="EH55" i="2"/>
  <c r="EI55" i="2"/>
  <c r="EJ55" i="2"/>
  <c r="EF55" i="2"/>
  <c r="EK55" i="2"/>
  <c r="EG55" i="2"/>
  <c r="FD64" i="2"/>
  <c r="ET56" i="2"/>
  <c r="FJ57" i="2" l="1"/>
  <c r="FN57" i="2"/>
  <c r="FL57" i="2"/>
  <c r="FO57" i="2"/>
  <c r="FK57" i="2"/>
  <c r="FM57" i="2"/>
  <c r="EX56" i="2"/>
  <c r="EU56" i="2"/>
  <c r="EY56" i="2"/>
  <c r="EW56" i="2"/>
  <c r="EV56" i="2"/>
  <c r="EZ56" i="2"/>
  <c r="FS67" i="2"/>
  <c r="FI58" i="2"/>
  <c r="A58" i="4"/>
  <c r="A70" i="1"/>
  <c r="U69" i="1"/>
  <c r="Q69" i="1"/>
  <c r="M69" i="1"/>
  <c r="W69" i="1"/>
  <c r="O69" i="1"/>
  <c r="K69" i="1"/>
  <c r="C69" i="1"/>
  <c r="I69" i="1"/>
  <c r="E69" i="1"/>
  <c r="S69" i="1"/>
  <c r="G69" i="1"/>
  <c r="Y69" i="1"/>
  <c r="Y70" i="1" s="1"/>
  <c r="EE57" i="2"/>
  <c r="EF56" i="2"/>
  <c r="EJ56" i="2"/>
  <c r="EH56" i="2"/>
  <c r="EI56" i="2"/>
  <c r="EK56" i="2"/>
  <c r="EG56" i="2"/>
  <c r="ET57" i="2"/>
  <c r="FD65" i="2"/>
  <c r="FL58" i="2" l="1"/>
  <c r="FJ58" i="2"/>
  <c r="FN58" i="2"/>
  <c r="FK58" i="2"/>
  <c r="FM58" i="2"/>
  <c r="FO58" i="2"/>
  <c r="EV57" i="2"/>
  <c r="EZ57" i="2"/>
  <c r="EU57" i="2"/>
  <c r="EW57" i="2"/>
  <c r="EX57" i="2"/>
  <c r="EY57" i="2"/>
  <c r="FI59" i="2"/>
  <c r="FS68" i="2"/>
  <c r="A59" i="4"/>
  <c r="A71" i="1"/>
  <c r="W70" i="1"/>
  <c r="O70" i="1"/>
  <c r="I70" i="1"/>
  <c r="E70" i="1"/>
  <c r="G70" i="1"/>
  <c r="U70" i="1"/>
  <c r="Q70" i="1"/>
  <c r="C70" i="1"/>
  <c r="S70" i="1"/>
  <c r="M70" i="1"/>
  <c r="K70" i="1"/>
  <c r="EE58" i="2"/>
  <c r="EH57" i="2"/>
  <c r="EG57" i="2"/>
  <c r="EI57" i="2"/>
  <c r="EJ57" i="2"/>
  <c r="EF57" i="2"/>
  <c r="EK57" i="2"/>
  <c r="FD66" i="2"/>
  <c r="ET58" i="2"/>
  <c r="FB58" i="2"/>
  <c r="FJ59" i="2" l="1"/>
  <c r="FL59" i="2"/>
  <c r="FK59" i="2"/>
  <c r="FM59" i="2"/>
  <c r="FN59" i="2"/>
  <c r="FO59" i="2"/>
  <c r="EX58" i="2"/>
  <c r="EU58" i="2"/>
  <c r="EY58" i="2"/>
  <c r="EW58" i="2"/>
  <c r="EV58" i="2"/>
  <c r="EZ58" i="2"/>
  <c r="FI60" i="2"/>
  <c r="FS69" i="2"/>
  <c r="A60" i="4"/>
  <c r="A72" i="1"/>
  <c r="I71" i="1"/>
  <c r="S71" i="1"/>
  <c r="K71" i="1"/>
  <c r="G71" i="1"/>
  <c r="U71" i="1"/>
  <c r="Q71" i="1"/>
  <c r="W71" i="1"/>
  <c r="M71" i="1"/>
  <c r="O71" i="1"/>
  <c r="E71" i="1"/>
  <c r="C71" i="1"/>
  <c r="Y71" i="1"/>
  <c r="Y72" i="1" s="1"/>
  <c r="EE59" i="2"/>
  <c r="EF58" i="2"/>
  <c r="EJ58" i="2"/>
  <c r="EG58" i="2"/>
  <c r="EH58" i="2"/>
  <c r="EI58" i="2"/>
  <c r="EK58" i="2"/>
  <c r="ET59" i="2"/>
  <c r="FD67" i="2"/>
  <c r="FB59" i="2"/>
  <c r="EM2" i="2"/>
  <c r="EM4" i="2"/>
  <c r="EM5" i="2"/>
  <c r="EM6" i="2"/>
  <c r="EM7" i="2"/>
  <c r="EM8" i="2"/>
  <c r="EM9" i="2"/>
  <c r="EM10" i="2"/>
  <c r="EM11" i="2"/>
  <c r="EM12" i="2"/>
  <c r="EM13" i="2"/>
  <c r="EM14" i="2"/>
  <c r="EM15" i="2"/>
  <c r="EM16" i="2"/>
  <c r="EM17" i="2"/>
  <c r="EM18" i="2"/>
  <c r="EM19" i="2"/>
  <c r="EM20" i="2"/>
  <c r="EM21" i="2"/>
  <c r="EM22" i="2"/>
  <c r="EM23" i="2"/>
  <c r="EM24" i="2"/>
  <c r="EM25" i="2"/>
  <c r="EM26" i="2"/>
  <c r="EM27" i="2"/>
  <c r="EM28" i="2"/>
  <c r="EM29" i="2"/>
  <c r="EM30" i="2"/>
  <c r="EM31" i="2"/>
  <c r="EM32" i="2"/>
  <c r="EM34" i="2"/>
  <c r="EM35" i="2"/>
  <c r="EM33" i="2"/>
  <c r="EM36" i="2"/>
  <c r="EM37" i="2"/>
  <c r="EM39" i="2"/>
  <c r="EM38" i="2"/>
  <c r="EM40" i="2"/>
  <c r="EM41" i="2"/>
  <c r="EM43" i="2"/>
  <c r="EM42" i="2"/>
  <c r="EM44" i="2"/>
  <c r="EM45" i="2"/>
  <c r="EM46" i="2"/>
  <c r="EM59" i="2"/>
  <c r="EM49" i="2"/>
  <c r="EM51" i="2"/>
  <c r="EM48" i="2"/>
  <c r="EM47" i="2"/>
  <c r="EM50" i="2"/>
  <c r="EM52" i="2"/>
  <c r="EM53" i="2"/>
  <c r="EM54" i="2"/>
  <c r="EM56" i="2"/>
  <c r="EM58" i="2"/>
  <c r="EM57" i="2"/>
  <c r="EM55" i="2"/>
  <c r="EQ7" i="2"/>
  <c r="EQ6" i="2"/>
  <c r="EQ5" i="2"/>
  <c r="EQ8" i="2"/>
  <c r="EQ4" i="2"/>
  <c r="EQ3" i="2"/>
  <c r="FB2" i="2" s="1"/>
  <c r="EQ10" i="2"/>
  <c r="EQ11" i="2"/>
  <c r="EQ12" i="2"/>
  <c r="EQ13" i="2"/>
  <c r="EQ14" i="2"/>
  <c r="EQ15" i="2"/>
  <c r="EQ16" i="2"/>
  <c r="EQ17" i="2"/>
  <c r="EQ18" i="2"/>
  <c r="EQ19" i="2"/>
  <c r="EQ20" i="2"/>
  <c r="EQ21" i="2"/>
  <c r="EQ22" i="2"/>
  <c r="EQ23" i="2"/>
  <c r="EQ24" i="2"/>
  <c r="EQ25" i="2"/>
  <c r="EQ26" i="2"/>
  <c r="EQ27" i="2"/>
  <c r="EQ28" i="2"/>
  <c r="EQ29" i="2"/>
  <c r="EQ30" i="2"/>
  <c r="EQ31" i="2"/>
  <c r="EQ32" i="2"/>
  <c r="EQ33" i="2"/>
  <c r="EQ34" i="2"/>
  <c r="EQ35" i="2"/>
  <c r="EQ36" i="2"/>
  <c r="EQ37" i="2"/>
  <c r="EQ40" i="2"/>
  <c r="EQ41" i="2"/>
  <c r="EQ38" i="2"/>
  <c r="EQ39" i="2"/>
  <c r="EQ42" i="2"/>
  <c r="EQ43" i="2"/>
  <c r="EQ44" i="2"/>
  <c r="EQ45" i="2"/>
  <c r="EQ46" i="2"/>
  <c r="EQ47" i="2"/>
  <c r="EQ48" i="2"/>
  <c r="EQ49" i="2"/>
  <c r="EQ50" i="2"/>
  <c r="EQ51" i="2"/>
  <c r="EQ52" i="2"/>
  <c r="EQ53" i="2"/>
  <c r="EQ54" i="2"/>
  <c r="EQ55" i="2"/>
  <c r="EQ56" i="2"/>
  <c r="EQ57" i="2"/>
  <c r="EQ58" i="2"/>
  <c r="FB57" i="2" s="1"/>
  <c r="EQ59" i="2"/>
  <c r="EQ60" i="2"/>
  <c r="EQ9" i="2"/>
  <c r="FB6" i="2"/>
  <c r="FB5" i="2"/>
  <c r="FB4" i="2"/>
  <c r="FB7" i="2"/>
  <c r="FB3" i="2"/>
  <c r="FB9" i="2"/>
  <c r="FB10" i="2"/>
  <c r="FB11" i="2"/>
  <c r="FB12" i="2"/>
  <c r="FB13" i="2"/>
  <c r="FB14" i="2"/>
  <c r="FB15" i="2"/>
  <c r="FB16" i="2"/>
  <c r="FB17" i="2"/>
  <c r="FB18" i="2"/>
  <c r="FB19" i="2"/>
  <c r="FB20" i="2"/>
  <c r="FB21" i="2"/>
  <c r="FB22" i="2"/>
  <c r="FB23" i="2"/>
  <c r="FB24" i="2"/>
  <c r="FB25" i="2"/>
  <c r="FB26" i="2"/>
  <c r="FB27" i="2"/>
  <c r="FB28" i="2"/>
  <c r="FB29" i="2"/>
  <c r="FB30" i="2"/>
  <c r="FB31" i="2"/>
  <c r="FB32" i="2"/>
  <c r="FB33" i="2"/>
  <c r="FB34" i="2"/>
  <c r="FB35" i="2"/>
  <c r="FB36" i="2"/>
  <c r="FB39" i="2"/>
  <c r="FB40" i="2"/>
  <c r="FB37" i="2"/>
  <c r="FB38" i="2"/>
  <c r="FB41" i="2"/>
  <c r="FB42" i="2"/>
  <c r="FB43" i="2"/>
  <c r="FB44" i="2"/>
  <c r="FB45" i="2"/>
  <c r="FB46" i="2"/>
  <c r="FB47" i="2"/>
  <c r="FB48" i="2"/>
  <c r="FB49" i="2"/>
  <c r="FB50" i="2"/>
  <c r="FB51" i="2"/>
  <c r="FB52" i="2"/>
  <c r="FB53" i="2"/>
  <c r="FB54" i="2"/>
  <c r="FB55" i="2"/>
  <c r="FB56" i="2"/>
  <c r="FB8" i="2"/>
  <c r="FF12" i="2"/>
  <c r="FF11" i="2"/>
  <c r="FF10" i="2"/>
  <c r="FF13" i="2"/>
  <c r="FF9" i="2"/>
  <c r="FF4" i="2"/>
  <c r="FF8" i="2"/>
  <c r="FF7" i="2"/>
  <c r="FF5" i="2"/>
  <c r="FF6" i="2"/>
  <c r="FF15" i="2"/>
  <c r="FF16" i="2"/>
  <c r="FF17" i="2"/>
  <c r="FF18" i="2"/>
  <c r="FF19" i="2"/>
  <c r="FF20" i="2"/>
  <c r="FF21" i="2"/>
  <c r="FF22" i="2"/>
  <c r="FF23" i="2"/>
  <c r="FF24" i="2"/>
  <c r="FF25" i="2"/>
  <c r="FF26" i="2"/>
  <c r="FF27" i="2"/>
  <c r="FF28" i="2"/>
  <c r="FF29" i="2"/>
  <c r="FF30" i="2"/>
  <c r="FF31" i="2"/>
  <c r="FF32" i="2"/>
  <c r="FF33" i="2"/>
  <c r="FF34" i="2"/>
  <c r="FF35" i="2"/>
  <c r="FF36" i="2"/>
  <c r="FF37" i="2"/>
  <c r="FF38" i="2"/>
  <c r="FF39" i="2"/>
  <c r="FF40" i="2"/>
  <c r="FF41" i="2"/>
  <c r="FF42" i="2"/>
  <c r="FF45" i="2"/>
  <c r="FF46" i="2"/>
  <c r="FF43" i="2"/>
  <c r="FF44" i="2"/>
  <c r="FF47" i="2"/>
  <c r="FF48" i="2"/>
  <c r="FF49" i="2"/>
  <c r="FF50" i="2"/>
  <c r="FF51" i="2"/>
  <c r="FF52" i="2"/>
  <c r="FF53" i="2"/>
  <c r="FF54" i="2"/>
  <c r="FF55" i="2"/>
  <c r="FF56" i="2"/>
  <c r="FF57" i="2"/>
  <c r="FF58" i="2"/>
  <c r="FF59" i="2"/>
  <c r="FF60" i="2"/>
  <c r="FF14" i="2"/>
  <c r="FF3" i="2"/>
  <c r="FQ59" i="2" l="1"/>
  <c r="FQ58" i="2"/>
  <c r="FQ57" i="2"/>
  <c r="FQ56" i="2"/>
  <c r="FQ55" i="2"/>
  <c r="FQ54" i="2"/>
  <c r="FQ53" i="2"/>
  <c r="FQ52" i="2"/>
  <c r="FQ51" i="2"/>
  <c r="FQ50" i="2"/>
  <c r="FQ49" i="2"/>
  <c r="FQ48" i="2"/>
  <c r="FQ47" i="2"/>
  <c r="FQ46" i="2"/>
  <c r="FQ43" i="2"/>
  <c r="FQ42" i="2"/>
  <c r="FQ45" i="2"/>
  <c r="FQ44" i="2"/>
  <c r="FQ41" i="2"/>
  <c r="FQ40" i="2"/>
  <c r="FQ39" i="2"/>
  <c r="FQ38" i="2"/>
  <c r="FQ37" i="2"/>
  <c r="FQ36" i="2"/>
  <c r="FQ35" i="2"/>
  <c r="FQ34" i="2"/>
  <c r="FQ33" i="2"/>
  <c r="FQ32" i="2"/>
  <c r="FQ31" i="2"/>
  <c r="FQ30" i="2"/>
  <c r="FQ29" i="2"/>
  <c r="FQ28" i="2"/>
  <c r="FQ27" i="2"/>
  <c r="FQ26" i="2"/>
  <c r="FQ25" i="2"/>
  <c r="FQ24" i="2"/>
  <c r="FQ23" i="2"/>
  <c r="FQ22" i="2"/>
  <c r="FQ21" i="2"/>
  <c r="FQ20" i="2"/>
  <c r="FQ19" i="2"/>
  <c r="FQ18" i="2"/>
  <c r="FQ13" i="2"/>
  <c r="FQ17" i="2"/>
  <c r="FQ16" i="2"/>
  <c r="FQ15" i="2"/>
  <c r="FQ14" i="2"/>
  <c r="FQ7" i="2"/>
  <c r="FQ8" i="2"/>
  <c r="FQ12" i="2"/>
  <c r="FQ9" i="2"/>
  <c r="FQ10" i="2"/>
  <c r="FQ11" i="2"/>
  <c r="FJ60" i="2"/>
  <c r="FN60" i="2"/>
  <c r="FL60" i="2"/>
  <c r="FK60" i="2"/>
  <c r="FO60" i="2"/>
  <c r="FM60" i="2"/>
  <c r="EV59" i="2"/>
  <c r="EZ59" i="2"/>
  <c r="EU59" i="2"/>
  <c r="EW59" i="2"/>
  <c r="EX59" i="2"/>
  <c r="EY59" i="2"/>
  <c r="FQ5" i="2"/>
  <c r="FQ4" i="2"/>
  <c r="FQ6" i="2"/>
  <c r="FQ3" i="2"/>
  <c r="FQ2" i="2"/>
  <c r="FS70" i="2"/>
  <c r="FI61" i="2"/>
  <c r="A61" i="4"/>
  <c r="A73" i="1"/>
  <c r="S72" i="1"/>
  <c r="K72" i="1"/>
  <c r="G72" i="1"/>
  <c r="U72" i="1"/>
  <c r="Q72" i="1"/>
  <c r="M72" i="1"/>
  <c r="W72" i="1"/>
  <c r="E72" i="1"/>
  <c r="O72" i="1"/>
  <c r="I72" i="1"/>
  <c r="C72" i="1"/>
  <c r="EH59" i="2"/>
  <c r="EF59" i="2"/>
  <c r="EK59" i="2"/>
  <c r="EG59" i="2"/>
  <c r="EI59" i="2"/>
  <c r="EJ59" i="2"/>
  <c r="EE60" i="2"/>
  <c r="FG9" i="2"/>
  <c r="FG60" i="2"/>
  <c r="FG59" i="2"/>
  <c r="FG58" i="2"/>
  <c r="FG57" i="2"/>
  <c r="FG56" i="2"/>
  <c r="FG55" i="2"/>
  <c r="FG54" i="2"/>
  <c r="FG53" i="2"/>
  <c r="FG52" i="2"/>
  <c r="FG51" i="2"/>
  <c r="FG50" i="2"/>
  <c r="FG49" i="2"/>
  <c r="FG48" i="2"/>
  <c r="FG47" i="2"/>
  <c r="FG46" i="2"/>
  <c r="FG45" i="2"/>
  <c r="FG44" i="2"/>
  <c r="FG43" i="2"/>
  <c r="FG42" i="2"/>
  <c r="FG39" i="2"/>
  <c r="FG38" i="2"/>
  <c r="FG41" i="2"/>
  <c r="FG40" i="2"/>
  <c r="FG37" i="2"/>
  <c r="FG36" i="2"/>
  <c r="FG35" i="2"/>
  <c r="FG34" i="2"/>
  <c r="FG33" i="2"/>
  <c r="FG32" i="2"/>
  <c r="FG31" i="2"/>
  <c r="FG30" i="2"/>
  <c r="FG29" i="2"/>
  <c r="FG28" i="2"/>
  <c r="FG27" i="2"/>
  <c r="FG26" i="2"/>
  <c r="FG25" i="2"/>
  <c r="FG24" i="2"/>
  <c r="FG23" i="2"/>
  <c r="FG22" i="2"/>
  <c r="FG21" i="2"/>
  <c r="FG20" i="2"/>
  <c r="FG19" i="2"/>
  <c r="FG18" i="2"/>
  <c r="FG17" i="2"/>
  <c r="FG16" i="2"/>
  <c r="FG15" i="2"/>
  <c r="FG14" i="2"/>
  <c r="FG13" i="2"/>
  <c r="FG12" i="2"/>
  <c r="FG11" i="2"/>
  <c r="FG10" i="2"/>
  <c r="FG7" i="2"/>
  <c r="FG3" i="2"/>
  <c r="FG8" i="2"/>
  <c r="FG4" i="2"/>
  <c r="FG5" i="2"/>
  <c r="FG6" i="2"/>
  <c r="FD68" i="2"/>
  <c r="ET60" i="2"/>
  <c r="ER60" i="2"/>
  <c r="ER59" i="2"/>
  <c r="ER58" i="2"/>
  <c r="ER57" i="2"/>
  <c r="ER56" i="2"/>
  <c r="ER55" i="2"/>
  <c r="ER54" i="2"/>
  <c r="ER53" i="2"/>
  <c r="ER52" i="2"/>
  <c r="ER51" i="2"/>
  <c r="ER50" i="2"/>
  <c r="ER49" i="2"/>
  <c r="ER48" i="2"/>
  <c r="ER47" i="2"/>
  <c r="ER46" i="2"/>
  <c r="ER45" i="2"/>
  <c r="ER44" i="2"/>
  <c r="ER43" i="2"/>
  <c r="ER42" i="2"/>
  <c r="ER39" i="2"/>
  <c r="ER38" i="2"/>
  <c r="ER41" i="2"/>
  <c r="ER40" i="2"/>
  <c r="ER37" i="2"/>
  <c r="ER36" i="2"/>
  <c r="ER35" i="2"/>
  <c r="ER34" i="2"/>
  <c r="ER33" i="2"/>
  <c r="ER32" i="2"/>
  <c r="ER31" i="2"/>
  <c r="ER30" i="2"/>
  <c r="ER29" i="2"/>
  <c r="ER28" i="2"/>
  <c r="ER27" i="2"/>
  <c r="ER26" i="2"/>
  <c r="ER25" i="2"/>
  <c r="ER24" i="2"/>
  <c r="ER23" i="2"/>
  <c r="ER22" i="2"/>
  <c r="ER21" i="2"/>
  <c r="ER20" i="2"/>
  <c r="ER19" i="2"/>
  <c r="ER18" i="2"/>
  <c r="ER17" i="2"/>
  <c r="ER16" i="2"/>
  <c r="ER15" i="2"/>
  <c r="ER14" i="2"/>
  <c r="ER13" i="2"/>
  <c r="ER12" i="2"/>
  <c r="ER11" i="2"/>
  <c r="ER10" i="2"/>
  <c r="ER4" i="2"/>
  <c r="ER8" i="2"/>
  <c r="ER5" i="2"/>
  <c r="ER6" i="2"/>
  <c r="ER7" i="2"/>
  <c r="ER9" i="2"/>
  <c r="ER3" i="2"/>
  <c r="FU57" i="2"/>
  <c r="FU53" i="2"/>
  <c r="FU51" i="2"/>
  <c r="FU45" i="2"/>
  <c r="FU41" i="2"/>
  <c r="FU37" i="2"/>
  <c r="FU33" i="2"/>
  <c r="FU29" i="2"/>
  <c r="FU25" i="2"/>
  <c r="FU22" i="2"/>
  <c r="FU60" i="2"/>
  <c r="FU56" i="2"/>
  <c r="FU52" i="2"/>
  <c r="FU50" i="2"/>
  <c r="FU44" i="2"/>
  <c r="FU40" i="2"/>
  <c r="FU36" i="2"/>
  <c r="FU32" i="2"/>
  <c r="FU28" i="2"/>
  <c r="FU24" i="2"/>
  <c r="FU59" i="2"/>
  <c r="FU55" i="2"/>
  <c r="FU49" i="2"/>
  <c r="FU47" i="2"/>
  <c r="FU43" i="2"/>
  <c r="FU39" i="2"/>
  <c r="FU35" i="2"/>
  <c r="FU31" i="2"/>
  <c r="FU27" i="2"/>
  <c r="FU58" i="2"/>
  <c r="FU54" i="2"/>
  <c r="FU48" i="2"/>
  <c r="FU46" i="2"/>
  <c r="FU42" i="2"/>
  <c r="FU38" i="2"/>
  <c r="FU34" i="2"/>
  <c r="FU30" i="2"/>
  <c r="FU26" i="2"/>
  <c r="FU23" i="2"/>
  <c r="FU14" i="2"/>
  <c r="FU17" i="2"/>
  <c r="FU9" i="2"/>
  <c r="FU16" i="2"/>
  <c r="FU21" i="2"/>
  <c r="FU18" i="2"/>
  <c r="FU11" i="2"/>
  <c r="FU7" i="2"/>
  <c r="FU6" i="2"/>
  <c r="FU5" i="2"/>
  <c r="FU8" i="2"/>
  <c r="FU4" i="2"/>
  <c r="FU13" i="2"/>
  <c r="FU19" i="2"/>
  <c r="FU20" i="2"/>
  <c r="FU15" i="2"/>
  <c r="FU10" i="2"/>
  <c r="FU12" i="2"/>
  <c r="FU3" i="2"/>
  <c r="FB60" i="2"/>
  <c r="EM60" i="2"/>
  <c r="EQ61" i="2"/>
  <c r="FF61" i="2"/>
  <c r="FV23" i="2" l="1"/>
  <c r="FV26" i="2"/>
  <c r="FV30" i="2"/>
  <c r="FV34" i="2"/>
  <c r="FV38" i="2"/>
  <c r="FV42" i="2"/>
  <c r="FV46" i="2"/>
  <c r="FV48" i="2"/>
  <c r="FV54" i="2"/>
  <c r="FV58" i="2"/>
  <c r="FV27" i="2"/>
  <c r="FV31" i="2"/>
  <c r="FV35" i="2"/>
  <c r="FV39" i="2"/>
  <c r="FV43" i="2"/>
  <c r="FV47" i="2"/>
  <c r="FV49" i="2"/>
  <c r="FV55" i="2"/>
  <c r="FV59" i="2"/>
  <c r="FV24" i="2"/>
  <c r="FV28" i="2"/>
  <c r="FV32" i="2"/>
  <c r="FV36" i="2"/>
  <c r="FV40" i="2"/>
  <c r="FV44" i="2"/>
  <c r="FV50" i="2"/>
  <c r="FV52" i="2"/>
  <c r="FV56" i="2"/>
  <c r="FV60" i="2"/>
  <c r="FV22" i="2"/>
  <c r="FV25" i="2"/>
  <c r="FV29" i="2"/>
  <c r="FV33" i="2"/>
  <c r="FV37" i="2"/>
  <c r="FV41" i="2"/>
  <c r="FV45" i="2"/>
  <c r="FV51" i="2"/>
  <c r="FV53" i="2"/>
  <c r="FV57" i="2"/>
  <c r="FV12" i="2"/>
  <c r="FV10" i="2"/>
  <c r="FV15" i="2"/>
  <c r="FV20" i="2"/>
  <c r="FV19" i="2"/>
  <c r="FV13" i="2"/>
  <c r="FV4" i="2"/>
  <c r="FV8" i="2"/>
  <c r="FV5" i="2"/>
  <c r="FV6" i="2"/>
  <c r="FV7" i="2"/>
  <c r="FV11" i="2"/>
  <c r="FV18" i="2"/>
  <c r="FV21" i="2"/>
  <c r="FV16" i="2"/>
  <c r="FV9" i="2"/>
  <c r="FV17" i="2"/>
  <c r="FV14" i="2"/>
  <c r="FQ60" i="2"/>
  <c r="EX60" i="2"/>
  <c r="EU60" i="2"/>
  <c r="EY60" i="2"/>
  <c r="EW60" i="2"/>
  <c r="EV60" i="2"/>
  <c r="EZ60" i="2"/>
  <c r="FL61" i="2"/>
  <c r="FN61" i="2"/>
  <c r="FM61" i="2"/>
  <c r="FJ61" i="2"/>
  <c r="FO61" i="2"/>
  <c r="FK61" i="2"/>
  <c r="FI62" i="2"/>
  <c r="FV3" i="2"/>
  <c r="FS71" i="2"/>
  <c r="A62" i="4"/>
  <c r="U73" i="1"/>
  <c r="Q73" i="1"/>
  <c r="M73" i="1"/>
  <c r="W73" i="1"/>
  <c r="O73" i="1"/>
  <c r="I73" i="1"/>
  <c r="C73" i="1"/>
  <c r="S73" i="1"/>
  <c r="G73" i="1"/>
  <c r="E73" i="1"/>
  <c r="K73" i="1"/>
  <c r="Y73" i="1"/>
  <c r="FG61" i="2"/>
  <c r="ER61" i="2"/>
  <c r="EF60" i="2"/>
  <c r="EJ60" i="2"/>
  <c r="EK60" i="2"/>
  <c r="EG60" i="2"/>
  <c r="EH60" i="2"/>
  <c r="EI60" i="2"/>
  <c r="EE61" i="2"/>
  <c r="FD69" i="2"/>
  <c r="ET61" i="2"/>
  <c r="FU61" i="2"/>
  <c r="FB61" i="2"/>
  <c r="EM61" i="2"/>
  <c r="EQ62" i="2"/>
  <c r="FF62" i="2"/>
  <c r="FQ61" i="2" l="1"/>
  <c r="FV61" i="2"/>
  <c r="EV61" i="2"/>
  <c r="EZ61" i="2"/>
  <c r="EU61" i="2"/>
  <c r="EW61" i="2"/>
  <c r="EX61" i="2"/>
  <c r="EY61" i="2"/>
  <c r="FI63" i="2"/>
  <c r="FJ62" i="2"/>
  <c r="FN62" i="2"/>
  <c r="FK62" i="2"/>
  <c r="FO62" i="2"/>
  <c r="FL62" i="2"/>
  <c r="FM62" i="2"/>
  <c r="FS72" i="2"/>
  <c r="A63" i="4"/>
  <c r="FG62" i="2"/>
  <c r="ER62" i="2"/>
  <c r="EH61" i="2"/>
  <c r="EJ61" i="2"/>
  <c r="EF61" i="2"/>
  <c r="EK61" i="2"/>
  <c r="EG61" i="2"/>
  <c r="EI61" i="2"/>
  <c r="EE62" i="2"/>
  <c r="FD70" i="2"/>
  <c r="ET62" i="2"/>
  <c r="FU62" i="2"/>
  <c r="FB62" i="2"/>
  <c r="EM62" i="2"/>
  <c r="EQ63" i="2"/>
  <c r="FF63" i="2"/>
  <c r="FV62" i="2" l="1"/>
  <c r="EX62" i="2"/>
  <c r="EU62" i="2"/>
  <c r="EY62" i="2"/>
  <c r="EW62" i="2"/>
  <c r="EV62" i="2"/>
  <c r="EZ62" i="2"/>
  <c r="FI64" i="2"/>
  <c r="FL63" i="2"/>
  <c r="FJ63" i="2"/>
  <c r="FM63" i="2"/>
  <c r="FN63" i="2"/>
  <c r="FO63" i="2"/>
  <c r="FK63" i="2"/>
  <c r="FS73" i="2"/>
  <c r="A64" i="4"/>
  <c r="ER63" i="2"/>
  <c r="FG63" i="2"/>
  <c r="EF62" i="2"/>
  <c r="EJ62" i="2"/>
  <c r="EI62" i="2"/>
  <c r="EK62" i="2"/>
  <c r="EG62" i="2"/>
  <c r="EH62" i="2"/>
  <c r="EE63" i="2"/>
  <c r="FD71" i="2"/>
  <c r="ET63" i="2"/>
  <c r="FB63" i="2"/>
  <c r="EM63" i="2"/>
  <c r="EQ64" i="2"/>
  <c r="FF64" i="2"/>
  <c r="EV63" i="2" l="1"/>
  <c r="EZ63" i="2"/>
  <c r="EU63" i="2"/>
  <c r="EW63" i="2"/>
  <c r="EY63" i="2"/>
  <c r="EX63" i="2"/>
  <c r="FI65" i="2"/>
  <c r="FJ64" i="2"/>
  <c r="FN64" i="2"/>
  <c r="FL64" i="2"/>
  <c r="FK64" i="2"/>
  <c r="FO64" i="2"/>
  <c r="FM64" i="2"/>
  <c r="FS74" i="2"/>
  <c r="A65" i="4"/>
  <c r="ER64" i="2"/>
  <c r="FG64" i="2"/>
  <c r="EH63" i="2"/>
  <c r="EI63" i="2"/>
  <c r="EJ63" i="2"/>
  <c r="EF63" i="2"/>
  <c r="EK63" i="2"/>
  <c r="EG63" i="2"/>
  <c r="EE64" i="2"/>
  <c r="FD72" i="2"/>
  <c r="ET64" i="2"/>
  <c r="FB64" i="2"/>
  <c r="EM64" i="2"/>
  <c r="EQ65" i="2"/>
  <c r="FF65" i="2"/>
  <c r="EX64" i="2" l="1"/>
  <c r="EW64" i="2"/>
  <c r="EU64" i="2"/>
  <c r="EY64" i="2"/>
  <c r="EV64" i="2"/>
  <c r="EZ64" i="2"/>
  <c r="FI66" i="2"/>
  <c r="FL65" i="2"/>
  <c r="FN65" i="2"/>
  <c r="FM65" i="2"/>
  <c r="FJ65" i="2"/>
  <c r="FK65" i="2"/>
  <c r="FO65" i="2"/>
  <c r="FS75" i="2"/>
  <c r="A66" i="4"/>
  <c r="ER65" i="2"/>
  <c r="FG65" i="2"/>
  <c r="EF64" i="2"/>
  <c r="EJ64" i="2"/>
  <c r="EH64" i="2"/>
  <c r="EI64" i="2"/>
  <c r="EK64" i="2"/>
  <c r="EG64" i="2"/>
  <c r="EE65" i="2"/>
  <c r="FD73" i="2"/>
  <c r="ET65" i="2"/>
  <c r="FB65" i="2"/>
  <c r="EM65" i="2"/>
  <c r="EQ66" i="2"/>
  <c r="FF66" i="2"/>
  <c r="FJ66" i="2" l="1"/>
  <c r="FN66" i="2"/>
  <c r="FK66" i="2"/>
  <c r="FO66" i="2"/>
  <c r="FL66" i="2"/>
  <c r="FM66" i="2"/>
  <c r="EV65" i="2"/>
  <c r="EZ65" i="2"/>
  <c r="EY65" i="2"/>
  <c r="EW65" i="2"/>
  <c r="EU65" i="2"/>
  <c r="EX65" i="2"/>
  <c r="FS76" i="2"/>
  <c r="FI67" i="2"/>
  <c r="A67" i="4"/>
  <c r="FG66" i="2"/>
  <c r="ER66" i="2"/>
  <c r="EH65" i="2"/>
  <c r="EG65" i="2"/>
  <c r="EI65" i="2"/>
  <c r="EJ65" i="2"/>
  <c r="EF65" i="2"/>
  <c r="EK65" i="2"/>
  <c r="EE66" i="2"/>
  <c r="FD74" i="2"/>
  <c r="ET66" i="2"/>
  <c r="FB66" i="2"/>
  <c r="EM66" i="2"/>
  <c r="EQ67" i="2"/>
  <c r="FF67" i="2"/>
  <c r="EX66" i="2" l="1"/>
  <c r="EU66" i="2"/>
  <c r="EY66" i="2"/>
  <c r="EW66" i="2"/>
  <c r="EV66" i="2"/>
  <c r="EZ66" i="2"/>
  <c r="FL67" i="2"/>
  <c r="FJ67" i="2"/>
  <c r="FM67" i="2"/>
  <c r="FN67" i="2"/>
  <c r="FK67" i="2"/>
  <c r="FO67" i="2"/>
  <c r="FS77" i="2"/>
  <c r="FI68" i="2"/>
  <c r="A68" i="4"/>
  <c r="FG67" i="2"/>
  <c r="ER67" i="2"/>
  <c r="EF66" i="2"/>
  <c r="EJ66" i="2"/>
  <c r="EG66" i="2"/>
  <c r="EH66" i="2"/>
  <c r="EI66" i="2"/>
  <c r="EK66" i="2"/>
  <c r="EE67" i="2"/>
  <c r="ET67" i="2"/>
  <c r="FD75" i="2"/>
  <c r="FB67" i="2"/>
  <c r="EM67" i="2"/>
  <c r="EQ68" i="2"/>
  <c r="FF68" i="2"/>
  <c r="FJ68" i="2" l="1"/>
  <c r="FN68" i="2"/>
  <c r="FL68" i="2"/>
  <c r="FK68" i="2"/>
  <c r="FO68" i="2"/>
  <c r="FM68" i="2"/>
  <c r="EV67" i="2"/>
  <c r="EZ67" i="2"/>
  <c r="EU67" i="2"/>
  <c r="EW67" i="2"/>
  <c r="EY67" i="2"/>
  <c r="EX67" i="2"/>
  <c r="FS78" i="2"/>
  <c r="FI69" i="2"/>
  <c r="A69" i="4"/>
  <c r="FG68" i="2"/>
  <c r="ER68" i="2"/>
  <c r="EH67" i="2"/>
  <c r="EF67" i="2"/>
  <c r="EK67" i="2"/>
  <c r="EG67" i="2"/>
  <c r="EI67" i="2"/>
  <c r="EJ67" i="2"/>
  <c r="EE68" i="2"/>
  <c r="ET68" i="2"/>
  <c r="FD76" i="2"/>
  <c r="FB68" i="2"/>
  <c r="EM68" i="2"/>
  <c r="EQ69" i="2"/>
  <c r="FF69" i="2"/>
  <c r="FL69" i="2" l="1"/>
  <c r="FM69" i="2"/>
  <c r="FK69" i="2"/>
  <c r="FN69" i="2"/>
  <c r="FJ69" i="2"/>
  <c r="FO69" i="2"/>
  <c r="EX68" i="2"/>
  <c r="EU68" i="2"/>
  <c r="EY68" i="2"/>
  <c r="EV68" i="2"/>
  <c r="EZ68" i="2"/>
  <c r="EW68" i="2"/>
  <c r="FI70" i="2"/>
  <c r="FS79" i="2"/>
  <c r="A70" i="4"/>
  <c r="FG69" i="2"/>
  <c r="ER69" i="2"/>
  <c r="EF68" i="2"/>
  <c r="EJ68" i="2"/>
  <c r="EK68" i="2"/>
  <c r="EG68" i="2"/>
  <c r="EH68" i="2"/>
  <c r="EI68" i="2"/>
  <c r="EE69" i="2"/>
  <c r="ET69" i="2"/>
  <c r="FD77" i="2"/>
  <c r="FB69" i="2"/>
  <c r="FU78" i="2"/>
  <c r="EM69" i="2"/>
  <c r="EQ70" i="2"/>
  <c r="FF70" i="2"/>
  <c r="EV69" i="2" l="1"/>
  <c r="EZ69" i="2"/>
  <c r="EY69" i="2"/>
  <c r="EW69" i="2"/>
  <c r="EU69" i="2"/>
  <c r="EX69" i="2"/>
  <c r="FJ70" i="2"/>
  <c r="FN70" i="2"/>
  <c r="FK70" i="2"/>
  <c r="FO70" i="2"/>
  <c r="FM70" i="2"/>
  <c r="FL70" i="2"/>
  <c r="FV78" i="2"/>
  <c r="FI71" i="2"/>
  <c r="FS80" i="2"/>
  <c r="A71" i="4"/>
  <c r="FG70" i="2"/>
  <c r="ER70" i="2"/>
  <c r="EH69" i="2"/>
  <c r="EJ69" i="2"/>
  <c r="EF69" i="2"/>
  <c r="EK69" i="2"/>
  <c r="EG69" i="2"/>
  <c r="EI69" i="2"/>
  <c r="EE70" i="2"/>
  <c r="FD78" i="2"/>
  <c r="ET70" i="2"/>
  <c r="FB70" i="2"/>
  <c r="FF78" i="2"/>
  <c r="FU79" i="2"/>
  <c r="EM70" i="2"/>
  <c r="EQ71" i="2"/>
  <c r="FF71" i="2"/>
  <c r="FL71" i="2" l="1"/>
  <c r="FM71" i="2"/>
  <c r="FO71" i="2"/>
  <c r="FJ71" i="2"/>
  <c r="FN71" i="2"/>
  <c r="FK71" i="2"/>
  <c r="EX70" i="2"/>
  <c r="EU70" i="2"/>
  <c r="EY70" i="2"/>
  <c r="EW70" i="2"/>
  <c r="EV70" i="2"/>
  <c r="EZ70" i="2"/>
  <c r="FV79" i="2"/>
  <c r="FS81" i="2"/>
  <c r="A72" i="4"/>
  <c r="FG71" i="2"/>
  <c r="ER71" i="2"/>
  <c r="EF70" i="2"/>
  <c r="EJ70" i="2"/>
  <c r="EI70" i="2"/>
  <c r="EK70" i="2"/>
  <c r="EG70" i="2"/>
  <c r="EH70" i="2"/>
  <c r="EE71" i="2"/>
  <c r="ET71" i="2"/>
  <c r="FD79" i="2"/>
  <c r="FB71" i="2"/>
  <c r="FF79" i="2"/>
  <c r="FU80" i="2"/>
  <c r="EM71" i="2"/>
  <c r="EQ78" i="2" s="1"/>
  <c r="EQ76" i="2"/>
  <c r="EQ74" i="2"/>
  <c r="EQ72" i="2"/>
  <c r="EQ73" i="2"/>
  <c r="EQ75" i="2"/>
  <c r="EQ77" i="2"/>
  <c r="FF76" i="2"/>
  <c r="FU76" i="2"/>
  <c r="FU74" i="2"/>
  <c r="FF74" i="2"/>
  <c r="FF72" i="2"/>
  <c r="FF73" i="2"/>
  <c r="FF75" i="2"/>
  <c r="FU75" i="2"/>
  <c r="FU77" i="2"/>
  <c r="FF77" i="2"/>
  <c r="FV77" i="2" l="1"/>
  <c r="FV75" i="2"/>
  <c r="FV74" i="2"/>
  <c r="FV76" i="2"/>
  <c r="EV71" i="2"/>
  <c r="EZ71" i="2"/>
  <c r="EU71" i="2"/>
  <c r="EW71" i="2"/>
  <c r="EY71" i="2"/>
  <c r="EX71" i="2"/>
  <c r="FV80" i="2"/>
  <c r="FS82" i="2"/>
  <c r="A73" i="4"/>
  <c r="ER78" i="2"/>
  <c r="ER77" i="2"/>
  <c r="EQ1" i="2"/>
  <c r="FG77" i="2"/>
  <c r="ER75" i="2"/>
  <c r="FG75" i="2"/>
  <c r="ER73" i="2"/>
  <c r="FG73" i="2"/>
  <c r="FG72" i="2"/>
  <c r="ER72" i="2"/>
  <c r="FG74" i="2"/>
  <c r="ER74" i="2"/>
  <c r="FG76" i="2"/>
  <c r="ER76" i="2"/>
  <c r="EH71" i="2"/>
  <c r="EI71" i="2"/>
  <c r="EJ71" i="2"/>
  <c r="EF71" i="2"/>
  <c r="EK71" i="2"/>
  <c r="EG71" i="2"/>
  <c r="FG78" i="2"/>
  <c r="FD80" i="2"/>
  <c r="FF80" i="2"/>
  <c r="FU82" i="2"/>
  <c r="FU81" i="2"/>
  <c r="FV81" i="2" l="1"/>
  <c r="FV82" i="2"/>
  <c r="ER2" i="2"/>
  <c r="FG79" i="2"/>
  <c r="FD81" i="2"/>
  <c r="FF81" i="2"/>
  <c r="FG80" i="2" l="1"/>
  <c r="FD82" i="2"/>
  <c r="FF82" i="2"/>
  <c r="FQ62" i="2" l="1"/>
  <c r="FQ64" i="2"/>
  <c r="FQ63" i="2"/>
  <c r="FQ66" i="2"/>
  <c r="FQ67" i="2"/>
  <c r="FQ68" i="2"/>
  <c r="FQ65" i="2"/>
  <c r="FG82" i="2"/>
  <c r="FF1" i="2"/>
  <c r="FG81" i="2"/>
  <c r="FU63" i="2"/>
  <c r="FU67" i="2"/>
  <c r="FU64" i="2"/>
  <c r="FU65" i="2"/>
  <c r="FU66" i="2"/>
  <c r="FU69" i="2"/>
  <c r="FU68" i="2"/>
  <c r="FU71" i="2"/>
  <c r="FU70" i="2"/>
  <c r="FU72" i="2"/>
  <c r="FU73" i="2"/>
  <c r="FV63" i="2" l="1"/>
  <c r="FV73" i="2"/>
  <c r="FV72" i="2"/>
  <c r="FV70" i="2"/>
  <c r="FV71" i="2"/>
  <c r="FV68" i="2"/>
  <c r="FV69" i="2"/>
  <c r="FV66" i="2"/>
  <c r="FV65" i="2"/>
  <c r="FV64" i="2"/>
  <c r="FU1" i="2"/>
  <c r="FV67" i="2"/>
  <c r="FG2" i="2"/>
  <c r="FV2" i="2" l="1"/>
</calcChain>
</file>

<file path=xl/sharedStrings.xml><?xml version="1.0" encoding="utf-8"?>
<sst xmlns="http://schemas.openxmlformats.org/spreadsheetml/2006/main" count="428" uniqueCount="63">
  <si>
    <t>Valeur</t>
  </si>
  <si>
    <t>2dés</t>
  </si>
  <si>
    <t>4dés</t>
  </si>
  <si>
    <t>3dés</t>
  </si>
  <si>
    <t>1dé</t>
  </si>
  <si>
    <t>5dés</t>
  </si>
  <si>
    <t>x</t>
  </si>
  <si>
    <t>caché début</t>
  </si>
  <si>
    <t>caché fin</t>
  </si>
  <si>
    <t>6dés</t>
  </si>
  <si>
    <t>7dés</t>
  </si>
  <si>
    <t># dés</t>
  </si>
  <si>
    <t>1D6</t>
  </si>
  <si>
    <t>2D6</t>
  </si>
  <si>
    <t>3D6</t>
  </si>
  <si>
    <t>4D6</t>
  </si>
  <si>
    <t>5D6</t>
  </si>
  <si>
    <t>6D6</t>
  </si>
  <si>
    <t>7D6</t>
  </si>
  <si>
    <t>8D6</t>
  </si>
  <si>
    <t>9D6</t>
  </si>
  <si>
    <t>10D6</t>
  </si>
  <si>
    <t>11D6</t>
  </si>
  <si>
    <t>12D6</t>
  </si>
  <si>
    <t>Résultat à atteindre:</t>
  </si>
  <si>
    <t>Nombre de dés</t>
  </si>
  <si>
    <t>% admissible</t>
  </si>
  <si>
    <t>Chance:</t>
  </si>
  <si>
    <t>Nombre de dés minimal nécessaire</t>
  </si>
  <si>
    <t>Fruit</t>
  </si>
  <si>
    <t>Prix</t>
  </si>
  <si>
    <t>Nb</t>
  </si>
  <si>
    <t>Pommes</t>
  </si>
  <si>
    <t>Bananes</t>
  </si>
  <si>
    <t>Citrons</t>
  </si>
  <si>
    <t>Oranges</t>
  </si>
  <si>
    <t>Poires</t>
  </si>
  <si>
    <t>Amandes</t>
  </si>
  <si>
    <t>Noix de cajou</t>
  </si>
  <si>
    <t>Cacahuètes</t>
  </si>
  <si>
    <t>Noix</t>
  </si>
  <si>
    <t>Formule</t>
  </si>
  <si>
    <t>Description</t>
  </si>
  <si>
    <t>Résultat</t>
  </si>
  <si>
    <t>Intersection de la deuxième ligne et de la troisième colonne de la plage A2:C6, qui représente le contenu de la cellule C3.</t>
  </si>
  <si>
    <t>Intersection de la deuxième ligne et de la deuxième colonne de la deuxième zone A8:C11, qui représente le contenu de la cellule B9.</t>
  </si>
  <si>
    <t>Somme de la troisième colonne de la première zone de la plage A1:C11, qui représente la somme de C1:C11.</t>
  </si>
  <si>
    <t>Somme de la plage commençant par B2 et finissant par l’intersection de la cinquième ligne et de la deuxième colonne de la plage A2:A6, qui représente la somme de B2:B6.</t>
  </si>
  <si>
    <t>Fréquence</t>
  </si>
  <si>
    <t>Couleur</t>
  </si>
  <si>
    <t>rouge</t>
  </si>
  <si>
    <t>orange</t>
  </si>
  <si>
    <t>jaune</t>
  </si>
  <si>
    <t>vert</t>
  </si>
  <si>
    <t>bleu</t>
  </si>
  <si>
    <t>Recherche 4,19 dans la colonne A, et renvoie la valeur de la colonne B qui se trouve sur la même ligne.</t>
  </si>
  <si>
    <t>Recherche 5,75 dans la colonne A, fait correspondre à cette valeur la valeur inférieure la plus proche (5,17) et renvoie la valeur de la colonne B qui se trouve sur la même ligne.</t>
  </si>
  <si>
    <t>Recherche 7,66 dans la colonne A, fait correspondre à cette valeur la valeur inférieure la plus proche (6,39) et renvoie la valeur de la colonne B qui se trouve sur la même ligne.</t>
  </si>
  <si>
    <t>Recherche 0 dans la colonne A, puis renvoie une erreur car 0 est inférieur à la valeur la plus petite (4,14) qui se trouve dans la colonne A.</t>
  </si>
  <si>
    <t>colonne</t>
  </si>
  <si>
    <t>ligne</t>
  </si>
  <si>
    <t>cible trouvée proche inférieure</t>
  </si>
  <si>
    <t xml:space="preserve">dés économisés: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</si>
</sst>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7" formatCode="0.000%"/>
    <numFmt numFmtId="169" formatCode="0.00000%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Fill="1" applyBorder="1"/>
    <xf numFmtId="0" fontId="0" fillId="0" borderId="10" xfId="0" applyBorder="1" applyAlignment="1"/>
    <xf numFmtId="0" fontId="0" fillId="0" borderId="0" xfId="0" applyFill="1"/>
    <xf numFmtId="0" fontId="0" fillId="0" borderId="3" xfId="0" applyFill="1" applyBorder="1"/>
    <xf numFmtId="0" fontId="0" fillId="0" borderId="7" xfId="0" applyFill="1" applyBorder="1"/>
    <xf numFmtId="0" fontId="0" fillId="0" borderId="10" xfId="0" applyFill="1" applyBorder="1" applyAlignment="1"/>
    <xf numFmtId="10" fontId="0" fillId="0" borderId="0" xfId="2" applyNumberFormat="1" applyFont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Fill="1" applyBorder="1"/>
    <xf numFmtId="10" fontId="0" fillId="0" borderId="16" xfId="2" applyNumberFormat="1" applyFont="1" applyBorder="1"/>
    <xf numFmtId="0" fontId="0" fillId="0" borderId="15" xfId="0" applyBorder="1"/>
    <xf numFmtId="0" fontId="0" fillId="0" borderId="17" xfId="0" applyBorder="1"/>
    <xf numFmtId="0" fontId="0" fillId="0" borderId="18" xfId="0" applyFill="1" applyBorder="1"/>
    <xf numFmtId="10" fontId="0" fillId="0" borderId="19" xfId="2" applyNumberFormat="1" applyFont="1" applyBorder="1"/>
    <xf numFmtId="0" fontId="0" fillId="0" borderId="14" xfId="1" applyNumberFormat="1" applyFont="1" applyBorder="1"/>
    <xf numFmtId="0" fontId="0" fillId="0" borderId="20" xfId="0" applyBorder="1"/>
    <xf numFmtId="10" fontId="0" fillId="0" borderId="0" xfId="2" applyNumberFormat="1" applyFont="1" applyBorder="1"/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18" xfId="0" applyBorder="1"/>
    <xf numFmtId="0" fontId="0" fillId="0" borderId="4" xfId="0" applyFill="1" applyBorder="1"/>
    <xf numFmtId="0" fontId="0" fillId="0" borderId="2" xfId="0" applyFill="1" applyBorder="1"/>
    <xf numFmtId="10" fontId="0" fillId="0" borderId="14" xfId="1" applyNumberFormat="1" applyFont="1" applyBorder="1"/>
    <xf numFmtId="1" fontId="0" fillId="0" borderId="14" xfId="1" applyNumberFormat="1" applyFont="1" applyBorder="1"/>
    <xf numFmtId="0" fontId="0" fillId="0" borderId="0" xfId="0" applyFont="1"/>
    <xf numFmtId="9" fontId="0" fillId="0" borderId="0" xfId="2" applyFont="1"/>
    <xf numFmtId="0" fontId="3" fillId="0" borderId="0" xfId="0" applyFont="1"/>
    <xf numFmtId="0" fontId="0" fillId="2" borderId="0" xfId="0" applyFill="1"/>
    <xf numFmtId="0" fontId="2" fillId="2" borderId="22" xfId="0" applyFont="1" applyFill="1" applyBorder="1"/>
    <xf numFmtId="0" fontId="2" fillId="2" borderId="23" xfId="0" applyFont="1" applyFill="1" applyBorder="1"/>
    <xf numFmtId="0" fontId="4" fillId="2" borderId="23" xfId="0" applyFont="1" applyFill="1" applyBorder="1"/>
    <xf numFmtId="0" fontId="2" fillId="2" borderId="24" xfId="0" applyFont="1" applyFill="1" applyBorder="1"/>
    <xf numFmtId="0" fontId="0" fillId="2" borderId="25" xfId="0" applyFont="1" applyFill="1" applyBorder="1"/>
    <xf numFmtId="10" fontId="3" fillId="0" borderId="0" xfId="2" applyNumberFormat="1" applyFont="1"/>
    <xf numFmtId="0" fontId="0" fillId="2" borderId="26" xfId="0" applyFont="1" applyFill="1" applyBorder="1"/>
    <xf numFmtId="0" fontId="0" fillId="2" borderId="0" xfId="0" applyFont="1" applyFill="1"/>
    <xf numFmtId="169" fontId="5" fillId="0" borderId="0" xfId="2" applyNumberFormat="1" applyFont="1"/>
    <xf numFmtId="169" fontId="6" fillId="0" borderId="0" xfId="2" applyNumberFormat="1" applyFont="1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quotePrefix="1" applyAlignment="1">
      <alignment vertical="center" wrapText="1"/>
    </xf>
    <xf numFmtId="0" fontId="0" fillId="0" borderId="0" xfId="0" applyAlignment="1">
      <alignment vertical="center" wrapText="1"/>
    </xf>
    <xf numFmtId="44" fontId="0" fillId="0" borderId="0" xfId="0" applyNumberFormat="1" applyAlignment="1">
      <alignment vertical="center" wrapText="1"/>
    </xf>
    <xf numFmtId="0" fontId="0" fillId="0" borderId="0" xfId="0" applyNumberFormat="1"/>
    <xf numFmtId="1" fontId="0" fillId="0" borderId="0" xfId="0" applyNumberFormat="1"/>
    <xf numFmtId="167" fontId="0" fillId="0" borderId="0" xfId="2" quotePrefix="1" applyNumberFormat="1" applyFont="1" applyAlignment="1">
      <alignment wrapText="1"/>
    </xf>
    <xf numFmtId="43" fontId="0" fillId="0" borderId="0" xfId="1" applyFont="1" applyAlignment="1">
      <alignment wrapText="1"/>
    </xf>
    <xf numFmtId="0" fontId="4" fillId="0" borderId="0" xfId="0" applyFont="1" applyAlignment="1">
      <alignment horizontal="center"/>
    </xf>
    <xf numFmtId="1" fontId="0" fillId="0" borderId="21" xfId="0" applyNumberFormat="1" applyBorder="1" applyAlignment="1">
      <alignment horizontal="center"/>
    </xf>
    <xf numFmtId="10" fontId="4" fillId="0" borderId="0" xfId="2" applyNumberFormat="1" applyFont="1" applyAlignment="1">
      <alignment horizontal="center"/>
    </xf>
    <xf numFmtId="1" fontId="0" fillId="0" borderId="21" xfId="1" applyNumberFormat="1" applyFont="1" applyBorder="1" applyAlignment="1">
      <alignment horizontal="center"/>
    </xf>
    <xf numFmtId="0" fontId="0" fillId="2" borderId="0" xfId="0" applyFill="1" applyAlignment="1">
      <alignment horizontal="left"/>
    </xf>
    <xf numFmtId="1" fontId="0" fillId="0" borderId="12" xfId="0" applyNumberFormat="1" applyBorder="1"/>
    <xf numFmtId="1" fontId="0" fillId="2" borderId="15" xfId="0" applyNumberFormat="1" applyFill="1" applyBorder="1"/>
    <xf numFmtId="1" fontId="0" fillId="0" borderId="15" xfId="0" applyNumberFormat="1" applyBorder="1"/>
    <xf numFmtId="1" fontId="0" fillId="0" borderId="0" xfId="0" applyNumberFormat="1" applyBorder="1"/>
  </cellXfs>
  <cellStyles count="3">
    <cellStyle name="Milliers" xfId="1" builtinId="3"/>
    <cellStyle name="Normal" xfId="0" builtinId="0"/>
    <cellStyle name="Pourcentage" xfId="2" builtinId="5"/>
  </cellStyles>
  <dxfs count="6">
    <dxf>
      <numFmt numFmtId="14" formatCode="0.00%"/>
    </dxf>
    <dxf>
      <font>
        <color theme="0"/>
      </font>
      <numFmt numFmtId="13" formatCode="0%"/>
    </dxf>
    <dxf>
      <font>
        <color theme="0"/>
      </font>
      <numFmt numFmtId="1" formatCode="0"/>
      <fill>
        <patternFill patternType="none">
          <bgColor auto="1"/>
        </patternFill>
      </fill>
    </dxf>
    <dxf>
      <numFmt numFmtId="14" formatCode="0.00%"/>
    </dxf>
    <dxf>
      <font>
        <color theme="0"/>
      </font>
      <numFmt numFmtId="13" formatCode="0%"/>
    </dxf>
    <dxf>
      <font>
        <color theme="0"/>
      </font>
      <numFmt numFmtId="1" formatCode="0"/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4E9A6-ADCF-469C-A8E8-85D65AE16C7B}">
  <dimension ref="A1:Y73"/>
  <sheetViews>
    <sheetView topLeftCell="A37" workbookViewId="0">
      <selection sqref="A1:Y73"/>
    </sheetView>
  </sheetViews>
  <sheetFormatPr baseColWidth="10" defaultRowHeight="15" x14ac:dyDescent="0.25"/>
  <cols>
    <col min="1" max="1" width="4.5703125" style="53" customWidth="1"/>
    <col min="2" max="2" width="6.7109375" style="44" hidden="1" customWidth="1"/>
    <col min="3" max="3" width="10.7109375" style="42" customWidth="1"/>
    <col min="4" max="4" width="6.7109375" style="44" hidden="1" customWidth="1"/>
    <col min="5" max="5" width="10.7109375" style="42" customWidth="1"/>
    <col min="6" max="6" width="6.7109375" style="44" hidden="1" customWidth="1"/>
    <col min="7" max="7" width="10.7109375" style="42" customWidth="1"/>
    <col min="8" max="8" width="10.7109375" style="44" hidden="1" customWidth="1"/>
    <col min="9" max="9" width="10.7109375" style="42" customWidth="1"/>
    <col min="10" max="10" width="10.7109375" style="44" hidden="1" customWidth="1"/>
    <col min="11" max="11" width="10.7109375" style="42" customWidth="1"/>
    <col min="12" max="12" width="10.7109375" style="44" hidden="1" customWidth="1"/>
    <col min="13" max="13" width="10.7109375" style="42" customWidth="1"/>
    <col min="14" max="14" width="10.7109375" style="44" hidden="1" customWidth="1"/>
    <col min="15" max="15" width="10.7109375" style="42" customWidth="1"/>
    <col min="16" max="16" width="10.7109375" style="44" hidden="1" customWidth="1"/>
    <col min="17" max="17" width="10.7109375" style="42" customWidth="1"/>
    <col min="18" max="18" width="10.7109375" style="44" hidden="1" customWidth="1"/>
    <col min="19" max="19" width="10.7109375" style="42" customWidth="1"/>
    <col min="20" max="20" width="10.7109375" style="44" hidden="1" customWidth="1"/>
    <col min="21" max="21" width="10.7109375" style="42" customWidth="1"/>
    <col min="22" max="22" width="10.7109375" style="44" hidden="1" customWidth="1"/>
    <col min="23" max="23" width="10.7109375" style="42" customWidth="1"/>
    <col min="24" max="24" width="10.7109375" style="44" hidden="1" customWidth="1"/>
    <col min="25" max="25" width="10.7109375" style="42" customWidth="1"/>
    <col min="26" max="49" width="4.28515625" customWidth="1"/>
  </cols>
  <sheetData>
    <row r="1" spans="1:25" s="45" customFormat="1" ht="15.75" thickBot="1" x14ac:dyDescent="0.3">
      <c r="A1" s="46" t="s">
        <v>11</v>
      </c>
      <c r="B1" s="48" t="s">
        <v>12</v>
      </c>
      <c r="C1" s="47">
        <v>1</v>
      </c>
      <c r="D1" s="48" t="s">
        <v>13</v>
      </c>
      <c r="E1" s="47">
        <v>2</v>
      </c>
      <c r="F1" s="48" t="s">
        <v>14</v>
      </c>
      <c r="G1" s="47">
        <v>3</v>
      </c>
      <c r="H1" s="48" t="s">
        <v>15</v>
      </c>
      <c r="I1" s="47">
        <v>4</v>
      </c>
      <c r="J1" s="48" t="s">
        <v>16</v>
      </c>
      <c r="K1" s="47">
        <v>5</v>
      </c>
      <c r="L1" s="48" t="s">
        <v>17</v>
      </c>
      <c r="M1" s="47">
        <v>6</v>
      </c>
      <c r="N1" s="48" t="s">
        <v>18</v>
      </c>
      <c r="O1" s="47">
        <v>7</v>
      </c>
      <c r="P1" s="48" t="s">
        <v>19</v>
      </c>
      <c r="Q1" s="47">
        <v>8</v>
      </c>
      <c r="R1" s="48" t="s">
        <v>20</v>
      </c>
      <c r="S1" s="47">
        <v>9</v>
      </c>
      <c r="T1" s="48" t="s">
        <v>21</v>
      </c>
      <c r="U1" s="47">
        <v>10</v>
      </c>
      <c r="V1" s="48" t="s">
        <v>22</v>
      </c>
      <c r="W1" s="47">
        <v>11</v>
      </c>
      <c r="X1" s="48" t="s">
        <v>23</v>
      </c>
      <c r="Y1" s="49">
        <v>12</v>
      </c>
    </row>
    <row r="2" spans="1:25" x14ac:dyDescent="0.25">
      <c r="A2" s="50">
        <v>1</v>
      </c>
      <c r="B2" s="51">
        <v>0.16666666666666666</v>
      </c>
      <c r="C2" s="54">
        <f>IF($A2&gt;C$1*6,0,IF($A2&lt;=C$1,1,C1-IF($A2=1,0,B2)))</f>
        <v>1</v>
      </c>
      <c r="D2" s="55">
        <v>0</v>
      </c>
      <c r="E2" s="54">
        <f>IF($A2&lt;=E$1,1,IF($A2&gt;E$1*6,0,E1-IF($A2=1,0,D2)))</f>
        <v>1</v>
      </c>
      <c r="F2" s="55">
        <v>0</v>
      </c>
      <c r="G2" s="54">
        <f>IF($A2&lt;=G$1,1,IF($A2&gt;G$1*6,0,G1-IF($A2=1,0,F2)))</f>
        <v>1</v>
      </c>
      <c r="H2" s="55">
        <v>0</v>
      </c>
      <c r="I2" s="54">
        <f>IF($A2&lt;=I$1,1,IF($A2&gt;I$1*6,0,I1-IF($A2=1,0,H2)))</f>
        <v>1</v>
      </c>
      <c r="J2" s="55">
        <v>0</v>
      </c>
      <c r="K2" s="54">
        <f>IF($A2&lt;=K$1,1,IF($A2&gt;K$1*6,0,K1-IF($A2=1,0,J2)))</f>
        <v>1</v>
      </c>
      <c r="L2" s="55">
        <v>0</v>
      </c>
      <c r="M2" s="54">
        <f>IF($A2&lt;=M$1,1,IF($A2&gt;M$1*6,0,M1-IF($A2=1,0,L2)))</f>
        <v>1</v>
      </c>
      <c r="N2" s="55">
        <v>0</v>
      </c>
      <c r="O2" s="54">
        <f>IF($A2&lt;=O$1,1,IF($A2&gt;O$1*6,0,O1-IF($A2=1,0,N2)))</f>
        <v>1</v>
      </c>
      <c r="P2" s="55">
        <v>0</v>
      </c>
      <c r="Q2" s="54">
        <f>IF($A2&lt;=Q$1,1,IF($A2&gt;Q$1*6,0,Q1-IF($A2=1,0,P2)))</f>
        <v>1</v>
      </c>
      <c r="R2" s="55">
        <v>0</v>
      </c>
      <c r="S2" s="54">
        <f>IF($A2&lt;=S$1,1,IF($A2&gt;S$1*6,0,S1-IF($A2=1,0,R2)))</f>
        <v>1</v>
      </c>
      <c r="T2" s="55">
        <v>0</v>
      </c>
      <c r="U2" s="54">
        <f>IF($A2&lt;=U$1,1,IF($A2&gt;U$1*6,0,U1-IF($A2=1,0,T2)))</f>
        <v>1</v>
      </c>
      <c r="V2" s="55">
        <v>0</v>
      </c>
      <c r="W2" s="54">
        <f>IF($A2&lt;=W$1,1,IF($A2&gt;W$1*6,0,W1-IF($A2=1,0,V2)))</f>
        <v>1</v>
      </c>
      <c r="X2" s="55">
        <v>0</v>
      </c>
      <c r="Y2" s="54">
        <f>IF($A2&lt;=Y$1,1,IF($A2&gt;Y$1*6,0,Y1-IF($A2=1,0,X2)))</f>
        <v>1</v>
      </c>
    </row>
    <row r="3" spans="1:25" x14ac:dyDescent="0.25">
      <c r="A3" s="50">
        <f>A2+1</f>
        <v>2</v>
      </c>
      <c r="B3" s="51">
        <v>0.16666666666666666</v>
      </c>
      <c r="C3" s="54">
        <f t="shared" ref="C3:E66" si="0">IF($A3&gt;C$1*6,0,IF($A3&lt;=C$1,1,C2-IF($A3=1,0,B3)))</f>
        <v>0.83333333333333337</v>
      </c>
      <c r="D3" s="55">
        <v>2.7777777777777776E-2</v>
      </c>
      <c r="E3" s="54">
        <f t="shared" ref="E3:K66" si="1">IF($A3&lt;=E$1,1,IF($A3&gt;E$1*6,0,E2-IF($A3=1,0,D3)))</f>
        <v>1</v>
      </c>
      <c r="F3" s="55">
        <v>0</v>
      </c>
      <c r="G3" s="54">
        <f t="shared" si="1"/>
        <v>1</v>
      </c>
      <c r="H3" s="55">
        <v>0</v>
      </c>
      <c r="I3" s="54">
        <f t="shared" si="1"/>
        <v>1</v>
      </c>
      <c r="J3" s="55">
        <v>0</v>
      </c>
      <c r="K3" s="54">
        <f t="shared" si="1"/>
        <v>1</v>
      </c>
      <c r="L3" s="55">
        <v>0</v>
      </c>
      <c r="M3" s="54">
        <f t="shared" ref="M3:M66" si="2">IF($A3&lt;=M$1,1,IF($A3&gt;M$1*6,0,M2-IF($A3=1,0,L3)))</f>
        <v>1</v>
      </c>
      <c r="N3" s="55">
        <v>0</v>
      </c>
      <c r="O3" s="54">
        <f t="shared" ref="O3:O66" si="3">IF($A3&lt;=O$1,1,IF($A3&gt;O$1*6,0,O2-IF($A3=1,0,N3)))</f>
        <v>1</v>
      </c>
      <c r="P3" s="55">
        <v>0</v>
      </c>
      <c r="Q3" s="54">
        <f t="shared" ref="Q3:Q66" si="4">IF($A3&lt;=Q$1,1,IF($A3&gt;Q$1*6,0,Q2-IF($A3=1,0,P3)))</f>
        <v>1</v>
      </c>
      <c r="R3" s="55">
        <v>0</v>
      </c>
      <c r="S3" s="54">
        <f t="shared" ref="S3:S66" si="5">IF($A3&lt;=S$1,1,IF($A3&gt;S$1*6,0,S2-IF($A3=1,0,R3)))</f>
        <v>1</v>
      </c>
      <c r="T3" s="55">
        <v>0</v>
      </c>
      <c r="U3" s="54">
        <f t="shared" ref="U3:U66" si="6">IF($A3&lt;=U$1,1,IF($A3&gt;U$1*6,0,U2-IF($A3=1,0,T3)))</f>
        <v>1</v>
      </c>
      <c r="V3" s="55">
        <v>0</v>
      </c>
      <c r="W3" s="54">
        <f t="shared" ref="W3:W66" si="7">IF($A3&lt;=W$1,1,IF($A3&gt;W$1*6,0,W2-IF($A3=1,0,V3)))</f>
        <v>1</v>
      </c>
      <c r="X3" s="55">
        <v>0</v>
      </c>
      <c r="Y3" s="54">
        <f t="shared" ref="Y3:Y66" si="8">IF($A3&lt;=Y$1,1,IF($A3&gt;Y$1*6,0,Y2-IF($A3=1,0,X3)))</f>
        <v>1</v>
      </c>
    </row>
    <row r="4" spans="1:25" x14ac:dyDescent="0.25">
      <c r="A4" s="50">
        <f t="shared" ref="A4:A67" si="9">A3+1</f>
        <v>3</v>
      </c>
      <c r="B4" s="51">
        <v>0.16666666666666666</v>
      </c>
      <c r="C4" s="54">
        <f t="shared" si="0"/>
        <v>0.66666666666666674</v>
      </c>
      <c r="D4" s="55">
        <v>5.5555555555555552E-2</v>
      </c>
      <c r="E4" s="54">
        <f t="shared" si="1"/>
        <v>0.94444444444444442</v>
      </c>
      <c r="F4" s="55">
        <v>4.6296296296296294E-3</v>
      </c>
      <c r="G4" s="54">
        <f t="shared" si="1"/>
        <v>1</v>
      </c>
      <c r="H4" s="55">
        <v>0</v>
      </c>
      <c r="I4" s="54">
        <f t="shared" si="1"/>
        <v>1</v>
      </c>
      <c r="J4" s="55">
        <v>0</v>
      </c>
      <c r="K4" s="54">
        <f t="shared" si="1"/>
        <v>1</v>
      </c>
      <c r="L4" s="55">
        <v>0</v>
      </c>
      <c r="M4" s="54">
        <f t="shared" si="2"/>
        <v>1</v>
      </c>
      <c r="N4" s="55">
        <v>0</v>
      </c>
      <c r="O4" s="54">
        <f t="shared" si="3"/>
        <v>1</v>
      </c>
      <c r="P4" s="55">
        <v>0</v>
      </c>
      <c r="Q4" s="54">
        <f t="shared" si="4"/>
        <v>1</v>
      </c>
      <c r="R4" s="55">
        <v>0</v>
      </c>
      <c r="S4" s="54">
        <f t="shared" si="5"/>
        <v>1</v>
      </c>
      <c r="T4" s="55">
        <v>0</v>
      </c>
      <c r="U4" s="54">
        <f t="shared" si="6"/>
        <v>1</v>
      </c>
      <c r="V4" s="55">
        <v>0</v>
      </c>
      <c r="W4" s="54">
        <f t="shared" si="7"/>
        <v>1</v>
      </c>
      <c r="X4" s="55">
        <v>0</v>
      </c>
      <c r="Y4" s="54">
        <f t="shared" si="8"/>
        <v>1</v>
      </c>
    </row>
    <row r="5" spans="1:25" x14ac:dyDescent="0.25">
      <c r="A5" s="50">
        <f t="shared" si="9"/>
        <v>4</v>
      </c>
      <c r="B5" s="51">
        <v>0.16666666666666666</v>
      </c>
      <c r="C5" s="54">
        <f t="shared" si="0"/>
        <v>0.50000000000000011</v>
      </c>
      <c r="D5" s="55">
        <v>8.3333333333333329E-2</v>
      </c>
      <c r="E5" s="54">
        <f t="shared" si="1"/>
        <v>0.86111111111111105</v>
      </c>
      <c r="F5" s="55">
        <v>1.3888888888888888E-2</v>
      </c>
      <c r="G5" s="54">
        <f t="shared" si="1"/>
        <v>0.98611111111111116</v>
      </c>
      <c r="H5" s="55">
        <v>7.716049382716049E-4</v>
      </c>
      <c r="I5" s="54">
        <f t="shared" si="1"/>
        <v>1</v>
      </c>
      <c r="J5" s="55">
        <v>0</v>
      </c>
      <c r="K5" s="54">
        <f t="shared" si="1"/>
        <v>1</v>
      </c>
      <c r="L5" s="55">
        <v>0</v>
      </c>
      <c r="M5" s="54">
        <f t="shared" si="2"/>
        <v>1</v>
      </c>
      <c r="N5" s="55">
        <v>0</v>
      </c>
      <c r="O5" s="54">
        <f t="shared" si="3"/>
        <v>1</v>
      </c>
      <c r="P5" s="55">
        <v>0</v>
      </c>
      <c r="Q5" s="54">
        <f t="shared" si="4"/>
        <v>1</v>
      </c>
      <c r="R5" s="55">
        <v>0</v>
      </c>
      <c r="S5" s="54">
        <f t="shared" si="5"/>
        <v>1</v>
      </c>
      <c r="T5" s="55">
        <v>0</v>
      </c>
      <c r="U5" s="54">
        <f t="shared" si="6"/>
        <v>1</v>
      </c>
      <c r="V5" s="55">
        <v>0</v>
      </c>
      <c r="W5" s="54">
        <f t="shared" si="7"/>
        <v>1</v>
      </c>
      <c r="X5" s="55">
        <v>0</v>
      </c>
      <c r="Y5" s="54">
        <f t="shared" si="8"/>
        <v>1</v>
      </c>
    </row>
    <row r="6" spans="1:25" x14ac:dyDescent="0.25">
      <c r="A6" s="50">
        <f t="shared" si="9"/>
        <v>5</v>
      </c>
      <c r="B6" s="51">
        <v>0.16666666666666666</v>
      </c>
      <c r="C6" s="54">
        <f t="shared" si="0"/>
        <v>0.33333333333333348</v>
      </c>
      <c r="D6" s="55">
        <v>0.1111111111111111</v>
      </c>
      <c r="E6" s="54">
        <f t="shared" si="1"/>
        <v>0.75</v>
      </c>
      <c r="F6" s="55">
        <v>2.7777777777777776E-2</v>
      </c>
      <c r="G6" s="54">
        <f t="shared" si="1"/>
        <v>0.95833333333333337</v>
      </c>
      <c r="H6" s="55">
        <v>3.0864197530864196E-3</v>
      </c>
      <c r="I6" s="54">
        <f t="shared" si="1"/>
        <v>0.99691358024691357</v>
      </c>
      <c r="J6" s="55">
        <v>1.286008230452675E-4</v>
      </c>
      <c r="K6" s="54">
        <f t="shared" si="1"/>
        <v>1</v>
      </c>
      <c r="L6" s="55">
        <v>0</v>
      </c>
      <c r="M6" s="54">
        <f t="shared" si="2"/>
        <v>1</v>
      </c>
      <c r="N6" s="55">
        <v>0</v>
      </c>
      <c r="O6" s="54">
        <f t="shared" si="3"/>
        <v>1</v>
      </c>
      <c r="P6" s="55">
        <v>0</v>
      </c>
      <c r="Q6" s="54">
        <f t="shared" si="4"/>
        <v>1</v>
      </c>
      <c r="R6" s="55">
        <v>0</v>
      </c>
      <c r="S6" s="54">
        <f t="shared" si="5"/>
        <v>1</v>
      </c>
      <c r="T6" s="55">
        <v>0</v>
      </c>
      <c r="U6" s="54">
        <f t="shared" si="6"/>
        <v>1</v>
      </c>
      <c r="V6" s="55">
        <v>0</v>
      </c>
      <c r="W6" s="54">
        <f t="shared" si="7"/>
        <v>1</v>
      </c>
      <c r="X6" s="55">
        <v>0</v>
      </c>
      <c r="Y6" s="54">
        <f t="shared" si="8"/>
        <v>1</v>
      </c>
    </row>
    <row r="7" spans="1:25" x14ac:dyDescent="0.25">
      <c r="A7" s="50">
        <f t="shared" si="9"/>
        <v>6</v>
      </c>
      <c r="B7" s="51">
        <v>0.16666666666666666</v>
      </c>
      <c r="C7" s="54">
        <f t="shared" si="0"/>
        <v>0.16666666666666682</v>
      </c>
      <c r="D7" s="55">
        <v>0.1388888888888889</v>
      </c>
      <c r="E7" s="54">
        <f t="shared" si="1"/>
        <v>0.61111111111111116</v>
      </c>
      <c r="F7" s="55">
        <v>4.6296296296296294E-2</v>
      </c>
      <c r="G7" s="54">
        <f t="shared" si="1"/>
        <v>0.91203703703703709</v>
      </c>
      <c r="H7" s="55">
        <v>7.716049382716049E-3</v>
      </c>
      <c r="I7" s="54">
        <f t="shared" si="1"/>
        <v>0.98919753086419748</v>
      </c>
      <c r="J7" s="55">
        <v>6.4300411522633745E-4</v>
      </c>
      <c r="K7" s="54">
        <f t="shared" si="1"/>
        <v>0.99935699588477367</v>
      </c>
      <c r="L7" s="55">
        <v>2.143347050754458E-5</v>
      </c>
      <c r="M7" s="54">
        <f t="shared" si="2"/>
        <v>1</v>
      </c>
      <c r="N7" s="55">
        <v>0</v>
      </c>
      <c r="O7" s="54">
        <f t="shared" si="3"/>
        <v>1</v>
      </c>
      <c r="P7" s="55">
        <v>0</v>
      </c>
      <c r="Q7" s="54">
        <f t="shared" si="4"/>
        <v>1</v>
      </c>
      <c r="R7" s="55">
        <v>0</v>
      </c>
      <c r="S7" s="54">
        <f t="shared" si="5"/>
        <v>1</v>
      </c>
      <c r="T7" s="55">
        <v>0</v>
      </c>
      <c r="U7" s="54">
        <f t="shared" si="6"/>
        <v>1</v>
      </c>
      <c r="V7" s="55">
        <v>0</v>
      </c>
      <c r="W7" s="54">
        <f t="shared" si="7"/>
        <v>1</v>
      </c>
      <c r="X7" s="55">
        <v>0</v>
      </c>
      <c r="Y7" s="54">
        <f t="shared" si="8"/>
        <v>1</v>
      </c>
    </row>
    <row r="8" spans="1:25" x14ac:dyDescent="0.25">
      <c r="A8" s="50">
        <f t="shared" si="9"/>
        <v>7</v>
      </c>
      <c r="B8" s="51">
        <v>0</v>
      </c>
      <c r="C8" s="54">
        <f t="shared" si="0"/>
        <v>0</v>
      </c>
      <c r="D8" s="55">
        <v>0.16666666666666666</v>
      </c>
      <c r="E8" s="54">
        <f t="shared" si="1"/>
        <v>0.44444444444444453</v>
      </c>
      <c r="F8" s="55">
        <v>6.9444444444444448E-2</v>
      </c>
      <c r="G8" s="54">
        <f t="shared" si="1"/>
        <v>0.84259259259259267</v>
      </c>
      <c r="H8" s="55">
        <v>1.5432098765432098E-2</v>
      </c>
      <c r="I8" s="54">
        <f t="shared" si="1"/>
        <v>0.97376543209876543</v>
      </c>
      <c r="J8" s="55">
        <v>1.9290123456790122E-3</v>
      </c>
      <c r="K8" s="54">
        <f t="shared" si="1"/>
        <v>0.99742798353909468</v>
      </c>
      <c r="L8" s="55">
        <v>1.286008230452675E-4</v>
      </c>
      <c r="M8" s="54">
        <f t="shared" si="2"/>
        <v>0.99987139917695478</v>
      </c>
      <c r="N8" s="55">
        <v>3.5722450845907635E-6</v>
      </c>
      <c r="O8" s="54">
        <f t="shared" si="3"/>
        <v>1</v>
      </c>
      <c r="P8" s="55">
        <v>0</v>
      </c>
      <c r="Q8" s="54">
        <f t="shared" si="4"/>
        <v>1</v>
      </c>
      <c r="R8" s="55">
        <v>0</v>
      </c>
      <c r="S8" s="54">
        <f t="shared" si="5"/>
        <v>1</v>
      </c>
      <c r="T8" s="55">
        <v>0</v>
      </c>
      <c r="U8" s="54">
        <f t="shared" si="6"/>
        <v>1</v>
      </c>
      <c r="V8" s="55">
        <v>0</v>
      </c>
      <c r="W8" s="54">
        <f t="shared" si="7"/>
        <v>1</v>
      </c>
      <c r="X8" s="55">
        <v>0</v>
      </c>
      <c r="Y8" s="54">
        <f t="shared" si="8"/>
        <v>1</v>
      </c>
    </row>
    <row r="9" spans="1:25" x14ac:dyDescent="0.25">
      <c r="A9" s="50">
        <f t="shared" si="9"/>
        <v>8</v>
      </c>
      <c r="B9" s="51">
        <v>0</v>
      </c>
      <c r="C9" s="54">
        <f t="shared" si="0"/>
        <v>0</v>
      </c>
      <c r="D9" s="55">
        <v>0.1388888888888889</v>
      </c>
      <c r="E9" s="54">
        <f t="shared" si="1"/>
        <v>0.30555555555555564</v>
      </c>
      <c r="F9" s="55">
        <v>9.7222222222222224E-2</v>
      </c>
      <c r="G9" s="54">
        <f t="shared" si="1"/>
        <v>0.74537037037037046</v>
      </c>
      <c r="H9" s="55">
        <v>2.7006172839506171E-2</v>
      </c>
      <c r="I9" s="54">
        <f t="shared" si="1"/>
        <v>0.9467592592592593</v>
      </c>
      <c r="J9" s="55">
        <v>4.5010288065843625E-3</v>
      </c>
      <c r="K9" s="54">
        <f t="shared" si="1"/>
        <v>0.99292695473251036</v>
      </c>
      <c r="L9" s="55">
        <v>4.5010288065843623E-4</v>
      </c>
      <c r="M9" s="54">
        <f t="shared" si="2"/>
        <v>0.99942129629629639</v>
      </c>
      <c r="N9" s="55">
        <v>2.5005715592135344E-5</v>
      </c>
      <c r="O9" s="54">
        <f t="shared" si="3"/>
        <v>0.99997499428440784</v>
      </c>
      <c r="P9" s="55">
        <v>5.9537418076512728E-7</v>
      </c>
      <c r="Q9" s="54">
        <f t="shared" si="4"/>
        <v>1</v>
      </c>
      <c r="R9" s="55">
        <v>0</v>
      </c>
      <c r="S9" s="54">
        <f t="shared" si="5"/>
        <v>1</v>
      </c>
      <c r="T9" s="55">
        <v>0</v>
      </c>
      <c r="U9" s="54">
        <f t="shared" si="6"/>
        <v>1</v>
      </c>
      <c r="V9" s="55">
        <v>0</v>
      </c>
      <c r="W9" s="54">
        <f t="shared" si="7"/>
        <v>1</v>
      </c>
      <c r="X9" s="55">
        <v>0</v>
      </c>
      <c r="Y9" s="54">
        <f t="shared" si="8"/>
        <v>1</v>
      </c>
    </row>
    <row r="10" spans="1:25" x14ac:dyDescent="0.25">
      <c r="A10" s="50">
        <f t="shared" si="9"/>
        <v>9</v>
      </c>
      <c r="B10" s="51">
        <v>0</v>
      </c>
      <c r="C10" s="54">
        <f t="shared" si="0"/>
        <v>0</v>
      </c>
      <c r="D10" s="55">
        <v>0.1111111111111111</v>
      </c>
      <c r="E10" s="54">
        <f t="shared" si="1"/>
        <v>0.19444444444444453</v>
      </c>
      <c r="F10" s="55">
        <v>0.11574074074074074</v>
      </c>
      <c r="G10" s="54">
        <f t="shared" si="1"/>
        <v>0.62962962962962976</v>
      </c>
      <c r="H10" s="55">
        <v>4.3209876543209874E-2</v>
      </c>
      <c r="I10" s="54">
        <f t="shared" si="1"/>
        <v>0.90354938271604945</v>
      </c>
      <c r="J10" s="55">
        <v>9.0020576131687249E-3</v>
      </c>
      <c r="K10" s="54">
        <f t="shared" si="1"/>
        <v>0.98392489711934161</v>
      </c>
      <c r="L10" s="55">
        <v>1.2002743484224967E-3</v>
      </c>
      <c r="M10" s="54">
        <f t="shared" si="2"/>
        <v>0.99822102194787388</v>
      </c>
      <c r="N10" s="55">
        <v>1.0002286236854138E-4</v>
      </c>
      <c r="O10" s="54">
        <f t="shared" si="3"/>
        <v>0.99987497142203929</v>
      </c>
      <c r="P10" s="55">
        <v>4.7629934461210183E-6</v>
      </c>
      <c r="Q10" s="54">
        <f t="shared" si="4"/>
        <v>0.99999523700655391</v>
      </c>
      <c r="R10" s="55">
        <v>9.9229030127521205E-8</v>
      </c>
      <c r="S10" s="54">
        <f t="shared" si="5"/>
        <v>1</v>
      </c>
      <c r="T10" s="55">
        <v>0</v>
      </c>
      <c r="U10" s="54">
        <f t="shared" si="6"/>
        <v>1</v>
      </c>
      <c r="V10" s="55">
        <v>0</v>
      </c>
      <c r="W10" s="54">
        <f t="shared" si="7"/>
        <v>1</v>
      </c>
      <c r="X10" s="55">
        <v>0</v>
      </c>
      <c r="Y10" s="54">
        <f t="shared" si="8"/>
        <v>1</v>
      </c>
    </row>
    <row r="11" spans="1:25" x14ac:dyDescent="0.25">
      <c r="A11" s="50">
        <f t="shared" si="9"/>
        <v>10</v>
      </c>
      <c r="B11" s="51">
        <v>0</v>
      </c>
      <c r="C11" s="54">
        <f t="shared" si="0"/>
        <v>0</v>
      </c>
      <c r="D11" s="55">
        <v>8.3333333333333329E-2</v>
      </c>
      <c r="E11" s="54">
        <f t="shared" si="1"/>
        <v>0.1111111111111112</v>
      </c>
      <c r="F11" s="55">
        <v>0.125</v>
      </c>
      <c r="G11" s="54">
        <f t="shared" si="1"/>
        <v>0.50462962962962976</v>
      </c>
      <c r="H11" s="55">
        <v>6.1728395061728392E-2</v>
      </c>
      <c r="I11" s="54">
        <f t="shared" si="1"/>
        <v>0.84182098765432101</v>
      </c>
      <c r="J11" s="55">
        <v>1.6203703703703703E-2</v>
      </c>
      <c r="K11" s="54">
        <f t="shared" si="1"/>
        <v>0.96772119341563789</v>
      </c>
      <c r="L11" s="55">
        <v>2.7006172839506171E-3</v>
      </c>
      <c r="M11" s="54">
        <f t="shared" si="2"/>
        <v>0.99552040466392322</v>
      </c>
      <c r="N11" s="55">
        <v>3.0006858710562417E-4</v>
      </c>
      <c r="O11" s="54">
        <f t="shared" si="3"/>
        <v>0.99957490283493367</v>
      </c>
      <c r="P11" s="55">
        <v>2.143347050754458E-5</v>
      </c>
      <c r="Q11" s="54">
        <f t="shared" si="4"/>
        <v>0.99997380353604637</v>
      </c>
      <c r="R11" s="55">
        <v>8.9306127114769087E-7</v>
      </c>
      <c r="S11" s="54">
        <f t="shared" si="5"/>
        <v>0.99999910693872884</v>
      </c>
      <c r="T11" s="55">
        <v>1.6538171687920201E-8</v>
      </c>
      <c r="U11" s="54">
        <f t="shared" si="6"/>
        <v>1</v>
      </c>
      <c r="V11" s="55">
        <v>0</v>
      </c>
      <c r="W11" s="54">
        <f t="shared" si="7"/>
        <v>1</v>
      </c>
      <c r="X11" s="55">
        <v>0</v>
      </c>
      <c r="Y11" s="54">
        <f t="shared" si="8"/>
        <v>1</v>
      </c>
    </row>
    <row r="12" spans="1:25" x14ac:dyDescent="0.25">
      <c r="A12" s="50">
        <f t="shared" si="9"/>
        <v>11</v>
      </c>
      <c r="B12" s="51">
        <v>0</v>
      </c>
      <c r="C12" s="54">
        <f t="shared" si="0"/>
        <v>0</v>
      </c>
      <c r="D12" s="55">
        <v>5.5555555555555552E-2</v>
      </c>
      <c r="E12" s="54">
        <f t="shared" si="1"/>
        <v>5.555555555555565E-2</v>
      </c>
      <c r="F12" s="55">
        <v>0.125</v>
      </c>
      <c r="G12" s="54">
        <f t="shared" si="1"/>
        <v>0.37962962962962976</v>
      </c>
      <c r="H12" s="55">
        <v>8.0246913580246909E-2</v>
      </c>
      <c r="I12" s="54">
        <f t="shared" si="1"/>
        <v>0.76157407407407407</v>
      </c>
      <c r="J12" s="55">
        <v>2.6363168724279837E-2</v>
      </c>
      <c r="K12" s="54">
        <f t="shared" si="1"/>
        <v>0.9413580246913581</v>
      </c>
      <c r="L12" s="55">
        <v>5.4012345679012343E-3</v>
      </c>
      <c r="M12" s="54">
        <f t="shared" si="2"/>
        <v>0.99011917009602202</v>
      </c>
      <c r="N12" s="55">
        <v>7.5017146776406034E-4</v>
      </c>
      <c r="O12" s="54">
        <f t="shared" si="3"/>
        <v>0.99882473136716965</v>
      </c>
      <c r="P12" s="55">
        <v>7.1444901691815278E-5</v>
      </c>
      <c r="Q12" s="54">
        <f t="shared" si="4"/>
        <v>0.9999023586343545</v>
      </c>
      <c r="R12" s="55">
        <v>4.4653063557384549E-6</v>
      </c>
      <c r="S12" s="54">
        <f t="shared" si="5"/>
        <v>0.99999464163237306</v>
      </c>
      <c r="T12" s="55">
        <v>1.6538171687920201E-7</v>
      </c>
      <c r="U12" s="54">
        <f t="shared" si="6"/>
        <v>0.99999983461828312</v>
      </c>
      <c r="V12" s="55">
        <v>2.7563619479867003E-9</v>
      </c>
      <c r="W12" s="54">
        <f t="shared" si="7"/>
        <v>1</v>
      </c>
      <c r="X12" s="55">
        <v>0</v>
      </c>
      <c r="Y12" s="54">
        <f t="shared" si="8"/>
        <v>1</v>
      </c>
    </row>
    <row r="13" spans="1:25" x14ac:dyDescent="0.25">
      <c r="A13" s="50">
        <f t="shared" si="9"/>
        <v>12</v>
      </c>
      <c r="B13" s="51">
        <v>0</v>
      </c>
      <c r="C13" s="54">
        <f t="shared" si="0"/>
        <v>0</v>
      </c>
      <c r="D13" s="55">
        <v>2.7777777777777776E-2</v>
      </c>
      <c r="E13" s="54">
        <f t="shared" si="1"/>
        <v>2.7777777777777873E-2</v>
      </c>
      <c r="F13" s="55">
        <v>0.11574074074074074</v>
      </c>
      <c r="G13" s="54">
        <f t="shared" si="1"/>
        <v>0.26388888888888901</v>
      </c>
      <c r="H13" s="55">
        <v>9.6450617283950615E-2</v>
      </c>
      <c r="I13" s="54">
        <f t="shared" si="1"/>
        <v>0.66512345679012341</v>
      </c>
      <c r="J13" s="55">
        <v>3.9223251028806583E-2</v>
      </c>
      <c r="K13" s="54">
        <f t="shared" si="1"/>
        <v>0.90213477366255157</v>
      </c>
      <c r="L13" s="55">
        <v>9.7736625514403298E-3</v>
      </c>
      <c r="M13" s="54">
        <f t="shared" si="2"/>
        <v>0.98034550754458172</v>
      </c>
      <c r="N13" s="55">
        <v>1.6503772290809328E-3</v>
      </c>
      <c r="O13" s="54">
        <f t="shared" si="3"/>
        <v>0.99717435413808875</v>
      </c>
      <c r="P13" s="55">
        <v>1.96473479652492E-4</v>
      </c>
      <c r="Q13" s="54">
        <f t="shared" si="4"/>
        <v>0.99970588515470205</v>
      </c>
      <c r="R13" s="55">
        <v>1.6372789971041E-5</v>
      </c>
      <c r="S13" s="54">
        <f t="shared" si="5"/>
        <v>0.99997826884240204</v>
      </c>
      <c r="T13" s="55">
        <v>9.0959944283561106E-7</v>
      </c>
      <c r="U13" s="54">
        <f t="shared" si="6"/>
        <v>0.99999892501884025</v>
      </c>
      <c r="V13" s="55">
        <v>3.0319981427853706E-8</v>
      </c>
      <c r="W13" s="54">
        <f t="shared" si="7"/>
        <v>0.99999996968001859</v>
      </c>
      <c r="X13" s="55">
        <v>4.593936579977834E-10</v>
      </c>
      <c r="Y13" s="54">
        <f t="shared" si="8"/>
        <v>1</v>
      </c>
    </row>
    <row r="14" spans="1:25" x14ac:dyDescent="0.25">
      <c r="A14" s="50">
        <f t="shared" si="9"/>
        <v>13</v>
      </c>
      <c r="B14" s="51">
        <v>0</v>
      </c>
      <c r="C14" s="54">
        <f t="shared" si="0"/>
        <v>0</v>
      </c>
      <c r="D14" s="55">
        <v>0</v>
      </c>
      <c r="E14" s="54">
        <f t="shared" si="1"/>
        <v>0</v>
      </c>
      <c r="F14" s="55">
        <v>9.7222222222222224E-2</v>
      </c>
      <c r="G14" s="54">
        <f t="shared" si="1"/>
        <v>0.1666666666666668</v>
      </c>
      <c r="H14" s="55">
        <v>0.10802469135802469</v>
      </c>
      <c r="I14" s="54">
        <f t="shared" si="1"/>
        <v>0.55709876543209869</v>
      </c>
      <c r="J14" s="55">
        <v>5.4012345679012343E-2</v>
      </c>
      <c r="K14" s="54">
        <f t="shared" si="1"/>
        <v>0.84812242798353921</v>
      </c>
      <c r="L14" s="55">
        <v>1.6203703703703703E-2</v>
      </c>
      <c r="M14" s="54">
        <f t="shared" si="2"/>
        <v>0.964141803840878</v>
      </c>
      <c r="N14" s="55">
        <v>3.2757487425697303E-3</v>
      </c>
      <c r="O14" s="54">
        <f t="shared" si="3"/>
        <v>0.993898605395519</v>
      </c>
      <c r="P14" s="55">
        <v>4.7153635116598078E-4</v>
      </c>
      <c r="Q14" s="54">
        <f t="shared" si="4"/>
        <v>0.99923434880353601</v>
      </c>
      <c r="R14" s="55">
        <v>4.9118369913123E-5</v>
      </c>
      <c r="S14" s="54">
        <f t="shared" si="5"/>
        <v>0.99992915047248887</v>
      </c>
      <c r="T14" s="55">
        <v>3.6383977713424442E-6</v>
      </c>
      <c r="U14" s="54">
        <f t="shared" si="6"/>
        <v>0.99999528662106896</v>
      </c>
      <c r="V14" s="55">
        <v>1.8191988856712222E-7</v>
      </c>
      <c r="W14" s="54">
        <f t="shared" si="7"/>
        <v>0.99999978776012999</v>
      </c>
      <c r="X14" s="55">
        <v>5.5127238959734005E-9</v>
      </c>
      <c r="Y14" s="54">
        <f t="shared" si="8"/>
        <v>0.99999999448727606</v>
      </c>
    </row>
    <row r="15" spans="1:25" x14ac:dyDescent="0.25">
      <c r="A15" s="50">
        <f t="shared" si="9"/>
        <v>14</v>
      </c>
      <c r="B15" s="51">
        <v>0</v>
      </c>
      <c r="C15" s="54">
        <f t="shared" si="0"/>
        <v>0</v>
      </c>
      <c r="D15" s="55">
        <v>0</v>
      </c>
      <c r="E15" s="54">
        <f t="shared" si="1"/>
        <v>0</v>
      </c>
      <c r="F15" s="55">
        <v>6.9444444444444448E-2</v>
      </c>
      <c r="G15" s="54">
        <f t="shared" si="1"/>
        <v>9.7222222222222349E-2</v>
      </c>
      <c r="H15" s="55">
        <v>0.11265432098765432</v>
      </c>
      <c r="I15" s="54">
        <f t="shared" si="1"/>
        <v>0.44444444444444436</v>
      </c>
      <c r="J15" s="55">
        <v>6.9444444444444448E-2</v>
      </c>
      <c r="K15" s="54">
        <f t="shared" si="1"/>
        <v>0.77867798353909479</v>
      </c>
      <c r="L15" s="55">
        <v>2.4884259259259259E-2</v>
      </c>
      <c r="M15" s="54">
        <f t="shared" si="2"/>
        <v>0.9392575445816187</v>
      </c>
      <c r="N15" s="55">
        <v>5.9549325560128031E-3</v>
      </c>
      <c r="O15" s="54">
        <f t="shared" si="3"/>
        <v>0.98794367283950624</v>
      </c>
      <c r="P15" s="55">
        <v>1.0168991007468374E-3</v>
      </c>
      <c r="Q15" s="54">
        <f t="shared" si="4"/>
        <v>0.99821744970278914</v>
      </c>
      <c r="R15" s="55">
        <v>1.2770776177411979E-4</v>
      </c>
      <c r="S15" s="54">
        <f t="shared" si="5"/>
        <v>0.9998014427107148</v>
      </c>
      <c r="T15" s="55">
        <v>1.1824792756862945E-5</v>
      </c>
      <c r="U15" s="54">
        <f t="shared" si="6"/>
        <v>0.9999834618283121</v>
      </c>
      <c r="V15" s="55">
        <v>7.8831951712419631E-7</v>
      </c>
      <c r="W15" s="54">
        <f t="shared" si="7"/>
        <v>0.99999899944061288</v>
      </c>
      <c r="X15" s="55">
        <v>3.5832705323827104E-8</v>
      </c>
      <c r="Y15" s="54">
        <f t="shared" si="8"/>
        <v>0.9999999586545707</v>
      </c>
    </row>
    <row r="16" spans="1:25" x14ac:dyDescent="0.25">
      <c r="A16" s="50">
        <f t="shared" si="9"/>
        <v>15</v>
      </c>
      <c r="B16" s="51">
        <v>0</v>
      </c>
      <c r="C16" s="54">
        <f t="shared" si="0"/>
        <v>0</v>
      </c>
      <c r="D16" s="55">
        <v>0</v>
      </c>
      <c r="E16" s="54">
        <f t="shared" si="1"/>
        <v>0</v>
      </c>
      <c r="F16" s="55">
        <v>4.6296296296296294E-2</v>
      </c>
      <c r="G16" s="54">
        <f t="shared" si="1"/>
        <v>5.0925925925926055E-2</v>
      </c>
      <c r="H16" s="55">
        <v>0.10802469135802469</v>
      </c>
      <c r="I16" s="54">
        <f t="shared" si="1"/>
        <v>0.33641975308641969</v>
      </c>
      <c r="J16" s="55">
        <v>8.3719135802469133E-2</v>
      </c>
      <c r="K16" s="54">
        <f t="shared" si="1"/>
        <v>0.69495884773662564</v>
      </c>
      <c r="L16" s="55">
        <v>3.5708161865569271E-2</v>
      </c>
      <c r="M16" s="54">
        <f t="shared" si="2"/>
        <v>0.90354938271604945</v>
      </c>
      <c r="N16" s="55">
        <v>1.0027291952446274E-2</v>
      </c>
      <c r="O16" s="54">
        <f t="shared" si="3"/>
        <v>0.97791638088706001</v>
      </c>
      <c r="P16" s="55">
        <v>2.0052202408169487E-3</v>
      </c>
      <c r="Q16" s="54">
        <f t="shared" si="4"/>
        <v>0.99621222946197219</v>
      </c>
      <c r="R16" s="55">
        <v>2.9709171620179853E-4</v>
      </c>
      <c r="S16" s="54">
        <f t="shared" si="5"/>
        <v>0.99950435099451296</v>
      </c>
      <c r="T16" s="55">
        <v>3.3109419719216242E-5</v>
      </c>
      <c r="U16" s="54">
        <f t="shared" si="6"/>
        <v>0.99995035240859287</v>
      </c>
      <c r="V16" s="55">
        <v>2.7591183099346871E-6</v>
      </c>
      <c r="W16" s="54">
        <f t="shared" si="7"/>
        <v>0.99999624032230294</v>
      </c>
      <c r="X16" s="55">
        <v>1.6721929151119315E-7</v>
      </c>
      <c r="Y16" s="54">
        <f t="shared" si="8"/>
        <v>0.99999979143527917</v>
      </c>
    </row>
    <row r="17" spans="1:25" x14ac:dyDescent="0.25">
      <c r="A17" s="50">
        <f t="shared" si="9"/>
        <v>16</v>
      </c>
      <c r="B17" s="51">
        <v>0</v>
      </c>
      <c r="C17" s="54">
        <f t="shared" si="0"/>
        <v>0</v>
      </c>
      <c r="D17" s="55">
        <v>0</v>
      </c>
      <c r="E17" s="54">
        <f t="shared" si="1"/>
        <v>0</v>
      </c>
      <c r="F17" s="55">
        <v>2.7777777777777776E-2</v>
      </c>
      <c r="G17" s="54">
        <f t="shared" si="1"/>
        <v>2.3148148148148279E-2</v>
      </c>
      <c r="H17" s="55">
        <v>9.6450617283950615E-2</v>
      </c>
      <c r="I17" s="54">
        <f t="shared" si="1"/>
        <v>0.23996913580246909</v>
      </c>
      <c r="J17" s="55">
        <v>9.4521604938271608E-2</v>
      </c>
      <c r="K17" s="54">
        <f t="shared" si="1"/>
        <v>0.60043724279835398</v>
      </c>
      <c r="L17" s="55">
        <v>4.8161008230452676E-2</v>
      </c>
      <c r="M17" s="54">
        <f t="shared" si="2"/>
        <v>0.85538837448559679</v>
      </c>
      <c r="N17" s="55">
        <v>1.5778606538637403E-2</v>
      </c>
      <c r="O17" s="54">
        <f t="shared" si="3"/>
        <v>0.96213777434842263</v>
      </c>
      <c r="P17" s="55">
        <v>3.6597650891632373E-3</v>
      </c>
      <c r="Q17" s="54">
        <f t="shared" si="4"/>
        <v>0.99255246437280897</v>
      </c>
      <c r="R17" s="55">
        <v>6.3050125743026981E-4</v>
      </c>
      <c r="S17" s="54">
        <f t="shared" si="5"/>
        <v>0.99887384973708271</v>
      </c>
      <c r="T17" s="55">
        <v>8.260816758116141E-5</v>
      </c>
      <c r="U17" s="54">
        <f t="shared" si="6"/>
        <v>0.99986774424101166</v>
      </c>
      <c r="V17" s="55">
        <v>8.2773549298040605E-6</v>
      </c>
      <c r="W17" s="54">
        <f t="shared" si="7"/>
        <v>0.99998796296737313</v>
      </c>
      <c r="X17" s="55">
        <v>6.2707234316697427E-7</v>
      </c>
      <c r="Y17" s="54">
        <f t="shared" si="8"/>
        <v>0.99999916436293601</v>
      </c>
    </row>
    <row r="18" spans="1:25" x14ac:dyDescent="0.25">
      <c r="A18" s="50">
        <f t="shared" si="9"/>
        <v>17</v>
      </c>
      <c r="B18" s="51">
        <v>0</v>
      </c>
      <c r="C18" s="54">
        <f t="shared" si="0"/>
        <v>0</v>
      </c>
      <c r="D18" s="55">
        <v>0</v>
      </c>
      <c r="E18" s="54">
        <f t="shared" si="1"/>
        <v>0</v>
      </c>
      <c r="F18" s="55">
        <v>1.3888888888888888E-2</v>
      </c>
      <c r="G18" s="54">
        <f t="shared" si="1"/>
        <v>9.2592592592593906E-3</v>
      </c>
      <c r="H18" s="55">
        <v>8.0246913580246909E-2</v>
      </c>
      <c r="I18" s="54">
        <f t="shared" si="1"/>
        <v>0.15972222222222218</v>
      </c>
      <c r="J18" s="55">
        <v>0.10030864197530864</v>
      </c>
      <c r="K18" s="54">
        <f t="shared" si="1"/>
        <v>0.50012860082304533</v>
      </c>
      <c r="L18" s="55">
        <v>6.1213991769547324E-2</v>
      </c>
      <c r="M18" s="54">
        <f t="shared" si="2"/>
        <v>0.79417438271604945</v>
      </c>
      <c r="N18" s="55">
        <v>2.3355338363054413E-2</v>
      </c>
      <c r="O18" s="54">
        <f t="shared" si="3"/>
        <v>0.93878243598536826</v>
      </c>
      <c r="P18" s="55">
        <v>6.2395214144185338E-3</v>
      </c>
      <c r="Q18" s="54">
        <f t="shared" si="4"/>
        <v>0.98631294295839045</v>
      </c>
      <c r="R18" s="55">
        <v>1.2368898605395519E-3</v>
      </c>
      <c r="S18" s="54">
        <f t="shared" si="5"/>
        <v>0.99763695987654311</v>
      </c>
      <c r="T18" s="55">
        <v>1.8754286694101508E-4</v>
      </c>
      <c r="U18" s="54">
        <f t="shared" si="6"/>
        <v>0.99968020137407065</v>
      </c>
      <c r="V18" s="55">
        <v>2.2042626498049643E-5</v>
      </c>
      <c r="W18" s="54">
        <f t="shared" si="7"/>
        <v>0.99996592034087506</v>
      </c>
      <c r="X18" s="55">
        <v>2.0066314981343179E-6</v>
      </c>
      <c r="Y18" s="54">
        <f t="shared" si="8"/>
        <v>0.99999715773143782</v>
      </c>
    </row>
    <row r="19" spans="1:25" x14ac:dyDescent="0.25">
      <c r="A19" s="50">
        <f t="shared" si="9"/>
        <v>18</v>
      </c>
      <c r="B19" s="51">
        <v>0</v>
      </c>
      <c r="C19" s="54">
        <f t="shared" si="0"/>
        <v>0</v>
      </c>
      <c r="D19" s="55">
        <v>0</v>
      </c>
      <c r="E19" s="54">
        <f t="shared" si="1"/>
        <v>0</v>
      </c>
      <c r="F19" s="55">
        <v>4.6296296296296294E-3</v>
      </c>
      <c r="G19" s="54">
        <f t="shared" si="1"/>
        <v>4.6296296296297612E-3</v>
      </c>
      <c r="H19" s="55">
        <v>6.1728395061728392E-2</v>
      </c>
      <c r="I19" s="54">
        <f t="shared" si="1"/>
        <v>9.799382716049379E-2</v>
      </c>
      <c r="J19" s="55">
        <v>0.10030864197530864</v>
      </c>
      <c r="K19" s="54">
        <f t="shared" si="1"/>
        <v>0.39981995884773669</v>
      </c>
      <c r="L19" s="55">
        <v>7.3538237311385465E-2</v>
      </c>
      <c r="M19" s="54">
        <f t="shared" si="2"/>
        <v>0.72063614540466403</v>
      </c>
      <c r="N19" s="55">
        <v>3.2657464563328763E-2</v>
      </c>
      <c r="O19" s="54">
        <f t="shared" si="3"/>
        <v>0.90612497142203952</v>
      </c>
      <c r="P19" s="55">
        <v>1.0007049230300259E-2</v>
      </c>
      <c r="Q19" s="54">
        <f t="shared" si="4"/>
        <v>0.97630589372809018</v>
      </c>
      <c r="R19" s="55">
        <v>2.2649026126606718E-3</v>
      </c>
      <c r="S19" s="54">
        <f t="shared" si="5"/>
        <v>0.99537205726388245</v>
      </c>
      <c r="T19" s="55">
        <v>3.92946959304984E-4</v>
      </c>
      <c r="U19" s="54">
        <f t="shared" si="6"/>
        <v>0.99928725441476562</v>
      </c>
      <c r="V19" s="55">
        <v>5.3272207368738955E-5</v>
      </c>
      <c r="W19" s="54">
        <f t="shared" si="7"/>
        <v>0.99991264813350633</v>
      </c>
      <c r="X19" s="55">
        <v>5.679943187484594E-6</v>
      </c>
      <c r="Y19" s="54">
        <f t="shared" si="8"/>
        <v>0.99999147778825037</v>
      </c>
    </row>
    <row r="20" spans="1:25" x14ac:dyDescent="0.25">
      <c r="A20" s="50">
        <f t="shared" si="9"/>
        <v>19</v>
      </c>
      <c r="B20" s="51">
        <v>0</v>
      </c>
      <c r="C20" s="54">
        <f t="shared" si="0"/>
        <v>0</v>
      </c>
      <c r="D20" s="55">
        <v>0</v>
      </c>
      <c r="E20" s="54">
        <f t="shared" si="1"/>
        <v>0</v>
      </c>
      <c r="F20" s="55">
        <v>0</v>
      </c>
      <c r="G20" s="54">
        <f t="shared" si="1"/>
        <v>0</v>
      </c>
      <c r="H20" s="55">
        <v>4.3209876543209874E-2</v>
      </c>
      <c r="I20" s="54">
        <f t="shared" si="1"/>
        <v>5.4783950617283916E-2</v>
      </c>
      <c r="J20" s="55">
        <v>9.4521604938271608E-2</v>
      </c>
      <c r="K20" s="54">
        <f t="shared" si="1"/>
        <v>0.30529835390946508</v>
      </c>
      <c r="L20" s="55">
        <v>8.3719135802469133E-2</v>
      </c>
      <c r="M20" s="54">
        <f t="shared" si="2"/>
        <v>0.63691700960219488</v>
      </c>
      <c r="N20" s="55">
        <v>4.3284893689986281E-2</v>
      </c>
      <c r="O20" s="54">
        <f t="shared" si="3"/>
        <v>0.86284007773205329</v>
      </c>
      <c r="P20" s="55">
        <v>1.5174897119341564E-2</v>
      </c>
      <c r="Q20" s="54">
        <f t="shared" si="4"/>
        <v>0.96113099660874857</v>
      </c>
      <c r="R20" s="55">
        <v>3.8999985711019661E-3</v>
      </c>
      <c r="S20" s="54">
        <f t="shared" si="5"/>
        <v>0.99147205869278043</v>
      </c>
      <c r="T20" s="55">
        <v>7.677019297532558E-4</v>
      </c>
      <c r="U20" s="54">
        <f t="shared" si="6"/>
        <v>0.99851955248501234</v>
      </c>
      <c r="V20" s="55">
        <v>1.1861176734576369E-4</v>
      </c>
      <c r="W20" s="54">
        <f t="shared" si="7"/>
        <v>0.9997940363661606</v>
      </c>
      <c r="X20" s="55">
        <v>1.4553591085369777E-5</v>
      </c>
      <c r="Y20" s="54">
        <f t="shared" si="8"/>
        <v>0.999976924197165</v>
      </c>
    </row>
    <row r="21" spans="1:25" x14ac:dyDescent="0.25">
      <c r="A21" s="50">
        <f t="shared" si="9"/>
        <v>20</v>
      </c>
      <c r="B21" s="51">
        <v>0</v>
      </c>
      <c r="C21" s="54">
        <f t="shared" si="0"/>
        <v>0</v>
      </c>
      <c r="D21" s="55">
        <v>0</v>
      </c>
      <c r="E21" s="54">
        <f t="shared" si="1"/>
        <v>0</v>
      </c>
      <c r="F21" s="55">
        <v>0</v>
      </c>
      <c r="G21" s="54">
        <f t="shared" si="1"/>
        <v>0</v>
      </c>
      <c r="H21" s="55">
        <v>2.7006172839506171E-2</v>
      </c>
      <c r="I21" s="54">
        <f t="shared" si="1"/>
        <v>2.7777777777777745E-2</v>
      </c>
      <c r="J21" s="55">
        <v>8.3719135802469133E-2</v>
      </c>
      <c r="K21" s="54">
        <f t="shared" si="1"/>
        <v>0.22157921810699593</v>
      </c>
      <c r="L21" s="55">
        <v>9.0470679012345678E-2</v>
      </c>
      <c r="M21" s="54">
        <f t="shared" si="2"/>
        <v>0.54644633058984926</v>
      </c>
      <c r="N21" s="55">
        <v>5.4537465706447186E-2</v>
      </c>
      <c r="O21" s="54">
        <f t="shared" si="3"/>
        <v>0.80830261202560605</v>
      </c>
      <c r="P21" s="55">
        <v>2.1843087943910988E-2</v>
      </c>
      <c r="Q21" s="54">
        <f t="shared" si="4"/>
        <v>0.93928790866483758</v>
      </c>
      <c r="R21" s="55">
        <v>6.3505586991312304E-3</v>
      </c>
      <c r="S21" s="54">
        <f t="shared" si="5"/>
        <v>0.98512149999364917</v>
      </c>
      <c r="T21" s="55">
        <v>1.4095152966180629E-3</v>
      </c>
      <c r="U21" s="54">
        <f t="shared" si="6"/>
        <v>0.9971100371883943</v>
      </c>
      <c r="V21" s="55">
        <v>2.4595568934274924E-4</v>
      </c>
      <c r="W21" s="54">
        <f t="shared" si="7"/>
        <v>0.99954808067681788</v>
      </c>
      <c r="X21" s="55">
        <v>3.4291898994902535E-5</v>
      </c>
      <c r="Y21" s="54">
        <f t="shared" si="8"/>
        <v>0.99994263229817004</v>
      </c>
    </row>
    <row r="22" spans="1:25" x14ac:dyDescent="0.25">
      <c r="A22" s="50">
        <f t="shared" si="9"/>
        <v>21</v>
      </c>
      <c r="B22" s="51">
        <v>0</v>
      </c>
      <c r="C22" s="54">
        <f t="shared" si="0"/>
        <v>0</v>
      </c>
      <c r="D22" s="55">
        <v>0</v>
      </c>
      <c r="E22" s="54">
        <f t="shared" si="1"/>
        <v>0</v>
      </c>
      <c r="F22" s="55">
        <v>0</v>
      </c>
      <c r="G22" s="54">
        <f t="shared" si="1"/>
        <v>0</v>
      </c>
      <c r="H22" s="55">
        <v>1.5432098765432098E-2</v>
      </c>
      <c r="I22" s="54">
        <f t="shared" si="1"/>
        <v>1.2345679012345647E-2</v>
      </c>
      <c r="J22" s="55">
        <v>6.9444444444444448E-2</v>
      </c>
      <c r="K22" s="54">
        <f t="shared" si="1"/>
        <v>0.15213477366255149</v>
      </c>
      <c r="L22" s="55">
        <v>9.2849794238683128E-2</v>
      </c>
      <c r="M22" s="54">
        <f t="shared" si="2"/>
        <v>0.45359653635116615</v>
      </c>
      <c r="N22" s="55">
        <v>6.5468535665294925E-2</v>
      </c>
      <c r="O22" s="54">
        <f t="shared" si="3"/>
        <v>0.74283407636031118</v>
      </c>
      <c r="P22" s="55">
        <v>2.9940176802316719E-2</v>
      </c>
      <c r="Q22" s="54">
        <f t="shared" si="4"/>
        <v>0.90934773186252082</v>
      </c>
      <c r="R22" s="55">
        <v>9.8215901729919227E-3</v>
      </c>
      <c r="S22" s="54">
        <f t="shared" si="5"/>
        <v>0.97529990982065728</v>
      </c>
      <c r="T22" s="55">
        <v>2.4466571195109147E-3</v>
      </c>
      <c r="U22" s="54">
        <f t="shared" si="6"/>
        <v>0.99466338006888344</v>
      </c>
      <c r="V22" s="55">
        <v>4.7890410665294927E-4</v>
      </c>
      <c r="W22" s="54">
        <f t="shared" si="7"/>
        <v>0.99906917657016492</v>
      </c>
      <c r="X22" s="55">
        <v>7.5153127299173376E-5</v>
      </c>
      <c r="Y22" s="54">
        <f t="shared" si="8"/>
        <v>0.99986747917087082</v>
      </c>
    </row>
    <row r="23" spans="1:25" x14ac:dyDescent="0.25">
      <c r="A23" s="50">
        <f t="shared" si="9"/>
        <v>22</v>
      </c>
      <c r="B23" s="51">
        <v>0</v>
      </c>
      <c r="C23" s="54">
        <f t="shared" si="0"/>
        <v>0</v>
      </c>
      <c r="D23" s="55">
        <v>0</v>
      </c>
      <c r="E23" s="54">
        <f t="shared" si="1"/>
        <v>0</v>
      </c>
      <c r="F23" s="55">
        <v>0</v>
      </c>
      <c r="G23" s="54">
        <f t="shared" si="1"/>
        <v>0</v>
      </c>
      <c r="H23" s="55">
        <v>7.716049382716049E-3</v>
      </c>
      <c r="I23" s="54">
        <f t="shared" si="1"/>
        <v>4.6296296296295981E-3</v>
      </c>
      <c r="J23" s="55">
        <v>5.4012345679012343E-2</v>
      </c>
      <c r="K23" s="54">
        <f t="shared" si="1"/>
        <v>9.8122427983539151E-2</v>
      </c>
      <c r="L23" s="55">
        <v>9.0470679012345678E-2</v>
      </c>
      <c r="M23" s="54">
        <f t="shared" si="2"/>
        <v>0.36312585733882047</v>
      </c>
      <c r="N23" s="55">
        <v>7.4992141060813894E-2</v>
      </c>
      <c r="O23" s="54">
        <f t="shared" si="3"/>
        <v>0.66784193529949731</v>
      </c>
      <c r="P23" s="55">
        <v>3.9180384087791495E-2</v>
      </c>
      <c r="Q23" s="54">
        <f t="shared" si="4"/>
        <v>0.87016734777472937</v>
      </c>
      <c r="R23" s="55">
        <v>1.4477416266575217E-2</v>
      </c>
      <c r="S23" s="54">
        <f t="shared" si="5"/>
        <v>0.96082249355408211</v>
      </c>
      <c r="T23" s="55">
        <v>4.0340735289759351E-3</v>
      </c>
      <c r="U23" s="54">
        <f t="shared" si="6"/>
        <v>0.99062930653990755</v>
      </c>
      <c r="V23" s="55">
        <v>8.8116205661823235E-4</v>
      </c>
      <c r="W23" s="54">
        <f t="shared" si="7"/>
        <v>0.99818801451354666</v>
      </c>
      <c r="X23" s="55">
        <v>1.5451062535634248E-4</v>
      </c>
      <c r="Y23" s="54">
        <f t="shared" si="8"/>
        <v>0.9997129685455145</v>
      </c>
    </row>
    <row r="24" spans="1:25" x14ac:dyDescent="0.25">
      <c r="A24" s="50">
        <f t="shared" si="9"/>
        <v>23</v>
      </c>
      <c r="B24" s="51">
        <v>0</v>
      </c>
      <c r="C24" s="54">
        <f t="shared" si="0"/>
        <v>0</v>
      </c>
      <c r="D24" s="55">
        <v>0</v>
      </c>
      <c r="E24" s="54">
        <f t="shared" si="1"/>
        <v>0</v>
      </c>
      <c r="F24" s="55">
        <v>0</v>
      </c>
      <c r="G24" s="54">
        <f t="shared" si="1"/>
        <v>0</v>
      </c>
      <c r="H24" s="55">
        <v>3.0864197530864196E-3</v>
      </c>
      <c r="I24" s="54">
        <f t="shared" si="1"/>
        <v>1.5432098765431786E-3</v>
      </c>
      <c r="J24" s="55">
        <v>3.9223251028806583E-2</v>
      </c>
      <c r="K24" s="54">
        <f t="shared" si="1"/>
        <v>5.8899176954732568E-2</v>
      </c>
      <c r="L24" s="55">
        <v>8.3719135802469133E-2</v>
      </c>
      <c r="M24" s="54">
        <f t="shared" si="2"/>
        <v>0.27940672153635132</v>
      </c>
      <c r="N24" s="55">
        <v>8.2043752857796068E-2</v>
      </c>
      <c r="O24" s="54">
        <f t="shared" si="3"/>
        <v>0.58579818244170123</v>
      </c>
      <c r="P24" s="55">
        <v>4.9049306508154242E-2</v>
      </c>
      <c r="Q24" s="54">
        <f t="shared" si="4"/>
        <v>0.82111804126657517</v>
      </c>
      <c r="R24" s="55">
        <v>2.039751943301326E-2</v>
      </c>
      <c r="S24" s="54">
        <f t="shared" si="5"/>
        <v>0.94042497412106885</v>
      </c>
      <c r="T24" s="55">
        <v>6.3418926971667601E-3</v>
      </c>
      <c r="U24" s="54">
        <f t="shared" si="6"/>
        <v>0.98428741384274077</v>
      </c>
      <c r="V24" s="55">
        <v>1.5397396168506947E-3</v>
      </c>
      <c r="W24" s="54">
        <f t="shared" si="7"/>
        <v>0.99664827489669594</v>
      </c>
      <c r="X24" s="55">
        <v>2.9999140897108052E-4</v>
      </c>
      <c r="Y24" s="54">
        <f t="shared" si="8"/>
        <v>0.99941297713654342</v>
      </c>
    </row>
    <row r="25" spans="1:25" x14ac:dyDescent="0.25">
      <c r="A25" s="50">
        <f t="shared" si="9"/>
        <v>24</v>
      </c>
      <c r="B25" s="51">
        <v>0</v>
      </c>
      <c r="C25" s="54">
        <f t="shared" si="0"/>
        <v>0</v>
      </c>
      <c r="D25" s="55">
        <v>0</v>
      </c>
      <c r="E25" s="54">
        <f t="shared" si="1"/>
        <v>0</v>
      </c>
      <c r="F25" s="55">
        <v>0</v>
      </c>
      <c r="G25" s="54">
        <f t="shared" si="1"/>
        <v>0</v>
      </c>
      <c r="H25" s="55">
        <v>7.716049382716049E-4</v>
      </c>
      <c r="I25" s="54">
        <f t="shared" si="1"/>
        <v>7.7160493827157367E-4</v>
      </c>
      <c r="J25" s="55">
        <v>2.6363168724279837E-2</v>
      </c>
      <c r="K25" s="54">
        <f t="shared" si="1"/>
        <v>3.2536008230452731E-2</v>
      </c>
      <c r="L25" s="55">
        <v>7.3538237311385465E-2</v>
      </c>
      <c r="M25" s="54">
        <f t="shared" si="2"/>
        <v>0.20586848422496584</v>
      </c>
      <c r="N25" s="55">
        <v>8.5794610196616369E-2</v>
      </c>
      <c r="O25" s="54">
        <f t="shared" si="3"/>
        <v>0.50000357224508485</v>
      </c>
      <c r="P25" s="55">
        <v>5.8830708923944521E-2</v>
      </c>
      <c r="Q25" s="54">
        <f t="shared" si="4"/>
        <v>0.76228733234263069</v>
      </c>
      <c r="R25" s="55">
        <v>2.7532483615302545E-2</v>
      </c>
      <c r="S25" s="54">
        <f t="shared" si="5"/>
        <v>0.91289249050576626</v>
      </c>
      <c r="T25" s="55">
        <v>9.5353309592457105E-3</v>
      </c>
      <c r="U25" s="54">
        <f t="shared" si="6"/>
        <v>0.97475208288349502</v>
      </c>
      <c r="V25" s="55">
        <v>2.5654645885549855E-3</v>
      </c>
      <c r="W25" s="54">
        <f t="shared" si="7"/>
        <v>0.99408281030814094</v>
      </c>
      <c r="X25" s="55">
        <v>5.5294090736318798E-4</v>
      </c>
      <c r="Y25" s="54">
        <f t="shared" si="8"/>
        <v>0.99886003622918018</v>
      </c>
    </row>
    <row r="26" spans="1:25" x14ac:dyDescent="0.25">
      <c r="A26" s="50">
        <f t="shared" si="9"/>
        <v>25</v>
      </c>
      <c r="B26" s="51">
        <v>0</v>
      </c>
      <c r="C26" s="54">
        <f t="shared" si="0"/>
        <v>0</v>
      </c>
      <c r="D26" s="55">
        <v>0</v>
      </c>
      <c r="E26" s="54">
        <f t="shared" si="1"/>
        <v>0</v>
      </c>
      <c r="F26" s="55">
        <v>0</v>
      </c>
      <c r="G26" s="54">
        <f t="shared" si="1"/>
        <v>0</v>
      </c>
      <c r="H26" s="55">
        <v>0</v>
      </c>
      <c r="I26" s="54">
        <f t="shared" si="1"/>
        <v>0</v>
      </c>
      <c r="J26" s="55">
        <v>1.6203703703703703E-2</v>
      </c>
      <c r="K26" s="54">
        <f t="shared" si="1"/>
        <v>1.6332304526749029E-2</v>
      </c>
      <c r="L26" s="55">
        <v>6.1213991769547324E-2</v>
      </c>
      <c r="M26" s="54">
        <f t="shared" si="2"/>
        <v>0.1446544924554185</v>
      </c>
      <c r="N26" s="55">
        <v>8.5794610196616369E-2</v>
      </c>
      <c r="O26" s="54">
        <f t="shared" si="3"/>
        <v>0.41420896204846847</v>
      </c>
      <c r="P26" s="55">
        <v>6.7686899862825792E-2</v>
      </c>
      <c r="Q26" s="54">
        <f t="shared" si="4"/>
        <v>0.69460043247980485</v>
      </c>
      <c r="R26" s="55">
        <v>3.5669760230909925E-2</v>
      </c>
      <c r="S26" s="54">
        <f t="shared" si="5"/>
        <v>0.87722273027485631</v>
      </c>
      <c r="T26" s="55">
        <v>1.3746594459686023E-2</v>
      </c>
      <c r="U26" s="54">
        <f t="shared" si="6"/>
        <v>0.96100548842380895</v>
      </c>
      <c r="V26" s="55">
        <v>4.0891952552117731E-3</v>
      </c>
      <c r="W26" s="54">
        <f t="shared" si="7"/>
        <v>0.98999361505292915</v>
      </c>
      <c r="X26" s="55">
        <v>9.7163963756089573E-4</v>
      </c>
      <c r="Y26" s="54">
        <f t="shared" si="8"/>
        <v>0.99788839659161932</v>
      </c>
    </row>
    <row r="27" spans="1:25" x14ac:dyDescent="0.25">
      <c r="A27" s="50">
        <f t="shared" si="9"/>
        <v>26</v>
      </c>
      <c r="B27" s="51">
        <v>0</v>
      </c>
      <c r="C27" s="54">
        <f t="shared" si="0"/>
        <v>0</v>
      </c>
      <c r="D27" s="55">
        <v>0</v>
      </c>
      <c r="E27" s="54">
        <f t="shared" si="1"/>
        <v>0</v>
      </c>
      <c r="F27" s="55">
        <v>0</v>
      </c>
      <c r="G27" s="54">
        <f t="shared" si="1"/>
        <v>0</v>
      </c>
      <c r="H27" s="55">
        <v>0</v>
      </c>
      <c r="I27" s="54">
        <f t="shared" si="1"/>
        <v>0</v>
      </c>
      <c r="J27" s="55">
        <v>9.0020576131687249E-3</v>
      </c>
      <c r="K27" s="54">
        <f t="shared" si="1"/>
        <v>7.3302469135803038E-3</v>
      </c>
      <c r="L27" s="55">
        <v>4.8161008230452676E-2</v>
      </c>
      <c r="M27" s="54">
        <f t="shared" si="2"/>
        <v>9.6493484224965828E-2</v>
      </c>
      <c r="N27" s="55">
        <v>8.2043752857796068E-2</v>
      </c>
      <c r="O27" s="54">
        <f t="shared" si="3"/>
        <v>0.33216520919067238</v>
      </c>
      <c r="P27" s="55">
        <v>7.4771852613930809E-2</v>
      </c>
      <c r="Q27" s="54">
        <f t="shared" si="4"/>
        <v>0.61982857986587403</v>
      </c>
      <c r="R27" s="55">
        <v>4.4421760688157293E-2</v>
      </c>
      <c r="S27" s="54">
        <f t="shared" si="5"/>
        <v>0.83280096958669902</v>
      </c>
      <c r="T27" s="55">
        <v>1.9041554736320684E-2</v>
      </c>
      <c r="U27" s="54">
        <f t="shared" si="6"/>
        <v>0.94196393368748832</v>
      </c>
      <c r="V27" s="55">
        <v>6.2523440102005678E-3</v>
      </c>
      <c r="W27" s="54">
        <f t="shared" si="7"/>
        <v>0.98374127104272857</v>
      </c>
      <c r="X27" s="55">
        <v>1.6334035522052306E-3</v>
      </c>
      <c r="Y27" s="54">
        <f t="shared" si="8"/>
        <v>0.99625499303941412</v>
      </c>
    </row>
    <row r="28" spans="1:25" x14ac:dyDescent="0.25">
      <c r="A28" s="50">
        <f t="shared" si="9"/>
        <v>27</v>
      </c>
      <c r="B28" s="51">
        <v>0</v>
      </c>
      <c r="C28" s="54">
        <f t="shared" si="0"/>
        <v>0</v>
      </c>
      <c r="D28" s="55">
        <v>0</v>
      </c>
      <c r="E28" s="54">
        <f t="shared" si="1"/>
        <v>0</v>
      </c>
      <c r="F28" s="55">
        <v>0</v>
      </c>
      <c r="G28" s="54">
        <f t="shared" si="1"/>
        <v>0</v>
      </c>
      <c r="H28" s="55">
        <v>0</v>
      </c>
      <c r="I28" s="54">
        <f t="shared" si="1"/>
        <v>0</v>
      </c>
      <c r="J28" s="55">
        <v>4.5010288065843625E-3</v>
      </c>
      <c r="K28" s="54">
        <f t="shared" si="1"/>
        <v>2.8292181069959413E-3</v>
      </c>
      <c r="L28" s="55">
        <v>3.5708161865569271E-2</v>
      </c>
      <c r="M28" s="54">
        <f t="shared" si="2"/>
        <v>6.0785322359396557E-2</v>
      </c>
      <c r="N28" s="55">
        <v>7.4992141060813894E-2</v>
      </c>
      <c r="O28" s="54">
        <f t="shared" si="3"/>
        <v>0.25717306812985852</v>
      </c>
      <c r="P28" s="55">
        <v>7.9356233805822282E-2</v>
      </c>
      <c r="Q28" s="54">
        <f t="shared" si="4"/>
        <v>0.54047234606005179</v>
      </c>
      <c r="R28" s="55">
        <v>5.3243221466493927E-2</v>
      </c>
      <c r="S28" s="54">
        <f t="shared" si="5"/>
        <v>0.77955774812020506</v>
      </c>
      <c r="T28" s="55">
        <v>2.5386755067825027E-2</v>
      </c>
      <c r="U28" s="54">
        <f t="shared" si="6"/>
        <v>0.91657717861966326</v>
      </c>
      <c r="V28" s="55">
        <v>9.1910172501510051E-3</v>
      </c>
      <c r="W28" s="54">
        <f t="shared" si="7"/>
        <v>0.97455025379257754</v>
      </c>
      <c r="X28" s="55">
        <v>2.6344682723482005E-3</v>
      </c>
      <c r="Y28" s="54">
        <f t="shared" si="8"/>
        <v>0.99362052476706597</v>
      </c>
    </row>
    <row r="29" spans="1:25" x14ac:dyDescent="0.25">
      <c r="A29" s="50">
        <f t="shared" si="9"/>
        <v>28</v>
      </c>
      <c r="B29" s="51">
        <v>0</v>
      </c>
      <c r="C29" s="54">
        <f t="shared" si="0"/>
        <v>0</v>
      </c>
      <c r="D29" s="55">
        <v>0</v>
      </c>
      <c r="E29" s="54">
        <f t="shared" si="1"/>
        <v>0</v>
      </c>
      <c r="F29" s="55">
        <v>0</v>
      </c>
      <c r="G29" s="54">
        <f t="shared" si="1"/>
        <v>0</v>
      </c>
      <c r="H29" s="55">
        <v>0</v>
      </c>
      <c r="I29" s="54">
        <f t="shared" si="1"/>
        <v>0</v>
      </c>
      <c r="J29" s="55">
        <v>1.9290123456790122E-3</v>
      </c>
      <c r="K29" s="54">
        <f t="shared" si="1"/>
        <v>9.0020576131692905E-4</v>
      </c>
      <c r="L29" s="55">
        <v>2.4884259259259259E-2</v>
      </c>
      <c r="M29" s="54">
        <f t="shared" si="2"/>
        <v>3.5901063100137298E-2</v>
      </c>
      <c r="N29" s="55">
        <v>6.5468535665294925E-2</v>
      </c>
      <c r="O29" s="54">
        <f t="shared" si="3"/>
        <v>0.19170453246456359</v>
      </c>
      <c r="P29" s="55">
        <v>8.094350137174211E-2</v>
      </c>
      <c r="Q29" s="54">
        <f t="shared" si="4"/>
        <v>0.45952884468830968</v>
      </c>
      <c r="R29" s="55">
        <v>6.1479230967078191E-2</v>
      </c>
      <c r="S29" s="54">
        <f t="shared" si="5"/>
        <v>0.71807851715312687</v>
      </c>
      <c r="T29" s="55">
        <v>3.2623693616742028E-2</v>
      </c>
      <c r="U29" s="54">
        <f t="shared" si="6"/>
        <v>0.88395348500292126</v>
      </c>
      <c r="V29" s="55">
        <v>1.3014366908203356E-2</v>
      </c>
      <c r="W29" s="54">
        <f t="shared" si="7"/>
        <v>0.96153588688437419</v>
      </c>
      <c r="X29" s="55">
        <v>4.0864871295978765E-3</v>
      </c>
      <c r="Y29" s="54">
        <f t="shared" si="8"/>
        <v>0.98953403763746806</v>
      </c>
    </row>
    <row r="30" spans="1:25" x14ac:dyDescent="0.25">
      <c r="A30" s="50">
        <f t="shared" si="9"/>
        <v>29</v>
      </c>
      <c r="B30" s="51">
        <v>0</v>
      </c>
      <c r="C30" s="54">
        <f t="shared" si="0"/>
        <v>0</v>
      </c>
      <c r="D30" s="55">
        <v>0</v>
      </c>
      <c r="E30" s="54">
        <f t="shared" si="1"/>
        <v>0</v>
      </c>
      <c r="F30" s="55">
        <v>0</v>
      </c>
      <c r="G30" s="54">
        <f t="shared" si="1"/>
        <v>0</v>
      </c>
      <c r="H30" s="55">
        <v>0</v>
      </c>
      <c r="I30" s="54">
        <f t="shared" si="1"/>
        <v>0</v>
      </c>
      <c r="J30" s="55">
        <v>6.4300411522633745E-4</v>
      </c>
      <c r="K30" s="54">
        <f t="shared" si="1"/>
        <v>2.572016460905916E-4</v>
      </c>
      <c r="L30" s="55">
        <v>1.6203703703703703E-2</v>
      </c>
      <c r="M30" s="54">
        <f t="shared" si="2"/>
        <v>1.9697359396433595E-2</v>
      </c>
      <c r="N30" s="55">
        <v>5.4537465706447186E-2</v>
      </c>
      <c r="O30" s="54">
        <f t="shared" si="3"/>
        <v>0.13716706675811641</v>
      </c>
      <c r="P30" s="55">
        <v>7.9356233805822282E-2</v>
      </c>
      <c r="Q30" s="54">
        <f t="shared" si="4"/>
        <v>0.38017261088248738</v>
      </c>
      <c r="R30" s="55">
        <v>6.8439750514403291E-2</v>
      </c>
      <c r="S30" s="54">
        <f t="shared" si="5"/>
        <v>0.64963876663872355</v>
      </c>
      <c r="T30" s="55">
        <v>4.0457329400159191E-2</v>
      </c>
      <c r="U30" s="54">
        <f t="shared" si="6"/>
        <v>0.84349615560276203</v>
      </c>
      <c r="V30" s="55">
        <v>1.7779303589497704E-2</v>
      </c>
      <c r="W30" s="54">
        <f t="shared" si="7"/>
        <v>0.94375658329487644</v>
      </c>
      <c r="X30" s="55">
        <v>6.108687938195397E-3</v>
      </c>
      <c r="Y30" s="54">
        <f t="shared" si="8"/>
        <v>0.98342534969927264</v>
      </c>
    </row>
    <row r="31" spans="1:25" x14ac:dyDescent="0.25">
      <c r="A31" s="50">
        <f t="shared" si="9"/>
        <v>30</v>
      </c>
      <c r="B31" s="51">
        <v>0</v>
      </c>
      <c r="C31" s="54">
        <f t="shared" si="0"/>
        <v>0</v>
      </c>
      <c r="D31" s="55">
        <v>0</v>
      </c>
      <c r="E31" s="54">
        <f t="shared" si="1"/>
        <v>0</v>
      </c>
      <c r="F31" s="55">
        <v>0</v>
      </c>
      <c r="G31" s="54">
        <f t="shared" si="1"/>
        <v>0</v>
      </c>
      <c r="H31" s="55">
        <v>0</v>
      </c>
      <c r="I31" s="54">
        <f t="shared" si="1"/>
        <v>0</v>
      </c>
      <c r="J31" s="55">
        <v>1.286008230452675E-4</v>
      </c>
      <c r="K31" s="54">
        <f t="shared" si="1"/>
        <v>1.286008230453241E-4</v>
      </c>
      <c r="L31" s="55">
        <v>9.7736625514403298E-3</v>
      </c>
      <c r="M31" s="54">
        <f t="shared" si="2"/>
        <v>9.9236968449932655E-3</v>
      </c>
      <c r="N31" s="55">
        <v>4.3284893689986281E-2</v>
      </c>
      <c r="O31" s="54">
        <f t="shared" si="3"/>
        <v>9.3882173068130126E-2</v>
      </c>
      <c r="P31" s="55">
        <v>7.4771852613930809E-2</v>
      </c>
      <c r="Q31" s="54">
        <f t="shared" si="4"/>
        <v>0.30540075826855656</v>
      </c>
      <c r="R31" s="55">
        <v>7.3490905064014636E-2</v>
      </c>
      <c r="S31" s="54">
        <f t="shared" si="5"/>
        <v>0.57614786157470887</v>
      </c>
      <c r="T31" s="55">
        <v>4.8464367913724195E-2</v>
      </c>
      <c r="U31" s="54">
        <f t="shared" si="6"/>
        <v>0.79503178768903782</v>
      </c>
      <c r="V31" s="55">
        <v>2.3465209706663111E-2</v>
      </c>
      <c r="W31" s="54">
        <f t="shared" si="7"/>
        <v>0.92029137358821334</v>
      </c>
      <c r="X31" s="55">
        <v>8.8152819336365651E-3</v>
      </c>
      <c r="Y31" s="54">
        <f t="shared" si="8"/>
        <v>0.97461006776563608</v>
      </c>
    </row>
    <row r="32" spans="1:25" x14ac:dyDescent="0.25">
      <c r="A32" s="50">
        <f t="shared" si="9"/>
        <v>31</v>
      </c>
      <c r="B32" s="51">
        <v>0</v>
      </c>
      <c r="C32" s="54">
        <f t="shared" si="0"/>
        <v>0</v>
      </c>
      <c r="D32" s="55">
        <v>0</v>
      </c>
      <c r="E32" s="54">
        <f t="shared" si="1"/>
        <v>0</v>
      </c>
      <c r="F32" s="55">
        <v>0</v>
      </c>
      <c r="G32" s="54">
        <f t="shared" si="1"/>
        <v>0</v>
      </c>
      <c r="H32" s="55">
        <v>0</v>
      </c>
      <c r="I32" s="54">
        <f t="shared" si="1"/>
        <v>0</v>
      </c>
      <c r="J32" s="55">
        <v>0</v>
      </c>
      <c r="K32" s="54">
        <f t="shared" si="1"/>
        <v>0</v>
      </c>
      <c r="L32" s="55">
        <v>5.4012345679012343E-3</v>
      </c>
      <c r="M32" s="54">
        <f t="shared" si="2"/>
        <v>4.5224622770920313E-3</v>
      </c>
      <c r="N32" s="55">
        <v>3.2657464563328763E-2</v>
      </c>
      <c r="O32" s="54">
        <f t="shared" si="3"/>
        <v>6.1224708504801363E-2</v>
      </c>
      <c r="P32" s="55">
        <v>6.7686899862825792E-2</v>
      </c>
      <c r="Q32" s="54">
        <f t="shared" si="4"/>
        <v>0.23771385840573078</v>
      </c>
      <c r="R32" s="55">
        <v>7.6147762345679007E-2</v>
      </c>
      <c r="S32" s="54">
        <f t="shared" si="5"/>
        <v>0.50000009922902988</v>
      </c>
      <c r="T32" s="55">
        <v>5.612410482184288E-2</v>
      </c>
      <c r="U32" s="54">
        <f t="shared" si="6"/>
        <v>0.73890768286719499</v>
      </c>
      <c r="V32" s="55">
        <v>2.9953382532409523E-2</v>
      </c>
      <c r="W32" s="54">
        <f t="shared" si="7"/>
        <v>0.8903379910558038</v>
      </c>
      <c r="X32" s="55">
        <v>1.2298572786654586E-2</v>
      </c>
      <c r="Y32" s="54">
        <f t="shared" si="8"/>
        <v>0.9623114949789815</v>
      </c>
    </row>
    <row r="33" spans="1:25" x14ac:dyDescent="0.25">
      <c r="A33" s="50">
        <f t="shared" si="9"/>
        <v>32</v>
      </c>
      <c r="B33" s="51">
        <v>0</v>
      </c>
      <c r="C33" s="54">
        <f t="shared" si="0"/>
        <v>0</v>
      </c>
      <c r="D33" s="55">
        <v>0</v>
      </c>
      <c r="E33" s="54">
        <f t="shared" si="1"/>
        <v>0</v>
      </c>
      <c r="F33" s="55">
        <v>0</v>
      </c>
      <c r="G33" s="54">
        <f t="shared" si="1"/>
        <v>0</v>
      </c>
      <c r="H33" s="55">
        <v>0</v>
      </c>
      <c r="I33" s="54">
        <f t="shared" si="1"/>
        <v>0</v>
      </c>
      <c r="J33" s="55">
        <v>0</v>
      </c>
      <c r="K33" s="54">
        <f t="shared" si="1"/>
        <v>0</v>
      </c>
      <c r="L33" s="55">
        <v>2.7006172839506171E-3</v>
      </c>
      <c r="M33" s="54">
        <f t="shared" si="2"/>
        <v>1.8218449931414141E-3</v>
      </c>
      <c r="N33" s="55">
        <v>2.3355338363054413E-2</v>
      </c>
      <c r="O33" s="54">
        <f t="shared" si="3"/>
        <v>3.7869370141746947E-2</v>
      </c>
      <c r="P33" s="55">
        <v>5.8830708923944521E-2</v>
      </c>
      <c r="Q33" s="54">
        <f t="shared" si="4"/>
        <v>0.17888314948178627</v>
      </c>
      <c r="R33" s="55">
        <v>7.6147762345679007E-2</v>
      </c>
      <c r="S33" s="54">
        <f t="shared" si="5"/>
        <v>0.42385233688335089</v>
      </c>
      <c r="T33" s="55">
        <v>6.2870438507637724E-2</v>
      </c>
      <c r="U33" s="54">
        <f t="shared" si="6"/>
        <v>0.67603724435955725</v>
      </c>
      <c r="V33" s="55">
        <v>3.7016300926102336E-2</v>
      </c>
      <c r="W33" s="54">
        <f t="shared" si="7"/>
        <v>0.85332169012970149</v>
      </c>
      <c r="X33" s="55">
        <v>1.6609270666187545E-2</v>
      </c>
      <c r="Y33" s="54">
        <f t="shared" si="8"/>
        <v>0.94570222431279394</v>
      </c>
    </row>
    <row r="34" spans="1:25" x14ac:dyDescent="0.25">
      <c r="A34" s="50">
        <f t="shared" si="9"/>
        <v>33</v>
      </c>
      <c r="B34" s="51">
        <v>0</v>
      </c>
      <c r="C34" s="54">
        <f t="shared" si="0"/>
        <v>0</v>
      </c>
      <c r="D34" s="55">
        <v>0</v>
      </c>
      <c r="E34" s="54">
        <f t="shared" si="1"/>
        <v>0</v>
      </c>
      <c r="F34" s="55">
        <v>0</v>
      </c>
      <c r="G34" s="54">
        <f t="shared" si="1"/>
        <v>0</v>
      </c>
      <c r="H34" s="55">
        <v>0</v>
      </c>
      <c r="I34" s="54">
        <f t="shared" si="1"/>
        <v>0</v>
      </c>
      <c r="J34" s="55">
        <v>0</v>
      </c>
      <c r="K34" s="54">
        <f t="shared" si="1"/>
        <v>0</v>
      </c>
      <c r="L34" s="55">
        <v>1.2002743484224967E-3</v>
      </c>
      <c r="M34" s="54">
        <f t="shared" si="2"/>
        <v>6.2157064471891747E-4</v>
      </c>
      <c r="N34" s="55">
        <v>1.5778606538637403E-2</v>
      </c>
      <c r="O34" s="54">
        <f t="shared" si="3"/>
        <v>2.2090763603109544E-2</v>
      </c>
      <c r="P34" s="55">
        <v>4.9049306508154242E-2</v>
      </c>
      <c r="Q34" s="54">
        <f t="shared" si="4"/>
        <v>0.12983384297363204</v>
      </c>
      <c r="R34" s="55">
        <v>7.3490905064014636E-2</v>
      </c>
      <c r="S34" s="54">
        <f t="shared" si="5"/>
        <v>0.35036143181933627</v>
      </c>
      <c r="T34" s="55">
        <v>6.8158105450558018E-2</v>
      </c>
      <c r="U34" s="54">
        <f t="shared" si="6"/>
        <v>0.60787913890899925</v>
      </c>
      <c r="V34" s="55">
        <v>4.4321114887988504E-2</v>
      </c>
      <c r="W34" s="54">
        <f t="shared" si="7"/>
        <v>0.80900057524171298</v>
      </c>
      <c r="X34" s="55">
        <v>2.1736596818837838E-2</v>
      </c>
      <c r="Y34" s="54">
        <f t="shared" si="8"/>
        <v>0.92396562749395605</v>
      </c>
    </row>
    <row r="35" spans="1:25" x14ac:dyDescent="0.25">
      <c r="A35" s="50">
        <f t="shared" si="9"/>
        <v>34</v>
      </c>
      <c r="B35" s="51">
        <v>0</v>
      </c>
      <c r="C35" s="54">
        <f t="shared" si="0"/>
        <v>0</v>
      </c>
      <c r="D35" s="55">
        <v>0</v>
      </c>
      <c r="E35" s="54">
        <f t="shared" si="1"/>
        <v>0</v>
      </c>
      <c r="F35" s="55">
        <v>0</v>
      </c>
      <c r="G35" s="54">
        <f t="shared" si="1"/>
        <v>0</v>
      </c>
      <c r="H35" s="55">
        <v>0</v>
      </c>
      <c r="I35" s="54">
        <f t="shared" si="1"/>
        <v>0</v>
      </c>
      <c r="J35" s="55">
        <v>0</v>
      </c>
      <c r="K35" s="54">
        <f t="shared" si="1"/>
        <v>0</v>
      </c>
      <c r="L35" s="55">
        <v>4.5010288065843623E-4</v>
      </c>
      <c r="M35" s="54">
        <f t="shared" si="2"/>
        <v>1.7146776406048124E-4</v>
      </c>
      <c r="N35" s="55">
        <v>1.0027291952446274E-2</v>
      </c>
      <c r="O35" s="54">
        <f t="shared" si="3"/>
        <v>1.2063471650663271E-2</v>
      </c>
      <c r="P35" s="55">
        <v>3.9180384087791495E-2</v>
      </c>
      <c r="Q35" s="54">
        <f t="shared" si="4"/>
        <v>9.0653458885840546E-2</v>
      </c>
      <c r="R35" s="55">
        <v>6.8439750514403291E-2</v>
      </c>
      <c r="S35" s="54">
        <f t="shared" si="5"/>
        <v>0.281921681304933</v>
      </c>
      <c r="T35" s="55">
        <v>7.1532719383478133E-2</v>
      </c>
      <c r="U35" s="54">
        <f t="shared" si="6"/>
        <v>0.53634641952552109</v>
      </c>
      <c r="V35" s="55">
        <v>5.1449673285110673E-2</v>
      </c>
      <c r="W35" s="54">
        <f t="shared" si="7"/>
        <v>0.75755090195660235</v>
      </c>
      <c r="X35" s="55">
        <v>2.7591613091810754E-2</v>
      </c>
      <c r="Y35" s="54">
        <f t="shared" si="8"/>
        <v>0.89637401440214526</v>
      </c>
    </row>
    <row r="36" spans="1:25" x14ac:dyDescent="0.25">
      <c r="A36" s="50">
        <f t="shared" si="9"/>
        <v>35</v>
      </c>
      <c r="B36" s="51">
        <v>0</v>
      </c>
      <c r="C36" s="54">
        <f t="shared" si="0"/>
        <v>0</v>
      </c>
      <c r="D36" s="55">
        <v>0</v>
      </c>
      <c r="E36" s="54">
        <f t="shared" si="1"/>
        <v>0</v>
      </c>
      <c r="F36" s="55">
        <v>0</v>
      </c>
      <c r="G36" s="54">
        <f t="shared" si="1"/>
        <v>0</v>
      </c>
      <c r="H36" s="55">
        <v>0</v>
      </c>
      <c r="I36" s="54">
        <f t="shared" si="1"/>
        <v>0</v>
      </c>
      <c r="J36" s="55">
        <v>0</v>
      </c>
      <c r="K36" s="54">
        <f t="shared" si="1"/>
        <v>0</v>
      </c>
      <c r="L36" s="55">
        <v>1.286008230452675E-4</v>
      </c>
      <c r="M36" s="54">
        <f t="shared" si="2"/>
        <v>4.2866941015213742E-5</v>
      </c>
      <c r="N36" s="55">
        <v>5.9549325560128031E-3</v>
      </c>
      <c r="O36" s="54">
        <f t="shared" si="3"/>
        <v>6.1085390946504677E-3</v>
      </c>
      <c r="P36" s="55">
        <v>2.9940176802316719E-2</v>
      </c>
      <c r="Q36" s="54">
        <f t="shared" si="4"/>
        <v>6.0713282083523827E-2</v>
      </c>
      <c r="R36" s="55">
        <v>6.1479230967078191E-2</v>
      </c>
      <c r="S36" s="54">
        <f t="shared" si="5"/>
        <v>0.22044245033785481</v>
      </c>
      <c r="T36" s="55">
        <v>7.2692805974698974E-2</v>
      </c>
      <c r="U36" s="54">
        <f t="shared" si="6"/>
        <v>0.46365361355082213</v>
      </c>
      <c r="V36" s="55">
        <v>5.7934510912900021E-2</v>
      </c>
      <c r="W36" s="54">
        <f t="shared" si="7"/>
        <v>0.69961639104370232</v>
      </c>
      <c r="X36" s="55">
        <v>3.3997497487961978E-2</v>
      </c>
      <c r="Y36" s="54">
        <f t="shared" si="8"/>
        <v>0.86237651691418327</v>
      </c>
    </row>
    <row r="37" spans="1:25" x14ac:dyDescent="0.25">
      <c r="A37" s="50">
        <f t="shared" si="9"/>
        <v>36</v>
      </c>
      <c r="B37" s="51">
        <v>0</v>
      </c>
      <c r="C37" s="54">
        <f t="shared" si="0"/>
        <v>0</v>
      </c>
      <c r="D37" s="55">
        <v>0</v>
      </c>
      <c r="E37" s="54">
        <f t="shared" si="1"/>
        <v>0</v>
      </c>
      <c r="F37" s="55">
        <v>0</v>
      </c>
      <c r="G37" s="54">
        <f t="shared" si="1"/>
        <v>0</v>
      </c>
      <c r="H37" s="55">
        <v>0</v>
      </c>
      <c r="I37" s="54">
        <f t="shared" si="1"/>
        <v>0</v>
      </c>
      <c r="J37" s="55">
        <v>0</v>
      </c>
      <c r="K37" s="54">
        <f t="shared" si="1"/>
        <v>0</v>
      </c>
      <c r="L37" s="55">
        <v>2.143347050754458E-5</v>
      </c>
      <c r="M37" s="54">
        <f t="shared" si="2"/>
        <v>2.1433470507669162E-5</v>
      </c>
      <c r="N37" s="55">
        <v>3.2757487425697303E-3</v>
      </c>
      <c r="O37" s="54">
        <f t="shared" si="3"/>
        <v>2.8327903520807374E-3</v>
      </c>
      <c r="P37" s="55">
        <v>2.1843087943910988E-2</v>
      </c>
      <c r="Q37" s="54">
        <f t="shared" si="4"/>
        <v>3.8870194139612839E-2</v>
      </c>
      <c r="R37" s="55">
        <v>5.3243221466493927E-2</v>
      </c>
      <c r="S37" s="54">
        <f t="shared" si="5"/>
        <v>0.16719922887136088</v>
      </c>
      <c r="T37" s="55">
        <v>7.1532719383478133E-2</v>
      </c>
      <c r="U37" s="54">
        <f t="shared" si="6"/>
        <v>0.39212089416734397</v>
      </c>
      <c r="V37" s="55">
        <v>6.3307090341989988E-2</v>
      </c>
      <c r="W37" s="54">
        <f t="shared" si="7"/>
        <v>0.63630930070171232</v>
      </c>
      <c r="X37" s="55">
        <v>4.0690032041862362E-2</v>
      </c>
      <c r="Y37" s="54">
        <f t="shared" si="8"/>
        <v>0.82168648487232088</v>
      </c>
    </row>
    <row r="38" spans="1:25" x14ac:dyDescent="0.25">
      <c r="A38" s="50">
        <f t="shared" si="9"/>
        <v>37</v>
      </c>
      <c r="B38" s="51">
        <v>0</v>
      </c>
      <c r="C38" s="54">
        <f t="shared" si="0"/>
        <v>0</v>
      </c>
      <c r="D38" s="55">
        <v>0</v>
      </c>
      <c r="E38" s="54">
        <f t="shared" si="1"/>
        <v>0</v>
      </c>
      <c r="F38" s="55">
        <v>0</v>
      </c>
      <c r="G38" s="54">
        <f t="shared" si="1"/>
        <v>0</v>
      </c>
      <c r="H38" s="55">
        <v>0</v>
      </c>
      <c r="I38" s="54">
        <f t="shared" si="1"/>
        <v>0</v>
      </c>
      <c r="J38" s="55">
        <v>0</v>
      </c>
      <c r="K38" s="54">
        <f t="shared" si="1"/>
        <v>0</v>
      </c>
      <c r="L38" s="55">
        <v>0</v>
      </c>
      <c r="M38" s="54">
        <f t="shared" si="2"/>
        <v>0</v>
      </c>
      <c r="N38" s="55">
        <v>1.6503772290809328E-3</v>
      </c>
      <c r="O38" s="54">
        <f t="shared" si="3"/>
        <v>1.1824131229998046E-3</v>
      </c>
      <c r="P38" s="55">
        <v>1.5174897119341564E-2</v>
      </c>
      <c r="Q38" s="54">
        <f t="shared" si="4"/>
        <v>2.3695297020271275E-2</v>
      </c>
      <c r="R38" s="55">
        <v>4.4421760688157293E-2</v>
      </c>
      <c r="S38" s="54">
        <f t="shared" si="5"/>
        <v>0.12277746818320359</v>
      </c>
      <c r="T38" s="55">
        <v>6.8158105450558018E-2</v>
      </c>
      <c r="U38" s="54">
        <f t="shared" si="6"/>
        <v>0.32396278871678597</v>
      </c>
      <c r="V38" s="55">
        <v>6.7151815586948979E-2</v>
      </c>
      <c r="W38" s="54">
        <f t="shared" si="7"/>
        <v>0.56915748511476338</v>
      </c>
      <c r="X38" s="55">
        <v>4.7330345481083509E-2</v>
      </c>
      <c r="Y38" s="54">
        <f t="shared" si="8"/>
        <v>0.77435613939123737</v>
      </c>
    </row>
    <row r="39" spans="1:25" x14ac:dyDescent="0.25">
      <c r="A39" s="50">
        <f t="shared" si="9"/>
        <v>38</v>
      </c>
      <c r="B39" s="51">
        <v>0</v>
      </c>
      <c r="C39" s="54">
        <f t="shared" si="0"/>
        <v>0</v>
      </c>
      <c r="D39" s="55">
        <v>0</v>
      </c>
      <c r="E39" s="54">
        <f t="shared" si="1"/>
        <v>0</v>
      </c>
      <c r="F39" s="55">
        <v>0</v>
      </c>
      <c r="G39" s="54">
        <f t="shared" si="1"/>
        <v>0</v>
      </c>
      <c r="H39" s="55">
        <v>0</v>
      </c>
      <c r="I39" s="54">
        <f t="shared" si="1"/>
        <v>0</v>
      </c>
      <c r="J39" s="55">
        <v>0</v>
      </c>
      <c r="K39" s="54">
        <f t="shared" si="1"/>
        <v>0</v>
      </c>
      <c r="L39" s="55">
        <v>0</v>
      </c>
      <c r="M39" s="54">
        <f t="shared" si="2"/>
        <v>0</v>
      </c>
      <c r="N39" s="55">
        <v>7.5017146776406034E-4</v>
      </c>
      <c r="O39" s="54">
        <f t="shared" si="3"/>
        <v>4.3224165523574423E-4</v>
      </c>
      <c r="P39" s="55">
        <v>1.0007049230300259E-2</v>
      </c>
      <c r="Q39" s="54">
        <f t="shared" si="4"/>
        <v>1.3688247789971016E-2</v>
      </c>
      <c r="R39" s="55">
        <v>3.5669760230909925E-2</v>
      </c>
      <c r="S39" s="54">
        <f t="shared" si="5"/>
        <v>8.7107707952293667E-2</v>
      </c>
      <c r="T39" s="55">
        <v>6.2870438507637724E-2</v>
      </c>
      <c r="U39" s="54">
        <f t="shared" si="6"/>
        <v>0.26109235020914823</v>
      </c>
      <c r="V39" s="55">
        <v>6.9157482358401495E-2</v>
      </c>
      <c r="W39" s="54">
        <f t="shared" si="7"/>
        <v>0.50000000275636192</v>
      </c>
      <c r="X39" s="55">
        <v>5.3530084323506748E-2</v>
      </c>
      <c r="Y39" s="54">
        <f t="shared" si="8"/>
        <v>0.72082605506773068</v>
      </c>
    </row>
    <row r="40" spans="1:25" x14ac:dyDescent="0.25">
      <c r="A40" s="50">
        <f t="shared" si="9"/>
        <v>39</v>
      </c>
      <c r="B40" s="51">
        <v>0</v>
      </c>
      <c r="C40" s="54">
        <f t="shared" si="0"/>
        <v>0</v>
      </c>
      <c r="D40" s="55">
        <v>0</v>
      </c>
      <c r="E40" s="54">
        <f t="shared" si="1"/>
        <v>0</v>
      </c>
      <c r="F40" s="55">
        <v>0</v>
      </c>
      <c r="G40" s="54">
        <f t="shared" si="1"/>
        <v>0</v>
      </c>
      <c r="H40" s="55">
        <v>0</v>
      </c>
      <c r="I40" s="54">
        <f t="shared" si="1"/>
        <v>0</v>
      </c>
      <c r="J40" s="55">
        <v>0</v>
      </c>
      <c r="K40" s="54">
        <f t="shared" si="1"/>
        <v>0</v>
      </c>
      <c r="L40" s="55">
        <v>0</v>
      </c>
      <c r="M40" s="54">
        <f t="shared" si="2"/>
        <v>0</v>
      </c>
      <c r="N40" s="55">
        <v>3.0006858710562417E-4</v>
      </c>
      <c r="O40" s="54">
        <f t="shared" si="3"/>
        <v>1.3217306813012006E-4</v>
      </c>
      <c r="P40" s="55">
        <v>6.2395214144185338E-3</v>
      </c>
      <c r="Q40" s="54">
        <f t="shared" si="4"/>
        <v>7.4487263755524825E-3</v>
      </c>
      <c r="R40" s="55">
        <v>2.7532483615302545E-2</v>
      </c>
      <c r="S40" s="54">
        <f t="shared" si="5"/>
        <v>5.9575224336991126E-2</v>
      </c>
      <c r="T40" s="55">
        <v>5.612410482184288E-2</v>
      </c>
      <c r="U40" s="54">
        <f t="shared" si="6"/>
        <v>0.20496824538730535</v>
      </c>
      <c r="V40" s="55">
        <v>6.9157482358401495E-2</v>
      </c>
      <c r="W40" s="54">
        <f t="shared" si="7"/>
        <v>0.43084252039796045</v>
      </c>
      <c r="X40" s="55">
        <v>5.888694789555661E-2</v>
      </c>
      <c r="Y40" s="54">
        <f t="shared" si="8"/>
        <v>0.66193910717217408</v>
      </c>
    </row>
    <row r="41" spans="1:25" x14ac:dyDescent="0.25">
      <c r="A41" s="50">
        <f t="shared" si="9"/>
        <v>40</v>
      </c>
      <c r="B41" s="51">
        <v>0</v>
      </c>
      <c r="C41" s="54">
        <f t="shared" si="0"/>
        <v>0</v>
      </c>
      <c r="D41" s="55">
        <v>0</v>
      </c>
      <c r="E41" s="54">
        <f t="shared" si="1"/>
        <v>0</v>
      </c>
      <c r="F41" s="55">
        <v>0</v>
      </c>
      <c r="G41" s="54">
        <f t="shared" si="1"/>
        <v>0</v>
      </c>
      <c r="H41" s="55">
        <v>0</v>
      </c>
      <c r="I41" s="54">
        <f t="shared" si="1"/>
        <v>0</v>
      </c>
      <c r="J41" s="55">
        <v>0</v>
      </c>
      <c r="K41" s="54">
        <f t="shared" si="1"/>
        <v>0</v>
      </c>
      <c r="L41" s="55">
        <v>0</v>
      </c>
      <c r="M41" s="54">
        <f t="shared" si="2"/>
        <v>0</v>
      </c>
      <c r="N41" s="55">
        <v>1.0002286236854138E-4</v>
      </c>
      <c r="O41" s="54">
        <f t="shared" si="3"/>
        <v>3.2150205761578683E-5</v>
      </c>
      <c r="P41" s="55">
        <v>3.6597650891632373E-3</v>
      </c>
      <c r="Q41" s="54">
        <f t="shared" si="4"/>
        <v>3.7889612863892452E-3</v>
      </c>
      <c r="R41" s="55">
        <v>2.039751943301326E-2</v>
      </c>
      <c r="S41" s="54">
        <f t="shared" si="5"/>
        <v>3.9177704903977865E-2</v>
      </c>
      <c r="T41" s="55">
        <v>4.8464367913724195E-2</v>
      </c>
      <c r="U41" s="54">
        <f t="shared" si="6"/>
        <v>0.15650387747358116</v>
      </c>
      <c r="V41" s="55">
        <v>6.7151815586948979E-2</v>
      </c>
      <c r="W41" s="54">
        <f t="shared" si="7"/>
        <v>0.36369070481101146</v>
      </c>
      <c r="X41" s="55">
        <v>6.3026342473958774E-2</v>
      </c>
      <c r="Y41" s="54">
        <f t="shared" si="8"/>
        <v>0.59891276469821531</v>
      </c>
    </row>
    <row r="42" spans="1:25" x14ac:dyDescent="0.25">
      <c r="A42" s="50">
        <f t="shared" si="9"/>
        <v>41</v>
      </c>
      <c r="B42" s="51">
        <v>0</v>
      </c>
      <c r="C42" s="54">
        <f t="shared" si="0"/>
        <v>0</v>
      </c>
      <c r="D42" s="55">
        <v>0</v>
      </c>
      <c r="E42" s="54">
        <f t="shared" si="1"/>
        <v>0</v>
      </c>
      <c r="F42" s="55">
        <v>0</v>
      </c>
      <c r="G42" s="54">
        <f t="shared" si="1"/>
        <v>0</v>
      </c>
      <c r="H42" s="55">
        <v>0</v>
      </c>
      <c r="I42" s="54">
        <f t="shared" si="1"/>
        <v>0</v>
      </c>
      <c r="J42" s="55">
        <v>0</v>
      </c>
      <c r="K42" s="54">
        <f t="shared" si="1"/>
        <v>0</v>
      </c>
      <c r="L42" s="55">
        <v>0</v>
      </c>
      <c r="M42" s="54">
        <f t="shared" si="2"/>
        <v>0</v>
      </c>
      <c r="N42" s="55">
        <v>2.5005715592135344E-5</v>
      </c>
      <c r="O42" s="54">
        <f t="shared" si="3"/>
        <v>7.1444901694433389E-6</v>
      </c>
      <c r="P42" s="55">
        <v>2.0052202408169487E-3</v>
      </c>
      <c r="Q42" s="54">
        <f t="shared" si="4"/>
        <v>1.7837410455722965E-3</v>
      </c>
      <c r="R42" s="55">
        <v>1.4477416266575217E-2</v>
      </c>
      <c r="S42" s="54">
        <f t="shared" si="5"/>
        <v>2.4700288637402649E-2</v>
      </c>
      <c r="T42" s="55">
        <v>4.0457329400159191E-2</v>
      </c>
      <c r="U42" s="54">
        <f t="shared" si="6"/>
        <v>0.11604654807342196</v>
      </c>
      <c r="V42" s="55">
        <v>6.3307090341989988E-2</v>
      </c>
      <c r="W42" s="54">
        <f t="shared" si="7"/>
        <v>0.30038361446902145</v>
      </c>
      <c r="X42" s="55">
        <v>6.5643366190931821E-2</v>
      </c>
      <c r="Y42" s="54">
        <f t="shared" si="8"/>
        <v>0.5332693985072835</v>
      </c>
    </row>
    <row r="43" spans="1:25" x14ac:dyDescent="0.25">
      <c r="A43" s="50">
        <f t="shared" si="9"/>
        <v>42</v>
      </c>
      <c r="B43" s="51">
        <v>0</v>
      </c>
      <c r="C43" s="54">
        <f t="shared" si="0"/>
        <v>0</v>
      </c>
      <c r="D43" s="55">
        <v>0</v>
      </c>
      <c r="E43" s="54">
        <f t="shared" si="1"/>
        <v>0</v>
      </c>
      <c r="F43" s="55">
        <v>0</v>
      </c>
      <c r="G43" s="54">
        <f t="shared" si="1"/>
        <v>0</v>
      </c>
      <c r="H43" s="55">
        <v>0</v>
      </c>
      <c r="I43" s="54">
        <f t="shared" si="1"/>
        <v>0</v>
      </c>
      <c r="J43" s="55">
        <v>0</v>
      </c>
      <c r="K43" s="54">
        <f t="shared" si="1"/>
        <v>0</v>
      </c>
      <c r="L43" s="55">
        <v>0</v>
      </c>
      <c r="M43" s="54">
        <f t="shared" si="2"/>
        <v>0</v>
      </c>
      <c r="N43" s="55">
        <v>3.5722450845907635E-6</v>
      </c>
      <c r="O43" s="54">
        <f t="shared" si="3"/>
        <v>3.5722450848525754E-6</v>
      </c>
      <c r="P43" s="55">
        <v>1.0168991007468374E-3</v>
      </c>
      <c r="Q43" s="54">
        <f t="shared" si="4"/>
        <v>7.6684194482545907E-4</v>
      </c>
      <c r="R43" s="55">
        <v>9.8215901729919227E-3</v>
      </c>
      <c r="S43" s="54">
        <f t="shared" si="5"/>
        <v>1.4878698464410726E-2</v>
      </c>
      <c r="T43" s="55">
        <v>3.2623693616742028E-2</v>
      </c>
      <c r="U43" s="54">
        <f t="shared" si="6"/>
        <v>8.3422854456679935E-2</v>
      </c>
      <c r="V43" s="55">
        <v>5.7934510912900021E-2</v>
      </c>
      <c r="W43" s="54">
        <f t="shared" si="7"/>
        <v>0.24244910355612143</v>
      </c>
      <c r="X43" s="55">
        <v>6.6538796095780159E-2</v>
      </c>
      <c r="Y43" s="54">
        <f t="shared" si="8"/>
        <v>0.46673060241150333</v>
      </c>
    </row>
    <row r="44" spans="1:25" x14ac:dyDescent="0.25">
      <c r="A44" s="50">
        <f t="shared" si="9"/>
        <v>43</v>
      </c>
      <c r="B44" s="51">
        <v>0</v>
      </c>
      <c r="C44" s="54">
        <f t="shared" si="0"/>
        <v>0</v>
      </c>
      <c r="D44" s="55">
        <v>0</v>
      </c>
      <c r="E44" s="54">
        <f t="shared" si="1"/>
        <v>0</v>
      </c>
      <c r="F44" s="55">
        <v>0</v>
      </c>
      <c r="G44" s="54">
        <f t="shared" si="1"/>
        <v>0</v>
      </c>
      <c r="H44" s="55">
        <v>0</v>
      </c>
      <c r="I44" s="54">
        <f t="shared" si="1"/>
        <v>0</v>
      </c>
      <c r="J44" s="55">
        <v>0</v>
      </c>
      <c r="K44" s="54">
        <f t="shared" si="1"/>
        <v>0</v>
      </c>
      <c r="L44" s="55">
        <v>0</v>
      </c>
      <c r="M44" s="54">
        <f t="shared" si="2"/>
        <v>0</v>
      </c>
      <c r="N44" s="55">
        <v>0</v>
      </c>
      <c r="O44" s="54">
        <f t="shared" si="3"/>
        <v>0</v>
      </c>
      <c r="P44" s="55">
        <v>4.7153635116598078E-4</v>
      </c>
      <c r="Q44" s="54">
        <f t="shared" si="4"/>
        <v>2.9530559365947829E-4</v>
      </c>
      <c r="R44" s="55">
        <v>6.3505586991312304E-3</v>
      </c>
      <c r="S44" s="54">
        <f t="shared" si="5"/>
        <v>8.5281397652794966E-3</v>
      </c>
      <c r="T44" s="55">
        <v>2.5386755067825027E-2</v>
      </c>
      <c r="U44" s="54">
        <f t="shared" si="6"/>
        <v>5.8036099388854907E-2</v>
      </c>
      <c r="V44" s="55">
        <v>5.1449673285110673E-2</v>
      </c>
      <c r="W44" s="54">
        <f t="shared" si="7"/>
        <v>0.19099943027101074</v>
      </c>
      <c r="X44" s="55">
        <v>6.5643366190931821E-2</v>
      </c>
      <c r="Y44" s="54">
        <f t="shared" si="8"/>
        <v>0.40108723622057152</v>
      </c>
    </row>
    <row r="45" spans="1:25" x14ac:dyDescent="0.25">
      <c r="A45" s="50">
        <f t="shared" si="9"/>
        <v>44</v>
      </c>
      <c r="B45" s="51">
        <v>0</v>
      </c>
      <c r="C45" s="54">
        <f t="shared" si="0"/>
        <v>0</v>
      </c>
      <c r="D45" s="55">
        <v>0</v>
      </c>
      <c r="E45" s="54">
        <f t="shared" si="1"/>
        <v>0</v>
      </c>
      <c r="F45" s="55">
        <v>0</v>
      </c>
      <c r="G45" s="54">
        <f t="shared" si="1"/>
        <v>0</v>
      </c>
      <c r="H45" s="55">
        <v>0</v>
      </c>
      <c r="I45" s="54">
        <f t="shared" si="1"/>
        <v>0</v>
      </c>
      <c r="J45" s="55">
        <v>0</v>
      </c>
      <c r="K45" s="54">
        <f t="shared" si="1"/>
        <v>0</v>
      </c>
      <c r="L45" s="55">
        <v>0</v>
      </c>
      <c r="M45" s="54">
        <f t="shared" si="2"/>
        <v>0</v>
      </c>
      <c r="N45" s="55">
        <v>0</v>
      </c>
      <c r="O45" s="54">
        <f t="shared" si="3"/>
        <v>0</v>
      </c>
      <c r="P45" s="55">
        <v>1.96473479652492E-4</v>
      </c>
      <c r="Q45" s="54">
        <f t="shared" si="4"/>
        <v>9.8832114006986284E-5</v>
      </c>
      <c r="R45" s="55">
        <v>3.8999985711019661E-3</v>
      </c>
      <c r="S45" s="54">
        <f t="shared" si="5"/>
        <v>4.6281411941775305E-3</v>
      </c>
      <c r="T45" s="55">
        <v>1.9041554736320684E-2</v>
      </c>
      <c r="U45" s="54">
        <f t="shared" si="6"/>
        <v>3.8994544652534227E-2</v>
      </c>
      <c r="V45" s="55">
        <v>4.4321114887988504E-2</v>
      </c>
      <c r="W45" s="54">
        <f t="shared" si="7"/>
        <v>0.14667831538302223</v>
      </c>
      <c r="X45" s="55">
        <v>6.3026342473958774E-2</v>
      </c>
      <c r="Y45" s="54">
        <f t="shared" si="8"/>
        <v>0.33806089374661275</v>
      </c>
    </row>
    <row r="46" spans="1:25" x14ac:dyDescent="0.25">
      <c r="A46" s="50">
        <f t="shared" si="9"/>
        <v>45</v>
      </c>
      <c r="B46" s="51">
        <v>0</v>
      </c>
      <c r="C46" s="54">
        <f t="shared" si="0"/>
        <v>0</v>
      </c>
      <c r="D46" s="55">
        <v>0</v>
      </c>
      <c r="E46" s="54">
        <f t="shared" si="1"/>
        <v>0</v>
      </c>
      <c r="F46" s="55">
        <v>0</v>
      </c>
      <c r="G46" s="54">
        <f t="shared" si="1"/>
        <v>0</v>
      </c>
      <c r="H46" s="55">
        <v>0</v>
      </c>
      <c r="I46" s="54">
        <f t="shared" si="1"/>
        <v>0</v>
      </c>
      <c r="J46" s="55">
        <v>0</v>
      </c>
      <c r="K46" s="54">
        <f t="shared" si="1"/>
        <v>0</v>
      </c>
      <c r="L46" s="55">
        <v>0</v>
      </c>
      <c r="M46" s="54">
        <f t="shared" si="2"/>
        <v>0</v>
      </c>
      <c r="N46" s="55">
        <v>0</v>
      </c>
      <c r="O46" s="54">
        <f t="shared" si="3"/>
        <v>0</v>
      </c>
      <c r="P46" s="55">
        <v>7.1444901691815278E-5</v>
      </c>
      <c r="Q46" s="54">
        <f t="shared" si="4"/>
        <v>2.7387212315171006E-5</v>
      </c>
      <c r="R46" s="55">
        <v>2.2649026126606718E-3</v>
      </c>
      <c r="S46" s="54">
        <f t="shared" si="5"/>
        <v>2.3632385815168587E-3</v>
      </c>
      <c r="T46" s="55">
        <v>1.3746594459686023E-2</v>
      </c>
      <c r="U46" s="54">
        <f t="shared" si="6"/>
        <v>2.5247950192848204E-2</v>
      </c>
      <c r="V46" s="55">
        <v>3.7016300926102336E-2</v>
      </c>
      <c r="W46" s="54">
        <f t="shared" si="7"/>
        <v>0.10966201445691989</v>
      </c>
      <c r="X46" s="55">
        <v>5.888694789555661E-2</v>
      </c>
      <c r="Y46" s="54">
        <f t="shared" si="8"/>
        <v>0.27917394585105615</v>
      </c>
    </row>
    <row r="47" spans="1:25" x14ac:dyDescent="0.25">
      <c r="A47" s="50">
        <f t="shared" si="9"/>
        <v>46</v>
      </c>
      <c r="B47" s="51">
        <v>0</v>
      </c>
      <c r="C47" s="54">
        <f t="shared" si="0"/>
        <v>0</v>
      </c>
      <c r="D47" s="55">
        <v>0</v>
      </c>
      <c r="E47" s="54">
        <f t="shared" si="1"/>
        <v>0</v>
      </c>
      <c r="F47" s="55">
        <v>0</v>
      </c>
      <c r="G47" s="54">
        <f t="shared" si="1"/>
        <v>0</v>
      </c>
      <c r="H47" s="55">
        <v>0</v>
      </c>
      <c r="I47" s="54">
        <f t="shared" si="1"/>
        <v>0</v>
      </c>
      <c r="J47" s="55">
        <v>0</v>
      </c>
      <c r="K47" s="54">
        <f t="shared" si="1"/>
        <v>0</v>
      </c>
      <c r="L47" s="55">
        <v>0</v>
      </c>
      <c r="M47" s="54">
        <f t="shared" si="2"/>
        <v>0</v>
      </c>
      <c r="N47" s="55">
        <v>0</v>
      </c>
      <c r="O47" s="54">
        <f t="shared" si="3"/>
        <v>0</v>
      </c>
      <c r="P47" s="55">
        <v>2.143347050754458E-5</v>
      </c>
      <c r="Q47" s="54">
        <f t="shared" si="4"/>
        <v>5.9537418076264257E-6</v>
      </c>
      <c r="R47" s="55">
        <v>1.2368898605395519E-3</v>
      </c>
      <c r="S47" s="54">
        <f t="shared" si="5"/>
        <v>1.1263487209773068E-3</v>
      </c>
      <c r="T47" s="55">
        <v>9.5353309592457105E-3</v>
      </c>
      <c r="U47" s="54">
        <f t="shared" si="6"/>
        <v>1.5712619233602496E-2</v>
      </c>
      <c r="V47" s="55">
        <v>2.9953382532409523E-2</v>
      </c>
      <c r="W47" s="54">
        <f t="shared" si="7"/>
        <v>7.9708631924510373E-2</v>
      </c>
      <c r="X47" s="55">
        <v>5.3530084323506748E-2</v>
      </c>
      <c r="Y47" s="54">
        <f t="shared" si="8"/>
        <v>0.22564386152754939</v>
      </c>
    </row>
    <row r="48" spans="1:25" x14ac:dyDescent="0.25">
      <c r="A48" s="50">
        <f t="shared" si="9"/>
        <v>47</v>
      </c>
      <c r="B48" s="51">
        <v>0</v>
      </c>
      <c r="C48" s="54">
        <f t="shared" si="0"/>
        <v>0</v>
      </c>
      <c r="D48" s="55">
        <v>0</v>
      </c>
      <c r="E48" s="54">
        <f t="shared" si="1"/>
        <v>0</v>
      </c>
      <c r="F48" s="55">
        <v>0</v>
      </c>
      <c r="G48" s="54">
        <f t="shared" si="1"/>
        <v>0</v>
      </c>
      <c r="H48" s="55">
        <v>0</v>
      </c>
      <c r="I48" s="54">
        <f t="shared" si="1"/>
        <v>0</v>
      </c>
      <c r="J48" s="55">
        <v>0</v>
      </c>
      <c r="K48" s="54">
        <f t="shared" si="1"/>
        <v>0</v>
      </c>
      <c r="L48" s="55">
        <v>0</v>
      </c>
      <c r="M48" s="54">
        <f t="shared" si="2"/>
        <v>0</v>
      </c>
      <c r="N48" s="55">
        <v>0</v>
      </c>
      <c r="O48" s="54">
        <f t="shared" si="3"/>
        <v>0</v>
      </c>
      <c r="P48" s="55">
        <v>4.7629934461210183E-6</v>
      </c>
      <c r="Q48" s="54">
        <f t="shared" si="4"/>
        <v>1.1907483615054075E-6</v>
      </c>
      <c r="R48" s="55">
        <v>6.3050125743026981E-4</v>
      </c>
      <c r="S48" s="54">
        <f t="shared" si="5"/>
        <v>4.9584746354703702E-4</v>
      </c>
      <c r="T48" s="55">
        <v>6.3418926971667601E-3</v>
      </c>
      <c r="U48" s="54">
        <f t="shared" si="6"/>
        <v>9.3707265364357355E-3</v>
      </c>
      <c r="V48" s="55">
        <v>2.3465209706663111E-2</v>
      </c>
      <c r="W48" s="54">
        <f t="shared" si="7"/>
        <v>5.6243422217847262E-2</v>
      </c>
      <c r="X48" s="55">
        <v>4.7330345481083509E-2</v>
      </c>
      <c r="Y48" s="54">
        <f t="shared" si="8"/>
        <v>0.17831351604646589</v>
      </c>
    </row>
    <row r="49" spans="1:25" x14ac:dyDescent="0.25">
      <c r="A49" s="50">
        <f t="shared" si="9"/>
        <v>48</v>
      </c>
      <c r="B49" s="51">
        <v>0</v>
      </c>
      <c r="C49" s="54">
        <f t="shared" si="0"/>
        <v>0</v>
      </c>
      <c r="D49" s="55">
        <v>0</v>
      </c>
      <c r="E49" s="54">
        <f t="shared" si="1"/>
        <v>0</v>
      </c>
      <c r="F49" s="55">
        <v>0</v>
      </c>
      <c r="G49" s="54">
        <f t="shared" si="1"/>
        <v>0</v>
      </c>
      <c r="H49" s="55">
        <v>0</v>
      </c>
      <c r="I49" s="54">
        <f t="shared" si="1"/>
        <v>0</v>
      </c>
      <c r="J49" s="55">
        <v>0</v>
      </c>
      <c r="K49" s="54">
        <f t="shared" si="1"/>
        <v>0</v>
      </c>
      <c r="L49" s="55">
        <v>0</v>
      </c>
      <c r="M49" s="54">
        <f t="shared" si="2"/>
        <v>0</v>
      </c>
      <c r="N49" s="55">
        <v>0</v>
      </c>
      <c r="O49" s="54">
        <f t="shared" si="3"/>
        <v>0</v>
      </c>
      <c r="P49" s="55">
        <v>5.9537418076512728E-7</v>
      </c>
      <c r="Q49" s="54">
        <f t="shared" si="4"/>
        <v>5.9537418074028021E-7</v>
      </c>
      <c r="R49" s="55">
        <v>2.9709171620179853E-4</v>
      </c>
      <c r="S49" s="54">
        <f t="shared" si="5"/>
        <v>1.9875574734523849E-4</v>
      </c>
      <c r="T49" s="55">
        <v>4.0340735289759351E-3</v>
      </c>
      <c r="U49" s="54">
        <f t="shared" si="6"/>
        <v>5.3366530074598004E-3</v>
      </c>
      <c r="V49" s="55">
        <v>1.7779303589497704E-2</v>
      </c>
      <c r="W49" s="54">
        <f t="shared" si="7"/>
        <v>3.8464118628349558E-2</v>
      </c>
      <c r="X49" s="55">
        <v>4.0690032041862362E-2</v>
      </c>
      <c r="Y49" s="54">
        <f t="shared" si="8"/>
        <v>0.13762348400460353</v>
      </c>
    </row>
    <row r="50" spans="1:25" x14ac:dyDescent="0.25">
      <c r="A50" s="50">
        <f t="shared" si="9"/>
        <v>49</v>
      </c>
      <c r="B50" s="51">
        <v>0</v>
      </c>
      <c r="C50" s="54">
        <f t="shared" si="0"/>
        <v>0</v>
      </c>
      <c r="D50" s="55">
        <v>0</v>
      </c>
      <c r="E50" s="54">
        <f t="shared" si="1"/>
        <v>0</v>
      </c>
      <c r="F50" s="55">
        <v>0</v>
      </c>
      <c r="G50" s="54">
        <f t="shared" si="1"/>
        <v>0</v>
      </c>
      <c r="H50" s="55">
        <v>0</v>
      </c>
      <c r="I50" s="54">
        <f t="shared" si="1"/>
        <v>0</v>
      </c>
      <c r="J50" s="55">
        <v>0</v>
      </c>
      <c r="K50" s="54">
        <f t="shared" si="1"/>
        <v>0</v>
      </c>
      <c r="L50" s="55">
        <v>0</v>
      </c>
      <c r="M50" s="54">
        <f t="shared" si="2"/>
        <v>0</v>
      </c>
      <c r="N50" s="55">
        <v>0</v>
      </c>
      <c r="O50" s="54">
        <f t="shared" si="3"/>
        <v>0</v>
      </c>
      <c r="P50" s="55">
        <v>0</v>
      </c>
      <c r="Q50" s="54">
        <f t="shared" si="4"/>
        <v>0</v>
      </c>
      <c r="R50" s="55">
        <v>1.2770776177411979E-4</v>
      </c>
      <c r="S50" s="54">
        <f t="shared" si="5"/>
        <v>7.1047985571118694E-5</v>
      </c>
      <c r="T50" s="55">
        <v>2.4466571195109147E-3</v>
      </c>
      <c r="U50" s="54">
        <f t="shared" si="6"/>
        <v>2.8899958879488857E-3</v>
      </c>
      <c r="V50" s="55">
        <v>1.3014366908203356E-2</v>
      </c>
      <c r="W50" s="54">
        <f t="shared" si="7"/>
        <v>2.5449751720146203E-2</v>
      </c>
      <c r="X50" s="55">
        <v>3.3997497487961978E-2</v>
      </c>
      <c r="Y50" s="54">
        <f t="shared" si="8"/>
        <v>0.10362598651664155</v>
      </c>
    </row>
    <row r="51" spans="1:25" x14ac:dyDescent="0.25">
      <c r="A51" s="50">
        <f t="shared" si="9"/>
        <v>50</v>
      </c>
      <c r="B51" s="51">
        <v>0</v>
      </c>
      <c r="C51" s="54">
        <f t="shared" si="0"/>
        <v>0</v>
      </c>
      <c r="D51" s="55">
        <v>0</v>
      </c>
      <c r="E51" s="54">
        <f t="shared" si="1"/>
        <v>0</v>
      </c>
      <c r="F51" s="55">
        <v>0</v>
      </c>
      <c r="G51" s="54">
        <f t="shared" si="1"/>
        <v>0</v>
      </c>
      <c r="H51" s="55">
        <v>0</v>
      </c>
      <c r="I51" s="54">
        <f t="shared" si="1"/>
        <v>0</v>
      </c>
      <c r="J51" s="55">
        <v>0</v>
      </c>
      <c r="K51" s="54">
        <f t="shared" si="1"/>
        <v>0</v>
      </c>
      <c r="L51" s="55">
        <v>0</v>
      </c>
      <c r="M51" s="54">
        <f t="shared" si="2"/>
        <v>0</v>
      </c>
      <c r="N51" s="55">
        <v>0</v>
      </c>
      <c r="O51" s="54">
        <f t="shared" si="3"/>
        <v>0</v>
      </c>
      <c r="P51" s="55">
        <v>0</v>
      </c>
      <c r="Q51" s="54">
        <f t="shared" si="4"/>
        <v>0</v>
      </c>
      <c r="R51" s="55">
        <v>4.9118369913123E-5</v>
      </c>
      <c r="S51" s="54">
        <f t="shared" si="5"/>
        <v>2.1929615657995694E-5</v>
      </c>
      <c r="T51" s="55">
        <v>1.4095152966180629E-3</v>
      </c>
      <c r="U51" s="54">
        <f t="shared" si="6"/>
        <v>1.4804805913308228E-3</v>
      </c>
      <c r="V51" s="55">
        <v>9.1910172501510051E-3</v>
      </c>
      <c r="W51" s="54">
        <f t="shared" si="7"/>
        <v>1.6258734469995199E-2</v>
      </c>
      <c r="X51" s="55">
        <v>2.7591613091810754E-2</v>
      </c>
      <c r="Y51" s="54">
        <f t="shared" si="8"/>
        <v>7.6034373424830798E-2</v>
      </c>
    </row>
    <row r="52" spans="1:25" x14ac:dyDescent="0.25">
      <c r="A52" s="50">
        <f t="shared" si="9"/>
        <v>51</v>
      </c>
      <c r="B52" s="51">
        <v>0</v>
      </c>
      <c r="C52" s="54">
        <f t="shared" si="0"/>
        <v>0</v>
      </c>
      <c r="D52" s="55">
        <v>0</v>
      </c>
      <c r="E52" s="54">
        <f t="shared" si="1"/>
        <v>0</v>
      </c>
      <c r="F52" s="55">
        <v>0</v>
      </c>
      <c r="G52" s="54">
        <f t="shared" si="1"/>
        <v>0</v>
      </c>
      <c r="H52" s="55">
        <v>0</v>
      </c>
      <c r="I52" s="54">
        <f t="shared" si="1"/>
        <v>0</v>
      </c>
      <c r="J52" s="55">
        <v>0</v>
      </c>
      <c r="K52" s="54">
        <f t="shared" si="1"/>
        <v>0</v>
      </c>
      <c r="L52" s="55">
        <v>0</v>
      </c>
      <c r="M52" s="54">
        <f t="shared" si="2"/>
        <v>0</v>
      </c>
      <c r="N52" s="55">
        <v>0</v>
      </c>
      <c r="O52" s="54">
        <f t="shared" si="3"/>
        <v>0</v>
      </c>
      <c r="P52" s="55">
        <v>0</v>
      </c>
      <c r="Q52" s="54">
        <f t="shared" si="4"/>
        <v>0</v>
      </c>
      <c r="R52" s="55">
        <v>1.6372789971041E-5</v>
      </c>
      <c r="S52" s="54">
        <f t="shared" si="5"/>
        <v>5.5568256869546935E-6</v>
      </c>
      <c r="T52" s="55">
        <v>7.677019297532558E-4</v>
      </c>
      <c r="U52" s="54">
        <f t="shared" si="6"/>
        <v>7.1277866157756699E-4</v>
      </c>
      <c r="V52" s="55">
        <v>6.2523440102005678E-3</v>
      </c>
      <c r="W52" s="54">
        <f t="shared" si="7"/>
        <v>1.0006390459794632E-2</v>
      </c>
      <c r="X52" s="55">
        <v>2.1736596818837838E-2</v>
      </c>
      <c r="Y52" s="54">
        <f t="shared" si="8"/>
        <v>5.4297776605992956E-2</v>
      </c>
    </row>
    <row r="53" spans="1:25" x14ac:dyDescent="0.25">
      <c r="A53" s="50">
        <f t="shared" si="9"/>
        <v>52</v>
      </c>
      <c r="B53" s="51">
        <v>0</v>
      </c>
      <c r="C53" s="54">
        <f t="shared" si="0"/>
        <v>0</v>
      </c>
      <c r="D53" s="55">
        <v>0</v>
      </c>
      <c r="E53" s="54">
        <f t="shared" si="1"/>
        <v>0</v>
      </c>
      <c r="F53" s="55">
        <v>0</v>
      </c>
      <c r="G53" s="54">
        <f t="shared" si="1"/>
        <v>0</v>
      </c>
      <c r="H53" s="55">
        <v>0</v>
      </c>
      <c r="I53" s="54">
        <f t="shared" si="1"/>
        <v>0</v>
      </c>
      <c r="J53" s="55">
        <v>0</v>
      </c>
      <c r="K53" s="54">
        <f t="shared" si="1"/>
        <v>0</v>
      </c>
      <c r="L53" s="55">
        <v>0</v>
      </c>
      <c r="M53" s="54">
        <f t="shared" si="2"/>
        <v>0</v>
      </c>
      <c r="N53" s="55">
        <v>0</v>
      </c>
      <c r="O53" s="54">
        <f t="shared" si="3"/>
        <v>0</v>
      </c>
      <c r="P53" s="55">
        <v>0</v>
      </c>
      <c r="Q53" s="54">
        <f t="shared" si="4"/>
        <v>0</v>
      </c>
      <c r="R53" s="55">
        <v>4.4653063557384549E-6</v>
      </c>
      <c r="S53" s="54">
        <f t="shared" si="5"/>
        <v>1.0915193312162386E-6</v>
      </c>
      <c r="T53" s="55">
        <v>3.92946959304984E-4</v>
      </c>
      <c r="U53" s="54">
        <f t="shared" si="6"/>
        <v>3.1983170227258299E-4</v>
      </c>
      <c r="V53" s="55">
        <v>4.0891952552117731E-3</v>
      </c>
      <c r="W53" s="54">
        <f t="shared" si="7"/>
        <v>5.9171952045828586E-3</v>
      </c>
      <c r="X53" s="55">
        <v>1.6609270666187545E-2</v>
      </c>
      <c r="Y53" s="54">
        <f t="shared" si="8"/>
        <v>3.7688505939805411E-2</v>
      </c>
    </row>
    <row r="54" spans="1:25" x14ac:dyDescent="0.25">
      <c r="A54" s="50">
        <f t="shared" si="9"/>
        <v>53</v>
      </c>
      <c r="B54" s="51">
        <v>0</v>
      </c>
      <c r="C54" s="54">
        <f t="shared" si="0"/>
        <v>0</v>
      </c>
      <c r="D54" s="55">
        <v>0</v>
      </c>
      <c r="E54" s="54">
        <f t="shared" si="1"/>
        <v>0</v>
      </c>
      <c r="F54" s="55">
        <v>0</v>
      </c>
      <c r="G54" s="54">
        <f t="shared" si="1"/>
        <v>0</v>
      </c>
      <c r="H54" s="55">
        <v>0</v>
      </c>
      <c r="I54" s="54">
        <f t="shared" si="1"/>
        <v>0</v>
      </c>
      <c r="J54" s="55">
        <v>0</v>
      </c>
      <c r="K54" s="54">
        <f t="shared" si="1"/>
        <v>0</v>
      </c>
      <c r="L54" s="55">
        <v>0</v>
      </c>
      <c r="M54" s="54">
        <f t="shared" si="2"/>
        <v>0</v>
      </c>
      <c r="N54" s="55">
        <v>0</v>
      </c>
      <c r="O54" s="54">
        <f t="shared" si="3"/>
        <v>0</v>
      </c>
      <c r="P54" s="55">
        <v>0</v>
      </c>
      <c r="Q54" s="54">
        <f t="shared" si="4"/>
        <v>0</v>
      </c>
      <c r="R54" s="55">
        <v>8.9306127114769087E-7</v>
      </c>
      <c r="S54" s="54">
        <f t="shared" si="5"/>
        <v>1.9845806006854772E-7</v>
      </c>
      <c r="T54" s="55">
        <v>1.8754286694101508E-4</v>
      </c>
      <c r="U54" s="54">
        <f t="shared" si="6"/>
        <v>1.3228883533156791E-4</v>
      </c>
      <c r="V54" s="55">
        <v>2.5654645885549855E-3</v>
      </c>
      <c r="W54" s="54">
        <f t="shared" si="7"/>
        <v>3.3517306160278731E-3</v>
      </c>
      <c r="X54" s="55">
        <v>1.2298572786654586E-2</v>
      </c>
      <c r="Y54" s="54">
        <f t="shared" si="8"/>
        <v>2.5389933153150825E-2</v>
      </c>
    </row>
    <row r="55" spans="1:25" x14ac:dyDescent="0.25">
      <c r="A55" s="50">
        <f t="shared" si="9"/>
        <v>54</v>
      </c>
      <c r="B55" s="51">
        <v>0</v>
      </c>
      <c r="C55" s="54">
        <f t="shared" si="0"/>
        <v>0</v>
      </c>
      <c r="D55" s="55">
        <v>0</v>
      </c>
      <c r="E55" s="54">
        <f t="shared" si="1"/>
        <v>0</v>
      </c>
      <c r="F55" s="55">
        <v>0</v>
      </c>
      <c r="G55" s="54">
        <f t="shared" si="1"/>
        <v>0</v>
      </c>
      <c r="H55" s="55">
        <v>0</v>
      </c>
      <c r="I55" s="54">
        <f t="shared" si="1"/>
        <v>0</v>
      </c>
      <c r="J55" s="55">
        <v>0</v>
      </c>
      <c r="K55" s="54">
        <f t="shared" si="1"/>
        <v>0</v>
      </c>
      <c r="L55" s="55">
        <v>0</v>
      </c>
      <c r="M55" s="54">
        <f t="shared" si="2"/>
        <v>0</v>
      </c>
      <c r="N55" s="55">
        <v>0</v>
      </c>
      <c r="O55" s="54">
        <f t="shared" si="3"/>
        <v>0</v>
      </c>
      <c r="P55" s="55">
        <v>0</v>
      </c>
      <c r="Q55" s="54">
        <f t="shared" si="4"/>
        <v>0</v>
      </c>
      <c r="R55" s="55">
        <v>9.9229030127521205E-8</v>
      </c>
      <c r="S55" s="54">
        <f t="shared" si="5"/>
        <v>9.922902994102652E-8</v>
      </c>
      <c r="T55" s="55">
        <v>8.260816758116141E-5</v>
      </c>
      <c r="U55" s="54">
        <f t="shared" si="6"/>
        <v>4.9680667750406495E-5</v>
      </c>
      <c r="V55" s="55">
        <v>1.5397396168506947E-3</v>
      </c>
      <c r="W55" s="54">
        <f t="shared" si="7"/>
        <v>1.8119909991771784E-3</v>
      </c>
      <c r="X55" s="55">
        <v>8.8152819336365651E-3</v>
      </c>
      <c r="Y55" s="54">
        <f t="shared" si="8"/>
        <v>1.657465121951426E-2</v>
      </c>
    </row>
    <row r="56" spans="1:25" x14ac:dyDescent="0.25">
      <c r="A56" s="50">
        <f t="shared" si="9"/>
        <v>55</v>
      </c>
      <c r="B56" s="51">
        <v>0</v>
      </c>
      <c r="C56" s="54">
        <f t="shared" si="0"/>
        <v>0</v>
      </c>
      <c r="D56" s="55">
        <v>0</v>
      </c>
      <c r="E56" s="54">
        <f t="shared" si="1"/>
        <v>0</v>
      </c>
      <c r="F56" s="55">
        <v>0</v>
      </c>
      <c r="G56" s="54">
        <f t="shared" si="1"/>
        <v>0</v>
      </c>
      <c r="H56" s="55">
        <v>0</v>
      </c>
      <c r="I56" s="54">
        <f t="shared" si="1"/>
        <v>0</v>
      </c>
      <c r="J56" s="55">
        <v>0</v>
      </c>
      <c r="K56" s="54">
        <f t="shared" si="1"/>
        <v>0</v>
      </c>
      <c r="L56" s="55">
        <v>0</v>
      </c>
      <c r="M56" s="54">
        <f t="shared" si="2"/>
        <v>0</v>
      </c>
      <c r="N56" s="55">
        <v>0</v>
      </c>
      <c r="O56" s="54">
        <f t="shared" si="3"/>
        <v>0</v>
      </c>
      <c r="P56" s="55">
        <v>0</v>
      </c>
      <c r="Q56" s="54">
        <f t="shared" si="4"/>
        <v>0</v>
      </c>
      <c r="R56" s="55">
        <v>0</v>
      </c>
      <c r="S56" s="54">
        <f t="shared" si="5"/>
        <v>0</v>
      </c>
      <c r="T56" s="55">
        <v>3.3109419719216242E-5</v>
      </c>
      <c r="U56" s="54">
        <f t="shared" si="6"/>
        <v>1.6571248031190253E-5</v>
      </c>
      <c r="V56" s="55">
        <v>8.8116205661823235E-4</v>
      </c>
      <c r="W56" s="54">
        <f t="shared" si="7"/>
        <v>9.3082894255894601E-4</v>
      </c>
      <c r="X56" s="55">
        <v>6.108687938195397E-3</v>
      </c>
      <c r="Y56" s="54">
        <f t="shared" si="8"/>
        <v>1.0465963281318862E-2</v>
      </c>
    </row>
    <row r="57" spans="1:25" x14ac:dyDescent="0.25">
      <c r="A57" s="50">
        <f t="shared" si="9"/>
        <v>56</v>
      </c>
      <c r="B57" s="51">
        <v>0</v>
      </c>
      <c r="C57" s="54">
        <f t="shared" si="0"/>
        <v>0</v>
      </c>
      <c r="D57" s="55">
        <v>0</v>
      </c>
      <c r="E57" s="54">
        <f t="shared" si="1"/>
        <v>0</v>
      </c>
      <c r="F57" s="55">
        <v>0</v>
      </c>
      <c r="G57" s="54">
        <f t="shared" si="1"/>
        <v>0</v>
      </c>
      <c r="H57" s="55">
        <v>0</v>
      </c>
      <c r="I57" s="54">
        <f t="shared" si="1"/>
        <v>0</v>
      </c>
      <c r="J57" s="55">
        <v>0</v>
      </c>
      <c r="K57" s="54">
        <f t="shared" si="1"/>
        <v>0</v>
      </c>
      <c r="L57" s="55">
        <v>0</v>
      </c>
      <c r="M57" s="54">
        <f t="shared" si="2"/>
        <v>0</v>
      </c>
      <c r="N57" s="55">
        <v>0</v>
      </c>
      <c r="O57" s="54">
        <f t="shared" si="3"/>
        <v>0</v>
      </c>
      <c r="P57" s="55">
        <v>0</v>
      </c>
      <c r="Q57" s="54">
        <f t="shared" si="4"/>
        <v>0</v>
      </c>
      <c r="R57" s="55">
        <v>0</v>
      </c>
      <c r="S57" s="54">
        <f t="shared" si="5"/>
        <v>0</v>
      </c>
      <c r="T57" s="55">
        <v>1.1824792756862945E-5</v>
      </c>
      <c r="U57" s="54">
        <f t="shared" si="6"/>
        <v>4.7464552743273083E-6</v>
      </c>
      <c r="V57" s="55">
        <v>4.7890410665294927E-4</v>
      </c>
      <c r="W57" s="54">
        <f t="shared" si="7"/>
        <v>4.5192483590599674E-4</v>
      </c>
      <c r="X57" s="55">
        <v>4.0864871295978765E-3</v>
      </c>
      <c r="Y57" s="54">
        <f t="shared" si="8"/>
        <v>6.3794761517209858E-3</v>
      </c>
    </row>
    <row r="58" spans="1:25" x14ac:dyDescent="0.25">
      <c r="A58" s="50">
        <f t="shared" si="9"/>
        <v>57</v>
      </c>
      <c r="B58" s="51">
        <v>0</v>
      </c>
      <c r="C58" s="54">
        <f t="shared" si="0"/>
        <v>0</v>
      </c>
      <c r="D58" s="55">
        <v>0</v>
      </c>
      <c r="E58" s="54">
        <f t="shared" si="1"/>
        <v>0</v>
      </c>
      <c r="F58" s="55">
        <v>0</v>
      </c>
      <c r="G58" s="54">
        <f t="shared" si="1"/>
        <v>0</v>
      </c>
      <c r="H58" s="55">
        <v>0</v>
      </c>
      <c r="I58" s="54">
        <f t="shared" si="1"/>
        <v>0</v>
      </c>
      <c r="J58" s="55">
        <v>0</v>
      </c>
      <c r="K58" s="54">
        <f t="shared" si="1"/>
        <v>0</v>
      </c>
      <c r="L58" s="55">
        <v>0</v>
      </c>
      <c r="M58" s="54">
        <f t="shared" si="2"/>
        <v>0</v>
      </c>
      <c r="N58" s="55">
        <v>0</v>
      </c>
      <c r="O58" s="54">
        <f t="shared" si="3"/>
        <v>0</v>
      </c>
      <c r="P58" s="55">
        <v>0</v>
      </c>
      <c r="Q58" s="54">
        <f t="shared" si="4"/>
        <v>0</v>
      </c>
      <c r="R58" s="55">
        <v>0</v>
      </c>
      <c r="S58" s="54">
        <f t="shared" si="5"/>
        <v>0</v>
      </c>
      <c r="T58" s="55">
        <v>3.6383977713424442E-6</v>
      </c>
      <c r="U58" s="54">
        <f t="shared" si="6"/>
        <v>1.1080575029848641E-6</v>
      </c>
      <c r="V58" s="55">
        <v>2.4595568934274924E-4</v>
      </c>
      <c r="W58" s="54">
        <f t="shared" si="7"/>
        <v>2.0596914656324751E-4</v>
      </c>
      <c r="X58" s="55">
        <v>2.6344682723482005E-3</v>
      </c>
      <c r="Y58" s="54">
        <f t="shared" si="8"/>
        <v>3.7450078793727854E-3</v>
      </c>
    </row>
    <row r="59" spans="1:25" x14ac:dyDescent="0.25">
      <c r="A59" s="50">
        <f t="shared" si="9"/>
        <v>58</v>
      </c>
      <c r="B59" s="51">
        <v>0</v>
      </c>
      <c r="C59" s="54">
        <f t="shared" si="0"/>
        <v>0</v>
      </c>
      <c r="D59" s="55">
        <v>0</v>
      </c>
      <c r="E59" s="54">
        <f t="shared" si="1"/>
        <v>0</v>
      </c>
      <c r="F59" s="55">
        <v>0</v>
      </c>
      <c r="G59" s="54">
        <f t="shared" si="1"/>
        <v>0</v>
      </c>
      <c r="H59" s="55">
        <v>0</v>
      </c>
      <c r="I59" s="54">
        <f t="shared" si="1"/>
        <v>0</v>
      </c>
      <c r="J59" s="55">
        <v>0</v>
      </c>
      <c r="K59" s="54">
        <f t="shared" si="1"/>
        <v>0</v>
      </c>
      <c r="L59" s="55">
        <v>0</v>
      </c>
      <c r="M59" s="54">
        <f t="shared" si="2"/>
        <v>0</v>
      </c>
      <c r="N59" s="55">
        <v>0</v>
      </c>
      <c r="O59" s="54">
        <f t="shared" si="3"/>
        <v>0</v>
      </c>
      <c r="P59" s="55">
        <v>0</v>
      </c>
      <c r="Q59" s="54">
        <f t="shared" si="4"/>
        <v>0</v>
      </c>
      <c r="R59" s="55">
        <v>0</v>
      </c>
      <c r="S59" s="54">
        <f t="shared" si="5"/>
        <v>0</v>
      </c>
      <c r="T59" s="55">
        <v>9.0959944283561106E-7</v>
      </c>
      <c r="U59" s="54">
        <f t="shared" si="6"/>
        <v>1.9845806014925302E-7</v>
      </c>
      <c r="V59" s="55">
        <v>1.1861176734576369E-4</v>
      </c>
      <c r="W59" s="54">
        <f t="shared" si="7"/>
        <v>8.7357379217483814E-5</v>
      </c>
      <c r="X59" s="55">
        <v>1.6334035522052306E-3</v>
      </c>
      <c r="Y59" s="54">
        <f t="shared" si="8"/>
        <v>2.1116043271675548E-3</v>
      </c>
    </row>
    <row r="60" spans="1:25" x14ac:dyDescent="0.25">
      <c r="A60" s="50">
        <f t="shared" si="9"/>
        <v>59</v>
      </c>
      <c r="B60" s="51">
        <v>0</v>
      </c>
      <c r="C60" s="54">
        <f t="shared" si="0"/>
        <v>0</v>
      </c>
      <c r="D60" s="55">
        <v>0</v>
      </c>
      <c r="E60" s="54">
        <f t="shared" si="1"/>
        <v>0</v>
      </c>
      <c r="F60" s="55">
        <v>0</v>
      </c>
      <c r="G60" s="54">
        <f t="shared" si="1"/>
        <v>0</v>
      </c>
      <c r="H60" s="55">
        <v>0</v>
      </c>
      <c r="I60" s="54">
        <f t="shared" si="1"/>
        <v>0</v>
      </c>
      <c r="J60" s="55">
        <v>0</v>
      </c>
      <c r="K60" s="54">
        <f t="shared" si="1"/>
        <v>0</v>
      </c>
      <c r="L60" s="55">
        <v>0</v>
      </c>
      <c r="M60" s="54">
        <f t="shared" si="2"/>
        <v>0</v>
      </c>
      <c r="N60" s="55">
        <v>0</v>
      </c>
      <c r="O60" s="54">
        <f t="shared" si="3"/>
        <v>0</v>
      </c>
      <c r="P60" s="55">
        <v>0</v>
      </c>
      <c r="Q60" s="54">
        <f t="shared" si="4"/>
        <v>0</v>
      </c>
      <c r="R60" s="55">
        <v>0</v>
      </c>
      <c r="S60" s="54">
        <f t="shared" si="5"/>
        <v>0</v>
      </c>
      <c r="T60" s="55">
        <v>1.6538171687920201E-7</v>
      </c>
      <c r="U60" s="54">
        <f t="shared" si="6"/>
        <v>3.3076343270051016E-8</v>
      </c>
      <c r="V60" s="55">
        <v>5.3272207368738955E-5</v>
      </c>
      <c r="W60" s="54">
        <f t="shared" si="7"/>
        <v>3.4085171848744859E-5</v>
      </c>
      <c r="X60" s="55">
        <v>9.7163963756089573E-4</v>
      </c>
      <c r="Y60" s="54">
        <f t="shared" si="8"/>
        <v>1.1399646896066589E-3</v>
      </c>
    </row>
    <row r="61" spans="1:25" x14ac:dyDescent="0.25">
      <c r="A61" s="50">
        <f t="shared" si="9"/>
        <v>60</v>
      </c>
      <c r="B61" s="51">
        <v>0</v>
      </c>
      <c r="C61" s="54">
        <f t="shared" si="0"/>
        <v>0</v>
      </c>
      <c r="D61" s="55">
        <v>0</v>
      </c>
      <c r="E61" s="54">
        <f t="shared" si="1"/>
        <v>0</v>
      </c>
      <c r="F61" s="55">
        <v>0</v>
      </c>
      <c r="G61" s="54">
        <f t="shared" si="1"/>
        <v>0</v>
      </c>
      <c r="H61" s="55">
        <v>0</v>
      </c>
      <c r="I61" s="54">
        <f t="shared" si="1"/>
        <v>0</v>
      </c>
      <c r="J61" s="55">
        <v>0</v>
      </c>
      <c r="K61" s="54">
        <f t="shared" si="1"/>
        <v>0</v>
      </c>
      <c r="L61" s="55">
        <v>0</v>
      </c>
      <c r="M61" s="54">
        <f t="shared" si="2"/>
        <v>0</v>
      </c>
      <c r="N61" s="55">
        <v>0</v>
      </c>
      <c r="O61" s="54">
        <f t="shared" si="3"/>
        <v>0</v>
      </c>
      <c r="P61" s="55">
        <v>0</v>
      </c>
      <c r="Q61" s="54">
        <f t="shared" si="4"/>
        <v>0</v>
      </c>
      <c r="R61" s="55">
        <v>0</v>
      </c>
      <c r="S61" s="54">
        <f t="shared" si="5"/>
        <v>0</v>
      </c>
      <c r="T61" s="55">
        <v>1.6538171687920201E-8</v>
      </c>
      <c r="U61" s="54">
        <f t="shared" si="6"/>
        <v>1.6538171582130815E-8</v>
      </c>
      <c r="V61" s="55">
        <v>2.2042626498049643E-5</v>
      </c>
      <c r="W61" s="54">
        <f t="shared" si="7"/>
        <v>1.2042545350695217E-5</v>
      </c>
      <c r="X61" s="55">
        <v>5.5294090736318798E-4</v>
      </c>
      <c r="Y61" s="54">
        <f t="shared" si="8"/>
        <v>5.8702378224347095E-4</v>
      </c>
    </row>
    <row r="62" spans="1:25" x14ac:dyDescent="0.25">
      <c r="A62" s="50">
        <f t="shared" si="9"/>
        <v>61</v>
      </c>
      <c r="B62" s="51">
        <v>0</v>
      </c>
      <c r="C62" s="54">
        <f t="shared" si="0"/>
        <v>0</v>
      </c>
      <c r="D62" s="55">
        <v>0</v>
      </c>
      <c r="E62" s="54">
        <f t="shared" si="1"/>
        <v>0</v>
      </c>
      <c r="F62" s="55">
        <v>0</v>
      </c>
      <c r="G62" s="54">
        <f t="shared" si="1"/>
        <v>0</v>
      </c>
      <c r="H62" s="55">
        <v>0</v>
      </c>
      <c r="I62" s="54">
        <f t="shared" si="1"/>
        <v>0</v>
      </c>
      <c r="J62" s="55">
        <v>0</v>
      </c>
      <c r="K62" s="54">
        <f t="shared" si="1"/>
        <v>0</v>
      </c>
      <c r="L62" s="55">
        <v>0</v>
      </c>
      <c r="M62" s="54">
        <f t="shared" si="2"/>
        <v>0</v>
      </c>
      <c r="N62" s="55">
        <v>0</v>
      </c>
      <c r="O62" s="54">
        <f t="shared" si="3"/>
        <v>0</v>
      </c>
      <c r="P62" s="55">
        <v>0</v>
      </c>
      <c r="Q62" s="54">
        <f t="shared" si="4"/>
        <v>0</v>
      </c>
      <c r="R62" s="55">
        <v>0</v>
      </c>
      <c r="S62" s="54">
        <f t="shared" si="5"/>
        <v>0</v>
      </c>
      <c r="T62" s="55">
        <v>0</v>
      </c>
      <c r="U62" s="54">
        <f t="shared" si="6"/>
        <v>0</v>
      </c>
      <c r="V62" s="55">
        <v>8.2773549298040605E-6</v>
      </c>
      <c r="W62" s="54">
        <f t="shared" si="7"/>
        <v>3.7651904208911561E-6</v>
      </c>
      <c r="X62" s="55">
        <v>2.9999140897108052E-4</v>
      </c>
      <c r="Y62" s="54">
        <f t="shared" si="8"/>
        <v>2.8703237327239043E-4</v>
      </c>
    </row>
    <row r="63" spans="1:25" x14ac:dyDescent="0.25">
      <c r="A63" s="50">
        <f t="shared" si="9"/>
        <v>62</v>
      </c>
      <c r="B63" s="51">
        <v>0</v>
      </c>
      <c r="C63" s="54">
        <f t="shared" si="0"/>
        <v>0</v>
      </c>
      <c r="D63" s="55">
        <v>0</v>
      </c>
      <c r="E63" s="54">
        <f t="shared" si="1"/>
        <v>0</v>
      </c>
      <c r="F63" s="55">
        <v>0</v>
      </c>
      <c r="G63" s="54">
        <f t="shared" si="1"/>
        <v>0</v>
      </c>
      <c r="H63" s="55">
        <v>0</v>
      </c>
      <c r="I63" s="54">
        <f t="shared" si="1"/>
        <v>0</v>
      </c>
      <c r="J63" s="55">
        <v>0</v>
      </c>
      <c r="K63" s="54">
        <f t="shared" si="1"/>
        <v>0</v>
      </c>
      <c r="L63" s="55">
        <v>0</v>
      </c>
      <c r="M63" s="54">
        <f t="shared" si="2"/>
        <v>0</v>
      </c>
      <c r="N63" s="55">
        <v>0</v>
      </c>
      <c r="O63" s="54">
        <f t="shared" si="3"/>
        <v>0</v>
      </c>
      <c r="P63" s="55">
        <v>0</v>
      </c>
      <c r="Q63" s="54">
        <f t="shared" si="4"/>
        <v>0</v>
      </c>
      <c r="R63" s="55">
        <v>0</v>
      </c>
      <c r="S63" s="54">
        <f t="shared" si="5"/>
        <v>0</v>
      </c>
      <c r="T63" s="55">
        <v>0</v>
      </c>
      <c r="U63" s="54">
        <f t="shared" si="6"/>
        <v>0</v>
      </c>
      <c r="V63" s="55">
        <v>2.7591183099346871E-6</v>
      </c>
      <c r="W63" s="54">
        <f t="shared" si="7"/>
        <v>1.006072110956469E-6</v>
      </c>
      <c r="X63" s="55">
        <v>1.5451062535634248E-4</v>
      </c>
      <c r="Y63" s="54">
        <f t="shared" si="8"/>
        <v>1.3252174791604794E-4</v>
      </c>
    </row>
    <row r="64" spans="1:25" x14ac:dyDescent="0.25">
      <c r="A64" s="50">
        <f t="shared" si="9"/>
        <v>63</v>
      </c>
      <c r="B64" s="51">
        <v>0</v>
      </c>
      <c r="C64" s="54">
        <f t="shared" si="0"/>
        <v>0</v>
      </c>
      <c r="D64" s="55">
        <v>0</v>
      </c>
      <c r="E64" s="54">
        <f t="shared" si="1"/>
        <v>0</v>
      </c>
      <c r="F64" s="55">
        <v>0</v>
      </c>
      <c r="G64" s="54">
        <f t="shared" si="1"/>
        <v>0</v>
      </c>
      <c r="H64" s="55">
        <v>0</v>
      </c>
      <c r="I64" s="54">
        <f t="shared" si="1"/>
        <v>0</v>
      </c>
      <c r="J64" s="55">
        <v>0</v>
      </c>
      <c r="K64" s="54">
        <f t="shared" si="1"/>
        <v>0</v>
      </c>
      <c r="L64" s="55">
        <v>0</v>
      </c>
      <c r="M64" s="54">
        <f t="shared" si="2"/>
        <v>0</v>
      </c>
      <c r="N64" s="55">
        <v>0</v>
      </c>
      <c r="O64" s="54">
        <f t="shared" si="3"/>
        <v>0</v>
      </c>
      <c r="P64" s="55">
        <v>0</v>
      </c>
      <c r="Q64" s="54">
        <f t="shared" si="4"/>
        <v>0</v>
      </c>
      <c r="R64" s="55">
        <v>0</v>
      </c>
      <c r="S64" s="54">
        <f t="shared" si="5"/>
        <v>0</v>
      </c>
      <c r="T64" s="55">
        <v>0</v>
      </c>
      <c r="U64" s="54">
        <f t="shared" si="6"/>
        <v>0</v>
      </c>
      <c r="V64" s="55">
        <v>7.8831951712419631E-7</v>
      </c>
      <c r="W64" s="54">
        <f t="shared" si="7"/>
        <v>2.1775259383227269E-7</v>
      </c>
      <c r="X64" s="55">
        <v>7.5153127299173376E-5</v>
      </c>
      <c r="Y64" s="54">
        <f t="shared" si="8"/>
        <v>5.7368620616874566E-5</v>
      </c>
    </row>
    <row r="65" spans="1:25" x14ac:dyDescent="0.25">
      <c r="A65" s="50">
        <f t="shared" si="9"/>
        <v>64</v>
      </c>
      <c r="B65" s="51">
        <v>0</v>
      </c>
      <c r="C65" s="54">
        <f t="shared" si="0"/>
        <v>0</v>
      </c>
      <c r="D65" s="55">
        <v>0</v>
      </c>
      <c r="E65" s="54">
        <f t="shared" si="1"/>
        <v>0</v>
      </c>
      <c r="F65" s="55">
        <v>0</v>
      </c>
      <c r="G65" s="54">
        <f t="shared" si="1"/>
        <v>0</v>
      </c>
      <c r="H65" s="55">
        <v>0</v>
      </c>
      <c r="I65" s="54">
        <f t="shared" si="1"/>
        <v>0</v>
      </c>
      <c r="J65" s="55">
        <v>0</v>
      </c>
      <c r="K65" s="54">
        <f t="shared" si="1"/>
        <v>0</v>
      </c>
      <c r="L65" s="55">
        <v>0</v>
      </c>
      <c r="M65" s="54">
        <f t="shared" si="2"/>
        <v>0</v>
      </c>
      <c r="N65" s="55">
        <v>0</v>
      </c>
      <c r="O65" s="54">
        <f t="shared" si="3"/>
        <v>0</v>
      </c>
      <c r="P65" s="55">
        <v>0</v>
      </c>
      <c r="Q65" s="54">
        <f t="shared" si="4"/>
        <v>0</v>
      </c>
      <c r="R65" s="55">
        <v>0</v>
      </c>
      <c r="S65" s="54">
        <f t="shared" si="5"/>
        <v>0</v>
      </c>
      <c r="T65" s="55">
        <v>0</v>
      </c>
      <c r="U65" s="54">
        <f t="shared" si="6"/>
        <v>0</v>
      </c>
      <c r="V65" s="55">
        <v>1.8191988856712222E-7</v>
      </c>
      <c r="W65" s="54">
        <f t="shared" si="7"/>
        <v>3.5832705265150472E-8</v>
      </c>
      <c r="X65" s="55">
        <v>3.4291898994902535E-5</v>
      </c>
      <c r="Y65" s="54">
        <f t="shared" si="8"/>
        <v>2.307672162197203E-5</v>
      </c>
    </row>
    <row r="66" spans="1:25" x14ac:dyDescent="0.25">
      <c r="A66" s="50">
        <f t="shared" si="9"/>
        <v>65</v>
      </c>
      <c r="B66" s="51">
        <v>0</v>
      </c>
      <c r="C66" s="54">
        <f t="shared" si="0"/>
        <v>0</v>
      </c>
      <c r="D66" s="55">
        <v>0</v>
      </c>
      <c r="E66" s="54">
        <f t="shared" si="1"/>
        <v>0</v>
      </c>
      <c r="F66" s="55">
        <v>0</v>
      </c>
      <c r="G66" s="54">
        <f t="shared" si="1"/>
        <v>0</v>
      </c>
      <c r="H66" s="55">
        <v>0</v>
      </c>
      <c r="I66" s="54">
        <f t="shared" si="1"/>
        <v>0</v>
      </c>
      <c r="J66" s="55">
        <v>0</v>
      </c>
      <c r="K66" s="54">
        <f t="shared" ref="K66" si="10">IF($A66&lt;=K$1,1,IF($A66&gt;K$1*6,0,K65-IF($A66=1,0,J66)))</f>
        <v>0</v>
      </c>
      <c r="L66" s="55">
        <v>0</v>
      </c>
      <c r="M66" s="54">
        <f t="shared" si="2"/>
        <v>0</v>
      </c>
      <c r="N66" s="55">
        <v>0</v>
      </c>
      <c r="O66" s="54">
        <f t="shared" si="3"/>
        <v>0</v>
      </c>
      <c r="P66" s="55">
        <v>0</v>
      </c>
      <c r="Q66" s="54">
        <f t="shared" si="4"/>
        <v>0</v>
      </c>
      <c r="R66" s="55">
        <v>0</v>
      </c>
      <c r="S66" s="54">
        <f t="shared" si="5"/>
        <v>0</v>
      </c>
      <c r="T66" s="55">
        <v>0</v>
      </c>
      <c r="U66" s="54">
        <f t="shared" si="6"/>
        <v>0</v>
      </c>
      <c r="V66" s="55">
        <v>3.0319981427853706E-8</v>
      </c>
      <c r="W66" s="54">
        <f t="shared" si="7"/>
        <v>5.5127238372967656E-9</v>
      </c>
      <c r="X66" s="55">
        <v>1.4553591085369777E-5</v>
      </c>
      <c r="Y66" s="54">
        <f t="shared" si="8"/>
        <v>8.5231305366022535E-6</v>
      </c>
    </row>
    <row r="67" spans="1:25" x14ac:dyDescent="0.25">
      <c r="A67" s="50">
        <f t="shared" si="9"/>
        <v>66</v>
      </c>
      <c r="B67" s="51">
        <v>0</v>
      </c>
      <c r="C67" s="54">
        <f t="shared" ref="C67:E73" si="11">IF($A67&gt;C$1*6,0,IF($A67&lt;=C$1,1,C66-IF($A67=1,0,B67)))</f>
        <v>0</v>
      </c>
      <c r="D67" s="55">
        <v>0</v>
      </c>
      <c r="E67" s="54">
        <f t="shared" ref="E67:Y73" si="12">IF($A67&lt;=E$1,1,IF($A67&gt;E$1*6,0,E66-IF($A67=1,0,D67)))</f>
        <v>0</v>
      </c>
      <c r="F67" s="55">
        <v>0</v>
      </c>
      <c r="G67" s="54">
        <f t="shared" si="12"/>
        <v>0</v>
      </c>
      <c r="H67" s="55">
        <v>0</v>
      </c>
      <c r="I67" s="54">
        <f t="shared" si="12"/>
        <v>0</v>
      </c>
      <c r="J67" s="55">
        <v>0</v>
      </c>
      <c r="K67" s="54">
        <f t="shared" si="12"/>
        <v>0</v>
      </c>
      <c r="L67" s="55">
        <v>0</v>
      </c>
      <c r="M67" s="54">
        <f t="shared" si="12"/>
        <v>0</v>
      </c>
      <c r="N67" s="55">
        <v>0</v>
      </c>
      <c r="O67" s="54">
        <f t="shared" si="12"/>
        <v>0</v>
      </c>
      <c r="P67" s="55">
        <v>0</v>
      </c>
      <c r="Q67" s="54">
        <f t="shared" si="12"/>
        <v>0</v>
      </c>
      <c r="R67" s="55">
        <v>0</v>
      </c>
      <c r="S67" s="54">
        <f t="shared" si="12"/>
        <v>0</v>
      </c>
      <c r="T67" s="55">
        <v>0</v>
      </c>
      <c r="U67" s="54">
        <f t="shared" si="12"/>
        <v>0</v>
      </c>
      <c r="V67" s="55">
        <v>2.7563619479867003E-9</v>
      </c>
      <c r="W67" s="54">
        <f t="shared" si="12"/>
        <v>2.7563618893100653E-9</v>
      </c>
      <c r="X67" s="55">
        <v>5.679943187484594E-6</v>
      </c>
      <c r="Y67" s="54">
        <f t="shared" si="12"/>
        <v>2.8431873491176595E-6</v>
      </c>
    </row>
    <row r="68" spans="1:25" x14ac:dyDescent="0.25">
      <c r="A68" s="50">
        <f t="shared" ref="A68:A73" si="13">A67+1</f>
        <v>67</v>
      </c>
      <c r="B68" s="51">
        <v>0</v>
      </c>
      <c r="C68" s="54">
        <f t="shared" si="11"/>
        <v>0</v>
      </c>
      <c r="D68" s="55">
        <v>0</v>
      </c>
      <c r="E68" s="54">
        <f t="shared" si="12"/>
        <v>0</v>
      </c>
      <c r="F68" s="55">
        <v>0</v>
      </c>
      <c r="G68" s="54">
        <f t="shared" si="12"/>
        <v>0</v>
      </c>
      <c r="H68" s="55">
        <v>0</v>
      </c>
      <c r="I68" s="54">
        <f t="shared" si="12"/>
        <v>0</v>
      </c>
      <c r="J68" s="55">
        <v>0</v>
      </c>
      <c r="K68" s="54">
        <f t="shared" si="12"/>
        <v>0</v>
      </c>
      <c r="L68" s="55">
        <v>0</v>
      </c>
      <c r="M68" s="54">
        <f t="shared" si="12"/>
        <v>0</v>
      </c>
      <c r="N68" s="55">
        <v>0</v>
      </c>
      <c r="O68" s="54">
        <f t="shared" si="12"/>
        <v>0</v>
      </c>
      <c r="P68" s="55">
        <v>0</v>
      </c>
      <c r="Q68" s="54">
        <f t="shared" si="12"/>
        <v>0</v>
      </c>
      <c r="R68" s="55">
        <v>0</v>
      </c>
      <c r="S68" s="54">
        <f t="shared" si="12"/>
        <v>0</v>
      </c>
      <c r="T68" s="55">
        <v>0</v>
      </c>
      <c r="U68" s="54">
        <f t="shared" si="12"/>
        <v>0</v>
      </c>
      <c r="V68" s="55">
        <v>0</v>
      </c>
      <c r="W68" s="54">
        <f t="shared" si="12"/>
        <v>0</v>
      </c>
      <c r="X68" s="55">
        <v>2.0066314981343179E-6</v>
      </c>
      <c r="Y68" s="54">
        <f t="shared" si="12"/>
        <v>8.3655585098334162E-7</v>
      </c>
    </row>
    <row r="69" spans="1:25" x14ac:dyDescent="0.25">
      <c r="A69" s="50">
        <f t="shared" si="13"/>
        <v>68</v>
      </c>
      <c r="B69" s="51">
        <v>0</v>
      </c>
      <c r="C69" s="54">
        <f t="shared" si="11"/>
        <v>0</v>
      </c>
      <c r="D69" s="55">
        <v>0</v>
      </c>
      <c r="E69" s="54">
        <f t="shared" si="12"/>
        <v>0</v>
      </c>
      <c r="F69" s="55">
        <v>0</v>
      </c>
      <c r="G69" s="54">
        <f t="shared" si="12"/>
        <v>0</v>
      </c>
      <c r="H69" s="55">
        <v>0</v>
      </c>
      <c r="I69" s="54">
        <f t="shared" si="12"/>
        <v>0</v>
      </c>
      <c r="J69" s="55">
        <v>0</v>
      </c>
      <c r="K69" s="54">
        <f t="shared" si="12"/>
        <v>0</v>
      </c>
      <c r="L69" s="55">
        <v>0</v>
      </c>
      <c r="M69" s="54">
        <f t="shared" si="12"/>
        <v>0</v>
      </c>
      <c r="N69" s="55">
        <v>0</v>
      </c>
      <c r="O69" s="54">
        <f t="shared" si="12"/>
        <v>0</v>
      </c>
      <c r="P69" s="55">
        <v>0</v>
      </c>
      <c r="Q69" s="54">
        <f t="shared" si="12"/>
        <v>0</v>
      </c>
      <c r="R69" s="55">
        <v>0</v>
      </c>
      <c r="S69" s="54">
        <f t="shared" si="12"/>
        <v>0</v>
      </c>
      <c r="T69" s="55">
        <v>0</v>
      </c>
      <c r="U69" s="54">
        <f t="shared" si="12"/>
        <v>0</v>
      </c>
      <c r="V69" s="55">
        <v>0</v>
      </c>
      <c r="W69" s="54">
        <f t="shared" si="12"/>
        <v>0</v>
      </c>
      <c r="X69" s="55">
        <v>6.2707234316697427E-7</v>
      </c>
      <c r="Y69" s="54">
        <f t="shared" si="12"/>
        <v>2.0948350781636735E-7</v>
      </c>
    </row>
    <row r="70" spans="1:25" x14ac:dyDescent="0.25">
      <c r="A70" s="50">
        <f t="shared" si="13"/>
        <v>69</v>
      </c>
      <c r="B70" s="51">
        <v>0</v>
      </c>
      <c r="C70" s="54">
        <f t="shared" si="11"/>
        <v>0</v>
      </c>
      <c r="D70" s="55">
        <v>0</v>
      </c>
      <c r="E70" s="54">
        <f t="shared" si="12"/>
        <v>0</v>
      </c>
      <c r="F70" s="55">
        <v>0</v>
      </c>
      <c r="G70" s="54">
        <f t="shared" si="12"/>
        <v>0</v>
      </c>
      <c r="H70" s="55">
        <v>0</v>
      </c>
      <c r="I70" s="54">
        <f t="shared" si="12"/>
        <v>0</v>
      </c>
      <c r="J70" s="55">
        <v>0</v>
      </c>
      <c r="K70" s="54">
        <f t="shared" si="12"/>
        <v>0</v>
      </c>
      <c r="L70" s="55">
        <v>0</v>
      </c>
      <c r="M70" s="54">
        <f t="shared" si="12"/>
        <v>0</v>
      </c>
      <c r="N70" s="55">
        <v>0</v>
      </c>
      <c r="O70" s="54">
        <f t="shared" si="12"/>
        <v>0</v>
      </c>
      <c r="P70" s="55">
        <v>0</v>
      </c>
      <c r="Q70" s="54">
        <f t="shared" si="12"/>
        <v>0</v>
      </c>
      <c r="R70" s="55">
        <v>0</v>
      </c>
      <c r="S70" s="54">
        <f t="shared" si="12"/>
        <v>0</v>
      </c>
      <c r="T70" s="55">
        <v>0</v>
      </c>
      <c r="U70" s="54">
        <f t="shared" si="12"/>
        <v>0</v>
      </c>
      <c r="V70" s="55">
        <v>0</v>
      </c>
      <c r="W70" s="54">
        <f t="shared" si="12"/>
        <v>0</v>
      </c>
      <c r="X70" s="55">
        <v>1.6721929151119315E-7</v>
      </c>
      <c r="Y70" s="54">
        <f t="shared" si="12"/>
        <v>4.2264216305174195E-8</v>
      </c>
    </row>
    <row r="71" spans="1:25" x14ac:dyDescent="0.25">
      <c r="A71" s="50">
        <f t="shared" si="13"/>
        <v>70</v>
      </c>
      <c r="B71" s="51">
        <v>0</v>
      </c>
      <c r="C71" s="54">
        <f t="shared" si="11"/>
        <v>0</v>
      </c>
      <c r="D71" s="55">
        <v>0</v>
      </c>
      <c r="E71" s="54">
        <f t="shared" si="12"/>
        <v>0</v>
      </c>
      <c r="F71" s="55">
        <v>0</v>
      </c>
      <c r="G71" s="54">
        <f t="shared" si="12"/>
        <v>0</v>
      </c>
      <c r="H71" s="55">
        <v>0</v>
      </c>
      <c r="I71" s="54">
        <f t="shared" si="12"/>
        <v>0</v>
      </c>
      <c r="J71" s="55">
        <v>0</v>
      </c>
      <c r="K71" s="54">
        <f t="shared" si="12"/>
        <v>0</v>
      </c>
      <c r="L71" s="55">
        <v>0</v>
      </c>
      <c r="M71" s="54">
        <f t="shared" si="12"/>
        <v>0</v>
      </c>
      <c r="N71" s="55">
        <v>0</v>
      </c>
      <c r="O71" s="54">
        <f t="shared" si="12"/>
        <v>0</v>
      </c>
      <c r="P71" s="55">
        <v>0</v>
      </c>
      <c r="Q71" s="54">
        <f t="shared" si="12"/>
        <v>0</v>
      </c>
      <c r="R71" s="55">
        <v>0</v>
      </c>
      <c r="S71" s="54">
        <f t="shared" si="12"/>
        <v>0</v>
      </c>
      <c r="T71" s="55">
        <v>0</v>
      </c>
      <c r="U71" s="54">
        <f t="shared" si="12"/>
        <v>0</v>
      </c>
      <c r="V71" s="55">
        <v>0</v>
      </c>
      <c r="W71" s="54">
        <f t="shared" si="12"/>
        <v>0</v>
      </c>
      <c r="X71" s="55">
        <v>3.5832705323827104E-8</v>
      </c>
      <c r="Y71" s="54">
        <f t="shared" si="12"/>
        <v>6.431510981347091E-9</v>
      </c>
    </row>
    <row r="72" spans="1:25" x14ac:dyDescent="0.25">
      <c r="A72" s="50">
        <f t="shared" si="13"/>
        <v>71</v>
      </c>
      <c r="B72" s="51">
        <v>0</v>
      </c>
      <c r="C72" s="54">
        <f t="shared" si="11"/>
        <v>0</v>
      </c>
      <c r="D72" s="55">
        <v>0</v>
      </c>
      <c r="E72" s="54">
        <f t="shared" si="12"/>
        <v>0</v>
      </c>
      <c r="F72" s="55">
        <v>0</v>
      </c>
      <c r="G72" s="54">
        <f t="shared" si="12"/>
        <v>0</v>
      </c>
      <c r="H72" s="55">
        <v>0</v>
      </c>
      <c r="I72" s="54">
        <f t="shared" si="12"/>
        <v>0</v>
      </c>
      <c r="J72" s="55">
        <v>0</v>
      </c>
      <c r="K72" s="54">
        <f t="shared" si="12"/>
        <v>0</v>
      </c>
      <c r="L72" s="55">
        <v>0</v>
      </c>
      <c r="M72" s="54">
        <f t="shared" si="12"/>
        <v>0</v>
      </c>
      <c r="N72" s="55">
        <v>0</v>
      </c>
      <c r="O72" s="54">
        <f t="shared" si="12"/>
        <v>0</v>
      </c>
      <c r="P72" s="55">
        <v>0</v>
      </c>
      <c r="Q72" s="54">
        <f t="shared" si="12"/>
        <v>0</v>
      </c>
      <c r="R72" s="55">
        <v>0</v>
      </c>
      <c r="S72" s="54">
        <f t="shared" si="12"/>
        <v>0</v>
      </c>
      <c r="T72" s="55">
        <v>0</v>
      </c>
      <c r="U72" s="54">
        <f t="shared" si="12"/>
        <v>0</v>
      </c>
      <c r="V72" s="55">
        <v>0</v>
      </c>
      <c r="W72" s="54">
        <f t="shared" si="12"/>
        <v>0</v>
      </c>
      <c r="X72" s="55">
        <v>5.5127238959734005E-9</v>
      </c>
      <c r="Y72" s="54">
        <f t="shared" si="12"/>
        <v>9.1878708537369045E-10</v>
      </c>
    </row>
    <row r="73" spans="1:25" ht="15.75" thickBot="1" x14ac:dyDescent="0.3">
      <c r="A73" s="52">
        <f t="shared" si="13"/>
        <v>72</v>
      </c>
      <c r="B73" s="51">
        <v>0</v>
      </c>
      <c r="C73" s="54">
        <f t="shared" si="11"/>
        <v>0</v>
      </c>
      <c r="D73" s="55">
        <v>0</v>
      </c>
      <c r="E73" s="54">
        <f t="shared" si="12"/>
        <v>0</v>
      </c>
      <c r="F73" s="55">
        <v>0</v>
      </c>
      <c r="G73" s="54">
        <f t="shared" si="12"/>
        <v>0</v>
      </c>
      <c r="H73" s="55">
        <v>0</v>
      </c>
      <c r="I73" s="54">
        <f t="shared" si="12"/>
        <v>0</v>
      </c>
      <c r="J73" s="55">
        <v>0</v>
      </c>
      <c r="K73" s="54">
        <f t="shared" si="12"/>
        <v>0</v>
      </c>
      <c r="L73" s="55">
        <v>0</v>
      </c>
      <c r="M73" s="54">
        <f t="shared" si="12"/>
        <v>0</v>
      </c>
      <c r="N73" s="55">
        <v>0</v>
      </c>
      <c r="O73" s="54">
        <f t="shared" si="12"/>
        <v>0</v>
      </c>
      <c r="P73" s="55">
        <v>0</v>
      </c>
      <c r="Q73" s="54">
        <f t="shared" si="12"/>
        <v>0</v>
      </c>
      <c r="R73" s="55">
        <v>0</v>
      </c>
      <c r="S73" s="54">
        <f t="shared" si="12"/>
        <v>0</v>
      </c>
      <c r="T73" s="55">
        <v>0</v>
      </c>
      <c r="U73" s="54">
        <f t="shared" si="12"/>
        <v>0</v>
      </c>
      <c r="V73" s="55">
        <v>0</v>
      </c>
      <c r="W73" s="54">
        <f t="shared" si="12"/>
        <v>0</v>
      </c>
      <c r="X73" s="55">
        <v>4.593936579977834E-10</v>
      </c>
      <c r="Y73" s="54">
        <f t="shared" si="12"/>
        <v>4.5939342737590706E-10</v>
      </c>
    </row>
  </sheetData>
  <sheetProtection sheet="1" objects="1" scenarios="1"/>
  <conditionalFormatting sqref="B1:Y1048576">
    <cfRule type="cellIs" dxfId="5" priority="3" stopIfTrue="1" operator="equal">
      <formula>0</formula>
    </cfRule>
  </conditionalFormatting>
  <conditionalFormatting sqref="C2:Y73">
    <cfRule type="colorScale" priority="1">
      <colorScale>
        <cfvo type="percent" val="5"/>
        <cfvo type="percent" val="50"/>
        <cfvo type="percent" val="95"/>
        <color rgb="FFF8696B"/>
        <color rgb="FFFFEB84"/>
        <color rgb="FF63BE7B"/>
      </colorScale>
    </cfRule>
    <cfRule type="cellIs" dxfId="4" priority="2" stopIfTrue="1" operator="equal">
      <formula>1</formula>
    </cfRule>
    <cfRule type="cellIs" dxfId="3" priority="4" operator="between">
      <formula>0</formula>
      <formula>100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B9179-1B39-4AC7-92BB-6F7D98353653}">
  <dimension ref="A1:M73"/>
  <sheetViews>
    <sheetView workbookViewId="0">
      <selection activeCell="M63" sqref="M63"/>
    </sheetView>
  </sheetViews>
  <sheetFormatPr baseColWidth="10" defaultRowHeight="15" x14ac:dyDescent="0.25"/>
  <cols>
    <col min="1" max="1" width="5.85546875" customWidth="1"/>
    <col min="2" max="13" width="7.140625" customWidth="1"/>
  </cols>
  <sheetData>
    <row r="1" spans="1:13" ht="15.75" thickBot="1" x14ac:dyDescent="0.3">
      <c r="A1" s="46"/>
      <c r="B1" s="47">
        <v>1</v>
      </c>
      <c r="C1" s="47">
        <v>2</v>
      </c>
      <c r="D1" s="47">
        <v>3</v>
      </c>
      <c r="E1" s="47">
        <v>4</v>
      </c>
      <c r="F1" s="47">
        <v>5</v>
      </c>
      <c r="G1" s="47">
        <v>6</v>
      </c>
      <c r="H1" s="47">
        <v>7</v>
      </c>
      <c r="I1" s="47">
        <v>8</v>
      </c>
      <c r="J1" s="47">
        <v>9</v>
      </c>
      <c r="K1" s="47">
        <v>10</v>
      </c>
      <c r="L1" s="47">
        <v>11</v>
      </c>
      <c r="M1" s="49">
        <v>12</v>
      </c>
    </row>
    <row r="2" spans="1:13" x14ac:dyDescent="0.25">
      <c r="A2" s="50">
        <v>1</v>
      </c>
      <c r="B2" s="54">
        <v>1</v>
      </c>
      <c r="C2" s="54">
        <v>1</v>
      </c>
      <c r="D2" s="54">
        <v>1</v>
      </c>
      <c r="E2" s="54">
        <v>1</v>
      </c>
      <c r="F2" s="54">
        <v>1</v>
      </c>
      <c r="G2" s="54">
        <v>1</v>
      </c>
      <c r="H2" s="54">
        <v>1</v>
      </c>
      <c r="I2" s="54">
        <v>1</v>
      </c>
      <c r="J2" s="54">
        <v>1</v>
      </c>
      <c r="K2" s="54">
        <v>1</v>
      </c>
      <c r="L2" s="54">
        <v>1</v>
      </c>
      <c r="M2" s="54">
        <v>1</v>
      </c>
    </row>
    <row r="3" spans="1:13" x14ac:dyDescent="0.25">
      <c r="A3" s="50">
        <f>A2+1</f>
        <v>2</v>
      </c>
      <c r="B3" s="54">
        <v>0.83333333333333337</v>
      </c>
      <c r="C3" s="54">
        <v>1</v>
      </c>
      <c r="D3" s="54">
        <v>1</v>
      </c>
      <c r="E3" s="54">
        <v>1</v>
      </c>
      <c r="F3" s="54">
        <v>1</v>
      </c>
      <c r="G3" s="54">
        <v>1</v>
      </c>
      <c r="H3" s="54">
        <v>1</v>
      </c>
      <c r="I3" s="54">
        <v>1</v>
      </c>
      <c r="J3" s="54">
        <v>1</v>
      </c>
      <c r="K3" s="54">
        <v>1</v>
      </c>
      <c r="L3" s="54">
        <v>1</v>
      </c>
      <c r="M3" s="54">
        <v>1</v>
      </c>
    </row>
    <row r="4" spans="1:13" x14ac:dyDescent="0.25">
      <c r="A4" s="50">
        <f t="shared" ref="A4:A67" si="0">A3+1</f>
        <v>3</v>
      </c>
      <c r="B4" s="54">
        <v>0.66666666666666674</v>
      </c>
      <c r="C4" s="54">
        <v>0.94444444444444442</v>
      </c>
      <c r="D4" s="54">
        <v>1</v>
      </c>
      <c r="E4" s="54">
        <v>1</v>
      </c>
      <c r="F4" s="54">
        <v>1</v>
      </c>
      <c r="G4" s="54">
        <v>1</v>
      </c>
      <c r="H4" s="54">
        <v>1</v>
      </c>
      <c r="I4" s="54">
        <v>1</v>
      </c>
      <c r="J4" s="54">
        <v>1</v>
      </c>
      <c r="K4" s="54">
        <v>1</v>
      </c>
      <c r="L4" s="54">
        <v>1</v>
      </c>
      <c r="M4" s="54">
        <v>1</v>
      </c>
    </row>
    <row r="5" spans="1:13" x14ac:dyDescent="0.25">
      <c r="A5" s="50">
        <f t="shared" si="0"/>
        <v>4</v>
      </c>
      <c r="B5" s="54">
        <v>0.50000000000000011</v>
      </c>
      <c r="C5" s="54">
        <v>0.86111111111111105</v>
      </c>
      <c r="D5" s="54">
        <v>0.98611111111111116</v>
      </c>
      <c r="E5" s="54">
        <v>1</v>
      </c>
      <c r="F5" s="54">
        <v>1</v>
      </c>
      <c r="G5" s="54">
        <v>1</v>
      </c>
      <c r="H5" s="54">
        <v>1</v>
      </c>
      <c r="I5" s="54">
        <v>1</v>
      </c>
      <c r="J5" s="54">
        <v>1</v>
      </c>
      <c r="K5" s="54">
        <v>1</v>
      </c>
      <c r="L5" s="54">
        <v>1</v>
      </c>
      <c r="M5" s="54">
        <v>1</v>
      </c>
    </row>
    <row r="6" spans="1:13" x14ac:dyDescent="0.25">
      <c r="A6" s="50">
        <f t="shared" si="0"/>
        <v>5</v>
      </c>
      <c r="B6" s="54">
        <v>0.33333333333333348</v>
      </c>
      <c r="C6" s="54">
        <v>0.75</v>
      </c>
      <c r="D6" s="54">
        <v>0.95833333333333337</v>
      </c>
      <c r="E6" s="54">
        <v>0.99691358024691357</v>
      </c>
      <c r="F6" s="54">
        <v>1</v>
      </c>
      <c r="G6" s="54">
        <v>1</v>
      </c>
      <c r="H6" s="54">
        <v>1</v>
      </c>
      <c r="I6" s="54">
        <v>1</v>
      </c>
      <c r="J6" s="54">
        <v>1</v>
      </c>
      <c r="K6" s="54">
        <v>1</v>
      </c>
      <c r="L6" s="54">
        <v>1</v>
      </c>
      <c r="M6" s="54">
        <v>1</v>
      </c>
    </row>
    <row r="7" spans="1:13" x14ac:dyDescent="0.25">
      <c r="A7" s="50">
        <f t="shared" si="0"/>
        <v>6</v>
      </c>
      <c r="B7" s="54">
        <v>0.16666666666666682</v>
      </c>
      <c r="C7" s="54">
        <v>0.61111111111111116</v>
      </c>
      <c r="D7" s="54">
        <v>0.91203703703703709</v>
      </c>
      <c r="E7" s="54">
        <v>0.98919753086419748</v>
      </c>
      <c r="F7" s="54">
        <v>0.99935699588477367</v>
      </c>
      <c r="G7" s="54">
        <v>1</v>
      </c>
      <c r="H7" s="54">
        <v>1</v>
      </c>
      <c r="I7" s="54">
        <v>1</v>
      </c>
      <c r="J7" s="54">
        <v>1</v>
      </c>
      <c r="K7" s="54">
        <v>1</v>
      </c>
      <c r="L7" s="54">
        <v>1</v>
      </c>
      <c r="M7" s="54">
        <v>1</v>
      </c>
    </row>
    <row r="8" spans="1:13" x14ac:dyDescent="0.25">
      <c r="A8" s="50">
        <f t="shared" si="0"/>
        <v>7</v>
      </c>
      <c r="B8" s="54">
        <v>0</v>
      </c>
      <c r="C8" s="54">
        <v>0.44444444444444453</v>
      </c>
      <c r="D8" s="54">
        <v>0.84259259259259267</v>
      </c>
      <c r="E8" s="54">
        <v>0.97376543209876543</v>
      </c>
      <c r="F8" s="54">
        <v>0.99742798353909468</v>
      </c>
      <c r="G8" s="54">
        <v>0.99987139917695478</v>
      </c>
      <c r="H8" s="54">
        <v>1</v>
      </c>
      <c r="I8" s="54">
        <v>1</v>
      </c>
      <c r="J8" s="54">
        <v>1</v>
      </c>
      <c r="K8" s="54">
        <v>1</v>
      </c>
      <c r="L8" s="54">
        <v>1</v>
      </c>
      <c r="M8" s="54">
        <v>1</v>
      </c>
    </row>
    <row r="9" spans="1:13" x14ac:dyDescent="0.25">
      <c r="A9" s="50">
        <f t="shared" si="0"/>
        <v>8</v>
      </c>
      <c r="B9" s="54">
        <v>0</v>
      </c>
      <c r="C9" s="54">
        <v>0.30555555555555564</v>
      </c>
      <c r="D9" s="54">
        <v>0.74537037037037046</v>
      </c>
      <c r="E9" s="54">
        <v>0.9467592592592593</v>
      </c>
      <c r="F9" s="54">
        <v>0.99292695473251036</v>
      </c>
      <c r="G9" s="54">
        <v>0.99942129629629639</v>
      </c>
      <c r="H9" s="54">
        <v>0.99997499428440784</v>
      </c>
      <c r="I9" s="54">
        <v>1</v>
      </c>
      <c r="J9" s="54">
        <v>1</v>
      </c>
      <c r="K9" s="54">
        <v>1</v>
      </c>
      <c r="L9" s="54">
        <v>1</v>
      </c>
      <c r="M9" s="54">
        <v>1</v>
      </c>
    </row>
    <row r="10" spans="1:13" x14ac:dyDescent="0.25">
      <c r="A10" s="50">
        <f t="shared" si="0"/>
        <v>9</v>
      </c>
      <c r="B10" s="54">
        <v>0</v>
      </c>
      <c r="C10" s="54">
        <v>0.19444444444444453</v>
      </c>
      <c r="D10" s="54">
        <v>0.62962962962962976</v>
      </c>
      <c r="E10" s="54">
        <v>0.90354938271604945</v>
      </c>
      <c r="F10" s="54">
        <v>0.98392489711934161</v>
      </c>
      <c r="G10" s="54">
        <v>0.99822102194787388</v>
      </c>
      <c r="H10" s="54">
        <v>0.99987497142203929</v>
      </c>
      <c r="I10" s="54">
        <v>0.99999523700655391</v>
      </c>
      <c r="J10" s="54">
        <v>1</v>
      </c>
      <c r="K10" s="54">
        <v>1</v>
      </c>
      <c r="L10" s="54">
        <v>1</v>
      </c>
      <c r="M10" s="54">
        <v>1</v>
      </c>
    </row>
    <row r="11" spans="1:13" x14ac:dyDescent="0.25">
      <c r="A11" s="50">
        <f t="shared" si="0"/>
        <v>10</v>
      </c>
      <c r="B11" s="54">
        <v>0</v>
      </c>
      <c r="C11" s="54">
        <v>0.1111111111111112</v>
      </c>
      <c r="D11" s="54">
        <v>0.50462962962962976</v>
      </c>
      <c r="E11" s="54">
        <v>0.84182098765432101</v>
      </c>
      <c r="F11" s="54">
        <v>0.96772119341563789</v>
      </c>
      <c r="G11" s="54">
        <v>0.99552040466392322</v>
      </c>
      <c r="H11" s="54">
        <v>0.99957490283493367</v>
      </c>
      <c r="I11" s="54">
        <v>0.99997380353604637</v>
      </c>
      <c r="J11" s="54">
        <v>0.99999910693872884</v>
      </c>
      <c r="K11" s="54">
        <v>1</v>
      </c>
      <c r="L11" s="54">
        <v>1</v>
      </c>
      <c r="M11" s="54">
        <v>1</v>
      </c>
    </row>
    <row r="12" spans="1:13" x14ac:dyDescent="0.25">
      <c r="A12" s="50">
        <f t="shared" si="0"/>
        <v>11</v>
      </c>
      <c r="B12" s="54">
        <v>0</v>
      </c>
      <c r="C12" s="54">
        <v>5.555555555555565E-2</v>
      </c>
      <c r="D12" s="54">
        <v>0.37962962962962976</v>
      </c>
      <c r="E12" s="54">
        <v>0.76157407407407407</v>
      </c>
      <c r="F12" s="54">
        <v>0.9413580246913581</v>
      </c>
      <c r="G12" s="54">
        <v>0.99011917009602202</v>
      </c>
      <c r="H12" s="54">
        <v>0.99882473136716965</v>
      </c>
      <c r="I12" s="54">
        <v>0.9999023586343545</v>
      </c>
      <c r="J12" s="54">
        <v>0.99999464163237306</v>
      </c>
      <c r="K12" s="54">
        <v>0.99999983461828312</v>
      </c>
      <c r="L12" s="54">
        <v>1</v>
      </c>
      <c r="M12" s="54">
        <v>1</v>
      </c>
    </row>
    <row r="13" spans="1:13" x14ac:dyDescent="0.25">
      <c r="A13" s="50">
        <f t="shared" si="0"/>
        <v>12</v>
      </c>
      <c r="B13" s="54">
        <v>0</v>
      </c>
      <c r="C13" s="54">
        <v>2.7777777777777873E-2</v>
      </c>
      <c r="D13" s="54">
        <v>0.26388888888888901</v>
      </c>
      <c r="E13" s="54">
        <v>0.66512345679012341</v>
      </c>
      <c r="F13" s="54">
        <v>0.90213477366255157</v>
      </c>
      <c r="G13" s="54">
        <v>0.98034550754458172</v>
      </c>
      <c r="H13" s="54">
        <v>0.99717435413808875</v>
      </c>
      <c r="I13" s="54">
        <v>0.99970588515470205</v>
      </c>
      <c r="J13" s="54">
        <v>0.99997826884240204</v>
      </c>
      <c r="K13" s="54">
        <v>0.99999892501884025</v>
      </c>
      <c r="L13" s="54">
        <v>0.99999996968001859</v>
      </c>
      <c r="M13" s="54">
        <v>1</v>
      </c>
    </row>
    <row r="14" spans="1:13" x14ac:dyDescent="0.25">
      <c r="A14" s="50">
        <f t="shared" si="0"/>
        <v>13</v>
      </c>
      <c r="B14" s="54">
        <v>0</v>
      </c>
      <c r="C14" s="54">
        <v>0</v>
      </c>
      <c r="D14" s="54">
        <v>0.1666666666666668</v>
      </c>
      <c r="E14" s="54">
        <v>0.55709876543209869</v>
      </c>
      <c r="F14" s="54">
        <v>0.84812242798353921</v>
      </c>
      <c r="G14" s="54">
        <v>0.964141803840878</v>
      </c>
      <c r="H14" s="54">
        <v>0.993898605395519</v>
      </c>
      <c r="I14" s="54">
        <v>0.99923434880353601</v>
      </c>
      <c r="J14" s="54">
        <v>0.99992915047248887</v>
      </c>
      <c r="K14" s="54">
        <v>0.99999528662106896</v>
      </c>
      <c r="L14" s="54">
        <v>0.99999978776012999</v>
      </c>
      <c r="M14" s="54">
        <v>0.99999999448727606</v>
      </c>
    </row>
    <row r="15" spans="1:13" x14ac:dyDescent="0.25">
      <c r="A15" s="50">
        <f t="shared" si="0"/>
        <v>14</v>
      </c>
      <c r="B15" s="54">
        <v>0</v>
      </c>
      <c r="C15" s="54">
        <v>0</v>
      </c>
      <c r="D15" s="54">
        <v>9.7222222222222349E-2</v>
      </c>
      <c r="E15" s="54">
        <v>0.44444444444444436</v>
      </c>
      <c r="F15" s="54">
        <v>0.77867798353909479</v>
      </c>
      <c r="G15" s="54">
        <v>0.9392575445816187</v>
      </c>
      <c r="H15" s="54">
        <v>0.98794367283950624</v>
      </c>
      <c r="I15" s="54">
        <v>0.99821744970278914</v>
      </c>
      <c r="J15" s="54">
        <v>0.9998014427107148</v>
      </c>
      <c r="K15" s="54">
        <v>0.9999834618283121</v>
      </c>
      <c r="L15" s="54">
        <v>0.99999899944061288</v>
      </c>
      <c r="M15" s="54">
        <v>0.9999999586545707</v>
      </c>
    </row>
    <row r="16" spans="1:13" x14ac:dyDescent="0.25">
      <c r="A16" s="50">
        <f t="shared" si="0"/>
        <v>15</v>
      </c>
      <c r="B16" s="54">
        <v>0</v>
      </c>
      <c r="C16" s="54">
        <v>0</v>
      </c>
      <c r="D16" s="54">
        <v>5.0925925925926055E-2</v>
      </c>
      <c r="E16" s="54">
        <v>0.33641975308641969</v>
      </c>
      <c r="F16" s="54">
        <v>0.69495884773662564</v>
      </c>
      <c r="G16" s="54">
        <v>0.90354938271604945</v>
      </c>
      <c r="H16" s="54">
        <v>0.97791638088706001</v>
      </c>
      <c r="I16" s="54">
        <v>0.99621222946197219</v>
      </c>
      <c r="J16" s="54">
        <v>0.99950435099451296</v>
      </c>
      <c r="K16" s="54">
        <v>0.99995035240859287</v>
      </c>
      <c r="L16" s="54">
        <v>0.99999624032230294</v>
      </c>
      <c r="M16" s="54">
        <v>0.99999979143527917</v>
      </c>
    </row>
    <row r="17" spans="1:13" x14ac:dyDescent="0.25">
      <c r="A17" s="50">
        <f t="shared" si="0"/>
        <v>16</v>
      </c>
      <c r="B17" s="54">
        <v>0</v>
      </c>
      <c r="C17" s="54">
        <v>0</v>
      </c>
      <c r="D17" s="54">
        <v>2.3148148148148279E-2</v>
      </c>
      <c r="E17" s="54">
        <v>0.23996913580246909</v>
      </c>
      <c r="F17" s="54">
        <v>0.60043724279835398</v>
      </c>
      <c r="G17" s="54">
        <v>0.85538837448559679</v>
      </c>
      <c r="H17" s="54">
        <v>0.96213777434842263</v>
      </c>
      <c r="I17" s="54">
        <v>0.99255246437280897</v>
      </c>
      <c r="J17" s="54">
        <v>0.99887384973708271</v>
      </c>
      <c r="K17" s="54">
        <v>0.99986774424101166</v>
      </c>
      <c r="L17" s="54">
        <v>0.99998796296737313</v>
      </c>
      <c r="M17" s="54">
        <v>0.99999916436293601</v>
      </c>
    </row>
    <row r="18" spans="1:13" x14ac:dyDescent="0.25">
      <c r="A18" s="50">
        <f t="shared" si="0"/>
        <v>17</v>
      </c>
      <c r="B18" s="54">
        <v>0</v>
      </c>
      <c r="C18" s="54">
        <v>0</v>
      </c>
      <c r="D18" s="54">
        <v>9.2592592592593906E-3</v>
      </c>
      <c r="E18" s="54">
        <v>0.15972222222222218</v>
      </c>
      <c r="F18" s="54">
        <v>0.50012860082304533</v>
      </c>
      <c r="G18" s="54">
        <v>0.79417438271604945</v>
      </c>
      <c r="H18" s="54">
        <v>0.93878243598536826</v>
      </c>
      <c r="I18" s="54">
        <v>0.98631294295839045</v>
      </c>
      <c r="J18" s="54">
        <v>0.99763695987654311</v>
      </c>
      <c r="K18" s="54">
        <v>0.99968020137407065</v>
      </c>
      <c r="L18" s="54">
        <v>0.99996592034087506</v>
      </c>
      <c r="M18" s="54">
        <v>0.99999715773143782</v>
      </c>
    </row>
    <row r="19" spans="1:13" x14ac:dyDescent="0.25">
      <c r="A19" s="50">
        <f t="shared" si="0"/>
        <v>18</v>
      </c>
      <c r="B19" s="54">
        <v>0</v>
      </c>
      <c r="C19" s="54">
        <v>0</v>
      </c>
      <c r="D19" s="54">
        <v>4.6296296296297612E-3</v>
      </c>
      <c r="E19" s="54">
        <v>9.799382716049379E-2</v>
      </c>
      <c r="F19" s="54">
        <v>0.39981995884773669</v>
      </c>
      <c r="G19" s="54">
        <v>0.72063614540466403</v>
      </c>
      <c r="H19" s="54">
        <v>0.90612497142203952</v>
      </c>
      <c r="I19" s="54">
        <v>0.97630589372809018</v>
      </c>
      <c r="J19" s="54">
        <v>0.99537205726388245</v>
      </c>
      <c r="K19" s="54">
        <v>0.99928725441476562</v>
      </c>
      <c r="L19" s="54">
        <v>0.99991264813350633</v>
      </c>
      <c r="M19" s="54">
        <v>0.99999147778825037</v>
      </c>
    </row>
    <row r="20" spans="1:13" x14ac:dyDescent="0.25">
      <c r="A20" s="50">
        <f t="shared" si="0"/>
        <v>19</v>
      </c>
      <c r="B20" s="54">
        <v>0</v>
      </c>
      <c r="C20" s="54">
        <v>0</v>
      </c>
      <c r="D20" s="54">
        <v>0</v>
      </c>
      <c r="E20" s="54">
        <v>5.4783950617283916E-2</v>
      </c>
      <c r="F20" s="54">
        <v>0.30529835390946508</v>
      </c>
      <c r="G20" s="54">
        <v>0.63691700960219488</v>
      </c>
      <c r="H20" s="54">
        <v>0.86284007773205329</v>
      </c>
      <c r="I20" s="54">
        <v>0.96113099660874857</v>
      </c>
      <c r="J20" s="54">
        <v>0.99147205869278043</v>
      </c>
      <c r="K20" s="54">
        <v>0.99851955248501234</v>
      </c>
      <c r="L20" s="54">
        <v>0.9997940363661606</v>
      </c>
      <c r="M20" s="54">
        <v>0.999976924197165</v>
      </c>
    </row>
    <row r="21" spans="1:13" x14ac:dyDescent="0.25">
      <c r="A21" s="50">
        <f t="shared" si="0"/>
        <v>20</v>
      </c>
      <c r="B21" s="54">
        <v>0</v>
      </c>
      <c r="C21" s="54">
        <v>0</v>
      </c>
      <c r="D21" s="54">
        <v>0</v>
      </c>
      <c r="E21" s="54">
        <v>2.7777777777777745E-2</v>
      </c>
      <c r="F21" s="54">
        <v>0.22157921810699593</v>
      </c>
      <c r="G21" s="54">
        <v>0.54644633058984926</v>
      </c>
      <c r="H21" s="54">
        <v>0.80830261202560605</v>
      </c>
      <c r="I21" s="54">
        <v>0.93928790866483758</v>
      </c>
      <c r="J21" s="54">
        <v>0.98512149999364917</v>
      </c>
      <c r="K21" s="54">
        <v>0.9971100371883943</v>
      </c>
      <c r="L21" s="54">
        <v>0.99954808067681788</v>
      </c>
      <c r="M21" s="54">
        <v>0.99994263229817004</v>
      </c>
    </row>
    <row r="22" spans="1:13" x14ac:dyDescent="0.25">
      <c r="A22" s="50">
        <f t="shared" si="0"/>
        <v>21</v>
      </c>
      <c r="B22" s="54">
        <v>0</v>
      </c>
      <c r="C22" s="54">
        <v>0</v>
      </c>
      <c r="D22" s="54">
        <v>0</v>
      </c>
      <c r="E22" s="54">
        <v>1.2345679012345647E-2</v>
      </c>
      <c r="F22" s="54">
        <v>0.15213477366255149</v>
      </c>
      <c r="G22" s="54">
        <v>0.45359653635116615</v>
      </c>
      <c r="H22" s="54">
        <v>0.74283407636031118</v>
      </c>
      <c r="I22" s="54">
        <v>0.90934773186252082</v>
      </c>
      <c r="J22" s="54">
        <v>0.97529990982065728</v>
      </c>
      <c r="K22" s="54">
        <v>0.99466338006888344</v>
      </c>
      <c r="L22" s="54">
        <v>0.99906917657016492</v>
      </c>
      <c r="M22" s="54">
        <v>0.99986747917087082</v>
      </c>
    </row>
    <row r="23" spans="1:13" x14ac:dyDescent="0.25">
      <c r="A23" s="50">
        <f t="shared" si="0"/>
        <v>22</v>
      </c>
      <c r="B23" s="54">
        <v>0</v>
      </c>
      <c r="C23" s="54">
        <v>0</v>
      </c>
      <c r="D23" s="54">
        <v>0</v>
      </c>
      <c r="E23" s="54">
        <v>4.6296296296295981E-3</v>
      </c>
      <c r="F23" s="54">
        <v>9.8122427983539151E-2</v>
      </c>
      <c r="G23" s="54">
        <v>0.36312585733882047</v>
      </c>
      <c r="H23" s="54">
        <v>0.66784193529949731</v>
      </c>
      <c r="I23" s="54">
        <v>0.87016734777472937</v>
      </c>
      <c r="J23" s="54">
        <v>0.96082249355408211</v>
      </c>
      <c r="K23" s="54">
        <v>0.99062930653990755</v>
      </c>
      <c r="L23" s="54">
        <v>0.99818801451354666</v>
      </c>
      <c r="M23" s="54">
        <v>0.9997129685455145</v>
      </c>
    </row>
    <row r="24" spans="1:13" x14ac:dyDescent="0.25">
      <c r="A24" s="50">
        <f t="shared" si="0"/>
        <v>23</v>
      </c>
      <c r="B24" s="54">
        <v>0</v>
      </c>
      <c r="C24" s="54">
        <v>0</v>
      </c>
      <c r="D24" s="54">
        <v>0</v>
      </c>
      <c r="E24" s="54">
        <v>1.5432098765431786E-3</v>
      </c>
      <c r="F24" s="54">
        <v>5.8899176954732568E-2</v>
      </c>
      <c r="G24" s="54">
        <v>0.27940672153635132</v>
      </c>
      <c r="H24" s="54">
        <v>0.58579818244170123</v>
      </c>
      <c r="I24" s="54">
        <v>0.82111804126657517</v>
      </c>
      <c r="J24" s="54">
        <v>0.94042497412106885</v>
      </c>
      <c r="K24" s="54">
        <v>0.98428741384274077</v>
      </c>
      <c r="L24" s="54">
        <v>0.99664827489669594</v>
      </c>
      <c r="M24" s="54">
        <v>0.99941297713654342</v>
      </c>
    </row>
    <row r="25" spans="1:13" x14ac:dyDescent="0.25">
      <c r="A25" s="50">
        <f t="shared" si="0"/>
        <v>24</v>
      </c>
      <c r="B25" s="54">
        <v>0</v>
      </c>
      <c r="C25" s="54">
        <v>0</v>
      </c>
      <c r="D25" s="54">
        <v>0</v>
      </c>
      <c r="E25" s="54">
        <v>7.7160493827157367E-4</v>
      </c>
      <c r="F25" s="54">
        <v>3.2536008230452731E-2</v>
      </c>
      <c r="G25" s="54">
        <v>0.20586848422496584</v>
      </c>
      <c r="H25" s="54">
        <v>0.50000357224508485</v>
      </c>
      <c r="I25" s="54">
        <v>0.76228733234263069</v>
      </c>
      <c r="J25" s="54">
        <v>0.91289249050576626</v>
      </c>
      <c r="K25" s="54">
        <v>0.97475208288349502</v>
      </c>
      <c r="L25" s="54">
        <v>0.99408281030814094</v>
      </c>
      <c r="M25" s="54">
        <v>0.99886003622918018</v>
      </c>
    </row>
    <row r="26" spans="1:13" x14ac:dyDescent="0.25">
      <c r="A26" s="50">
        <f t="shared" si="0"/>
        <v>25</v>
      </c>
      <c r="B26" s="54">
        <v>0</v>
      </c>
      <c r="C26" s="54">
        <v>0</v>
      </c>
      <c r="D26" s="54">
        <v>0</v>
      </c>
      <c r="E26" s="54">
        <v>0</v>
      </c>
      <c r="F26" s="54">
        <v>1.6332304526749029E-2</v>
      </c>
      <c r="G26" s="54">
        <v>0.1446544924554185</v>
      </c>
      <c r="H26" s="54">
        <v>0.41420896204846847</v>
      </c>
      <c r="I26" s="54">
        <v>0.69460043247980485</v>
      </c>
      <c r="J26" s="54">
        <v>0.87722273027485631</v>
      </c>
      <c r="K26" s="54">
        <v>0.96100548842380895</v>
      </c>
      <c r="L26" s="54">
        <v>0.98999361505292915</v>
      </c>
      <c r="M26" s="54">
        <v>0.99788839659161932</v>
      </c>
    </row>
    <row r="27" spans="1:13" x14ac:dyDescent="0.25">
      <c r="A27" s="50">
        <f t="shared" si="0"/>
        <v>26</v>
      </c>
      <c r="B27" s="54">
        <v>0</v>
      </c>
      <c r="C27" s="54">
        <v>0</v>
      </c>
      <c r="D27" s="54">
        <v>0</v>
      </c>
      <c r="E27" s="54">
        <v>0</v>
      </c>
      <c r="F27" s="54">
        <v>7.3302469135803038E-3</v>
      </c>
      <c r="G27" s="54">
        <v>9.6493484224965828E-2</v>
      </c>
      <c r="H27" s="54">
        <v>0.33216520919067238</v>
      </c>
      <c r="I27" s="54">
        <v>0.61982857986587403</v>
      </c>
      <c r="J27" s="54">
        <v>0.83280096958669902</v>
      </c>
      <c r="K27" s="54">
        <v>0.94196393368748832</v>
      </c>
      <c r="L27" s="54">
        <v>0.98374127104272857</v>
      </c>
      <c r="M27" s="54">
        <v>0.99625499303941412</v>
      </c>
    </row>
    <row r="28" spans="1:13" x14ac:dyDescent="0.25">
      <c r="A28" s="50">
        <f t="shared" si="0"/>
        <v>27</v>
      </c>
      <c r="B28" s="54">
        <v>0</v>
      </c>
      <c r="C28" s="54">
        <v>0</v>
      </c>
      <c r="D28" s="54">
        <v>0</v>
      </c>
      <c r="E28" s="54">
        <v>0</v>
      </c>
      <c r="F28" s="54">
        <v>2.8292181069959413E-3</v>
      </c>
      <c r="G28" s="54">
        <v>6.0785322359396557E-2</v>
      </c>
      <c r="H28" s="54">
        <v>0.25717306812985852</v>
      </c>
      <c r="I28" s="54">
        <v>0.54047234606005179</v>
      </c>
      <c r="J28" s="54">
        <v>0.77955774812020506</v>
      </c>
      <c r="K28" s="54">
        <v>0.91657717861966326</v>
      </c>
      <c r="L28" s="54">
        <v>0.97455025379257754</v>
      </c>
      <c r="M28" s="54">
        <v>0.99362052476706597</v>
      </c>
    </row>
    <row r="29" spans="1:13" x14ac:dyDescent="0.25">
      <c r="A29" s="50">
        <f t="shared" si="0"/>
        <v>28</v>
      </c>
      <c r="B29" s="54">
        <v>0</v>
      </c>
      <c r="C29" s="54">
        <v>0</v>
      </c>
      <c r="D29" s="54">
        <v>0</v>
      </c>
      <c r="E29" s="54">
        <v>0</v>
      </c>
      <c r="F29" s="54">
        <v>9.0020576131692905E-4</v>
      </c>
      <c r="G29" s="54">
        <v>3.5901063100137298E-2</v>
      </c>
      <c r="H29" s="54">
        <v>0.19170453246456359</v>
      </c>
      <c r="I29" s="54">
        <v>0.45952884468830968</v>
      </c>
      <c r="J29" s="54">
        <v>0.71807851715312687</v>
      </c>
      <c r="K29" s="54">
        <v>0.88395348500292126</v>
      </c>
      <c r="L29" s="54">
        <v>0.96153588688437419</v>
      </c>
      <c r="M29" s="54">
        <v>0.98953403763746806</v>
      </c>
    </row>
    <row r="30" spans="1:13" x14ac:dyDescent="0.25">
      <c r="A30" s="50">
        <f t="shared" si="0"/>
        <v>29</v>
      </c>
      <c r="B30" s="54">
        <v>0</v>
      </c>
      <c r="C30" s="54">
        <v>0</v>
      </c>
      <c r="D30" s="54">
        <v>0</v>
      </c>
      <c r="E30" s="54">
        <v>0</v>
      </c>
      <c r="F30" s="54">
        <v>2.572016460905916E-4</v>
      </c>
      <c r="G30" s="54">
        <v>1.9697359396433595E-2</v>
      </c>
      <c r="H30" s="54">
        <v>0.13716706675811641</v>
      </c>
      <c r="I30" s="54">
        <v>0.38017261088248738</v>
      </c>
      <c r="J30" s="54">
        <v>0.64963876663872355</v>
      </c>
      <c r="K30" s="54">
        <v>0.84349615560276203</v>
      </c>
      <c r="L30" s="54">
        <v>0.94375658329487644</v>
      </c>
      <c r="M30" s="54">
        <v>0.98342534969927264</v>
      </c>
    </row>
    <row r="31" spans="1:13" x14ac:dyDescent="0.25">
      <c r="A31" s="50">
        <f t="shared" si="0"/>
        <v>30</v>
      </c>
      <c r="B31" s="54">
        <v>0</v>
      </c>
      <c r="C31" s="54">
        <v>0</v>
      </c>
      <c r="D31" s="54">
        <v>0</v>
      </c>
      <c r="E31" s="54">
        <v>0</v>
      </c>
      <c r="F31" s="54">
        <v>1.286008230453241E-4</v>
      </c>
      <c r="G31" s="54">
        <v>9.9236968449932655E-3</v>
      </c>
      <c r="H31" s="54">
        <v>9.3882173068130126E-2</v>
      </c>
      <c r="I31" s="54">
        <v>0.30540075826855656</v>
      </c>
      <c r="J31" s="54">
        <v>0.57614786157470887</v>
      </c>
      <c r="K31" s="54">
        <v>0.79503178768903782</v>
      </c>
      <c r="L31" s="54">
        <v>0.92029137358821334</v>
      </c>
      <c r="M31" s="54">
        <v>0.97461006776563608</v>
      </c>
    </row>
    <row r="32" spans="1:13" x14ac:dyDescent="0.25">
      <c r="A32" s="50">
        <f t="shared" si="0"/>
        <v>31</v>
      </c>
      <c r="B32" s="54">
        <v>0</v>
      </c>
      <c r="C32" s="54">
        <v>0</v>
      </c>
      <c r="D32" s="54">
        <v>0</v>
      </c>
      <c r="E32" s="54">
        <v>0</v>
      </c>
      <c r="F32" s="54">
        <v>0</v>
      </c>
      <c r="G32" s="54">
        <v>4.5224622770920313E-3</v>
      </c>
      <c r="H32" s="54">
        <v>6.1224708504801363E-2</v>
      </c>
      <c r="I32" s="54">
        <v>0.23771385840573078</v>
      </c>
      <c r="J32" s="54">
        <v>0.50000009922902988</v>
      </c>
      <c r="K32" s="54">
        <v>0.73890768286719499</v>
      </c>
      <c r="L32" s="54">
        <v>0.8903379910558038</v>
      </c>
      <c r="M32" s="54">
        <v>0.9623114949789815</v>
      </c>
    </row>
    <row r="33" spans="1:13" x14ac:dyDescent="0.25">
      <c r="A33" s="50">
        <f t="shared" si="0"/>
        <v>32</v>
      </c>
      <c r="B33" s="54">
        <v>0</v>
      </c>
      <c r="C33" s="54">
        <v>0</v>
      </c>
      <c r="D33" s="54">
        <v>0</v>
      </c>
      <c r="E33" s="54">
        <v>0</v>
      </c>
      <c r="F33" s="54">
        <v>0</v>
      </c>
      <c r="G33" s="54">
        <v>1.8218449931414141E-3</v>
      </c>
      <c r="H33" s="54">
        <v>3.7869370141746947E-2</v>
      </c>
      <c r="I33" s="54">
        <v>0.17888314948178627</v>
      </c>
      <c r="J33" s="54">
        <v>0.42385233688335089</v>
      </c>
      <c r="K33" s="54">
        <v>0.67603724435955725</v>
      </c>
      <c r="L33" s="54">
        <v>0.85332169012970149</v>
      </c>
      <c r="M33" s="54">
        <v>0.94570222431279394</v>
      </c>
    </row>
    <row r="34" spans="1:13" x14ac:dyDescent="0.25">
      <c r="A34" s="50">
        <f t="shared" si="0"/>
        <v>33</v>
      </c>
      <c r="B34" s="54">
        <v>0</v>
      </c>
      <c r="C34" s="54">
        <v>0</v>
      </c>
      <c r="D34" s="54">
        <v>0</v>
      </c>
      <c r="E34" s="54">
        <v>0</v>
      </c>
      <c r="F34" s="54">
        <v>0</v>
      </c>
      <c r="G34" s="54">
        <v>6.2157064471891747E-4</v>
      </c>
      <c r="H34" s="54">
        <v>2.2090763603109544E-2</v>
      </c>
      <c r="I34" s="54">
        <v>0.12983384297363204</v>
      </c>
      <c r="J34" s="54">
        <v>0.35036143181933627</v>
      </c>
      <c r="K34" s="54">
        <v>0.60787913890899925</v>
      </c>
      <c r="L34" s="54">
        <v>0.80900057524171298</v>
      </c>
      <c r="M34" s="54">
        <v>0.92396562749395605</v>
      </c>
    </row>
    <row r="35" spans="1:13" x14ac:dyDescent="0.25">
      <c r="A35" s="50">
        <f t="shared" si="0"/>
        <v>34</v>
      </c>
      <c r="B35" s="54">
        <v>0</v>
      </c>
      <c r="C35" s="54">
        <v>0</v>
      </c>
      <c r="D35" s="54">
        <v>0</v>
      </c>
      <c r="E35" s="54">
        <v>0</v>
      </c>
      <c r="F35" s="54">
        <v>0</v>
      </c>
      <c r="G35" s="54">
        <v>1.7146776406048124E-4</v>
      </c>
      <c r="H35" s="54">
        <v>1.2063471650663271E-2</v>
      </c>
      <c r="I35" s="54">
        <v>9.0653458885840546E-2</v>
      </c>
      <c r="J35" s="54">
        <v>0.281921681304933</v>
      </c>
      <c r="K35" s="54">
        <v>0.53634641952552109</v>
      </c>
      <c r="L35" s="54">
        <v>0.75755090195660235</v>
      </c>
      <c r="M35" s="54">
        <v>0.89637401440214526</v>
      </c>
    </row>
    <row r="36" spans="1:13" x14ac:dyDescent="0.25">
      <c r="A36" s="50">
        <f t="shared" si="0"/>
        <v>35</v>
      </c>
      <c r="B36" s="54">
        <v>0</v>
      </c>
      <c r="C36" s="54">
        <v>0</v>
      </c>
      <c r="D36" s="54">
        <v>0</v>
      </c>
      <c r="E36" s="54">
        <v>0</v>
      </c>
      <c r="F36" s="54">
        <v>0</v>
      </c>
      <c r="G36" s="54">
        <v>4.2866941015213742E-5</v>
      </c>
      <c r="H36" s="54">
        <v>6.1085390946504677E-3</v>
      </c>
      <c r="I36" s="54">
        <v>6.0713282083523827E-2</v>
      </c>
      <c r="J36" s="54">
        <v>0.22044245033785481</v>
      </c>
      <c r="K36" s="54">
        <v>0.46365361355082213</v>
      </c>
      <c r="L36" s="54">
        <v>0.69961639104370232</v>
      </c>
      <c r="M36" s="54">
        <v>0.86237651691418327</v>
      </c>
    </row>
    <row r="37" spans="1:13" x14ac:dyDescent="0.25">
      <c r="A37" s="50">
        <f t="shared" si="0"/>
        <v>36</v>
      </c>
      <c r="B37" s="54">
        <v>0</v>
      </c>
      <c r="C37" s="54">
        <v>0</v>
      </c>
      <c r="D37" s="54">
        <v>0</v>
      </c>
      <c r="E37" s="54">
        <v>0</v>
      </c>
      <c r="F37" s="54">
        <v>0</v>
      </c>
      <c r="G37" s="54">
        <v>2.1433470507669162E-5</v>
      </c>
      <c r="H37" s="54">
        <v>2.8327903520807374E-3</v>
      </c>
      <c r="I37" s="54">
        <v>3.8870194139612839E-2</v>
      </c>
      <c r="J37" s="54">
        <v>0.16719922887136088</v>
      </c>
      <c r="K37" s="54">
        <v>0.39212089416734397</v>
      </c>
      <c r="L37" s="54">
        <v>0.63630930070171232</v>
      </c>
      <c r="M37" s="54">
        <v>0.82168648487232088</v>
      </c>
    </row>
    <row r="38" spans="1:13" x14ac:dyDescent="0.25">
      <c r="A38" s="50">
        <f t="shared" si="0"/>
        <v>37</v>
      </c>
      <c r="B38" s="54">
        <v>0</v>
      </c>
      <c r="C38" s="54">
        <v>0</v>
      </c>
      <c r="D38" s="54">
        <v>0</v>
      </c>
      <c r="E38" s="54">
        <v>0</v>
      </c>
      <c r="F38" s="54">
        <v>0</v>
      </c>
      <c r="G38" s="54">
        <v>0</v>
      </c>
      <c r="H38" s="54">
        <v>1.1824131229998046E-3</v>
      </c>
      <c r="I38" s="54">
        <v>2.3695297020271275E-2</v>
      </c>
      <c r="J38" s="54">
        <v>0.12277746818320359</v>
      </c>
      <c r="K38" s="54">
        <v>0.32396278871678597</v>
      </c>
      <c r="L38" s="54">
        <v>0.56915748511476338</v>
      </c>
      <c r="M38" s="54">
        <v>0.77435613939123737</v>
      </c>
    </row>
    <row r="39" spans="1:13" x14ac:dyDescent="0.25">
      <c r="A39" s="50">
        <f t="shared" si="0"/>
        <v>38</v>
      </c>
      <c r="B39" s="54">
        <v>0</v>
      </c>
      <c r="C39" s="54">
        <v>0</v>
      </c>
      <c r="D39" s="54">
        <v>0</v>
      </c>
      <c r="E39" s="54">
        <v>0</v>
      </c>
      <c r="F39" s="54">
        <v>0</v>
      </c>
      <c r="G39" s="54">
        <v>0</v>
      </c>
      <c r="H39" s="54">
        <v>4.3224165523574423E-4</v>
      </c>
      <c r="I39" s="54">
        <v>1.3688247789971016E-2</v>
      </c>
      <c r="J39" s="54">
        <v>8.7107707952293667E-2</v>
      </c>
      <c r="K39" s="54">
        <v>0.26109235020914823</v>
      </c>
      <c r="L39" s="54">
        <v>0.50000000275636192</v>
      </c>
      <c r="M39" s="54">
        <v>0.72082605506773068</v>
      </c>
    </row>
    <row r="40" spans="1:13" x14ac:dyDescent="0.25">
      <c r="A40" s="50">
        <f t="shared" si="0"/>
        <v>39</v>
      </c>
      <c r="B40" s="54">
        <v>0</v>
      </c>
      <c r="C40" s="54">
        <v>0</v>
      </c>
      <c r="D40" s="54">
        <v>0</v>
      </c>
      <c r="E40" s="54">
        <v>0</v>
      </c>
      <c r="F40" s="54">
        <v>0</v>
      </c>
      <c r="G40" s="54">
        <v>0</v>
      </c>
      <c r="H40" s="54">
        <v>1.3217306813012006E-4</v>
      </c>
      <c r="I40" s="54">
        <v>7.4487263755524825E-3</v>
      </c>
      <c r="J40" s="54">
        <v>5.9575224336991126E-2</v>
      </c>
      <c r="K40" s="54">
        <v>0.20496824538730535</v>
      </c>
      <c r="L40" s="54">
        <v>0.43084252039796045</v>
      </c>
      <c r="M40" s="54">
        <v>0.66193910717217408</v>
      </c>
    </row>
    <row r="41" spans="1:13" x14ac:dyDescent="0.25">
      <c r="A41" s="50">
        <f t="shared" si="0"/>
        <v>40</v>
      </c>
      <c r="B41" s="54">
        <v>0</v>
      </c>
      <c r="C41" s="54">
        <v>0</v>
      </c>
      <c r="D41" s="54">
        <v>0</v>
      </c>
      <c r="E41" s="54">
        <v>0</v>
      </c>
      <c r="F41" s="54">
        <v>0</v>
      </c>
      <c r="G41" s="54">
        <v>0</v>
      </c>
      <c r="H41" s="54">
        <v>3.2150205761578683E-5</v>
      </c>
      <c r="I41" s="54">
        <v>3.7889612863892452E-3</v>
      </c>
      <c r="J41" s="54">
        <v>3.9177704903977865E-2</v>
      </c>
      <c r="K41" s="54">
        <v>0.15650387747358116</v>
      </c>
      <c r="L41" s="54">
        <v>0.36369070481101146</v>
      </c>
      <c r="M41" s="54">
        <v>0.59891276469821531</v>
      </c>
    </row>
    <row r="42" spans="1:13" x14ac:dyDescent="0.25">
      <c r="A42" s="50">
        <f t="shared" si="0"/>
        <v>41</v>
      </c>
      <c r="B42" s="54">
        <v>0</v>
      </c>
      <c r="C42" s="54">
        <v>0</v>
      </c>
      <c r="D42" s="54">
        <v>0</v>
      </c>
      <c r="E42" s="54">
        <v>0</v>
      </c>
      <c r="F42" s="54">
        <v>0</v>
      </c>
      <c r="G42" s="54">
        <v>0</v>
      </c>
      <c r="H42" s="54">
        <v>7.1444901694433389E-6</v>
      </c>
      <c r="I42" s="54">
        <v>1.7837410455722965E-3</v>
      </c>
      <c r="J42" s="54">
        <v>2.4700288637402649E-2</v>
      </c>
      <c r="K42" s="54">
        <v>0.11604654807342196</v>
      </c>
      <c r="L42" s="54">
        <v>0.30038361446902145</v>
      </c>
      <c r="M42" s="54">
        <v>0.5332693985072835</v>
      </c>
    </row>
    <row r="43" spans="1:13" x14ac:dyDescent="0.25">
      <c r="A43" s="50">
        <f t="shared" si="0"/>
        <v>42</v>
      </c>
      <c r="B43" s="54">
        <v>0</v>
      </c>
      <c r="C43" s="54">
        <v>0</v>
      </c>
      <c r="D43" s="54">
        <v>0</v>
      </c>
      <c r="E43" s="54">
        <v>0</v>
      </c>
      <c r="F43" s="54">
        <v>0</v>
      </c>
      <c r="G43" s="54">
        <v>0</v>
      </c>
      <c r="H43" s="54">
        <v>3.5722450848525754E-6</v>
      </c>
      <c r="I43" s="54">
        <v>7.6684194482545907E-4</v>
      </c>
      <c r="J43" s="54">
        <v>1.4878698464410726E-2</v>
      </c>
      <c r="K43" s="54">
        <v>8.3422854456679935E-2</v>
      </c>
      <c r="L43" s="54">
        <v>0.24244910355612143</v>
      </c>
      <c r="M43" s="54">
        <v>0.46673060241150333</v>
      </c>
    </row>
    <row r="44" spans="1:13" x14ac:dyDescent="0.25">
      <c r="A44" s="50">
        <f t="shared" si="0"/>
        <v>43</v>
      </c>
      <c r="B44" s="54">
        <v>0</v>
      </c>
      <c r="C44" s="54">
        <v>0</v>
      </c>
      <c r="D44" s="54">
        <v>0</v>
      </c>
      <c r="E44" s="54">
        <v>0</v>
      </c>
      <c r="F44" s="54">
        <v>0</v>
      </c>
      <c r="G44" s="54">
        <v>0</v>
      </c>
      <c r="H44" s="54">
        <v>0</v>
      </c>
      <c r="I44" s="54">
        <v>2.9530559365947829E-4</v>
      </c>
      <c r="J44" s="54">
        <v>8.5281397652794966E-3</v>
      </c>
      <c r="K44" s="54">
        <v>5.8036099388854907E-2</v>
      </c>
      <c r="L44" s="54">
        <v>0.19099943027101074</v>
      </c>
      <c r="M44" s="54">
        <v>0.40108723622057152</v>
      </c>
    </row>
    <row r="45" spans="1:13" x14ac:dyDescent="0.25">
      <c r="A45" s="50">
        <f t="shared" si="0"/>
        <v>44</v>
      </c>
      <c r="B45" s="54">
        <v>0</v>
      </c>
      <c r="C45" s="54">
        <v>0</v>
      </c>
      <c r="D45" s="54">
        <v>0</v>
      </c>
      <c r="E45" s="54">
        <v>0</v>
      </c>
      <c r="F45" s="54">
        <v>0</v>
      </c>
      <c r="G45" s="54">
        <v>0</v>
      </c>
      <c r="H45" s="54">
        <v>0</v>
      </c>
      <c r="I45" s="54">
        <v>9.8832114006986284E-5</v>
      </c>
      <c r="J45" s="54">
        <v>4.6281411941775305E-3</v>
      </c>
      <c r="K45" s="54">
        <v>3.8994544652534227E-2</v>
      </c>
      <c r="L45" s="54">
        <v>0.14667831538302223</v>
      </c>
      <c r="M45" s="54">
        <v>0.33806089374661275</v>
      </c>
    </row>
    <row r="46" spans="1:13" x14ac:dyDescent="0.25">
      <c r="A46" s="50">
        <f t="shared" si="0"/>
        <v>45</v>
      </c>
      <c r="B46" s="54">
        <v>0</v>
      </c>
      <c r="C46" s="54">
        <v>0</v>
      </c>
      <c r="D46" s="54">
        <v>0</v>
      </c>
      <c r="E46" s="54">
        <v>0</v>
      </c>
      <c r="F46" s="54">
        <v>0</v>
      </c>
      <c r="G46" s="54">
        <v>0</v>
      </c>
      <c r="H46" s="54">
        <v>0</v>
      </c>
      <c r="I46" s="54">
        <v>2.7387212315171006E-5</v>
      </c>
      <c r="J46" s="54">
        <v>2.3632385815168587E-3</v>
      </c>
      <c r="K46" s="54">
        <v>2.5247950192848204E-2</v>
      </c>
      <c r="L46" s="54">
        <v>0.10966201445691989</v>
      </c>
      <c r="M46" s="54">
        <v>0.27917394585105615</v>
      </c>
    </row>
    <row r="47" spans="1:13" x14ac:dyDescent="0.25">
      <c r="A47" s="50">
        <f t="shared" si="0"/>
        <v>46</v>
      </c>
      <c r="B47" s="54">
        <v>0</v>
      </c>
      <c r="C47" s="54">
        <v>0</v>
      </c>
      <c r="D47" s="54">
        <v>0</v>
      </c>
      <c r="E47" s="54">
        <v>0</v>
      </c>
      <c r="F47" s="54">
        <v>0</v>
      </c>
      <c r="G47" s="54">
        <v>0</v>
      </c>
      <c r="H47" s="54">
        <v>0</v>
      </c>
      <c r="I47" s="54">
        <v>5.9537418076264257E-6</v>
      </c>
      <c r="J47" s="54">
        <v>1.1263487209773068E-3</v>
      </c>
      <c r="K47" s="54">
        <v>1.5712619233602496E-2</v>
      </c>
      <c r="L47" s="54">
        <v>7.9708631924510373E-2</v>
      </c>
      <c r="M47" s="54">
        <v>0.22564386152754939</v>
      </c>
    </row>
    <row r="48" spans="1:13" x14ac:dyDescent="0.25">
      <c r="A48" s="50">
        <f t="shared" si="0"/>
        <v>47</v>
      </c>
      <c r="B48" s="54">
        <v>0</v>
      </c>
      <c r="C48" s="54">
        <v>0</v>
      </c>
      <c r="D48" s="54">
        <v>0</v>
      </c>
      <c r="E48" s="54">
        <v>0</v>
      </c>
      <c r="F48" s="54">
        <v>0</v>
      </c>
      <c r="G48" s="54">
        <v>0</v>
      </c>
      <c r="H48" s="54">
        <v>0</v>
      </c>
      <c r="I48" s="54">
        <v>1.1907483615054075E-6</v>
      </c>
      <c r="J48" s="54">
        <v>4.9584746354703702E-4</v>
      </c>
      <c r="K48" s="54">
        <v>9.3707265364357355E-3</v>
      </c>
      <c r="L48" s="54">
        <v>5.6243422217847262E-2</v>
      </c>
      <c r="M48" s="54">
        <v>0.17831351604646589</v>
      </c>
    </row>
    <row r="49" spans="1:13" x14ac:dyDescent="0.25">
      <c r="A49" s="50">
        <f t="shared" si="0"/>
        <v>48</v>
      </c>
      <c r="B49" s="54">
        <v>0</v>
      </c>
      <c r="C49" s="54">
        <v>0</v>
      </c>
      <c r="D49" s="54">
        <v>0</v>
      </c>
      <c r="E49" s="54">
        <v>0</v>
      </c>
      <c r="F49" s="54">
        <v>0</v>
      </c>
      <c r="G49" s="54">
        <v>0</v>
      </c>
      <c r="H49" s="54">
        <v>0</v>
      </c>
      <c r="I49" s="54">
        <v>5.9537418074028021E-7</v>
      </c>
      <c r="J49" s="54">
        <v>1.9875574734523849E-4</v>
      </c>
      <c r="K49" s="54">
        <v>5.3366530074598004E-3</v>
      </c>
      <c r="L49" s="54">
        <v>3.8464118628349558E-2</v>
      </c>
      <c r="M49" s="54">
        <v>0.13762348400460353</v>
      </c>
    </row>
    <row r="50" spans="1:13" x14ac:dyDescent="0.25">
      <c r="A50" s="50">
        <f t="shared" si="0"/>
        <v>49</v>
      </c>
      <c r="B50" s="54">
        <v>0</v>
      </c>
      <c r="C50" s="54">
        <v>0</v>
      </c>
      <c r="D50" s="54">
        <v>0</v>
      </c>
      <c r="E50" s="54">
        <v>0</v>
      </c>
      <c r="F50" s="54">
        <v>0</v>
      </c>
      <c r="G50" s="54">
        <v>0</v>
      </c>
      <c r="H50" s="54">
        <v>0</v>
      </c>
      <c r="I50" s="54">
        <v>0</v>
      </c>
      <c r="J50" s="54">
        <v>7.1047985571118694E-5</v>
      </c>
      <c r="K50" s="54">
        <v>2.8899958879488857E-3</v>
      </c>
      <c r="L50" s="54">
        <v>2.5449751720146203E-2</v>
      </c>
      <c r="M50" s="54">
        <v>0.10362598651664155</v>
      </c>
    </row>
    <row r="51" spans="1:13" x14ac:dyDescent="0.25">
      <c r="A51" s="50">
        <f t="shared" si="0"/>
        <v>50</v>
      </c>
      <c r="B51" s="54">
        <v>0</v>
      </c>
      <c r="C51" s="54">
        <v>0</v>
      </c>
      <c r="D51" s="54">
        <v>0</v>
      </c>
      <c r="E51" s="54">
        <v>0</v>
      </c>
      <c r="F51" s="54">
        <v>0</v>
      </c>
      <c r="G51" s="54">
        <v>0</v>
      </c>
      <c r="H51" s="54">
        <v>0</v>
      </c>
      <c r="I51" s="54">
        <v>0</v>
      </c>
      <c r="J51" s="54">
        <v>2.1929615657995694E-5</v>
      </c>
      <c r="K51" s="54">
        <v>1.4804805913308228E-3</v>
      </c>
      <c r="L51" s="54">
        <v>1.6258734469995199E-2</v>
      </c>
      <c r="M51" s="54">
        <v>7.6034373424830798E-2</v>
      </c>
    </row>
    <row r="52" spans="1:13" x14ac:dyDescent="0.25">
      <c r="A52" s="50">
        <f t="shared" si="0"/>
        <v>51</v>
      </c>
      <c r="B52" s="54">
        <v>0</v>
      </c>
      <c r="C52" s="54">
        <v>0</v>
      </c>
      <c r="D52" s="54">
        <v>0</v>
      </c>
      <c r="E52" s="54">
        <v>0</v>
      </c>
      <c r="F52" s="54">
        <v>0</v>
      </c>
      <c r="G52" s="54">
        <v>0</v>
      </c>
      <c r="H52" s="54">
        <v>0</v>
      </c>
      <c r="I52" s="54">
        <v>0</v>
      </c>
      <c r="J52" s="54">
        <v>5.5568256869546935E-6</v>
      </c>
      <c r="K52" s="54">
        <v>7.1277866157756699E-4</v>
      </c>
      <c r="L52" s="54">
        <v>1.0006390459794632E-2</v>
      </c>
      <c r="M52" s="54">
        <v>5.4297776605992956E-2</v>
      </c>
    </row>
    <row r="53" spans="1:13" x14ac:dyDescent="0.25">
      <c r="A53" s="50">
        <f t="shared" si="0"/>
        <v>52</v>
      </c>
      <c r="B53" s="54">
        <v>0</v>
      </c>
      <c r="C53" s="54">
        <v>0</v>
      </c>
      <c r="D53" s="54">
        <v>0</v>
      </c>
      <c r="E53" s="54">
        <v>0</v>
      </c>
      <c r="F53" s="54">
        <v>0</v>
      </c>
      <c r="G53" s="54">
        <v>0</v>
      </c>
      <c r="H53" s="54">
        <v>0</v>
      </c>
      <c r="I53" s="54">
        <v>0</v>
      </c>
      <c r="J53" s="54">
        <v>1.0915193312162386E-6</v>
      </c>
      <c r="K53" s="54">
        <v>3.1983170227258299E-4</v>
      </c>
      <c r="L53" s="54">
        <v>5.9171952045828586E-3</v>
      </c>
      <c r="M53" s="54">
        <v>3.7688505939805411E-2</v>
      </c>
    </row>
    <row r="54" spans="1:13" x14ac:dyDescent="0.25">
      <c r="A54" s="50">
        <f t="shared" si="0"/>
        <v>53</v>
      </c>
      <c r="B54" s="54">
        <v>0</v>
      </c>
      <c r="C54" s="54">
        <v>0</v>
      </c>
      <c r="D54" s="54">
        <v>0</v>
      </c>
      <c r="E54" s="54">
        <v>0</v>
      </c>
      <c r="F54" s="54">
        <v>0</v>
      </c>
      <c r="G54" s="54">
        <v>0</v>
      </c>
      <c r="H54" s="54">
        <v>0</v>
      </c>
      <c r="I54" s="54">
        <v>0</v>
      </c>
      <c r="J54" s="54">
        <v>1.9845806006854772E-7</v>
      </c>
      <c r="K54" s="54">
        <v>1.3228883533156791E-4</v>
      </c>
      <c r="L54" s="54">
        <v>3.3517306160278731E-3</v>
      </c>
      <c r="M54" s="54">
        <v>2.5389933153150825E-2</v>
      </c>
    </row>
    <row r="55" spans="1:13" x14ac:dyDescent="0.25">
      <c r="A55" s="50">
        <f t="shared" si="0"/>
        <v>54</v>
      </c>
      <c r="B55" s="54">
        <v>0</v>
      </c>
      <c r="C55" s="54">
        <v>0</v>
      </c>
      <c r="D55" s="54">
        <v>0</v>
      </c>
      <c r="E55" s="54">
        <v>0</v>
      </c>
      <c r="F55" s="54">
        <v>0</v>
      </c>
      <c r="G55" s="54">
        <v>0</v>
      </c>
      <c r="H55" s="54">
        <v>0</v>
      </c>
      <c r="I55" s="54">
        <v>0</v>
      </c>
      <c r="J55" s="54">
        <v>9.922902994102652E-8</v>
      </c>
      <c r="K55" s="54">
        <v>4.9680667750406495E-5</v>
      </c>
      <c r="L55" s="54">
        <v>1.8119909991771784E-3</v>
      </c>
      <c r="M55" s="54">
        <v>1.657465121951426E-2</v>
      </c>
    </row>
    <row r="56" spans="1:13" x14ac:dyDescent="0.25">
      <c r="A56" s="50">
        <f t="shared" si="0"/>
        <v>55</v>
      </c>
      <c r="B56" s="54">
        <v>0</v>
      </c>
      <c r="C56" s="54">
        <v>0</v>
      </c>
      <c r="D56" s="54">
        <v>0</v>
      </c>
      <c r="E56" s="54">
        <v>0</v>
      </c>
      <c r="F56" s="54">
        <v>0</v>
      </c>
      <c r="G56" s="54">
        <v>0</v>
      </c>
      <c r="H56" s="54">
        <v>0</v>
      </c>
      <c r="I56" s="54">
        <v>0</v>
      </c>
      <c r="J56" s="54">
        <v>0</v>
      </c>
      <c r="K56" s="54">
        <v>1.6571248031190253E-5</v>
      </c>
      <c r="L56" s="54">
        <v>9.3082894255894601E-4</v>
      </c>
      <c r="M56" s="54">
        <v>1.0465963281318862E-2</v>
      </c>
    </row>
    <row r="57" spans="1:13" x14ac:dyDescent="0.25">
      <c r="A57" s="50">
        <f t="shared" si="0"/>
        <v>56</v>
      </c>
      <c r="B57" s="54">
        <v>0</v>
      </c>
      <c r="C57" s="54">
        <v>0</v>
      </c>
      <c r="D57" s="54">
        <v>0</v>
      </c>
      <c r="E57" s="54">
        <v>0</v>
      </c>
      <c r="F57" s="54">
        <v>0</v>
      </c>
      <c r="G57" s="54">
        <v>0</v>
      </c>
      <c r="H57" s="54">
        <v>0</v>
      </c>
      <c r="I57" s="54">
        <v>0</v>
      </c>
      <c r="J57" s="54">
        <v>0</v>
      </c>
      <c r="K57" s="54">
        <v>4.7464552743273083E-6</v>
      </c>
      <c r="L57" s="54">
        <v>4.5192483590599674E-4</v>
      </c>
      <c r="M57" s="54">
        <v>6.3794761517209858E-3</v>
      </c>
    </row>
    <row r="58" spans="1:13" x14ac:dyDescent="0.25">
      <c r="A58" s="50">
        <f t="shared" si="0"/>
        <v>57</v>
      </c>
      <c r="B58" s="54">
        <v>0</v>
      </c>
      <c r="C58" s="54">
        <v>0</v>
      </c>
      <c r="D58" s="54">
        <v>0</v>
      </c>
      <c r="E58" s="54">
        <v>0</v>
      </c>
      <c r="F58" s="54">
        <v>0</v>
      </c>
      <c r="G58" s="54">
        <v>0</v>
      </c>
      <c r="H58" s="54">
        <v>0</v>
      </c>
      <c r="I58" s="54">
        <v>0</v>
      </c>
      <c r="J58" s="54">
        <v>0</v>
      </c>
      <c r="K58" s="54">
        <v>1.1080575029848641E-6</v>
      </c>
      <c r="L58" s="54">
        <v>2.0596914656324751E-4</v>
      </c>
      <c r="M58" s="54">
        <v>3.7450078793727854E-3</v>
      </c>
    </row>
    <row r="59" spans="1:13" x14ac:dyDescent="0.25">
      <c r="A59" s="50">
        <f t="shared" si="0"/>
        <v>58</v>
      </c>
      <c r="B59" s="54">
        <v>0</v>
      </c>
      <c r="C59" s="54">
        <v>0</v>
      </c>
      <c r="D59" s="54">
        <v>0</v>
      </c>
      <c r="E59" s="54">
        <v>0</v>
      </c>
      <c r="F59" s="54">
        <v>0</v>
      </c>
      <c r="G59" s="54">
        <v>0</v>
      </c>
      <c r="H59" s="54">
        <v>0</v>
      </c>
      <c r="I59" s="54">
        <v>0</v>
      </c>
      <c r="J59" s="54">
        <v>0</v>
      </c>
      <c r="K59" s="54">
        <v>1.9845806014925302E-7</v>
      </c>
      <c r="L59" s="54">
        <v>8.7357379217483814E-5</v>
      </c>
      <c r="M59" s="54">
        <v>2.1116043271675548E-3</v>
      </c>
    </row>
    <row r="60" spans="1:13" x14ac:dyDescent="0.25">
      <c r="A60" s="50">
        <f t="shared" si="0"/>
        <v>59</v>
      </c>
      <c r="B60" s="54">
        <v>0</v>
      </c>
      <c r="C60" s="54">
        <v>0</v>
      </c>
      <c r="D60" s="54">
        <v>0</v>
      </c>
      <c r="E60" s="54">
        <v>0</v>
      </c>
      <c r="F60" s="54">
        <v>0</v>
      </c>
      <c r="G60" s="54">
        <v>0</v>
      </c>
      <c r="H60" s="54">
        <v>0</v>
      </c>
      <c r="I60" s="54">
        <v>0</v>
      </c>
      <c r="J60" s="54">
        <v>0</v>
      </c>
      <c r="K60" s="54">
        <v>3.3076343270051016E-8</v>
      </c>
      <c r="L60" s="54">
        <v>3.4085171848744859E-5</v>
      </c>
      <c r="M60" s="54">
        <v>1.1399646896066589E-3</v>
      </c>
    </row>
    <row r="61" spans="1:13" x14ac:dyDescent="0.25">
      <c r="A61" s="50">
        <f t="shared" si="0"/>
        <v>60</v>
      </c>
      <c r="B61" s="54">
        <v>0</v>
      </c>
      <c r="C61" s="54">
        <v>0</v>
      </c>
      <c r="D61" s="54">
        <v>0</v>
      </c>
      <c r="E61" s="54">
        <v>0</v>
      </c>
      <c r="F61" s="54">
        <v>0</v>
      </c>
      <c r="G61" s="54">
        <v>0</v>
      </c>
      <c r="H61" s="54">
        <v>0</v>
      </c>
      <c r="I61" s="54">
        <v>0</v>
      </c>
      <c r="J61" s="54">
        <v>0</v>
      </c>
      <c r="K61" s="54">
        <v>1.6538171582130815E-8</v>
      </c>
      <c r="L61" s="54">
        <v>1.2042545350695217E-5</v>
      </c>
      <c r="M61" s="54">
        <v>5.8702378224347095E-4</v>
      </c>
    </row>
    <row r="62" spans="1:13" x14ac:dyDescent="0.25">
      <c r="A62" s="50">
        <f t="shared" si="0"/>
        <v>61</v>
      </c>
      <c r="B62" s="54">
        <v>0</v>
      </c>
      <c r="C62" s="54">
        <v>0</v>
      </c>
      <c r="D62" s="54">
        <v>0</v>
      </c>
      <c r="E62" s="54">
        <v>0</v>
      </c>
      <c r="F62" s="54">
        <v>0</v>
      </c>
      <c r="G62" s="54">
        <v>0</v>
      </c>
      <c r="H62" s="54">
        <v>0</v>
      </c>
      <c r="I62" s="54">
        <v>0</v>
      </c>
      <c r="J62" s="54">
        <v>0</v>
      </c>
      <c r="K62" s="54">
        <v>0</v>
      </c>
      <c r="L62" s="54">
        <v>3.7651904208911561E-6</v>
      </c>
      <c r="M62" s="54">
        <v>2.8703237327239043E-4</v>
      </c>
    </row>
    <row r="63" spans="1:13" x14ac:dyDescent="0.25">
      <c r="A63" s="50">
        <f t="shared" si="0"/>
        <v>62</v>
      </c>
      <c r="B63" s="54">
        <v>0</v>
      </c>
      <c r="C63" s="54">
        <v>0</v>
      </c>
      <c r="D63" s="54">
        <v>0</v>
      </c>
      <c r="E63" s="54">
        <v>0</v>
      </c>
      <c r="F63" s="54">
        <v>0</v>
      </c>
      <c r="G63" s="54">
        <v>0</v>
      </c>
      <c r="H63" s="54">
        <v>0</v>
      </c>
      <c r="I63" s="54">
        <v>0</v>
      </c>
      <c r="J63" s="54">
        <v>0</v>
      </c>
      <c r="K63" s="54">
        <v>0</v>
      </c>
      <c r="L63" s="54">
        <v>1.006072110956469E-6</v>
      </c>
      <c r="M63" s="54">
        <v>1.3252174791604794E-4</v>
      </c>
    </row>
    <row r="64" spans="1:13" x14ac:dyDescent="0.25">
      <c r="A64" s="50">
        <f t="shared" si="0"/>
        <v>63</v>
      </c>
      <c r="B64" s="54">
        <v>0</v>
      </c>
      <c r="C64" s="54">
        <v>0</v>
      </c>
      <c r="D64" s="54">
        <v>0</v>
      </c>
      <c r="E64" s="54">
        <v>0</v>
      </c>
      <c r="F64" s="54">
        <v>0</v>
      </c>
      <c r="G64" s="54">
        <v>0</v>
      </c>
      <c r="H64" s="54">
        <v>0</v>
      </c>
      <c r="I64" s="54">
        <v>0</v>
      </c>
      <c r="J64" s="54">
        <v>0</v>
      </c>
      <c r="K64" s="54">
        <v>0</v>
      </c>
      <c r="L64" s="54">
        <v>2.1775259383227269E-7</v>
      </c>
      <c r="M64" s="54">
        <v>5.7368620616874566E-5</v>
      </c>
    </row>
    <row r="65" spans="1:13" x14ac:dyDescent="0.25">
      <c r="A65" s="50">
        <f t="shared" si="0"/>
        <v>64</v>
      </c>
      <c r="B65" s="54">
        <v>0</v>
      </c>
      <c r="C65" s="54">
        <v>0</v>
      </c>
      <c r="D65" s="54">
        <v>0</v>
      </c>
      <c r="E65" s="54">
        <v>0</v>
      </c>
      <c r="F65" s="54">
        <v>0</v>
      </c>
      <c r="G65" s="54">
        <v>0</v>
      </c>
      <c r="H65" s="54">
        <v>0</v>
      </c>
      <c r="I65" s="54">
        <v>0</v>
      </c>
      <c r="J65" s="54">
        <v>0</v>
      </c>
      <c r="K65" s="54">
        <v>0</v>
      </c>
      <c r="L65" s="54">
        <v>3.5832705265150472E-8</v>
      </c>
      <c r="M65" s="54">
        <v>2.307672162197203E-5</v>
      </c>
    </row>
    <row r="66" spans="1:13" x14ac:dyDescent="0.25">
      <c r="A66" s="50">
        <f t="shared" si="0"/>
        <v>65</v>
      </c>
      <c r="B66" s="54">
        <v>0</v>
      </c>
      <c r="C66" s="54">
        <v>0</v>
      </c>
      <c r="D66" s="54">
        <v>0</v>
      </c>
      <c r="E66" s="54">
        <v>0</v>
      </c>
      <c r="F66" s="54">
        <v>0</v>
      </c>
      <c r="G66" s="54">
        <v>0</v>
      </c>
      <c r="H66" s="54">
        <v>0</v>
      </c>
      <c r="I66" s="54">
        <v>0</v>
      </c>
      <c r="J66" s="54">
        <v>0</v>
      </c>
      <c r="K66" s="54">
        <v>0</v>
      </c>
      <c r="L66" s="54">
        <v>5.5127238372967656E-9</v>
      </c>
      <c r="M66" s="54">
        <v>8.5231305366022535E-6</v>
      </c>
    </row>
    <row r="67" spans="1:13" x14ac:dyDescent="0.25">
      <c r="A67" s="50">
        <f t="shared" si="0"/>
        <v>66</v>
      </c>
      <c r="B67" s="54">
        <v>0</v>
      </c>
      <c r="C67" s="54">
        <v>0</v>
      </c>
      <c r="D67" s="54">
        <v>0</v>
      </c>
      <c r="E67" s="54">
        <v>0</v>
      </c>
      <c r="F67" s="54">
        <v>0</v>
      </c>
      <c r="G67" s="54">
        <v>0</v>
      </c>
      <c r="H67" s="54">
        <v>0</v>
      </c>
      <c r="I67" s="54">
        <v>0</v>
      </c>
      <c r="J67" s="54">
        <v>0</v>
      </c>
      <c r="K67" s="54">
        <v>0</v>
      </c>
      <c r="L67" s="54">
        <v>2.7563618893100653E-9</v>
      </c>
      <c r="M67" s="54">
        <v>2.8431873491176595E-6</v>
      </c>
    </row>
    <row r="68" spans="1:13" x14ac:dyDescent="0.25">
      <c r="A68" s="50">
        <f t="shared" ref="A68:A73" si="1">A67+1</f>
        <v>67</v>
      </c>
      <c r="B68" s="54">
        <v>0</v>
      </c>
      <c r="C68" s="54">
        <v>0</v>
      </c>
      <c r="D68" s="54">
        <v>0</v>
      </c>
      <c r="E68" s="54">
        <v>0</v>
      </c>
      <c r="F68" s="54">
        <v>0</v>
      </c>
      <c r="G68" s="54">
        <v>0</v>
      </c>
      <c r="H68" s="54">
        <v>0</v>
      </c>
      <c r="I68" s="54">
        <v>0</v>
      </c>
      <c r="J68" s="54">
        <v>0</v>
      </c>
      <c r="K68" s="54">
        <v>0</v>
      </c>
      <c r="L68" s="54">
        <v>0</v>
      </c>
      <c r="M68" s="54">
        <v>8.3655585098334162E-7</v>
      </c>
    </row>
    <row r="69" spans="1:13" x14ac:dyDescent="0.25">
      <c r="A69" s="50">
        <f t="shared" si="1"/>
        <v>68</v>
      </c>
      <c r="B69" s="54">
        <v>0</v>
      </c>
      <c r="C69" s="54">
        <v>0</v>
      </c>
      <c r="D69" s="54">
        <v>0</v>
      </c>
      <c r="E69" s="54">
        <v>0</v>
      </c>
      <c r="F69" s="54">
        <v>0</v>
      </c>
      <c r="G69" s="54">
        <v>0</v>
      </c>
      <c r="H69" s="54">
        <v>0</v>
      </c>
      <c r="I69" s="54">
        <v>0</v>
      </c>
      <c r="J69" s="54">
        <v>0</v>
      </c>
      <c r="K69" s="54">
        <v>0</v>
      </c>
      <c r="L69" s="54">
        <v>0</v>
      </c>
      <c r="M69" s="54">
        <v>2.0948350781636735E-7</v>
      </c>
    </row>
    <row r="70" spans="1:13" x14ac:dyDescent="0.25">
      <c r="A70" s="50">
        <f t="shared" si="1"/>
        <v>69</v>
      </c>
      <c r="B70" s="54">
        <v>0</v>
      </c>
      <c r="C70" s="54">
        <v>0</v>
      </c>
      <c r="D70" s="54">
        <v>0</v>
      </c>
      <c r="E70" s="54">
        <v>0</v>
      </c>
      <c r="F70" s="54">
        <v>0</v>
      </c>
      <c r="G70" s="54">
        <v>0</v>
      </c>
      <c r="H70" s="54">
        <v>0</v>
      </c>
      <c r="I70" s="54">
        <v>0</v>
      </c>
      <c r="J70" s="54">
        <v>0</v>
      </c>
      <c r="K70" s="54">
        <v>0</v>
      </c>
      <c r="L70" s="54">
        <v>0</v>
      </c>
      <c r="M70" s="54">
        <v>4.2264216305174195E-8</v>
      </c>
    </row>
    <row r="71" spans="1:13" x14ac:dyDescent="0.25">
      <c r="A71" s="50">
        <f t="shared" si="1"/>
        <v>70</v>
      </c>
      <c r="B71" s="54">
        <v>0</v>
      </c>
      <c r="C71" s="54">
        <v>0</v>
      </c>
      <c r="D71" s="54">
        <v>0</v>
      </c>
      <c r="E71" s="54">
        <v>0</v>
      </c>
      <c r="F71" s="54">
        <v>0</v>
      </c>
      <c r="G71" s="54">
        <v>0</v>
      </c>
      <c r="H71" s="54">
        <v>0</v>
      </c>
      <c r="I71" s="54">
        <v>0</v>
      </c>
      <c r="J71" s="54">
        <v>0</v>
      </c>
      <c r="K71" s="54">
        <v>0</v>
      </c>
      <c r="L71" s="54">
        <v>0</v>
      </c>
      <c r="M71" s="54">
        <v>6.431510981347091E-9</v>
      </c>
    </row>
    <row r="72" spans="1:13" x14ac:dyDescent="0.25">
      <c r="A72" s="50">
        <f t="shared" si="1"/>
        <v>71</v>
      </c>
      <c r="B72" s="54">
        <v>0</v>
      </c>
      <c r="C72" s="54">
        <v>0</v>
      </c>
      <c r="D72" s="54">
        <v>0</v>
      </c>
      <c r="E72" s="54">
        <v>0</v>
      </c>
      <c r="F72" s="54">
        <v>0</v>
      </c>
      <c r="G72" s="54">
        <v>0</v>
      </c>
      <c r="H72" s="54">
        <v>0</v>
      </c>
      <c r="I72" s="54">
        <v>0</v>
      </c>
      <c r="J72" s="54">
        <v>0</v>
      </c>
      <c r="K72" s="54">
        <v>0</v>
      </c>
      <c r="L72" s="54">
        <v>0</v>
      </c>
      <c r="M72" s="54">
        <v>9.1878708537369045E-10</v>
      </c>
    </row>
    <row r="73" spans="1:13" ht="15.75" thickBot="1" x14ac:dyDescent="0.3">
      <c r="A73" s="52">
        <f t="shared" si="1"/>
        <v>72</v>
      </c>
      <c r="B73" s="54">
        <v>0</v>
      </c>
      <c r="C73" s="54">
        <v>0</v>
      </c>
      <c r="D73" s="54">
        <v>0</v>
      </c>
      <c r="E73" s="54">
        <v>0</v>
      </c>
      <c r="F73" s="54">
        <v>0</v>
      </c>
      <c r="G73" s="54">
        <v>0</v>
      </c>
      <c r="H73" s="54">
        <v>0</v>
      </c>
      <c r="I73" s="54">
        <v>0</v>
      </c>
      <c r="J73" s="54">
        <v>0</v>
      </c>
      <c r="K73" s="54">
        <v>0</v>
      </c>
      <c r="L73" s="54">
        <v>0</v>
      </c>
      <c r="M73" s="54">
        <v>4.5939342737590706E-10</v>
      </c>
    </row>
  </sheetData>
  <conditionalFormatting sqref="B1:M73">
    <cfRule type="cellIs" dxfId="2" priority="3" stopIfTrue="1" operator="equal">
      <formula>0</formula>
    </cfRule>
  </conditionalFormatting>
  <conditionalFormatting sqref="B2:M73">
    <cfRule type="colorScale" priority="79">
      <colorScale>
        <cfvo type="percent" val="5"/>
        <cfvo type="percent" val="50"/>
        <cfvo type="percent" val="95"/>
        <color rgb="FFF8696B"/>
        <color rgb="FFFFEB84"/>
        <color rgb="FF63BE7B"/>
      </colorScale>
    </cfRule>
    <cfRule type="cellIs" dxfId="1" priority="80" stopIfTrue="1" operator="equal">
      <formula>1</formula>
    </cfRule>
    <cfRule type="cellIs" dxfId="0" priority="81" operator="between">
      <formula>0</formula>
      <formula>100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145D5-6046-4104-AB0A-A7784A4ABA2B}">
  <dimension ref="A1:G9"/>
  <sheetViews>
    <sheetView workbookViewId="0">
      <selection activeCell="D3" sqref="D3"/>
    </sheetView>
  </sheetViews>
  <sheetFormatPr baseColWidth="10" defaultRowHeight="15" x14ac:dyDescent="0.25"/>
  <cols>
    <col min="1" max="1" width="20.28515625" customWidth="1"/>
    <col min="3" max="3" width="14.28515625" customWidth="1"/>
    <col min="4" max="4" width="13.85546875" customWidth="1"/>
    <col min="5" max="5" width="11.28515625" customWidth="1"/>
  </cols>
  <sheetData>
    <row r="1" spans="1:7" ht="15.75" thickBot="1" x14ac:dyDescent="0.3">
      <c r="A1" t="s">
        <v>24</v>
      </c>
      <c r="B1" s="67">
        <v>61</v>
      </c>
      <c r="C1" t="s">
        <v>26</v>
      </c>
      <c r="D1" s="69">
        <v>80</v>
      </c>
    </row>
    <row r="2" spans="1:7" ht="45.75" thickBot="1" x14ac:dyDescent="0.3">
      <c r="A2" t="s">
        <v>25</v>
      </c>
      <c r="B2" s="67">
        <v>10</v>
      </c>
      <c r="C2" s="56" t="s">
        <v>28</v>
      </c>
      <c r="D2" s="66">
        <f ca="1">INDEX(INDIRECT("'liste travail'!A1"):INDIRECT("'liste travail'!"&amp;F8),1,E8)</f>
        <v>12</v>
      </c>
      <c r="E2" s="65" t="s">
        <v>62</v>
      </c>
      <c r="F2" s="63">
        <f ca="1">B2-D2</f>
        <v>-2</v>
      </c>
      <c r="G2" t="str">
        <f ca="1">"soit "&amp;F2+1&amp;" actions"</f>
        <v>soit -1 actions</v>
      </c>
    </row>
    <row r="3" spans="1:7" x14ac:dyDescent="0.25">
      <c r="A3" t="s">
        <v>27</v>
      </c>
      <c r="B3" s="68" t="str">
        <f>IF(INDEX('liste travail'!$A$1:$M$73,'réduction dés'!B1+1,'réduction dés'!B2+1)=0,"impossible",INDEX('liste travail'!$A$1:$M$73,'réduction dés'!B1+1,'réduction dés'!B2+1))</f>
        <v>impossible</v>
      </c>
    </row>
    <row r="4" spans="1:7" x14ac:dyDescent="0.25">
      <c r="B4" s="43"/>
    </row>
    <row r="7" spans="1:7" x14ac:dyDescent="0.25">
      <c r="D7" t="s">
        <v>60</v>
      </c>
      <c r="E7" s="63">
        <f>B1+1</f>
        <v>62</v>
      </c>
    </row>
    <row r="8" spans="1:7" x14ac:dyDescent="0.25">
      <c r="D8" t="s">
        <v>59</v>
      </c>
      <c r="E8" s="62">
        <f ca="1">MIN(11,MATCH(E9,INDIRECT("'liste travail'!B"&amp;B1+1):INDIRECT("'liste travail'!M"&amp;B1+1),0))+2</f>
        <v>13</v>
      </c>
      <c r="F8" s="1" t="str">
        <f ca="1">RIGHT(LEFT(ADDRESS(1,E8),2),1)&amp;E7</f>
        <v>M62</v>
      </c>
    </row>
    <row r="9" spans="1:7" ht="45" x14ac:dyDescent="0.25">
      <c r="D9" s="56" t="s">
        <v>61</v>
      </c>
      <c r="E9" s="64">
        <f ca="1">LOOKUP('réduction dés'!D1/100,INDIRECT("'liste travail'!"&amp;ADDRESS('réduction dés'!B1+1,2)):INDIRECT("'liste travail'!"&amp;ADDRESS('réduction dés'!B1+1,13)))</f>
        <v>2.8703237327239043E-4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AFC64-3EBE-42B0-8808-027B1F612946}">
  <dimension ref="A1:G10"/>
  <sheetViews>
    <sheetView workbookViewId="0">
      <selection activeCell="E5" sqref="E5"/>
    </sheetView>
  </sheetViews>
  <sheetFormatPr baseColWidth="10" defaultRowHeight="15" x14ac:dyDescent="0.25"/>
  <cols>
    <col min="6" max="6" width="55.42578125" customWidth="1"/>
  </cols>
  <sheetData>
    <row r="1" spans="1:7" x14ac:dyDescent="0.25">
      <c r="A1" s="58" t="s">
        <v>29</v>
      </c>
      <c r="B1" s="58" t="s">
        <v>30</v>
      </c>
      <c r="C1" s="58" t="s">
        <v>31</v>
      </c>
      <c r="E1" s="58" t="s">
        <v>41</v>
      </c>
      <c r="F1" s="58" t="s">
        <v>42</v>
      </c>
      <c r="G1" s="58" t="s">
        <v>43</v>
      </c>
    </row>
    <row r="2" spans="1:7" ht="30" x14ac:dyDescent="0.25">
      <c r="A2" s="57" t="s">
        <v>32</v>
      </c>
      <c r="B2" s="61">
        <v>0.69</v>
      </c>
      <c r="C2" s="57">
        <v>40</v>
      </c>
      <c r="E2" s="57">
        <f>INDEX(A2:C6, 2, 3)</f>
        <v>38</v>
      </c>
      <c r="F2" s="57" t="s">
        <v>44</v>
      </c>
      <c r="G2" s="57">
        <v>38</v>
      </c>
    </row>
    <row r="3" spans="1:7" ht="45" x14ac:dyDescent="0.25">
      <c r="A3" s="57" t="s">
        <v>33</v>
      </c>
      <c r="B3" s="61">
        <v>0.34</v>
      </c>
      <c r="C3" s="57">
        <v>38</v>
      </c>
      <c r="E3" s="57">
        <f>INDEX((A1:C6, A8:C11), 2, 2, 2)</f>
        <v>1.25</v>
      </c>
      <c r="F3" s="57" t="s">
        <v>45</v>
      </c>
      <c r="G3" s="57">
        <v>1.25</v>
      </c>
    </row>
    <row r="4" spans="1:7" ht="30" x14ac:dyDescent="0.25">
      <c r="A4" s="57" t="s">
        <v>34</v>
      </c>
      <c r="B4" s="61">
        <v>0.55000000000000004</v>
      </c>
      <c r="C4" s="57">
        <v>15</v>
      </c>
      <c r="E4" s="57">
        <f>SUM(INDEX(A1:C11, 0, 3, 1))</f>
        <v>216</v>
      </c>
      <c r="F4" s="57" t="s">
        <v>46</v>
      </c>
      <c r="G4" s="57">
        <v>216</v>
      </c>
    </row>
    <row r="5" spans="1:7" ht="60" x14ac:dyDescent="0.25">
      <c r="A5" s="57" t="s">
        <v>35</v>
      </c>
      <c r="B5" s="61">
        <v>0.25</v>
      </c>
      <c r="C5" s="57">
        <v>25</v>
      </c>
      <c r="E5" s="57">
        <f>SUM(B2:INDEX(A2:C6,5, 2))</f>
        <v>2.42</v>
      </c>
      <c r="F5" s="57" t="s">
        <v>47</v>
      </c>
      <c r="G5" s="57">
        <v>2.42</v>
      </c>
    </row>
    <row r="6" spans="1:7" x14ac:dyDescent="0.25">
      <c r="A6" s="57" t="s">
        <v>36</v>
      </c>
      <c r="B6" s="61">
        <v>0.59</v>
      </c>
      <c r="C6" s="57">
        <v>40</v>
      </c>
    </row>
    <row r="7" spans="1:7" x14ac:dyDescent="0.25">
      <c r="A7" s="57" t="s">
        <v>37</v>
      </c>
      <c r="B7" s="61">
        <v>2.8</v>
      </c>
      <c r="C7" s="57">
        <v>10</v>
      </c>
    </row>
    <row r="8" spans="1:7" ht="30" x14ac:dyDescent="0.25">
      <c r="A8" s="57" t="s">
        <v>38</v>
      </c>
      <c r="B8" s="61">
        <v>3.55</v>
      </c>
      <c r="C8" s="57">
        <v>16</v>
      </c>
    </row>
    <row r="9" spans="1:7" x14ac:dyDescent="0.25">
      <c r="A9" s="57" t="s">
        <v>39</v>
      </c>
      <c r="B9" s="61">
        <v>1.25</v>
      </c>
      <c r="C9" s="57">
        <v>20</v>
      </c>
    </row>
    <row r="10" spans="1:7" x14ac:dyDescent="0.25">
      <c r="A10" s="57" t="s">
        <v>40</v>
      </c>
      <c r="B10" s="61">
        <v>1.75</v>
      </c>
      <c r="C10" s="57">
        <v>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59C73-68CA-4BB9-B3E1-D70DA3F090BC}">
  <dimension ref="A1:F15"/>
  <sheetViews>
    <sheetView workbookViewId="0">
      <selection activeCell="D2" sqref="D2"/>
    </sheetView>
  </sheetViews>
  <sheetFormatPr baseColWidth="10" defaultRowHeight="15" x14ac:dyDescent="0.25"/>
  <cols>
    <col min="1" max="1" width="31.85546875" customWidth="1"/>
    <col min="2" max="2" width="48.42578125" customWidth="1"/>
    <col min="5" max="5" width="37" customWidth="1"/>
  </cols>
  <sheetData>
    <row r="1" spans="1:6" x14ac:dyDescent="0.25">
      <c r="A1" s="58" t="s">
        <v>48</v>
      </c>
      <c r="B1" s="58" t="s">
        <v>49</v>
      </c>
      <c r="C1" s="60"/>
      <c r="D1" s="58" t="s">
        <v>41</v>
      </c>
      <c r="E1" s="57"/>
      <c r="F1" s="57"/>
    </row>
    <row r="2" spans="1:6" ht="45" x14ac:dyDescent="0.25">
      <c r="A2" s="57">
        <v>0.81</v>
      </c>
      <c r="B2" s="57" t="s">
        <v>50</v>
      </c>
      <c r="C2" s="60"/>
      <c r="D2" s="57" t="e">
        <f>LOOKUP(80/100, A2:A6, B2:B6)</f>
        <v>#N/A</v>
      </c>
      <c r="E2" s="57" t="s">
        <v>55</v>
      </c>
      <c r="F2" s="57" t="s">
        <v>51</v>
      </c>
    </row>
    <row r="3" spans="1:6" ht="75" x14ac:dyDescent="0.25">
      <c r="A3" s="57">
        <v>4.1900000000000004</v>
      </c>
      <c r="B3" s="57" t="s">
        <v>51</v>
      </c>
      <c r="C3" s="60"/>
      <c r="D3" s="57" t="str">
        <f>LOOKUP(5.75, A2:A6, B2:B6)</f>
        <v>jaune</v>
      </c>
      <c r="E3" s="57" t="s">
        <v>56</v>
      </c>
      <c r="F3" s="57" t="s">
        <v>52</v>
      </c>
    </row>
    <row r="4" spans="1:6" ht="75" x14ac:dyDescent="0.25">
      <c r="A4" s="57">
        <v>5.17</v>
      </c>
      <c r="B4" s="57" t="s">
        <v>52</v>
      </c>
      <c r="C4" s="57"/>
      <c r="D4" s="57" t="str">
        <f>LOOKUP(7.66, A2:A6, B2:B6)</f>
        <v>bleu</v>
      </c>
      <c r="E4" s="57" t="s">
        <v>57</v>
      </c>
      <c r="F4" s="57" t="s">
        <v>54</v>
      </c>
    </row>
    <row r="5" spans="1:6" ht="60" x14ac:dyDescent="0.25">
      <c r="A5" s="57">
        <v>5.77</v>
      </c>
      <c r="B5" s="57" t="s">
        <v>53</v>
      </c>
      <c r="C5" s="57"/>
      <c r="D5" s="57" t="e">
        <f>LOOKUP(0, A2:A6, B2:B6)</f>
        <v>#N/A</v>
      </c>
      <c r="E5" s="57" t="s">
        <v>58</v>
      </c>
      <c r="F5" s="57" t="e">
        <v>#N/A</v>
      </c>
    </row>
    <row r="6" spans="1:6" x14ac:dyDescent="0.25">
      <c r="A6" s="57">
        <v>6.39</v>
      </c>
      <c r="B6" s="57" t="s">
        <v>54</v>
      </c>
      <c r="C6" s="57"/>
      <c r="D6" s="57"/>
      <c r="E6" s="57"/>
      <c r="F6" s="57"/>
    </row>
    <row r="8" spans="1:6" x14ac:dyDescent="0.25">
      <c r="A8" s="57"/>
      <c r="B8" s="57"/>
    </row>
    <row r="9" spans="1:6" x14ac:dyDescent="0.25">
      <c r="A9" s="57"/>
      <c r="B9" s="57"/>
      <c r="C9" s="57"/>
    </row>
    <row r="10" spans="1:6" x14ac:dyDescent="0.25">
      <c r="A10" s="57"/>
      <c r="B10" s="57"/>
      <c r="C10" s="57"/>
    </row>
    <row r="11" spans="1:6" x14ac:dyDescent="0.25">
      <c r="A11" s="58"/>
      <c r="B11" s="58"/>
      <c r="C11" s="58"/>
    </row>
    <row r="12" spans="1:6" x14ac:dyDescent="0.25">
      <c r="A12" s="59"/>
      <c r="B12" s="57"/>
      <c r="C12" s="59"/>
    </row>
    <row r="13" spans="1:6" x14ac:dyDescent="0.25">
      <c r="A13" s="59"/>
      <c r="B13" s="57"/>
      <c r="C13" s="59"/>
    </row>
    <row r="14" spans="1:6" x14ac:dyDescent="0.25">
      <c r="A14" s="59"/>
      <c r="B14" s="57"/>
      <c r="C14" s="59"/>
    </row>
    <row r="15" spans="1:6" x14ac:dyDescent="0.25">
      <c r="A15" s="59"/>
      <c r="B15" s="57"/>
      <c r="C15" s="59"/>
    </row>
  </sheetData>
  <mergeCells count="1">
    <mergeCell ref="C1:C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47183-DB83-4B10-B459-07452A105442}">
  <dimension ref="A1:FV95"/>
  <sheetViews>
    <sheetView tabSelected="1" topLeftCell="EL28" zoomScaleNormal="100" workbookViewId="0">
      <selection activeCell="FQ62" sqref="FQ62"/>
    </sheetView>
  </sheetViews>
  <sheetFormatPr baseColWidth="10" defaultRowHeight="15" x14ac:dyDescent="0.25"/>
  <cols>
    <col min="3" max="3" width="5.5703125" customWidth="1"/>
    <col min="4" max="4" width="7.28515625" customWidth="1"/>
    <col min="5" max="5" width="8.85546875" customWidth="1"/>
    <col min="6" max="7" width="4.42578125" customWidth="1"/>
    <col min="9" max="15" width="5" customWidth="1"/>
    <col min="16" max="16" width="6" customWidth="1"/>
    <col min="17" max="17" width="6.140625" customWidth="1"/>
    <col min="18" max="18" width="9.5703125" customWidth="1"/>
    <col min="19" max="19" width="6.140625" customWidth="1"/>
    <col min="21" max="28" width="6.140625" customWidth="1"/>
    <col min="29" max="31" width="7.7109375" customWidth="1"/>
    <col min="33" max="39" width="5.42578125" customWidth="1"/>
    <col min="40" max="40" width="6.5703125" customWidth="1"/>
    <col min="41" max="41" width="6.42578125" customWidth="1"/>
    <col min="42" max="42" width="7" customWidth="1"/>
    <col min="43" max="43" width="8" customWidth="1"/>
    <col min="44" max="44" width="6.42578125" customWidth="1"/>
    <col min="45" max="51" width="5.85546875" customWidth="1"/>
    <col min="52" max="52" width="2.5703125" style="36" customWidth="1"/>
    <col min="53" max="53" width="6.7109375" style="32" customWidth="1"/>
    <col min="54" max="58" width="6.42578125" customWidth="1"/>
    <col min="59" max="59" width="4.7109375" customWidth="1"/>
    <col min="60" max="66" width="6.140625" customWidth="1"/>
    <col min="67" max="67" width="3.5703125" customWidth="1"/>
    <col min="68" max="68" width="4.140625" customWidth="1"/>
    <col min="69" max="73" width="5.85546875" customWidth="1"/>
    <col min="74" max="74" width="6.42578125" customWidth="1"/>
    <col min="75" max="86" width="5" customWidth="1"/>
    <col min="87" max="87" width="8.7109375" customWidth="1"/>
    <col min="88" max="88" width="7.42578125" customWidth="1"/>
    <col min="89" max="89" width="6.42578125" customWidth="1"/>
    <col min="90" max="101" width="6.5703125" customWidth="1"/>
    <col min="102" max="102" width="9.28515625" customWidth="1"/>
    <col min="103" max="103" width="11.28515625" customWidth="1"/>
    <col min="104" max="117" width="6.7109375" customWidth="1"/>
    <col min="118" max="118" width="9.85546875" customWidth="1"/>
    <col min="119" max="131" width="5.28515625" customWidth="1"/>
    <col min="132" max="132" width="8" customWidth="1"/>
    <col min="133" max="133" width="7.28515625" customWidth="1"/>
    <col min="134" max="134" width="5" customWidth="1"/>
    <col min="135" max="141" width="5.28515625" customWidth="1"/>
    <col min="142" max="142" width="2.85546875" customWidth="1"/>
    <col min="143" max="143" width="7.28515625" customWidth="1"/>
    <col min="144" max="146" width="5.28515625" customWidth="1"/>
    <col min="147" max="147" width="8" customWidth="1"/>
    <col min="148" max="148" width="7.28515625" customWidth="1"/>
    <col min="149" max="149" width="5" customWidth="1"/>
    <col min="150" max="156" width="5.28515625" customWidth="1"/>
    <col min="157" max="157" width="2.85546875" customWidth="1"/>
    <col min="158" max="158" width="7.28515625" customWidth="1"/>
    <col min="159" max="159" width="5.28515625" style="63" customWidth="1"/>
    <col min="160" max="161" width="5.28515625" customWidth="1"/>
    <col min="162" max="162" width="8" customWidth="1"/>
    <col min="163" max="163" width="7.28515625" customWidth="1"/>
    <col min="164" max="164" width="5" customWidth="1"/>
    <col min="165" max="171" width="5.28515625" customWidth="1"/>
    <col min="172" max="172" width="2.85546875" customWidth="1"/>
    <col min="173" max="173" width="7.28515625" customWidth="1"/>
    <col min="174" max="176" width="5.28515625" customWidth="1"/>
    <col min="177" max="177" width="8" customWidth="1"/>
    <col min="178" max="178" width="7.28515625" customWidth="1"/>
  </cols>
  <sheetData>
    <row r="1" spans="1:178" ht="15.75" thickBot="1" x14ac:dyDescent="0.3">
      <c r="A1" s="5" t="s">
        <v>4</v>
      </c>
      <c r="B1" s="6"/>
      <c r="E1">
        <v>6</v>
      </c>
      <c r="F1" s="8"/>
      <c r="G1" s="8"/>
      <c r="I1" s="5" t="s">
        <v>1</v>
      </c>
      <c r="J1" s="6">
        <v>1</v>
      </c>
      <c r="K1" s="6">
        <v>2</v>
      </c>
      <c r="L1" s="6">
        <v>3</v>
      </c>
      <c r="M1" s="6">
        <v>4</v>
      </c>
      <c r="N1" s="6">
        <v>5</v>
      </c>
      <c r="O1" s="7">
        <v>6</v>
      </c>
      <c r="R1">
        <f>6^2</f>
        <v>36</v>
      </c>
      <c r="U1" s="5" t="s">
        <v>3</v>
      </c>
      <c r="V1" s="6">
        <v>1</v>
      </c>
      <c r="W1" s="6">
        <v>2</v>
      </c>
      <c r="X1" s="6">
        <v>3</v>
      </c>
      <c r="Y1" s="6">
        <v>4</v>
      </c>
      <c r="Z1" s="6">
        <v>5</v>
      </c>
      <c r="AA1" s="7">
        <v>6</v>
      </c>
      <c r="AE1">
        <f>6^3</f>
        <v>216</v>
      </c>
      <c r="AG1" t="s">
        <v>2</v>
      </c>
      <c r="AH1" s="19">
        <v>1</v>
      </c>
      <c r="AI1" s="6">
        <v>2</v>
      </c>
      <c r="AJ1" s="6">
        <v>3</v>
      </c>
      <c r="AK1" s="6">
        <v>4</v>
      </c>
      <c r="AL1" s="6">
        <v>5</v>
      </c>
      <c r="AM1" s="7">
        <v>6</v>
      </c>
      <c r="AQ1">
        <f>6^4</f>
        <v>1296</v>
      </c>
      <c r="AS1" t="s">
        <v>5</v>
      </c>
      <c r="AT1" s="19">
        <v>1</v>
      </c>
      <c r="AU1" s="6">
        <v>2</v>
      </c>
      <c r="AV1" s="6">
        <v>3</v>
      </c>
      <c r="AW1" s="6">
        <v>4</v>
      </c>
      <c r="AX1" s="6">
        <v>5</v>
      </c>
      <c r="AY1" s="7">
        <v>6</v>
      </c>
      <c r="AZ1" s="35"/>
      <c r="BA1" s="32" t="str">
        <f>ADDRESS(1,53)</f>
        <v>$BA$1</v>
      </c>
      <c r="BE1">
        <f ca="1">SUM(BE3:BE28)</f>
        <v>7776</v>
      </c>
      <c r="BF1">
        <f>6^BB3</f>
        <v>7776</v>
      </c>
      <c r="BH1" t="s">
        <v>9</v>
      </c>
      <c r="BI1" s="19">
        <v>1</v>
      </c>
      <c r="BJ1" s="6">
        <v>2</v>
      </c>
      <c r="BK1" s="6">
        <v>3</v>
      </c>
      <c r="BL1" s="6">
        <v>4</v>
      </c>
      <c r="BM1" s="6">
        <v>5</v>
      </c>
      <c r="BN1" s="7">
        <v>6</v>
      </c>
      <c r="BO1" s="35"/>
      <c r="BP1" s="32" t="str">
        <f>ADDRESS(1,68)</f>
        <v>$BP$1</v>
      </c>
      <c r="BT1">
        <f ca="1">SUM(BT3:BT28)</f>
        <v>46446</v>
      </c>
      <c r="BU1">
        <f>6^BQ3</f>
        <v>46656</v>
      </c>
      <c r="BW1" t="s">
        <v>10</v>
      </c>
      <c r="BX1" s="19">
        <v>1</v>
      </c>
      <c r="BY1" s="6">
        <v>2</v>
      </c>
      <c r="BZ1" s="6">
        <v>3</v>
      </c>
      <c r="CA1" s="6">
        <v>4</v>
      </c>
      <c r="CB1" s="6">
        <v>5</v>
      </c>
      <c r="CC1" s="7">
        <v>6</v>
      </c>
      <c r="CD1" s="35"/>
      <c r="CE1" s="32" t="str">
        <f>ADDRESS(1,68+15*(CF3-6))</f>
        <v>$CE$1</v>
      </c>
      <c r="CI1">
        <f ca="1">SUM(CI3:CI28)</f>
        <v>269336</v>
      </c>
      <c r="CJ1">
        <f>6^CF3</f>
        <v>279936</v>
      </c>
      <c r="CL1" t="str">
        <f>CU3&amp;"dés"</f>
        <v>8dés</v>
      </c>
      <c r="CM1" s="19">
        <v>1</v>
      </c>
      <c r="CN1" s="6">
        <v>2</v>
      </c>
      <c r="CO1" s="6">
        <v>3</v>
      </c>
      <c r="CP1" s="6">
        <v>4</v>
      </c>
      <c r="CQ1" s="6">
        <v>5</v>
      </c>
      <c r="CR1" s="7">
        <v>6</v>
      </c>
      <c r="CS1" s="35"/>
      <c r="CT1" s="32" t="str">
        <f>ADDRESS(1,68+15*(CU3-6))</f>
        <v>$CT$1</v>
      </c>
      <c r="CX1">
        <f ca="1">SUM(CX3:CX2800)</f>
        <v>1679616</v>
      </c>
      <c r="CY1">
        <f>6^CU3</f>
        <v>1679616</v>
      </c>
      <c r="DA1" t="str">
        <f>DJ3&amp;"dés"</f>
        <v>9dés</v>
      </c>
      <c r="DB1" s="19">
        <v>1</v>
      </c>
      <c r="DC1" s="6">
        <v>2</v>
      </c>
      <c r="DD1" s="6">
        <v>3</v>
      </c>
      <c r="DE1" s="6">
        <v>4</v>
      </c>
      <c r="DF1" s="6">
        <v>5</v>
      </c>
      <c r="DG1" s="7">
        <v>6</v>
      </c>
      <c r="DH1" s="35"/>
      <c r="DI1" s="32" t="str">
        <f>ADDRESS(1,68+15*(DJ3-6))</f>
        <v>$DI$1</v>
      </c>
      <c r="DM1">
        <f ca="1">SUM(DM3:DM2800)</f>
        <v>10077696</v>
      </c>
      <c r="DN1">
        <f>6^DJ3</f>
        <v>10077696</v>
      </c>
      <c r="DP1" t="str">
        <f>DY3&amp;"dés"</f>
        <v>10dés</v>
      </c>
      <c r="DQ1" s="19">
        <v>1</v>
      </c>
      <c r="DR1" s="6">
        <v>2</v>
      </c>
      <c r="DS1" s="6">
        <v>3</v>
      </c>
      <c r="DT1" s="6">
        <v>4</v>
      </c>
      <c r="DU1" s="6">
        <v>5</v>
      </c>
      <c r="DV1" s="7">
        <v>6</v>
      </c>
      <c r="DW1" s="35"/>
      <c r="DX1" s="32" t="str">
        <f>ADDRESS(1,68+15*(DY3-6))</f>
        <v>$DX$1</v>
      </c>
      <c r="DY1">
        <f>68+15*(DY3-6)</f>
        <v>128</v>
      </c>
      <c r="EB1">
        <f ca="1">SUM(EB3:EB2800)</f>
        <v>60466176</v>
      </c>
      <c r="EC1">
        <f>6^DY3</f>
        <v>60466176</v>
      </c>
      <c r="EE1" t="str">
        <f>EN3&amp;"dés"</f>
        <v>11dés</v>
      </c>
      <c r="EF1" s="19">
        <v>1</v>
      </c>
      <c r="EG1" s="6">
        <v>2</v>
      </c>
      <c r="EH1" s="6">
        <v>3</v>
      </c>
      <c r="EI1" s="6">
        <v>4</v>
      </c>
      <c r="EJ1" s="6">
        <v>5</v>
      </c>
      <c r="EK1" s="7">
        <v>6</v>
      </c>
      <c r="EL1" s="35"/>
      <c r="EM1" s="32" t="str">
        <f>ADDRESS(1,68+15*(EN3-6))</f>
        <v>$EM$1</v>
      </c>
      <c r="EN1">
        <f>6*EN3</f>
        <v>66</v>
      </c>
      <c r="EO1">
        <f>69+15*(EN3-6)</f>
        <v>144</v>
      </c>
      <c r="EQ1">
        <f ca="1">SUM(EQ3:EQ2800)</f>
        <v>362797056</v>
      </c>
      <c r="ER1">
        <f>6^EN3</f>
        <v>362797056</v>
      </c>
      <c r="ET1" t="str">
        <f>FC3&amp;"dés"</f>
        <v>12dés</v>
      </c>
      <c r="EU1" s="19">
        <v>1</v>
      </c>
      <c r="EV1" s="6">
        <v>2</v>
      </c>
      <c r="EW1" s="6">
        <v>3</v>
      </c>
      <c r="EX1" s="6">
        <v>4</v>
      </c>
      <c r="EY1" s="6">
        <v>5</v>
      </c>
      <c r="EZ1" s="7">
        <v>6</v>
      </c>
      <c r="FA1" s="35"/>
      <c r="FB1" s="32" t="str">
        <f>ADDRESS(1,68+15*(FC3-6))</f>
        <v>$FB$1</v>
      </c>
      <c r="FC1" s="63">
        <f>6*FC3</f>
        <v>72</v>
      </c>
      <c r="FD1">
        <f>69+15*(FC3-6)</f>
        <v>159</v>
      </c>
      <c r="FF1">
        <f ca="1">SUM(FF3:FF2800)</f>
        <v>2176782336</v>
      </c>
      <c r="FG1">
        <f>6^FC3</f>
        <v>2176782336</v>
      </c>
      <c r="FI1" t="str">
        <f>FR3&amp;"dés"</f>
        <v>13dés</v>
      </c>
      <c r="FJ1" s="19">
        <v>1</v>
      </c>
      <c r="FK1" s="6">
        <v>2</v>
      </c>
      <c r="FL1" s="6">
        <v>3</v>
      </c>
      <c r="FM1" s="6">
        <v>4</v>
      </c>
      <c r="FN1" s="6">
        <v>5</v>
      </c>
      <c r="FO1" s="7">
        <v>6</v>
      </c>
      <c r="FP1" s="35"/>
      <c r="FQ1" s="70">
        <v>13</v>
      </c>
      <c r="FR1">
        <f>6*FR3</f>
        <v>78</v>
      </c>
      <c r="FS1">
        <f>69+15*(FR3-6)</f>
        <v>174</v>
      </c>
      <c r="FU1" t="e">
        <f ca="1">SUM(FU3:FU2800)</f>
        <v>#N/A</v>
      </c>
      <c r="FV1">
        <f>6^FR3</f>
        <v>13060694016</v>
      </c>
    </row>
    <row r="2" spans="1:178" x14ac:dyDescent="0.25">
      <c r="A2" s="3">
        <v>1</v>
      </c>
      <c r="B2" s="8">
        <f>$I2+B$1</f>
        <v>1</v>
      </c>
      <c r="C2" s="20"/>
      <c r="D2" s="21" t="s">
        <v>0</v>
      </c>
      <c r="E2" s="22">
        <f>SUM(E3:E40)</f>
        <v>0.99999999999999989</v>
      </c>
      <c r="F2" s="8"/>
      <c r="G2" s="8"/>
      <c r="I2" s="3">
        <v>1</v>
      </c>
      <c r="J2" s="8">
        <f>$I2+J$1</f>
        <v>2</v>
      </c>
      <c r="K2" s="8">
        <f t="shared" ref="K2:O2" si="0">$I2+K$1</f>
        <v>3</v>
      </c>
      <c r="L2" s="8">
        <f t="shared" si="0"/>
        <v>4</v>
      </c>
      <c r="M2" s="8">
        <f t="shared" si="0"/>
        <v>5</v>
      </c>
      <c r="N2" s="8">
        <f t="shared" si="0"/>
        <v>6</v>
      </c>
      <c r="O2" s="8">
        <f t="shared" si="0"/>
        <v>7</v>
      </c>
      <c r="P2" s="20"/>
      <c r="Q2" s="21" t="s">
        <v>0</v>
      </c>
      <c r="R2" s="22">
        <f>SUM(R3:R40)</f>
        <v>1.0000000000000002</v>
      </c>
      <c r="U2" s="3">
        <v>1</v>
      </c>
      <c r="V2" s="8">
        <f t="shared" ref="V2:AA11" si="1">$U2+V$1+$AB2</f>
        <v>3</v>
      </c>
      <c r="W2" s="8">
        <f t="shared" si="1"/>
        <v>4</v>
      </c>
      <c r="X2" s="8">
        <f t="shared" si="1"/>
        <v>5</v>
      </c>
      <c r="Y2" s="8">
        <f t="shared" si="1"/>
        <v>6</v>
      </c>
      <c r="Z2" s="8">
        <f t="shared" si="1"/>
        <v>7</v>
      </c>
      <c r="AA2" s="8">
        <f t="shared" si="1"/>
        <v>8</v>
      </c>
      <c r="AB2" s="13">
        <v>1</v>
      </c>
      <c r="AC2" s="20"/>
      <c r="AD2" s="21" t="s">
        <v>0</v>
      </c>
      <c r="AE2" s="22">
        <f>SUM(AE3:AE40)</f>
        <v>0.99999999999999989</v>
      </c>
      <c r="AG2" s="2">
        <v>3</v>
      </c>
      <c r="AH2">
        <f>$AG2+AH$1</f>
        <v>4</v>
      </c>
      <c r="AI2">
        <f t="shared" ref="AI2:AM17" si="2">$AG2+AI$1</f>
        <v>5</v>
      </c>
      <c r="AJ2">
        <f t="shared" si="2"/>
        <v>6</v>
      </c>
      <c r="AK2">
        <f t="shared" si="2"/>
        <v>7</v>
      </c>
      <c r="AL2">
        <f t="shared" si="2"/>
        <v>8</v>
      </c>
      <c r="AM2">
        <f t="shared" si="2"/>
        <v>9</v>
      </c>
      <c r="AN2" t="str">
        <f>"x"&amp;AD4</f>
        <v>x3</v>
      </c>
      <c r="AO2" s="20"/>
      <c r="AP2" s="21" t="s">
        <v>0</v>
      </c>
      <c r="AQ2" s="29">
        <f>SUM(AQ3:AQ40)</f>
        <v>1</v>
      </c>
      <c r="AS2" s="2">
        <v>4</v>
      </c>
      <c r="AT2">
        <f>$AS2+AT$1</f>
        <v>5</v>
      </c>
      <c r="AU2">
        <f t="shared" ref="AU2:AY17" si="3">$AS2+AU$1</f>
        <v>6</v>
      </c>
      <c r="AV2">
        <f t="shared" si="3"/>
        <v>7</v>
      </c>
      <c r="AW2">
        <f t="shared" si="3"/>
        <v>8</v>
      </c>
      <c r="AX2">
        <f t="shared" si="3"/>
        <v>9</v>
      </c>
      <c r="AY2">
        <f t="shared" si="3"/>
        <v>10</v>
      </c>
      <c r="AZ2" s="36" t="s">
        <v>6</v>
      </c>
      <c r="BA2" s="32">
        <v>1</v>
      </c>
      <c r="BB2" s="20"/>
      <c r="BC2" s="21" t="s">
        <v>7</v>
      </c>
      <c r="BD2" s="21" t="s">
        <v>8</v>
      </c>
      <c r="BE2" s="21" t="s">
        <v>0</v>
      </c>
      <c r="BF2" s="29">
        <f ca="1">SUM(BF3:BF40)</f>
        <v>0.99999999999999989</v>
      </c>
      <c r="BH2" s="2">
        <v>5</v>
      </c>
      <c r="BI2">
        <f>$BH2+BI$1</f>
        <v>6</v>
      </c>
      <c r="BJ2">
        <f t="shared" ref="BJ2:BN17" si="4">$BH2+BJ$1</f>
        <v>7</v>
      </c>
      <c r="BK2">
        <f t="shared" si="4"/>
        <v>8</v>
      </c>
      <c r="BL2">
        <f t="shared" si="4"/>
        <v>9</v>
      </c>
      <c r="BM2">
        <f t="shared" si="4"/>
        <v>10</v>
      </c>
      <c r="BN2">
        <f t="shared" si="4"/>
        <v>11</v>
      </c>
      <c r="BO2" s="36" t="s">
        <v>6</v>
      </c>
      <c r="BP2" s="32">
        <f ca="1">IF(BH2&gt;0,VLOOKUP(BH2,$BB$3:$BE$28,4),0)</f>
        <v>1</v>
      </c>
      <c r="BQ2" s="20"/>
      <c r="BR2" s="21" t="s">
        <v>7</v>
      </c>
      <c r="BS2" s="21" t="s">
        <v>8</v>
      </c>
      <c r="BT2" s="21" t="s">
        <v>0</v>
      </c>
      <c r="BU2" s="29">
        <f ca="1">SUM(BU3:BU40)</f>
        <v>0.99999999999999989</v>
      </c>
      <c r="BW2" s="2">
        <v>6</v>
      </c>
      <c r="BX2">
        <f>$BW2+BX$1</f>
        <v>7</v>
      </c>
      <c r="BY2">
        <f t="shared" ref="BY2:CC17" si="5">$BW2+BY$1</f>
        <v>8</v>
      </c>
      <c r="BZ2">
        <f t="shared" si="5"/>
        <v>9</v>
      </c>
      <c r="CA2">
        <f t="shared" si="5"/>
        <v>10</v>
      </c>
      <c r="CB2">
        <f t="shared" si="5"/>
        <v>11</v>
      </c>
      <c r="CC2">
        <f t="shared" si="5"/>
        <v>12</v>
      </c>
      <c r="CD2" s="36" t="s">
        <v>6</v>
      </c>
      <c r="CE2" s="32">
        <f ca="1">IF(BW2&gt;0,VLOOKUP(BW2,$BQ$3:$BT$33,4),0)</f>
        <v>1</v>
      </c>
      <c r="CF2" s="20"/>
      <c r="CG2" s="21" t="s">
        <v>7</v>
      </c>
      <c r="CH2" s="21" t="s">
        <v>8</v>
      </c>
      <c r="CI2" s="21" t="s">
        <v>0</v>
      </c>
      <c r="CJ2" s="29">
        <f ca="1">SUM(CJ3:CJ40)</f>
        <v>0.99999999999999989</v>
      </c>
      <c r="CL2" s="2">
        <v>7</v>
      </c>
      <c r="CM2">
        <f>$CL2+CM$1</f>
        <v>8</v>
      </c>
      <c r="CN2">
        <f t="shared" ref="CN2:CR17" si="6">$CL2+CN$1</f>
        <v>9</v>
      </c>
      <c r="CO2">
        <f t="shared" si="6"/>
        <v>10</v>
      </c>
      <c r="CP2">
        <f t="shared" si="6"/>
        <v>11</v>
      </c>
      <c r="CQ2">
        <f t="shared" si="6"/>
        <v>12</v>
      </c>
      <c r="CR2">
        <f t="shared" si="6"/>
        <v>13</v>
      </c>
      <c r="CS2" s="36" t="s">
        <v>6</v>
      </c>
      <c r="CT2" s="32">
        <f ca="1">IF(CL2&gt;0,VLOOKUP(CL2,$CF$3:$CI$38,4),0)</f>
        <v>1</v>
      </c>
      <c r="CU2" s="20"/>
      <c r="CV2" s="21" t="s">
        <v>7</v>
      </c>
      <c r="CW2" s="21" t="s">
        <v>8</v>
      </c>
      <c r="CX2" s="21" t="s">
        <v>0</v>
      </c>
      <c r="CY2" s="29">
        <f ca="1">SUM(CY3:CY400)</f>
        <v>1.0000000000000002</v>
      </c>
      <c r="DA2" s="2">
        <v>8</v>
      </c>
      <c r="DB2">
        <f>$DA2+DB$1</f>
        <v>9</v>
      </c>
      <c r="DC2">
        <f t="shared" ref="DC2:DG17" si="7">$DA2+DC$1</f>
        <v>10</v>
      </c>
      <c r="DD2">
        <f t="shared" si="7"/>
        <v>11</v>
      </c>
      <c r="DE2">
        <f t="shared" si="7"/>
        <v>12</v>
      </c>
      <c r="DF2">
        <f t="shared" si="7"/>
        <v>13</v>
      </c>
      <c r="DG2">
        <f t="shared" si="7"/>
        <v>14</v>
      </c>
      <c r="DH2" s="36" t="s">
        <v>6</v>
      </c>
      <c r="DI2" s="32">
        <f ca="1">IF(DA2&gt;0,VLOOKUP(DA2,$CU$3:$CX$43,4),0)</f>
        <v>1</v>
      </c>
      <c r="DJ2" s="20"/>
      <c r="DK2" s="21" t="s">
        <v>7</v>
      </c>
      <c r="DL2" s="21" t="s">
        <v>8</v>
      </c>
      <c r="DM2" s="21" t="s">
        <v>0</v>
      </c>
      <c r="DN2" s="41">
        <f ca="1">SUM(DN3:DN94)</f>
        <v>1.0000000000000002</v>
      </c>
      <c r="DP2" s="2">
        <v>9</v>
      </c>
      <c r="DQ2">
        <f>$DP2+DQ$1</f>
        <v>10</v>
      </c>
      <c r="DR2">
        <f t="shared" ref="DR2:DV17" si="8">$DP2+DR$1</f>
        <v>11</v>
      </c>
      <c r="DS2">
        <f t="shared" si="8"/>
        <v>12</v>
      </c>
      <c r="DT2">
        <f t="shared" si="8"/>
        <v>13</v>
      </c>
      <c r="DU2">
        <f t="shared" si="8"/>
        <v>14</v>
      </c>
      <c r="DV2">
        <f t="shared" si="8"/>
        <v>15</v>
      </c>
      <c r="DW2" s="36" t="s">
        <v>6</v>
      </c>
      <c r="DX2" s="32">
        <f ca="1">IF(DP2&gt;0,VLOOKUP(DP2,$DJ$3:$DM$48,4),0)</f>
        <v>1</v>
      </c>
      <c r="DY2" s="20"/>
      <c r="DZ2" s="21" t="s">
        <v>7</v>
      </c>
      <c r="EA2" s="21" t="s">
        <v>8</v>
      </c>
      <c r="EB2" s="21" t="s">
        <v>0</v>
      </c>
      <c r="EC2" s="41">
        <f ca="1">SUM(EC3:EC94)</f>
        <v>1.0000000000000002</v>
      </c>
      <c r="EE2" s="2">
        <f>EN3-1</f>
        <v>10</v>
      </c>
      <c r="EF2">
        <f>$EE2+EF$1</f>
        <v>11</v>
      </c>
      <c r="EG2">
        <f t="shared" ref="EG2:EK17" si="9">$EE2+EG$1</f>
        <v>12</v>
      </c>
      <c r="EH2">
        <f t="shared" si="9"/>
        <v>13</v>
      </c>
      <c r="EI2">
        <f t="shared" si="9"/>
        <v>14</v>
      </c>
      <c r="EJ2">
        <f t="shared" si="9"/>
        <v>15</v>
      </c>
      <c r="EK2">
        <f t="shared" si="9"/>
        <v>16</v>
      </c>
      <c r="EL2" s="36" t="s">
        <v>6</v>
      </c>
      <c r="EM2" s="32">
        <f ca="1">IF(EE2&lt;=INDIRECT(ADDRESS(3,69+15*($EN$3-6)))*6,VLOOKUP(EE2,$DY$3:$EB$56,4),0)</f>
        <v>1</v>
      </c>
      <c r="EN2" s="20"/>
      <c r="EO2" s="21" t="s">
        <v>7</v>
      </c>
      <c r="EP2" s="21" t="s">
        <v>8</v>
      </c>
      <c r="EQ2" s="21" t="s">
        <v>0</v>
      </c>
      <c r="ER2" s="41">
        <f ca="1">SUM(ER3:ER94)</f>
        <v>1</v>
      </c>
      <c r="ET2" s="2">
        <f>FC3-1</f>
        <v>11</v>
      </c>
      <c r="EU2">
        <f>$ET2+EU$1</f>
        <v>12</v>
      </c>
      <c r="EV2">
        <f t="shared" ref="EV2:EZ17" si="10">$ET2+EV$1</f>
        <v>13</v>
      </c>
      <c r="EW2">
        <f t="shared" si="10"/>
        <v>14</v>
      </c>
      <c r="EX2">
        <f t="shared" si="10"/>
        <v>15</v>
      </c>
      <c r="EY2">
        <f t="shared" si="10"/>
        <v>16</v>
      </c>
      <c r="EZ2">
        <f t="shared" si="10"/>
        <v>17</v>
      </c>
      <c r="FA2" s="36" t="s">
        <v>6</v>
      </c>
      <c r="FB2" s="32">
        <f ca="1">IF(ET2&lt;=INDIRECT(ADDRESS(3,69+15*($EN$3-6)))*6,VLOOKUP(ET2,$EN$3:$EQ$58,4),0)</f>
        <v>1</v>
      </c>
      <c r="FC2" s="71"/>
      <c r="FD2" s="21" t="s">
        <v>7</v>
      </c>
      <c r="FE2" s="21" t="s">
        <v>8</v>
      </c>
      <c r="FF2" s="21" t="s">
        <v>0</v>
      </c>
      <c r="FG2" s="29">
        <f ca="1">SUM(FG3:FG400)</f>
        <v>1.0000000000000002</v>
      </c>
      <c r="FI2" s="2">
        <f>FR3-1</f>
        <v>12</v>
      </c>
      <c r="FJ2">
        <f>$FI2+FJ$1</f>
        <v>13</v>
      </c>
      <c r="FK2">
        <f t="shared" ref="FK2:FO17" si="11">$FI2+FK$1</f>
        <v>14</v>
      </c>
      <c r="FL2">
        <f t="shared" si="11"/>
        <v>15</v>
      </c>
      <c r="FM2">
        <f t="shared" si="11"/>
        <v>16</v>
      </c>
      <c r="FN2">
        <f t="shared" si="11"/>
        <v>17</v>
      </c>
      <c r="FO2">
        <f t="shared" si="11"/>
        <v>18</v>
      </c>
      <c r="FP2" s="36" t="s">
        <v>6</v>
      </c>
      <c r="FQ2" s="32">
        <f ca="1">IF(FI2&lt;=FQ$1*6,VLOOKUP(FI2,$FC$3:$FF$82,4),0)</f>
        <v>1</v>
      </c>
      <c r="FR2" s="20"/>
      <c r="FS2" s="21" t="s">
        <v>7</v>
      </c>
      <c r="FT2" s="21" t="s">
        <v>8</v>
      </c>
      <c r="FU2" s="21" t="s">
        <v>0</v>
      </c>
      <c r="FV2" s="40" t="e">
        <f ca="1">SUM(FV3:FV400)</f>
        <v>#N/A</v>
      </c>
    </row>
    <row r="3" spans="1:178" x14ac:dyDescent="0.25">
      <c r="A3" s="3">
        <v>2</v>
      </c>
      <c r="B3" s="8">
        <f t="shared" ref="B3:B7" si="12">$I3+B$1</f>
        <v>2</v>
      </c>
      <c r="C3" s="23">
        <v>1</v>
      </c>
      <c r="D3" s="12">
        <f>COUNTIF($B$2:$B$7,C3)</f>
        <v>1</v>
      </c>
      <c r="E3" s="24">
        <f>D3/E$1</f>
        <v>0.16666666666666666</v>
      </c>
      <c r="F3" s="8"/>
      <c r="G3" s="8"/>
      <c r="I3" s="3">
        <v>2</v>
      </c>
      <c r="J3" s="8">
        <f t="shared" ref="J3:O7" si="13">$I3+J$1</f>
        <v>3</v>
      </c>
      <c r="K3" s="8">
        <f t="shared" si="13"/>
        <v>4</v>
      </c>
      <c r="L3" s="8">
        <f t="shared" si="13"/>
        <v>5</v>
      </c>
      <c r="M3" s="8">
        <f t="shared" si="13"/>
        <v>6</v>
      </c>
      <c r="N3" s="8">
        <f t="shared" si="13"/>
        <v>7</v>
      </c>
      <c r="O3" s="8">
        <f t="shared" si="13"/>
        <v>8</v>
      </c>
      <c r="P3" s="23">
        <v>2</v>
      </c>
      <c r="Q3" s="12">
        <f>COUNTIF($J$2:$O$7,P3)</f>
        <v>1</v>
      </c>
      <c r="R3" s="24">
        <f>Q3/$R$1</f>
        <v>2.7777777777777776E-2</v>
      </c>
      <c r="U3" s="3">
        <v>2</v>
      </c>
      <c r="V3" s="8">
        <f t="shared" si="1"/>
        <v>4</v>
      </c>
      <c r="W3" s="8">
        <f t="shared" si="1"/>
        <v>5</v>
      </c>
      <c r="X3" s="8">
        <f t="shared" si="1"/>
        <v>6</v>
      </c>
      <c r="Y3" s="8">
        <f t="shared" si="1"/>
        <v>7</v>
      </c>
      <c r="Z3" s="8">
        <f t="shared" si="1"/>
        <v>8</v>
      </c>
      <c r="AA3" s="9">
        <f t="shared" si="1"/>
        <v>9</v>
      </c>
      <c r="AB3" s="13">
        <v>1</v>
      </c>
      <c r="AC3" s="23">
        <v>3</v>
      </c>
      <c r="AD3" s="12">
        <f>COUNTIF($V$2:$AA$37,AC3)</f>
        <v>1</v>
      </c>
      <c r="AE3" s="24">
        <f>AD3/AE$1</f>
        <v>4.6296296296296294E-3</v>
      </c>
      <c r="AG3" s="3">
        <f t="shared" ref="AG3:AG17" si="14">AG2+1</f>
        <v>4</v>
      </c>
      <c r="AH3">
        <f t="shared" ref="AH3:AH17" si="15">$AG3+AH$1</f>
        <v>5</v>
      </c>
      <c r="AI3">
        <f t="shared" si="2"/>
        <v>6</v>
      </c>
      <c r="AJ3">
        <f t="shared" si="2"/>
        <v>7</v>
      </c>
      <c r="AK3">
        <f t="shared" si="2"/>
        <v>8</v>
      </c>
      <c r="AL3">
        <f t="shared" si="2"/>
        <v>9</v>
      </c>
      <c r="AM3">
        <f t="shared" si="2"/>
        <v>10</v>
      </c>
      <c r="AN3" t="str">
        <f>"x"&amp;AD5</f>
        <v>x6</v>
      </c>
      <c r="AO3" s="25">
        <v>4</v>
      </c>
      <c r="AP3" s="12">
        <v>1</v>
      </c>
      <c r="AQ3" s="24">
        <f>AP3/AQ$1</f>
        <v>7.716049382716049E-4</v>
      </c>
      <c r="AS3" s="3">
        <f t="shared" ref="AS3:AS22" si="16">AS2+1</f>
        <v>5</v>
      </c>
      <c r="AT3">
        <f t="shared" ref="AT3:AY22" si="17">$AS3+AT$1</f>
        <v>6</v>
      </c>
      <c r="AU3">
        <f t="shared" si="3"/>
        <v>7</v>
      </c>
      <c r="AV3">
        <f t="shared" si="3"/>
        <v>8</v>
      </c>
      <c r="AW3">
        <f t="shared" si="3"/>
        <v>9</v>
      </c>
      <c r="AX3">
        <f t="shared" si="3"/>
        <v>10</v>
      </c>
      <c r="AY3">
        <f t="shared" si="3"/>
        <v>11</v>
      </c>
      <c r="AZ3" s="36" t="s">
        <v>6</v>
      </c>
      <c r="BA3" s="32">
        <v>4</v>
      </c>
      <c r="BB3" s="23">
        <v>5</v>
      </c>
      <c r="BC3" s="12">
        <v>1</v>
      </c>
      <c r="BD3" s="12">
        <v>1</v>
      </c>
      <c r="BE3" s="8">
        <f ca="1">SUM(INDIRECT(ADDRESS(1+BC3,53)):INDIRECT(ADDRESS(1+BD3,53)))</f>
        <v>1</v>
      </c>
      <c r="BF3" s="24">
        <f ca="1">BE3/BF$1</f>
        <v>1.286008230452675E-4</v>
      </c>
      <c r="BH3" s="3">
        <f t="shared" ref="BH3:BH27" si="18">BH2+1</f>
        <v>6</v>
      </c>
      <c r="BI3">
        <f t="shared" ref="BI3:BN27" si="19">$BH3+BI$1</f>
        <v>7</v>
      </c>
      <c r="BJ3">
        <f t="shared" si="4"/>
        <v>8</v>
      </c>
      <c r="BK3">
        <f t="shared" si="4"/>
        <v>9</v>
      </c>
      <c r="BL3">
        <f t="shared" si="4"/>
        <v>10</v>
      </c>
      <c r="BM3">
        <f t="shared" si="4"/>
        <v>11</v>
      </c>
      <c r="BN3">
        <f t="shared" si="4"/>
        <v>12</v>
      </c>
      <c r="BO3" s="36" t="s">
        <v>6</v>
      </c>
      <c r="BP3" s="32">
        <f t="shared" ref="BP3:BP45" ca="1" si="20">IF(BH3&gt;0,VLOOKUP(BH3,$BB$3:$BE$28,4),0)</f>
        <v>5</v>
      </c>
      <c r="BQ3" s="23">
        <v>6</v>
      </c>
      <c r="BR3" s="12">
        <v>1</v>
      </c>
      <c r="BS3" s="12">
        <v>1</v>
      </c>
      <c r="BT3" s="8">
        <f ca="1">SUM(INDIRECT(ADDRESS(1+BR3,53+15*($BQ$3-5))):INDIRECT(ADDRESS(1+BS3,53+15*($BQ$3-5))))</f>
        <v>1</v>
      </c>
      <c r="BU3" s="24">
        <f ca="1">BT3/BU$1</f>
        <v>2.143347050754458E-5</v>
      </c>
      <c r="BW3" s="3">
        <f t="shared" ref="BW3:BW32" si="21">BW2+1</f>
        <v>7</v>
      </c>
      <c r="BX3">
        <f t="shared" ref="BX3:CC32" si="22">$BW3+BX$1</f>
        <v>8</v>
      </c>
      <c r="BY3">
        <f t="shared" si="5"/>
        <v>9</v>
      </c>
      <c r="BZ3">
        <f t="shared" si="5"/>
        <v>10</v>
      </c>
      <c r="CA3">
        <f t="shared" si="5"/>
        <v>11</v>
      </c>
      <c r="CB3">
        <f t="shared" si="5"/>
        <v>12</v>
      </c>
      <c r="CC3">
        <f t="shared" si="5"/>
        <v>13</v>
      </c>
      <c r="CD3" s="36" t="s">
        <v>6</v>
      </c>
      <c r="CE3" s="32">
        <f t="shared" ref="CE3:CE33" ca="1" si="23">IF(BW3&gt;0,VLOOKUP(BW3,$BQ$3:$BT$33,4),0)</f>
        <v>6</v>
      </c>
      <c r="CF3" s="23">
        <v>7</v>
      </c>
      <c r="CG3" s="12">
        <v>1</v>
      </c>
      <c r="CH3" s="12">
        <v>1</v>
      </c>
      <c r="CI3" s="8">
        <f ca="1">SUM(INDIRECT(ADDRESS(1+CG3,53+15*($CF$3-5))):INDIRECT(ADDRESS(1+CH3,53+15*($CF$3-5))))</f>
        <v>1</v>
      </c>
      <c r="CJ3" s="24">
        <f ca="1">CI3/CJ$1</f>
        <v>3.5722450845907635E-6</v>
      </c>
      <c r="CL3" s="3">
        <f t="shared" ref="CL3:CL37" si="24">CL2+1</f>
        <v>8</v>
      </c>
      <c r="CM3">
        <f t="shared" ref="CM3:CR37" si="25">$CL3+CM$1</f>
        <v>9</v>
      </c>
      <c r="CN3">
        <f t="shared" si="6"/>
        <v>10</v>
      </c>
      <c r="CO3">
        <f t="shared" si="6"/>
        <v>11</v>
      </c>
      <c r="CP3">
        <f t="shared" si="6"/>
        <v>12</v>
      </c>
      <c r="CQ3">
        <f t="shared" si="6"/>
        <v>13</v>
      </c>
      <c r="CR3">
        <f t="shared" si="6"/>
        <v>14</v>
      </c>
      <c r="CS3" s="36" t="s">
        <v>6</v>
      </c>
      <c r="CT3" s="32">
        <f t="shared" ref="CT3:CT37" ca="1" si="26">IF(CL3&gt;0,VLOOKUP(CL3,$CF$3:$CI$38,4),0)</f>
        <v>7</v>
      </c>
      <c r="CU3" s="23">
        <v>8</v>
      </c>
      <c r="CV3" s="12">
        <v>1</v>
      </c>
      <c r="CW3" s="12">
        <v>1</v>
      </c>
      <c r="CX3" s="8">
        <f ca="1">SUM(INDIRECT(ADDRESS(1+CV3,53+15*($CU$3-5))):INDIRECT(ADDRESS(1+CW3,53+15*($CU$3-5))))</f>
        <v>1</v>
      </c>
      <c r="CY3" s="24">
        <f ca="1">CX3/CY$1</f>
        <v>5.9537418076512728E-7</v>
      </c>
      <c r="DA3" s="3">
        <f t="shared" ref="DA3:DA42" si="27">DA2+1</f>
        <v>9</v>
      </c>
      <c r="DB3">
        <f t="shared" ref="DB3:DG42" si="28">$DA3+DB$1</f>
        <v>10</v>
      </c>
      <c r="DC3">
        <f t="shared" si="7"/>
        <v>11</v>
      </c>
      <c r="DD3">
        <f t="shared" si="7"/>
        <v>12</v>
      </c>
      <c r="DE3">
        <f t="shared" si="7"/>
        <v>13</v>
      </c>
      <c r="DF3">
        <f t="shared" si="7"/>
        <v>14</v>
      </c>
      <c r="DG3">
        <f t="shared" si="7"/>
        <v>15</v>
      </c>
      <c r="DH3" s="36" t="s">
        <v>6</v>
      </c>
      <c r="DI3" s="32">
        <f t="shared" ref="DI3:DI42" ca="1" si="29">IF(DA3&gt;0,VLOOKUP(DA3,$CU$3:$CX$43,4),0)</f>
        <v>8</v>
      </c>
      <c r="DJ3" s="23">
        <v>9</v>
      </c>
      <c r="DK3" s="12">
        <v>1</v>
      </c>
      <c r="DL3" s="12">
        <v>1</v>
      </c>
      <c r="DM3" s="8">
        <f ca="1">SUM(INDIRECT(ADDRESS(1+DK3,53+15*($DJ$3-5))):INDIRECT(ADDRESS(1+DL3,53+15*($DJ$3-5))))</f>
        <v>1</v>
      </c>
      <c r="DN3" s="24">
        <f ca="1">DM3/DN$1</f>
        <v>9.9229030127521205E-8</v>
      </c>
      <c r="DP3" s="3">
        <f t="shared" ref="DP3:DP47" si="30">DP2+1</f>
        <v>10</v>
      </c>
      <c r="DQ3">
        <f t="shared" ref="DQ3:DV47" si="31">$DP3+DQ$1</f>
        <v>11</v>
      </c>
      <c r="DR3">
        <f t="shared" si="8"/>
        <v>12</v>
      </c>
      <c r="DS3">
        <f t="shared" si="8"/>
        <v>13</v>
      </c>
      <c r="DT3">
        <f t="shared" si="8"/>
        <v>14</v>
      </c>
      <c r="DU3">
        <f t="shared" si="8"/>
        <v>15</v>
      </c>
      <c r="DV3">
        <f t="shared" si="8"/>
        <v>16</v>
      </c>
      <c r="DW3" s="36" t="s">
        <v>6</v>
      </c>
      <c r="DX3" s="32">
        <f t="shared" ref="DX3:DX47" ca="1" si="32">IF(DP3&gt;0,VLOOKUP(DP3,$DJ$3:$DM$48,4),0)</f>
        <v>9</v>
      </c>
      <c r="DY3" s="23">
        <v>10</v>
      </c>
      <c r="DZ3" s="12">
        <v>1</v>
      </c>
      <c r="EA3" s="12">
        <v>1</v>
      </c>
      <c r="EB3" s="8">
        <f ca="1">SUM(INDIRECT(ADDRESS(1+DZ3,53+15*($DY$3-5))):INDIRECT(ADDRESS(1+EA3,53+15*($DY$3-5))))</f>
        <v>1</v>
      </c>
      <c r="EC3" s="24">
        <f ca="1">EB3/EC$1</f>
        <v>1.6538171687920201E-8</v>
      </c>
      <c r="EE3" s="3">
        <f t="shared" ref="EE3:EE66" si="33">EE2+1</f>
        <v>11</v>
      </c>
      <c r="EF3">
        <f t="shared" ref="EF3:EK34" si="34">$EE3+EF$1</f>
        <v>12</v>
      </c>
      <c r="EG3">
        <f t="shared" si="9"/>
        <v>13</v>
      </c>
      <c r="EH3">
        <f t="shared" si="9"/>
        <v>14</v>
      </c>
      <c r="EI3">
        <f t="shared" si="9"/>
        <v>15</v>
      </c>
      <c r="EJ3">
        <f t="shared" si="9"/>
        <v>16</v>
      </c>
      <c r="EK3">
        <f t="shared" si="9"/>
        <v>17</v>
      </c>
      <c r="EL3" s="36" t="s">
        <v>6</v>
      </c>
      <c r="EM3" s="32">
        <f ca="1">IF(EE3&lt;=INDIRECT(ADDRESS(3,69+15*($EN$3-6)))*6,VLOOKUP(EE3,$DY$3:$EB$56,4),0)</f>
        <v>10</v>
      </c>
      <c r="EN3" s="23">
        <v>11</v>
      </c>
      <c r="EO3" s="12">
        <v>1</v>
      </c>
      <c r="EP3" s="12">
        <v>1</v>
      </c>
      <c r="EQ3" s="8">
        <f ca="1">SUM(INDIRECT(ADDRESS(1+EO3,53+15*($EN$3-5))):INDIRECT(ADDRESS(1+EP3,53+15*($EN$3-5))))</f>
        <v>1</v>
      </c>
      <c r="ER3" s="24">
        <f ca="1">EQ3/ER$1</f>
        <v>2.7563619479867003E-9</v>
      </c>
      <c r="ET3" s="3">
        <f t="shared" ref="ET3:ET66" si="35">ET2+1</f>
        <v>12</v>
      </c>
      <c r="EU3">
        <f t="shared" ref="EU3:EZ34" si="36">$ET3+EU$1</f>
        <v>13</v>
      </c>
      <c r="EV3">
        <f t="shared" si="10"/>
        <v>14</v>
      </c>
      <c r="EW3">
        <f t="shared" si="10"/>
        <v>15</v>
      </c>
      <c r="EX3">
        <f t="shared" si="10"/>
        <v>16</v>
      </c>
      <c r="EY3">
        <f t="shared" si="10"/>
        <v>17</v>
      </c>
      <c r="EZ3">
        <f t="shared" si="10"/>
        <v>18</v>
      </c>
      <c r="FA3" s="36" t="s">
        <v>6</v>
      </c>
      <c r="FB3" s="32">
        <f t="shared" ref="FB3:FB66" ca="1" si="37">IF(ET3&lt;=INDIRECT(ADDRESS(3,69+15*($EN$3-6)))*6,VLOOKUP(ET3,$EN$3:$EQ$58,4),0)</f>
        <v>11</v>
      </c>
      <c r="FC3" s="72">
        <v>12</v>
      </c>
      <c r="FD3" s="12">
        <v>1</v>
      </c>
      <c r="FE3" s="12">
        <v>1</v>
      </c>
      <c r="FF3" s="8">
        <f ca="1">SUM(INDIRECT(ADDRESS(1+FD3,53+15*($FC$3-5))):INDIRECT(ADDRESS(1+FE3,53+15*($FC$3-5))))</f>
        <v>1</v>
      </c>
      <c r="FG3" s="24">
        <f ca="1">FF3/FG$1</f>
        <v>4.593936579977834E-10</v>
      </c>
      <c r="FI3" s="3">
        <f t="shared" ref="FI3:FI66" si="38">FI2+1</f>
        <v>13</v>
      </c>
      <c r="FJ3">
        <f t="shared" ref="FJ3:FO34" si="39">$FI3+FJ$1</f>
        <v>14</v>
      </c>
      <c r="FK3">
        <f t="shared" si="11"/>
        <v>15</v>
      </c>
      <c r="FL3">
        <f t="shared" si="11"/>
        <v>16</v>
      </c>
      <c r="FM3">
        <f t="shared" si="11"/>
        <v>17</v>
      </c>
      <c r="FN3">
        <f t="shared" si="11"/>
        <v>18</v>
      </c>
      <c r="FO3">
        <f t="shared" si="11"/>
        <v>19</v>
      </c>
      <c r="FP3" s="36" t="s">
        <v>6</v>
      </c>
      <c r="FQ3" s="32">
        <f ca="1">IF(FI3&lt;=FQ$1*6,VLOOKUP(FI3,$FC$3:$FF$82,4),0)</f>
        <v>12</v>
      </c>
      <c r="FR3" s="23">
        <f>FQ1</f>
        <v>13</v>
      </c>
      <c r="FS3" s="12">
        <v>1</v>
      </c>
      <c r="FT3" s="12">
        <v>1</v>
      </c>
      <c r="FU3" s="8">
        <f ca="1">SUM(INDIRECT(ADDRESS(1+FS3,53+15*($FR$3-5))):INDIRECT(ADDRESS(1+FT3,53+15*($FR$3-5))))</f>
        <v>1</v>
      </c>
      <c r="FV3" s="24">
        <f ca="1">FU3/FV$1</f>
        <v>7.6565609666297233E-11</v>
      </c>
    </row>
    <row r="4" spans="1:178" x14ac:dyDescent="0.25">
      <c r="A4" s="3">
        <v>3</v>
      </c>
      <c r="B4" s="8">
        <f t="shared" si="12"/>
        <v>3</v>
      </c>
      <c r="C4" s="25">
        <f>C3+1</f>
        <v>2</v>
      </c>
      <c r="D4" s="12">
        <f t="shared" ref="D4:D8" si="40">COUNTIF($B$2:$B$7,C4)</f>
        <v>1</v>
      </c>
      <c r="E4" s="24">
        <f t="shared" ref="E4:E8" si="41">D4/E$1</f>
        <v>0.16666666666666666</v>
      </c>
      <c r="F4" s="8"/>
      <c r="G4" s="8"/>
      <c r="I4" s="3">
        <v>3</v>
      </c>
      <c r="J4" s="8">
        <f t="shared" si="13"/>
        <v>4</v>
      </c>
      <c r="K4" s="8">
        <f t="shared" si="13"/>
        <v>5</v>
      </c>
      <c r="L4" s="8">
        <f t="shared" si="13"/>
        <v>6</v>
      </c>
      <c r="M4" s="8">
        <f t="shared" si="13"/>
        <v>7</v>
      </c>
      <c r="N4" s="8">
        <f t="shared" si="13"/>
        <v>8</v>
      </c>
      <c r="O4" s="8">
        <f t="shared" si="13"/>
        <v>9</v>
      </c>
      <c r="P4" s="25">
        <f>P3+1</f>
        <v>3</v>
      </c>
      <c r="Q4" s="12">
        <f t="shared" ref="Q4:Q13" si="42">COUNTIF($J$2:$O$7,P4)</f>
        <v>2</v>
      </c>
      <c r="R4" s="24">
        <f t="shared" ref="R4:R13" si="43">Q4/$R$1</f>
        <v>5.5555555555555552E-2</v>
      </c>
      <c r="U4" s="3">
        <v>3</v>
      </c>
      <c r="V4" s="8">
        <f t="shared" si="1"/>
        <v>5</v>
      </c>
      <c r="W4" s="8">
        <f t="shared" si="1"/>
        <v>6</v>
      </c>
      <c r="X4" s="8">
        <f t="shared" si="1"/>
        <v>7</v>
      </c>
      <c r="Y4" s="8">
        <f t="shared" si="1"/>
        <v>8</v>
      </c>
      <c r="Z4" s="8">
        <f t="shared" si="1"/>
        <v>9</v>
      </c>
      <c r="AA4" s="9">
        <f t="shared" si="1"/>
        <v>10</v>
      </c>
      <c r="AB4" s="13">
        <v>1</v>
      </c>
      <c r="AC4" s="25">
        <f>AC3+1</f>
        <v>4</v>
      </c>
      <c r="AD4" s="12">
        <f t="shared" ref="AD4:AD18" si="44">COUNTIF($V$2:$AA$37,AC4)</f>
        <v>3</v>
      </c>
      <c r="AE4" s="24">
        <f t="shared" ref="AE4:AE18" si="45">AD4/AE$1</f>
        <v>1.3888888888888888E-2</v>
      </c>
      <c r="AG4" s="3">
        <f t="shared" si="14"/>
        <v>5</v>
      </c>
      <c r="AH4">
        <f t="shared" si="15"/>
        <v>6</v>
      </c>
      <c r="AI4">
        <f t="shared" si="2"/>
        <v>7</v>
      </c>
      <c r="AJ4">
        <f t="shared" si="2"/>
        <v>8</v>
      </c>
      <c r="AK4">
        <f t="shared" si="2"/>
        <v>9</v>
      </c>
      <c r="AL4">
        <f t="shared" si="2"/>
        <v>10</v>
      </c>
      <c r="AM4">
        <f t="shared" si="2"/>
        <v>11</v>
      </c>
      <c r="AN4" t="str">
        <f>"x"&amp;AD6</f>
        <v>x10</v>
      </c>
      <c r="AO4" s="25">
        <f t="shared" ref="AO4:AO23" si="46">AO3+1</f>
        <v>5</v>
      </c>
      <c r="AP4" s="12">
        <v>4</v>
      </c>
      <c r="AQ4" s="24">
        <f t="shared" ref="AQ4:AQ23" si="47">AP4/AQ$1</f>
        <v>3.0864197530864196E-3</v>
      </c>
      <c r="AS4" s="3">
        <f t="shared" si="16"/>
        <v>6</v>
      </c>
      <c r="AT4">
        <f t="shared" si="17"/>
        <v>7</v>
      </c>
      <c r="AU4">
        <f t="shared" si="3"/>
        <v>8</v>
      </c>
      <c r="AV4">
        <f t="shared" si="3"/>
        <v>9</v>
      </c>
      <c r="AW4">
        <f t="shared" si="3"/>
        <v>10</v>
      </c>
      <c r="AX4">
        <f t="shared" si="3"/>
        <v>11</v>
      </c>
      <c r="AY4">
        <f t="shared" si="3"/>
        <v>12</v>
      </c>
      <c r="AZ4" s="36" t="s">
        <v>6</v>
      </c>
      <c r="BA4" s="32">
        <v>10</v>
      </c>
      <c r="BB4" s="25">
        <f>BB3+1</f>
        <v>6</v>
      </c>
      <c r="BC4" s="8">
        <v>1</v>
      </c>
      <c r="BD4" s="8">
        <v>2</v>
      </c>
      <c r="BE4" s="8">
        <f ca="1">SUM(INDIRECT(ADDRESS(1+BC4,53)):INDIRECT(ADDRESS(1+BD4,53)))</f>
        <v>5</v>
      </c>
      <c r="BF4" s="24">
        <f t="shared" ref="BF4:BF28" ca="1" si="48">BE4/BF$1</f>
        <v>6.4300411522633745E-4</v>
      </c>
      <c r="BH4" s="3">
        <f t="shared" si="18"/>
        <v>7</v>
      </c>
      <c r="BI4">
        <f t="shared" si="19"/>
        <v>8</v>
      </c>
      <c r="BJ4">
        <f t="shared" si="4"/>
        <v>9</v>
      </c>
      <c r="BK4">
        <f t="shared" si="4"/>
        <v>10</v>
      </c>
      <c r="BL4">
        <f t="shared" si="4"/>
        <v>11</v>
      </c>
      <c r="BM4">
        <f t="shared" si="4"/>
        <v>12</v>
      </c>
      <c r="BN4">
        <f t="shared" si="4"/>
        <v>13</v>
      </c>
      <c r="BO4" s="36" t="s">
        <v>6</v>
      </c>
      <c r="BP4" s="32">
        <f t="shared" ca="1" si="20"/>
        <v>15</v>
      </c>
      <c r="BQ4" s="25">
        <f>BQ3+1</f>
        <v>7</v>
      </c>
      <c r="BR4" s="8">
        <v>1</v>
      </c>
      <c r="BS4" s="8">
        <v>2</v>
      </c>
      <c r="BT4" s="8">
        <f ca="1">SUM(INDIRECT(ADDRESS(1+BR4,53+15*($BQ$3-5))):INDIRECT(ADDRESS(1+BS4,53+15*($BQ$3-5))))</f>
        <v>6</v>
      </c>
      <c r="BU4" s="24">
        <f t="shared" ref="BU4:BU33" ca="1" si="49">BT4/BU$1</f>
        <v>1.286008230452675E-4</v>
      </c>
      <c r="BW4" s="3">
        <f t="shared" si="21"/>
        <v>8</v>
      </c>
      <c r="BX4">
        <f t="shared" si="22"/>
        <v>9</v>
      </c>
      <c r="BY4">
        <f t="shared" si="5"/>
        <v>10</v>
      </c>
      <c r="BZ4">
        <f t="shared" si="5"/>
        <v>11</v>
      </c>
      <c r="CA4">
        <f t="shared" si="5"/>
        <v>12</v>
      </c>
      <c r="CB4">
        <f t="shared" si="5"/>
        <v>13</v>
      </c>
      <c r="CC4">
        <f t="shared" si="5"/>
        <v>14</v>
      </c>
      <c r="CD4" s="36" t="s">
        <v>6</v>
      </c>
      <c r="CE4" s="32">
        <f t="shared" ca="1" si="23"/>
        <v>21</v>
      </c>
      <c r="CF4" s="25">
        <f>CF3+1</f>
        <v>8</v>
      </c>
      <c r="CG4" s="8">
        <v>1</v>
      </c>
      <c r="CH4" s="8">
        <v>2</v>
      </c>
      <c r="CI4" s="8">
        <f ca="1">SUM(INDIRECT(ADDRESS(1+CG4,53+15*($CF$3-5))):INDIRECT(ADDRESS(1+CH4,53+15*($CF$3-5))))</f>
        <v>7</v>
      </c>
      <c r="CJ4" s="24">
        <f t="shared" ref="CJ4:CJ38" ca="1" si="50">CI4/CJ$1</f>
        <v>2.5005715592135344E-5</v>
      </c>
      <c r="CL4" s="3">
        <f t="shared" si="24"/>
        <v>9</v>
      </c>
      <c r="CM4">
        <f t="shared" si="25"/>
        <v>10</v>
      </c>
      <c r="CN4">
        <f t="shared" si="6"/>
        <v>11</v>
      </c>
      <c r="CO4">
        <f t="shared" si="6"/>
        <v>12</v>
      </c>
      <c r="CP4">
        <f t="shared" si="6"/>
        <v>13</v>
      </c>
      <c r="CQ4">
        <f t="shared" si="6"/>
        <v>14</v>
      </c>
      <c r="CR4">
        <f t="shared" si="6"/>
        <v>15</v>
      </c>
      <c r="CS4" s="36" t="s">
        <v>6</v>
      </c>
      <c r="CT4" s="32">
        <f t="shared" ca="1" si="26"/>
        <v>28</v>
      </c>
      <c r="CU4" s="25">
        <f>CU3+1</f>
        <v>9</v>
      </c>
      <c r="CV4" s="8">
        <v>1</v>
      </c>
      <c r="CW4" s="8">
        <v>2</v>
      </c>
      <c r="CX4" s="8">
        <f ca="1">SUM(INDIRECT(ADDRESS(1+CV4,53+15*($CU$3-5))):INDIRECT(ADDRESS(1+CW4,53+15*($CU$3-5))))</f>
        <v>8</v>
      </c>
      <c r="CY4" s="24">
        <f t="shared" ref="CY4:CY43" ca="1" si="51">CX4/CY$1</f>
        <v>4.7629934461210183E-6</v>
      </c>
      <c r="DA4" s="3">
        <f t="shared" si="27"/>
        <v>10</v>
      </c>
      <c r="DB4">
        <f t="shared" si="28"/>
        <v>11</v>
      </c>
      <c r="DC4">
        <f t="shared" si="7"/>
        <v>12</v>
      </c>
      <c r="DD4">
        <f t="shared" si="7"/>
        <v>13</v>
      </c>
      <c r="DE4">
        <f t="shared" si="7"/>
        <v>14</v>
      </c>
      <c r="DF4">
        <f t="shared" si="7"/>
        <v>15</v>
      </c>
      <c r="DG4">
        <f t="shared" si="7"/>
        <v>16</v>
      </c>
      <c r="DH4" s="36" t="s">
        <v>6</v>
      </c>
      <c r="DI4" s="32">
        <f t="shared" ca="1" si="29"/>
        <v>36</v>
      </c>
      <c r="DJ4" s="25">
        <f>DJ3+1</f>
        <v>10</v>
      </c>
      <c r="DK4" s="8">
        <v>1</v>
      </c>
      <c r="DL4" s="8">
        <v>2</v>
      </c>
      <c r="DM4" s="8">
        <f ca="1">SUM(INDIRECT(ADDRESS(1+DK4,53+15*($DJ$3-5))):INDIRECT(ADDRESS(1+DL4,53+15*($DJ$3-5))))</f>
        <v>9</v>
      </c>
      <c r="DN4" s="24">
        <f t="shared" ref="DN4:DN48" ca="1" si="52">DM4/DN$1</f>
        <v>8.9306127114769087E-7</v>
      </c>
      <c r="DP4" s="3">
        <f t="shared" si="30"/>
        <v>11</v>
      </c>
      <c r="DQ4">
        <f t="shared" si="31"/>
        <v>12</v>
      </c>
      <c r="DR4">
        <f t="shared" si="8"/>
        <v>13</v>
      </c>
      <c r="DS4">
        <f t="shared" si="8"/>
        <v>14</v>
      </c>
      <c r="DT4">
        <f t="shared" si="8"/>
        <v>15</v>
      </c>
      <c r="DU4">
        <f t="shared" si="8"/>
        <v>16</v>
      </c>
      <c r="DV4">
        <f t="shared" si="8"/>
        <v>17</v>
      </c>
      <c r="DW4" s="36" t="s">
        <v>6</v>
      </c>
      <c r="DX4" s="32">
        <f t="shared" ca="1" si="32"/>
        <v>45</v>
      </c>
      <c r="DY4" s="25">
        <f>DY3+1</f>
        <v>11</v>
      </c>
      <c r="DZ4" s="8">
        <v>1</v>
      </c>
      <c r="EA4" s="8">
        <v>2</v>
      </c>
      <c r="EB4" s="8">
        <f ca="1">SUM(INDIRECT(ADDRESS(1+DZ4,53+15*($DY$3-5))):INDIRECT(ADDRESS(1+EA4,53+15*($DY$3-5))))</f>
        <v>10</v>
      </c>
      <c r="EC4" s="24">
        <f t="shared" ref="EC4:EC56" ca="1" si="53">EB4/EC$1</f>
        <v>1.6538171687920201E-7</v>
      </c>
      <c r="EE4" s="3">
        <f t="shared" si="33"/>
        <v>12</v>
      </c>
      <c r="EF4">
        <f t="shared" si="34"/>
        <v>13</v>
      </c>
      <c r="EG4">
        <f t="shared" si="9"/>
        <v>14</v>
      </c>
      <c r="EH4">
        <f t="shared" si="9"/>
        <v>15</v>
      </c>
      <c r="EI4">
        <f t="shared" si="9"/>
        <v>16</v>
      </c>
      <c r="EJ4">
        <f t="shared" si="9"/>
        <v>17</v>
      </c>
      <c r="EK4">
        <f t="shared" si="9"/>
        <v>18</v>
      </c>
      <c r="EL4" s="36" t="s">
        <v>6</v>
      </c>
      <c r="EM4" s="32">
        <f ca="1">IF(EE4&lt;=INDIRECT(ADDRESS(3,69+15*($EN$3-6)))*6,VLOOKUP(EE4,$DY$3:$EB$56,4),0)</f>
        <v>55</v>
      </c>
      <c r="EN4" s="25">
        <f>IF(EN3+1&lt;=EN$1,IF(EN3&gt;EN$1/6-1,EN3+1,0),0)</f>
        <v>12</v>
      </c>
      <c r="EO4" s="8">
        <v>1</v>
      </c>
      <c r="EP4" s="8">
        <v>2</v>
      </c>
      <c r="EQ4" s="8">
        <f ca="1">SUM(INDIRECT(ADDRESS(1+EO4,53+15*($EN$3-5))):INDIRECT(ADDRESS(1+EP4,53+15*($EN$3-5))))</f>
        <v>11</v>
      </c>
      <c r="ER4" s="24">
        <f t="shared" ref="ER4:ER67" ca="1" si="54">EQ4/ER$1</f>
        <v>3.0319981427853706E-8</v>
      </c>
      <c r="ET4" s="3">
        <f t="shared" si="35"/>
        <v>13</v>
      </c>
      <c r="EU4">
        <f t="shared" si="36"/>
        <v>14</v>
      </c>
      <c r="EV4">
        <f t="shared" si="10"/>
        <v>15</v>
      </c>
      <c r="EW4">
        <f t="shared" si="10"/>
        <v>16</v>
      </c>
      <c r="EX4">
        <f t="shared" si="10"/>
        <v>17</v>
      </c>
      <c r="EY4">
        <f t="shared" si="10"/>
        <v>18</v>
      </c>
      <c r="EZ4">
        <f t="shared" si="10"/>
        <v>19</v>
      </c>
      <c r="FA4" s="36" t="s">
        <v>6</v>
      </c>
      <c r="FB4" s="32">
        <f t="shared" ca="1" si="37"/>
        <v>66</v>
      </c>
      <c r="FC4" s="73">
        <f>IF(FC3+1&lt;=FC$1,IF(FC3&gt;FC$1/6-1,FC3+1,0),0)</f>
        <v>13</v>
      </c>
      <c r="FD4" s="8">
        <v>1</v>
      </c>
      <c r="FE4" s="8">
        <v>2</v>
      </c>
      <c r="FF4" s="8">
        <f ca="1">SUM(INDIRECT(ADDRESS(1+FD4,53+15*($FC$3-5))):INDIRECT(ADDRESS(1+FE4,53+15*($FC$3-5))))</f>
        <v>12</v>
      </c>
      <c r="FG4" s="24">
        <f t="shared" ref="FG4:FG67" ca="1" si="55">FF4/FG$1</f>
        <v>5.5127238959734005E-9</v>
      </c>
      <c r="FI4" s="3">
        <f t="shared" si="38"/>
        <v>14</v>
      </c>
      <c r="FJ4">
        <f t="shared" si="39"/>
        <v>15</v>
      </c>
      <c r="FK4">
        <f t="shared" si="11"/>
        <v>16</v>
      </c>
      <c r="FL4">
        <f t="shared" si="11"/>
        <v>17</v>
      </c>
      <c r="FM4">
        <f t="shared" si="11"/>
        <v>18</v>
      </c>
      <c r="FN4">
        <f t="shared" si="11"/>
        <v>19</v>
      </c>
      <c r="FO4">
        <f t="shared" si="11"/>
        <v>20</v>
      </c>
      <c r="FP4" s="36" t="s">
        <v>6</v>
      </c>
      <c r="FQ4" s="32">
        <f ca="1">IF(FI4&lt;=FQ$1*6,VLOOKUP(FI4,$FC$3:$FF$82,4),0)</f>
        <v>78</v>
      </c>
      <c r="FR4" s="25">
        <f>IF(FR3+1&lt;=FR$1,IF(FR3&gt;FR$1/6-1,FR3+1,0),0)</f>
        <v>14</v>
      </c>
      <c r="FS4" s="8">
        <v>1</v>
      </c>
      <c r="FT4" s="8">
        <v>2</v>
      </c>
      <c r="FU4" s="8">
        <f ca="1">SUM(INDIRECT(ADDRESS(1+FS4,53+15*($FR$3-5))):INDIRECT(ADDRESS(1+FT4,53+15*($FR$3-5))))</f>
        <v>13</v>
      </c>
      <c r="FV4" s="24">
        <f t="shared" ref="FV4:FV67" ca="1" si="56">FU4/FV$1</f>
        <v>9.95352925661864E-10</v>
      </c>
    </row>
    <row r="5" spans="1:178" x14ac:dyDescent="0.25">
      <c r="A5" s="3">
        <v>4</v>
      </c>
      <c r="B5" s="8">
        <f t="shared" si="12"/>
        <v>4</v>
      </c>
      <c r="C5" s="25">
        <f t="shared" ref="C5:C8" si="57">C4+1</f>
        <v>3</v>
      </c>
      <c r="D5" s="12">
        <f t="shared" si="40"/>
        <v>1</v>
      </c>
      <c r="E5" s="24">
        <f t="shared" si="41"/>
        <v>0.16666666666666666</v>
      </c>
      <c r="F5" s="8"/>
      <c r="G5" s="8"/>
      <c r="I5" s="3">
        <v>4</v>
      </c>
      <c r="J5" s="8">
        <f t="shared" si="13"/>
        <v>5</v>
      </c>
      <c r="K5" s="8">
        <f t="shared" si="13"/>
        <v>6</v>
      </c>
      <c r="L5" s="8">
        <f t="shared" si="13"/>
        <v>7</v>
      </c>
      <c r="M5" s="8">
        <f t="shared" si="13"/>
        <v>8</v>
      </c>
      <c r="N5" s="8">
        <f t="shared" si="13"/>
        <v>9</v>
      </c>
      <c r="O5" s="8">
        <f t="shared" si="13"/>
        <v>10</v>
      </c>
      <c r="P5" s="25">
        <f t="shared" ref="P5:P13" si="58">P4+1</f>
        <v>4</v>
      </c>
      <c r="Q5" s="12">
        <f t="shared" si="42"/>
        <v>3</v>
      </c>
      <c r="R5" s="24">
        <f t="shared" si="43"/>
        <v>8.3333333333333329E-2</v>
      </c>
      <c r="U5" s="3">
        <v>4</v>
      </c>
      <c r="V5" s="8">
        <f t="shared" si="1"/>
        <v>6</v>
      </c>
      <c r="W5" s="8">
        <f t="shared" si="1"/>
        <v>7</v>
      </c>
      <c r="X5" s="8">
        <f t="shared" si="1"/>
        <v>8</v>
      </c>
      <c r="Y5" s="8">
        <f t="shared" si="1"/>
        <v>9</v>
      </c>
      <c r="Z5" s="8">
        <f t="shared" si="1"/>
        <v>10</v>
      </c>
      <c r="AA5" s="9">
        <f t="shared" si="1"/>
        <v>11</v>
      </c>
      <c r="AB5" s="13">
        <v>1</v>
      </c>
      <c r="AC5" s="25">
        <f t="shared" ref="AC5:AC18" si="59">AC4+1</f>
        <v>5</v>
      </c>
      <c r="AD5" s="12">
        <f t="shared" si="44"/>
        <v>6</v>
      </c>
      <c r="AE5" s="24">
        <f t="shared" si="45"/>
        <v>2.7777777777777776E-2</v>
      </c>
      <c r="AG5" s="3">
        <f t="shared" si="14"/>
        <v>6</v>
      </c>
      <c r="AH5">
        <f t="shared" si="15"/>
        <v>7</v>
      </c>
      <c r="AI5">
        <f t="shared" si="2"/>
        <v>8</v>
      </c>
      <c r="AJ5">
        <f t="shared" si="2"/>
        <v>9</v>
      </c>
      <c r="AK5">
        <f t="shared" si="2"/>
        <v>10</v>
      </c>
      <c r="AL5">
        <f t="shared" si="2"/>
        <v>11</v>
      </c>
      <c r="AM5">
        <f t="shared" si="2"/>
        <v>12</v>
      </c>
      <c r="AN5" t="str">
        <f>"x"&amp;AD7</f>
        <v>x15</v>
      </c>
      <c r="AO5" s="25">
        <f t="shared" si="46"/>
        <v>6</v>
      </c>
      <c r="AP5" s="12">
        <v>10</v>
      </c>
      <c r="AQ5" s="24">
        <f t="shared" si="47"/>
        <v>7.716049382716049E-3</v>
      </c>
      <c r="AS5" s="3">
        <f t="shared" si="16"/>
        <v>7</v>
      </c>
      <c r="AT5">
        <f t="shared" si="17"/>
        <v>8</v>
      </c>
      <c r="AU5">
        <f t="shared" si="3"/>
        <v>9</v>
      </c>
      <c r="AV5">
        <f t="shared" si="3"/>
        <v>10</v>
      </c>
      <c r="AW5">
        <f t="shared" si="3"/>
        <v>11</v>
      </c>
      <c r="AX5">
        <f t="shared" si="3"/>
        <v>12</v>
      </c>
      <c r="AY5">
        <f t="shared" si="3"/>
        <v>13</v>
      </c>
      <c r="AZ5" s="36" t="s">
        <v>6</v>
      </c>
      <c r="BA5" s="32">
        <v>20</v>
      </c>
      <c r="BB5" s="25">
        <f t="shared" ref="BB5:BB25" si="60">BB4+1</f>
        <v>7</v>
      </c>
      <c r="BC5" s="8">
        <v>1</v>
      </c>
      <c r="BD5" s="8">
        <v>3</v>
      </c>
      <c r="BE5" s="8">
        <f ca="1">SUM(INDIRECT(ADDRESS(1+BC5,53)):INDIRECT(ADDRESS(1+BD5,53)))</f>
        <v>15</v>
      </c>
      <c r="BF5" s="24">
        <f t="shared" ca="1" si="48"/>
        <v>1.9290123456790122E-3</v>
      </c>
      <c r="BH5" s="3">
        <f t="shared" si="18"/>
        <v>8</v>
      </c>
      <c r="BI5">
        <f t="shared" si="19"/>
        <v>9</v>
      </c>
      <c r="BJ5">
        <f t="shared" si="4"/>
        <v>10</v>
      </c>
      <c r="BK5">
        <f t="shared" si="4"/>
        <v>11</v>
      </c>
      <c r="BL5">
        <f t="shared" si="4"/>
        <v>12</v>
      </c>
      <c r="BM5">
        <f t="shared" si="4"/>
        <v>13</v>
      </c>
      <c r="BN5">
        <f t="shared" si="4"/>
        <v>14</v>
      </c>
      <c r="BO5" s="36" t="s">
        <v>6</v>
      </c>
      <c r="BP5" s="32">
        <f t="shared" ca="1" si="20"/>
        <v>35</v>
      </c>
      <c r="BQ5" s="25">
        <f t="shared" ref="BQ5:BQ33" si="61">BQ4+1</f>
        <v>8</v>
      </c>
      <c r="BR5" s="8">
        <v>1</v>
      </c>
      <c r="BS5" s="8">
        <v>3</v>
      </c>
      <c r="BT5" s="8">
        <f ca="1">SUM(INDIRECT(ADDRESS(1+BR5,53+15*($BQ$3-5))):INDIRECT(ADDRESS(1+BS5,53+15*($BQ$3-5))))</f>
        <v>21</v>
      </c>
      <c r="BU5" s="24">
        <f t="shared" ca="1" si="49"/>
        <v>4.5010288065843623E-4</v>
      </c>
      <c r="BW5" s="3">
        <f t="shared" si="21"/>
        <v>9</v>
      </c>
      <c r="BX5">
        <f t="shared" si="22"/>
        <v>10</v>
      </c>
      <c r="BY5">
        <f t="shared" si="5"/>
        <v>11</v>
      </c>
      <c r="BZ5">
        <f t="shared" si="5"/>
        <v>12</v>
      </c>
      <c r="CA5">
        <f t="shared" si="5"/>
        <v>13</v>
      </c>
      <c r="CB5">
        <f t="shared" si="5"/>
        <v>14</v>
      </c>
      <c r="CC5">
        <f t="shared" si="5"/>
        <v>15</v>
      </c>
      <c r="CD5" s="36" t="s">
        <v>6</v>
      </c>
      <c r="CE5" s="32">
        <f t="shared" ca="1" si="23"/>
        <v>56</v>
      </c>
      <c r="CF5" s="25">
        <f t="shared" ref="CF5:CF38" si="62">CF4+1</f>
        <v>9</v>
      </c>
      <c r="CG5" s="8">
        <v>1</v>
      </c>
      <c r="CH5" s="8">
        <v>3</v>
      </c>
      <c r="CI5" s="8">
        <f ca="1">SUM(INDIRECT(ADDRESS(1+CG5,53+15*($CF$3-5))):INDIRECT(ADDRESS(1+CH5,53+15*($CF$3-5))))</f>
        <v>28</v>
      </c>
      <c r="CJ5" s="24">
        <f t="shared" ca="1" si="50"/>
        <v>1.0002286236854138E-4</v>
      </c>
      <c r="CL5" s="3">
        <f t="shared" si="24"/>
        <v>10</v>
      </c>
      <c r="CM5">
        <f t="shared" si="25"/>
        <v>11</v>
      </c>
      <c r="CN5">
        <f t="shared" si="6"/>
        <v>12</v>
      </c>
      <c r="CO5">
        <f t="shared" si="6"/>
        <v>13</v>
      </c>
      <c r="CP5">
        <f t="shared" si="6"/>
        <v>14</v>
      </c>
      <c r="CQ5">
        <f t="shared" si="6"/>
        <v>15</v>
      </c>
      <c r="CR5">
        <f t="shared" si="6"/>
        <v>16</v>
      </c>
      <c r="CS5" s="36" t="s">
        <v>6</v>
      </c>
      <c r="CT5" s="32">
        <f t="shared" ca="1" si="26"/>
        <v>84</v>
      </c>
      <c r="CU5" s="25">
        <f t="shared" ref="CU5:CU43" si="63">CU4+1</f>
        <v>10</v>
      </c>
      <c r="CV5" s="8">
        <v>1</v>
      </c>
      <c r="CW5" s="8">
        <v>3</v>
      </c>
      <c r="CX5" s="8">
        <f ca="1">SUM(INDIRECT(ADDRESS(1+CV5,53+15*($CU$3-5))):INDIRECT(ADDRESS(1+CW5,53+15*($CU$3-5))))</f>
        <v>36</v>
      </c>
      <c r="CY5" s="24">
        <f t="shared" ca="1" si="51"/>
        <v>2.143347050754458E-5</v>
      </c>
      <c r="DA5" s="3">
        <f t="shared" si="27"/>
        <v>11</v>
      </c>
      <c r="DB5">
        <f t="shared" si="28"/>
        <v>12</v>
      </c>
      <c r="DC5">
        <f t="shared" si="7"/>
        <v>13</v>
      </c>
      <c r="DD5">
        <f t="shared" si="7"/>
        <v>14</v>
      </c>
      <c r="DE5">
        <f t="shared" si="7"/>
        <v>15</v>
      </c>
      <c r="DF5">
        <f t="shared" si="7"/>
        <v>16</v>
      </c>
      <c r="DG5">
        <f t="shared" si="7"/>
        <v>17</v>
      </c>
      <c r="DH5" s="36" t="s">
        <v>6</v>
      </c>
      <c r="DI5" s="32">
        <f t="shared" ca="1" si="29"/>
        <v>120</v>
      </c>
      <c r="DJ5" s="25">
        <f t="shared" ref="DJ5:DJ43" si="64">DJ4+1</f>
        <v>11</v>
      </c>
      <c r="DK5" s="8">
        <v>1</v>
      </c>
      <c r="DL5" s="8">
        <v>3</v>
      </c>
      <c r="DM5" s="8">
        <f ca="1">SUM(INDIRECT(ADDRESS(1+DK5,53+15*($DJ$3-5))):INDIRECT(ADDRESS(1+DL5,53+15*($DJ$3-5))))</f>
        <v>45</v>
      </c>
      <c r="DN5" s="24">
        <f t="shared" ca="1" si="52"/>
        <v>4.4653063557384549E-6</v>
      </c>
      <c r="DP5" s="3">
        <f t="shared" si="30"/>
        <v>12</v>
      </c>
      <c r="DQ5">
        <f t="shared" si="31"/>
        <v>13</v>
      </c>
      <c r="DR5">
        <f t="shared" si="8"/>
        <v>14</v>
      </c>
      <c r="DS5">
        <f t="shared" si="8"/>
        <v>15</v>
      </c>
      <c r="DT5">
        <f t="shared" si="8"/>
        <v>16</v>
      </c>
      <c r="DU5">
        <f t="shared" si="8"/>
        <v>17</v>
      </c>
      <c r="DV5">
        <f t="shared" si="8"/>
        <v>18</v>
      </c>
      <c r="DW5" s="36" t="s">
        <v>6</v>
      </c>
      <c r="DX5" s="32">
        <f t="shared" ca="1" si="32"/>
        <v>165</v>
      </c>
      <c r="DY5" s="25">
        <f t="shared" ref="DY5:DY48" si="65">DY4+1</f>
        <v>12</v>
      </c>
      <c r="DZ5" s="8">
        <v>1</v>
      </c>
      <c r="EA5" s="8">
        <v>3</v>
      </c>
      <c r="EB5" s="8">
        <f ca="1">SUM(INDIRECT(ADDRESS(1+DZ5,53+15*($DY$3-5))):INDIRECT(ADDRESS(1+EA5,53+15*($DY$3-5))))</f>
        <v>55</v>
      </c>
      <c r="EC5" s="24">
        <f t="shared" ca="1" si="53"/>
        <v>9.0959944283561106E-7</v>
      </c>
      <c r="EE5" s="3">
        <f t="shared" si="33"/>
        <v>13</v>
      </c>
      <c r="EF5">
        <f t="shared" si="34"/>
        <v>14</v>
      </c>
      <c r="EG5">
        <f t="shared" si="9"/>
        <v>15</v>
      </c>
      <c r="EH5">
        <f t="shared" si="9"/>
        <v>16</v>
      </c>
      <c r="EI5">
        <f t="shared" si="9"/>
        <v>17</v>
      </c>
      <c r="EJ5">
        <f t="shared" si="9"/>
        <v>18</v>
      </c>
      <c r="EK5">
        <f t="shared" si="9"/>
        <v>19</v>
      </c>
      <c r="EL5" s="36" t="s">
        <v>6</v>
      </c>
      <c r="EM5" s="32">
        <f ca="1">IF(EE5&lt;=INDIRECT(ADDRESS(3,69+15*($EN$3-6)))*6,VLOOKUP(EE5,$DY$3:$EB$56,4),0)</f>
        <v>220</v>
      </c>
      <c r="EN5" s="25">
        <f t="shared" ref="EN5:EN68" si="66">IF(EN4+1&lt;=EN$1,IF(EN4&gt;EN$1/6-1,EN4+1,0),0)</f>
        <v>13</v>
      </c>
      <c r="EO5" s="8">
        <v>1</v>
      </c>
      <c r="EP5" s="8">
        <v>3</v>
      </c>
      <c r="EQ5" s="8">
        <f ca="1">SUM(INDIRECT(ADDRESS(1+EO5,53+15*($EN$3-5))):INDIRECT(ADDRESS(1+EP5,53+15*($EN$3-5))))</f>
        <v>66</v>
      </c>
      <c r="ER5" s="24">
        <f t="shared" ca="1" si="54"/>
        <v>1.8191988856712222E-7</v>
      </c>
      <c r="ET5" s="3">
        <f t="shared" si="35"/>
        <v>14</v>
      </c>
      <c r="EU5">
        <f t="shared" si="36"/>
        <v>15</v>
      </c>
      <c r="EV5">
        <f t="shared" si="10"/>
        <v>16</v>
      </c>
      <c r="EW5">
        <f t="shared" si="10"/>
        <v>17</v>
      </c>
      <c r="EX5">
        <f t="shared" si="10"/>
        <v>18</v>
      </c>
      <c r="EY5">
        <f t="shared" si="10"/>
        <v>19</v>
      </c>
      <c r="EZ5">
        <f t="shared" si="10"/>
        <v>20</v>
      </c>
      <c r="FA5" s="36" t="s">
        <v>6</v>
      </c>
      <c r="FB5" s="32">
        <f t="shared" ca="1" si="37"/>
        <v>286</v>
      </c>
      <c r="FC5" s="73">
        <f t="shared" ref="FC5:FC68" si="67">IF(FC4+1&lt;=FC$1,IF(FC4&gt;FC$1/6-1,FC4+1,0),0)</f>
        <v>14</v>
      </c>
      <c r="FD5" s="8">
        <v>1</v>
      </c>
      <c r="FE5" s="8">
        <v>3</v>
      </c>
      <c r="FF5" s="8">
        <f ca="1">SUM(INDIRECT(ADDRESS(1+FD5,53+15*($FC$3-5))):INDIRECT(ADDRESS(1+FE5,53+15*($FC$3-5))))</f>
        <v>78</v>
      </c>
      <c r="FG5" s="24">
        <f t="shared" ca="1" si="55"/>
        <v>3.5832705323827104E-8</v>
      </c>
      <c r="FI5" s="3">
        <f t="shared" si="38"/>
        <v>15</v>
      </c>
      <c r="FJ5">
        <f t="shared" si="39"/>
        <v>16</v>
      </c>
      <c r="FK5">
        <f t="shared" si="11"/>
        <v>17</v>
      </c>
      <c r="FL5">
        <f t="shared" si="11"/>
        <v>18</v>
      </c>
      <c r="FM5">
        <f t="shared" si="11"/>
        <v>19</v>
      </c>
      <c r="FN5">
        <f t="shared" si="11"/>
        <v>20</v>
      </c>
      <c r="FO5">
        <f t="shared" si="11"/>
        <v>21</v>
      </c>
      <c r="FP5" s="36" t="s">
        <v>6</v>
      </c>
      <c r="FQ5" s="32">
        <f ca="1">IF(FI5&lt;=FQ$1*6,VLOOKUP(FI5,$FC$3:$FF$82,4),0)</f>
        <v>364</v>
      </c>
      <c r="FR5" s="25">
        <f t="shared" ref="FR5:FR68" si="68">IF(FR4+1&lt;=FR$1,IF(FR4&gt;FR$1/6-1,FR4+1,0),0)</f>
        <v>15</v>
      </c>
      <c r="FS5" s="8">
        <v>1</v>
      </c>
      <c r="FT5" s="8">
        <v>3</v>
      </c>
      <c r="FU5" s="8">
        <f ca="1">SUM(INDIRECT(ADDRESS(1+FS5,53+15*($FR$3-5))):INDIRECT(ADDRESS(1+FT5,53+15*($FR$3-5))))</f>
        <v>91</v>
      </c>
      <c r="FV5" s="24">
        <f t="shared" ca="1" si="56"/>
        <v>6.967470479633048E-9</v>
      </c>
    </row>
    <row r="6" spans="1:178" x14ac:dyDescent="0.25">
      <c r="A6" s="3">
        <v>5</v>
      </c>
      <c r="B6" s="8">
        <f t="shared" si="12"/>
        <v>5</v>
      </c>
      <c r="C6" s="25">
        <f t="shared" si="57"/>
        <v>4</v>
      </c>
      <c r="D6" s="12">
        <f t="shared" si="40"/>
        <v>1</v>
      </c>
      <c r="E6" s="24">
        <f t="shared" si="41"/>
        <v>0.16666666666666666</v>
      </c>
      <c r="F6" s="8"/>
      <c r="G6" s="8"/>
      <c r="I6" s="3">
        <v>5</v>
      </c>
      <c r="J6" s="8">
        <f t="shared" si="13"/>
        <v>6</v>
      </c>
      <c r="K6" s="8">
        <f t="shared" si="13"/>
        <v>7</v>
      </c>
      <c r="L6" s="8">
        <f t="shared" si="13"/>
        <v>8</v>
      </c>
      <c r="M6" s="8">
        <f t="shared" si="13"/>
        <v>9</v>
      </c>
      <c r="N6" s="8">
        <f t="shared" si="13"/>
        <v>10</v>
      </c>
      <c r="O6" s="8">
        <f t="shared" si="13"/>
        <v>11</v>
      </c>
      <c r="P6" s="25">
        <f t="shared" si="58"/>
        <v>5</v>
      </c>
      <c r="Q6" s="12">
        <f t="shared" si="42"/>
        <v>4</v>
      </c>
      <c r="R6" s="24">
        <f t="shared" si="43"/>
        <v>0.1111111111111111</v>
      </c>
      <c r="U6" s="3">
        <v>5</v>
      </c>
      <c r="V6" s="8">
        <f t="shared" si="1"/>
        <v>7</v>
      </c>
      <c r="W6" s="8">
        <f t="shared" si="1"/>
        <v>8</v>
      </c>
      <c r="X6" s="8">
        <f t="shared" si="1"/>
        <v>9</v>
      </c>
      <c r="Y6" s="8">
        <f t="shared" si="1"/>
        <v>10</v>
      </c>
      <c r="Z6" s="8">
        <f t="shared" si="1"/>
        <v>11</v>
      </c>
      <c r="AA6" s="9">
        <f t="shared" si="1"/>
        <v>12</v>
      </c>
      <c r="AB6" s="13">
        <v>1</v>
      </c>
      <c r="AC6" s="25">
        <f t="shared" si="59"/>
        <v>6</v>
      </c>
      <c r="AD6" s="12">
        <f t="shared" si="44"/>
        <v>10</v>
      </c>
      <c r="AE6" s="24">
        <f t="shared" si="45"/>
        <v>4.6296296296296294E-2</v>
      </c>
      <c r="AG6" s="3">
        <f t="shared" si="14"/>
        <v>7</v>
      </c>
      <c r="AH6">
        <f t="shared" si="15"/>
        <v>8</v>
      </c>
      <c r="AI6">
        <f t="shared" si="2"/>
        <v>9</v>
      </c>
      <c r="AJ6">
        <f t="shared" si="2"/>
        <v>10</v>
      </c>
      <c r="AK6">
        <f t="shared" si="2"/>
        <v>11</v>
      </c>
      <c r="AL6">
        <f t="shared" si="2"/>
        <v>12</v>
      </c>
      <c r="AM6">
        <f t="shared" si="2"/>
        <v>13</v>
      </c>
      <c r="AN6" t="str">
        <f>"x"&amp;AD8</f>
        <v>x21</v>
      </c>
      <c r="AO6" s="25">
        <f t="shared" si="46"/>
        <v>7</v>
      </c>
      <c r="AP6" s="12">
        <v>20</v>
      </c>
      <c r="AQ6" s="24">
        <f t="shared" si="47"/>
        <v>1.5432098765432098E-2</v>
      </c>
      <c r="AS6" s="3">
        <f t="shared" si="16"/>
        <v>8</v>
      </c>
      <c r="AT6">
        <f t="shared" si="17"/>
        <v>9</v>
      </c>
      <c r="AU6">
        <f t="shared" si="3"/>
        <v>10</v>
      </c>
      <c r="AV6">
        <f t="shared" si="3"/>
        <v>11</v>
      </c>
      <c r="AW6">
        <f t="shared" si="3"/>
        <v>12</v>
      </c>
      <c r="AX6">
        <f t="shared" si="3"/>
        <v>13</v>
      </c>
      <c r="AY6">
        <f t="shared" si="3"/>
        <v>14</v>
      </c>
      <c r="AZ6" s="36" t="s">
        <v>6</v>
      </c>
      <c r="BA6" s="32">
        <v>35</v>
      </c>
      <c r="BB6" s="25">
        <f t="shared" si="60"/>
        <v>8</v>
      </c>
      <c r="BC6" s="12">
        <v>1</v>
      </c>
      <c r="BD6" s="12">
        <v>4</v>
      </c>
      <c r="BE6" s="8">
        <f ca="1">SUM(INDIRECT(ADDRESS(1+BC6,53)):INDIRECT(ADDRESS(1+BD6,53)))</f>
        <v>35</v>
      </c>
      <c r="BF6" s="24">
        <f t="shared" ca="1" si="48"/>
        <v>4.5010288065843625E-3</v>
      </c>
      <c r="BH6" s="3">
        <f t="shared" si="18"/>
        <v>9</v>
      </c>
      <c r="BI6">
        <f t="shared" si="19"/>
        <v>10</v>
      </c>
      <c r="BJ6">
        <f t="shared" si="4"/>
        <v>11</v>
      </c>
      <c r="BK6">
        <f t="shared" si="4"/>
        <v>12</v>
      </c>
      <c r="BL6">
        <f t="shared" si="4"/>
        <v>13</v>
      </c>
      <c r="BM6">
        <f t="shared" si="4"/>
        <v>14</v>
      </c>
      <c r="BN6">
        <f t="shared" si="4"/>
        <v>15</v>
      </c>
      <c r="BO6" s="36" t="s">
        <v>6</v>
      </c>
      <c r="BP6" s="32">
        <f t="shared" ca="1" si="20"/>
        <v>70</v>
      </c>
      <c r="BQ6" s="25">
        <f t="shared" si="61"/>
        <v>9</v>
      </c>
      <c r="BR6" s="12">
        <v>1</v>
      </c>
      <c r="BS6" s="12">
        <v>4</v>
      </c>
      <c r="BT6" s="8">
        <f ca="1">SUM(INDIRECT(ADDRESS(1+BR6,53+15*($BQ$3-5))):INDIRECT(ADDRESS(1+BS6,53+15*($BQ$3-5))))</f>
        <v>56</v>
      </c>
      <c r="BU6" s="24">
        <f t="shared" ca="1" si="49"/>
        <v>1.2002743484224967E-3</v>
      </c>
      <c r="BW6" s="3">
        <f t="shared" si="21"/>
        <v>10</v>
      </c>
      <c r="BX6">
        <f t="shared" si="22"/>
        <v>11</v>
      </c>
      <c r="BY6">
        <f t="shared" si="5"/>
        <v>12</v>
      </c>
      <c r="BZ6">
        <f t="shared" si="5"/>
        <v>13</v>
      </c>
      <c r="CA6">
        <f t="shared" si="5"/>
        <v>14</v>
      </c>
      <c r="CB6">
        <f t="shared" si="5"/>
        <v>15</v>
      </c>
      <c r="CC6">
        <f t="shared" si="5"/>
        <v>16</v>
      </c>
      <c r="CD6" s="36" t="s">
        <v>6</v>
      </c>
      <c r="CE6" s="32">
        <f t="shared" ca="1" si="23"/>
        <v>126</v>
      </c>
      <c r="CF6" s="25">
        <f t="shared" si="62"/>
        <v>10</v>
      </c>
      <c r="CG6" s="12">
        <v>1</v>
      </c>
      <c r="CH6" s="12">
        <v>4</v>
      </c>
      <c r="CI6" s="8">
        <f ca="1">SUM(INDIRECT(ADDRESS(1+CG6,53+15*($CF$3-5))):INDIRECT(ADDRESS(1+CH6,53+15*($CF$3-5))))</f>
        <v>84</v>
      </c>
      <c r="CJ6" s="24">
        <f t="shared" ca="1" si="50"/>
        <v>3.0006858710562417E-4</v>
      </c>
      <c r="CL6" s="3">
        <f t="shared" si="24"/>
        <v>11</v>
      </c>
      <c r="CM6">
        <f t="shared" si="25"/>
        <v>12</v>
      </c>
      <c r="CN6">
        <f t="shared" si="6"/>
        <v>13</v>
      </c>
      <c r="CO6">
        <f t="shared" si="6"/>
        <v>14</v>
      </c>
      <c r="CP6">
        <f t="shared" si="6"/>
        <v>15</v>
      </c>
      <c r="CQ6">
        <f t="shared" si="6"/>
        <v>16</v>
      </c>
      <c r="CR6">
        <f t="shared" si="6"/>
        <v>17</v>
      </c>
      <c r="CS6" s="36" t="s">
        <v>6</v>
      </c>
      <c r="CT6" s="32">
        <f t="shared" ca="1" si="26"/>
        <v>210</v>
      </c>
      <c r="CU6" s="25">
        <f t="shared" si="63"/>
        <v>11</v>
      </c>
      <c r="CV6" s="12">
        <v>1</v>
      </c>
      <c r="CW6" s="12">
        <v>4</v>
      </c>
      <c r="CX6" s="8">
        <f ca="1">SUM(INDIRECT(ADDRESS(1+CV6,53+15*($CU$3-5))):INDIRECT(ADDRESS(1+CW6,53+15*($CU$3-5))))</f>
        <v>120</v>
      </c>
      <c r="CY6" s="24">
        <f t="shared" ca="1" si="51"/>
        <v>7.1444901691815278E-5</v>
      </c>
      <c r="DA6" s="3">
        <f t="shared" si="27"/>
        <v>12</v>
      </c>
      <c r="DB6">
        <f t="shared" si="28"/>
        <v>13</v>
      </c>
      <c r="DC6">
        <f t="shared" si="7"/>
        <v>14</v>
      </c>
      <c r="DD6">
        <f t="shared" si="7"/>
        <v>15</v>
      </c>
      <c r="DE6">
        <f t="shared" si="7"/>
        <v>16</v>
      </c>
      <c r="DF6">
        <f t="shared" si="7"/>
        <v>17</v>
      </c>
      <c r="DG6">
        <f t="shared" si="7"/>
        <v>18</v>
      </c>
      <c r="DH6" s="36" t="s">
        <v>6</v>
      </c>
      <c r="DI6" s="32">
        <f t="shared" ca="1" si="29"/>
        <v>330</v>
      </c>
      <c r="DJ6" s="25">
        <f t="shared" si="64"/>
        <v>12</v>
      </c>
      <c r="DK6" s="12">
        <v>1</v>
      </c>
      <c r="DL6" s="12">
        <v>4</v>
      </c>
      <c r="DM6" s="8">
        <f ca="1">SUM(INDIRECT(ADDRESS(1+DK6,53+15*($DJ$3-5))):INDIRECT(ADDRESS(1+DL6,53+15*($DJ$3-5))))</f>
        <v>165</v>
      </c>
      <c r="DN6" s="24">
        <f t="shared" ca="1" si="52"/>
        <v>1.6372789971041E-5</v>
      </c>
      <c r="DP6" s="3">
        <f t="shared" si="30"/>
        <v>13</v>
      </c>
      <c r="DQ6">
        <f t="shared" si="31"/>
        <v>14</v>
      </c>
      <c r="DR6">
        <f t="shared" si="8"/>
        <v>15</v>
      </c>
      <c r="DS6">
        <f t="shared" si="8"/>
        <v>16</v>
      </c>
      <c r="DT6">
        <f t="shared" si="8"/>
        <v>17</v>
      </c>
      <c r="DU6">
        <f t="shared" si="8"/>
        <v>18</v>
      </c>
      <c r="DV6">
        <f t="shared" si="8"/>
        <v>19</v>
      </c>
      <c r="DW6" s="36" t="s">
        <v>6</v>
      </c>
      <c r="DX6" s="32">
        <f t="shared" ca="1" si="32"/>
        <v>495</v>
      </c>
      <c r="DY6" s="25">
        <f t="shared" si="65"/>
        <v>13</v>
      </c>
      <c r="DZ6" s="12">
        <v>1</v>
      </c>
      <c r="EA6" s="12">
        <v>4</v>
      </c>
      <c r="EB6" s="8">
        <f ca="1">SUM(INDIRECT(ADDRESS(1+DZ6,53+15*($DY$3-5))):INDIRECT(ADDRESS(1+EA6,53+15*($DY$3-5))))</f>
        <v>220</v>
      </c>
      <c r="EC6" s="24">
        <f t="shared" ca="1" si="53"/>
        <v>3.6383977713424442E-6</v>
      </c>
      <c r="EE6" s="3">
        <f t="shared" si="33"/>
        <v>14</v>
      </c>
      <c r="EF6">
        <f t="shared" si="34"/>
        <v>15</v>
      </c>
      <c r="EG6">
        <f t="shared" si="9"/>
        <v>16</v>
      </c>
      <c r="EH6">
        <f t="shared" si="9"/>
        <v>17</v>
      </c>
      <c r="EI6">
        <f t="shared" si="9"/>
        <v>18</v>
      </c>
      <c r="EJ6">
        <f t="shared" si="9"/>
        <v>19</v>
      </c>
      <c r="EK6">
        <f t="shared" si="9"/>
        <v>20</v>
      </c>
      <c r="EL6" s="36" t="s">
        <v>6</v>
      </c>
      <c r="EM6" s="32">
        <f ca="1">IF(EE6&lt;=INDIRECT(ADDRESS(3,69+15*($EN$3-6)))*6,VLOOKUP(EE6,$DY$3:$EB$56,4),0)</f>
        <v>715</v>
      </c>
      <c r="EN6" s="25">
        <f t="shared" si="66"/>
        <v>14</v>
      </c>
      <c r="EO6" s="12">
        <v>1</v>
      </c>
      <c r="EP6" s="12">
        <v>4</v>
      </c>
      <c r="EQ6" s="8">
        <f ca="1">SUM(INDIRECT(ADDRESS(1+EO6,53+15*($EN$3-5))):INDIRECT(ADDRESS(1+EP6,53+15*($EN$3-5))))</f>
        <v>286</v>
      </c>
      <c r="ER6" s="24">
        <f t="shared" ca="1" si="54"/>
        <v>7.8831951712419631E-7</v>
      </c>
      <c r="ET6" s="3">
        <f t="shared" si="35"/>
        <v>15</v>
      </c>
      <c r="EU6">
        <f t="shared" si="36"/>
        <v>16</v>
      </c>
      <c r="EV6">
        <f t="shared" si="10"/>
        <v>17</v>
      </c>
      <c r="EW6">
        <f t="shared" si="10"/>
        <v>18</v>
      </c>
      <c r="EX6">
        <f t="shared" si="10"/>
        <v>19</v>
      </c>
      <c r="EY6">
        <f t="shared" si="10"/>
        <v>20</v>
      </c>
      <c r="EZ6">
        <f t="shared" si="10"/>
        <v>21</v>
      </c>
      <c r="FA6" s="36" t="s">
        <v>6</v>
      </c>
      <c r="FB6" s="32">
        <f t="shared" ca="1" si="37"/>
        <v>1001</v>
      </c>
      <c r="FC6" s="73">
        <f t="shared" si="67"/>
        <v>15</v>
      </c>
      <c r="FD6" s="12">
        <v>1</v>
      </c>
      <c r="FE6" s="12">
        <v>4</v>
      </c>
      <c r="FF6" s="8">
        <f ca="1">SUM(INDIRECT(ADDRESS(1+FD6,53+15*($FC$3-5))):INDIRECT(ADDRESS(1+FE6,53+15*($FC$3-5))))</f>
        <v>364</v>
      </c>
      <c r="FG6" s="24">
        <f t="shared" ca="1" si="55"/>
        <v>1.6721929151119315E-7</v>
      </c>
      <c r="FI6" s="3">
        <f t="shared" si="38"/>
        <v>16</v>
      </c>
      <c r="FJ6">
        <f t="shared" si="39"/>
        <v>17</v>
      </c>
      <c r="FK6">
        <f t="shared" si="11"/>
        <v>18</v>
      </c>
      <c r="FL6">
        <f t="shared" si="11"/>
        <v>19</v>
      </c>
      <c r="FM6">
        <f t="shared" si="11"/>
        <v>20</v>
      </c>
      <c r="FN6">
        <f t="shared" si="11"/>
        <v>21</v>
      </c>
      <c r="FO6">
        <f t="shared" si="11"/>
        <v>22</v>
      </c>
      <c r="FP6" s="36" t="s">
        <v>6</v>
      </c>
      <c r="FQ6" s="32">
        <f ca="1">IF(FI6&lt;=FQ$1*6,VLOOKUP(FI6,$FC$3:$FF$82,4),0)</f>
        <v>1365</v>
      </c>
      <c r="FR6" s="25">
        <f t="shared" si="68"/>
        <v>16</v>
      </c>
      <c r="FS6" s="12">
        <v>1</v>
      </c>
      <c r="FT6" s="12">
        <v>4</v>
      </c>
      <c r="FU6" s="8">
        <f ca="1">SUM(INDIRECT(ADDRESS(1+FS6,53+15*($FR$3-5))):INDIRECT(ADDRESS(1+FT6,53+15*($FR$3-5))))</f>
        <v>455</v>
      </c>
      <c r="FV6" s="24">
        <f t="shared" ca="1" si="56"/>
        <v>3.4837352398165243E-8</v>
      </c>
    </row>
    <row r="7" spans="1:178" x14ac:dyDescent="0.25">
      <c r="A7" s="4">
        <v>6</v>
      </c>
      <c r="B7" s="10">
        <f t="shared" si="12"/>
        <v>6</v>
      </c>
      <c r="C7" s="25">
        <f t="shared" si="57"/>
        <v>5</v>
      </c>
      <c r="D7" s="12">
        <f t="shared" si="40"/>
        <v>1</v>
      </c>
      <c r="E7" s="24">
        <f t="shared" si="41"/>
        <v>0.16666666666666666</v>
      </c>
      <c r="F7" s="8"/>
      <c r="G7" s="8"/>
      <c r="I7" s="4">
        <v>6</v>
      </c>
      <c r="J7" s="10">
        <f t="shared" si="13"/>
        <v>7</v>
      </c>
      <c r="K7" s="10">
        <f t="shared" si="13"/>
        <v>8</v>
      </c>
      <c r="L7" s="10">
        <f t="shared" si="13"/>
        <v>9</v>
      </c>
      <c r="M7" s="10">
        <f t="shared" si="13"/>
        <v>10</v>
      </c>
      <c r="N7" s="10">
        <f t="shared" si="13"/>
        <v>11</v>
      </c>
      <c r="O7" s="10">
        <f t="shared" si="13"/>
        <v>12</v>
      </c>
      <c r="P7" s="25">
        <f t="shared" si="58"/>
        <v>6</v>
      </c>
      <c r="Q7" s="12">
        <f t="shared" si="42"/>
        <v>5</v>
      </c>
      <c r="R7" s="24">
        <f t="shared" si="43"/>
        <v>0.1388888888888889</v>
      </c>
      <c r="U7" s="4">
        <v>6</v>
      </c>
      <c r="V7" s="10">
        <f t="shared" si="1"/>
        <v>8</v>
      </c>
      <c r="W7" s="10">
        <f t="shared" si="1"/>
        <v>9</v>
      </c>
      <c r="X7" s="10">
        <f t="shared" si="1"/>
        <v>10</v>
      </c>
      <c r="Y7" s="10">
        <f t="shared" si="1"/>
        <v>11</v>
      </c>
      <c r="Z7" s="10">
        <f t="shared" si="1"/>
        <v>12</v>
      </c>
      <c r="AA7" s="11">
        <f t="shared" si="1"/>
        <v>13</v>
      </c>
      <c r="AB7" s="13">
        <v>1</v>
      </c>
      <c r="AC7" s="25">
        <f t="shared" si="59"/>
        <v>7</v>
      </c>
      <c r="AD7" s="12">
        <f t="shared" si="44"/>
        <v>15</v>
      </c>
      <c r="AE7" s="24">
        <f t="shared" si="45"/>
        <v>6.9444444444444448E-2</v>
      </c>
      <c r="AG7" s="3">
        <f t="shared" si="14"/>
        <v>8</v>
      </c>
      <c r="AH7">
        <f t="shared" si="15"/>
        <v>9</v>
      </c>
      <c r="AI7">
        <f t="shared" si="2"/>
        <v>10</v>
      </c>
      <c r="AJ7">
        <f t="shared" si="2"/>
        <v>11</v>
      </c>
      <c r="AK7">
        <f t="shared" si="2"/>
        <v>12</v>
      </c>
      <c r="AL7">
        <f t="shared" si="2"/>
        <v>13</v>
      </c>
      <c r="AM7">
        <f t="shared" si="2"/>
        <v>14</v>
      </c>
      <c r="AN7" t="str">
        <f>"x"&amp;AD9</f>
        <v>x25</v>
      </c>
      <c r="AO7" s="25">
        <f t="shared" si="46"/>
        <v>8</v>
      </c>
      <c r="AP7" s="12">
        <v>35</v>
      </c>
      <c r="AQ7" s="24">
        <f t="shared" si="47"/>
        <v>2.7006172839506171E-2</v>
      </c>
      <c r="AS7" s="3">
        <f t="shared" si="16"/>
        <v>9</v>
      </c>
      <c r="AT7">
        <f t="shared" si="17"/>
        <v>10</v>
      </c>
      <c r="AU7">
        <f t="shared" si="3"/>
        <v>11</v>
      </c>
      <c r="AV7">
        <f t="shared" si="3"/>
        <v>12</v>
      </c>
      <c r="AW7">
        <f t="shared" si="3"/>
        <v>13</v>
      </c>
      <c r="AX7">
        <f t="shared" si="3"/>
        <v>14</v>
      </c>
      <c r="AY7">
        <f t="shared" si="3"/>
        <v>15</v>
      </c>
      <c r="AZ7" s="36" t="s">
        <v>6</v>
      </c>
      <c r="BA7" s="32">
        <v>56</v>
      </c>
      <c r="BB7" s="25">
        <f t="shared" si="60"/>
        <v>9</v>
      </c>
      <c r="BC7" s="12">
        <v>1</v>
      </c>
      <c r="BD7" s="12">
        <v>5</v>
      </c>
      <c r="BE7" s="8">
        <f ca="1">SUM(INDIRECT(ADDRESS(1+BC7,53)):INDIRECT(ADDRESS(1+BD7,53)))</f>
        <v>70</v>
      </c>
      <c r="BF7" s="24">
        <f t="shared" ca="1" si="48"/>
        <v>9.0020576131687249E-3</v>
      </c>
      <c r="BH7" s="3">
        <f t="shared" si="18"/>
        <v>10</v>
      </c>
      <c r="BI7">
        <f t="shared" si="19"/>
        <v>11</v>
      </c>
      <c r="BJ7">
        <f t="shared" si="4"/>
        <v>12</v>
      </c>
      <c r="BK7">
        <f t="shared" si="4"/>
        <v>13</v>
      </c>
      <c r="BL7">
        <f t="shared" si="4"/>
        <v>14</v>
      </c>
      <c r="BM7">
        <f t="shared" si="4"/>
        <v>15</v>
      </c>
      <c r="BN7">
        <f t="shared" si="4"/>
        <v>16</v>
      </c>
      <c r="BO7" s="36" t="s">
        <v>6</v>
      </c>
      <c r="BP7" s="32">
        <f t="shared" ca="1" si="20"/>
        <v>126</v>
      </c>
      <c r="BQ7" s="25">
        <f t="shared" si="61"/>
        <v>10</v>
      </c>
      <c r="BR7" s="12">
        <v>1</v>
      </c>
      <c r="BS7" s="12">
        <v>5</v>
      </c>
      <c r="BT7" s="8">
        <f ca="1">SUM(INDIRECT(ADDRESS(1+BR7,53+15*($BQ$3-5))):INDIRECT(ADDRESS(1+BS7,53+15*($BQ$3-5))))</f>
        <v>126</v>
      </c>
      <c r="BU7" s="24">
        <f t="shared" ca="1" si="49"/>
        <v>2.7006172839506171E-3</v>
      </c>
      <c r="BW7" s="3">
        <f t="shared" si="21"/>
        <v>11</v>
      </c>
      <c r="BX7">
        <f t="shared" si="22"/>
        <v>12</v>
      </c>
      <c r="BY7">
        <f t="shared" si="5"/>
        <v>13</v>
      </c>
      <c r="BZ7">
        <f t="shared" si="5"/>
        <v>14</v>
      </c>
      <c r="CA7">
        <f t="shared" si="5"/>
        <v>15</v>
      </c>
      <c r="CB7">
        <f t="shared" si="5"/>
        <v>16</v>
      </c>
      <c r="CC7">
        <f t="shared" si="5"/>
        <v>17</v>
      </c>
      <c r="CD7" s="36" t="s">
        <v>6</v>
      </c>
      <c r="CE7" s="32">
        <f t="shared" ca="1" si="23"/>
        <v>252</v>
      </c>
      <c r="CF7" s="25">
        <f t="shared" si="62"/>
        <v>11</v>
      </c>
      <c r="CG7" s="12">
        <v>1</v>
      </c>
      <c r="CH7" s="12">
        <v>5</v>
      </c>
      <c r="CI7" s="8">
        <f ca="1">SUM(INDIRECT(ADDRESS(1+CG7,53+15*($CF$3-5))):INDIRECT(ADDRESS(1+CH7,53+15*($CF$3-5))))</f>
        <v>210</v>
      </c>
      <c r="CJ7" s="24">
        <f t="shared" ca="1" si="50"/>
        <v>7.5017146776406034E-4</v>
      </c>
      <c r="CL7" s="3">
        <f t="shared" si="24"/>
        <v>12</v>
      </c>
      <c r="CM7">
        <f t="shared" si="25"/>
        <v>13</v>
      </c>
      <c r="CN7">
        <f t="shared" si="6"/>
        <v>14</v>
      </c>
      <c r="CO7">
        <f t="shared" si="6"/>
        <v>15</v>
      </c>
      <c r="CP7">
        <f t="shared" si="6"/>
        <v>16</v>
      </c>
      <c r="CQ7">
        <f t="shared" si="6"/>
        <v>17</v>
      </c>
      <c r="CR7">
        <f t="shared" si="6"/>
        <v>18</v>
      </c>
      <c r="CS7" s="36" t="s">
        <v>6</v>
      </c>
      <c r="CT7" s="32">
        <f t="shared" ca="1" si="26"/>
        <v>462</v>
      </c>
      <c r="CU7" s="25">
        <f t="shared" si="63"/>
        <v>12</v>
      </c>
      <c r="CV7" s="12">
        <v>1</v>
      </c>
      <c r="CW7" s="12">
        <v>5</v>
      </c>
      <c r="CX7" s="8">
        <f ca="1">SUM(INDIRECT(ADDRESS(1+CV7,53+15*($CU$3-5))):INDIRECT(ADDRESS(1+CW7,53+15*($CU$3-5))))</f>
        <v>330</v>
      </c>
      <c r="CY7" s="24">
        <f t="shared" ca="1" si="51"/>
        <v>1.96473479652492E-4</v>
      </c>
      <c r="DA7" s="3">
        <f t="shared" si="27"/>
        <v>13</v>
      </c>
      <c r="DB7">
        <f t="shared" si="28"/>
        <v>14</v>
      </c>
      <c r="DC7">
        <f t="shared" si="7"/>
        <v>15</v>
      </c>
      <c r="DD7">
        <f t="shared" si="7"/>
        <v>16</v>
      </c>
      <c r="DE7">
        <f t="shared" si="7"/>
        <v>17</v>
      </c>
      <c r="DF7">
        <f t="shared" si="7"/>
        <v>18</v>
      </c>
      <c r="DG7">
        <f t="shared" si="7"/>
        <v>19</v>
      </c>
      <c r="DH7" s="36" t="s">
        <v>6</v>
      </c>
      <c r="DI7" s="32">
        <f t="shared" ca="1" si="29"/>
        <v>792</v>
      </c>
      <c r="DJ7" s="25">
        <f t="shared" si="64"/>
        <v>13</v>
      </c>
      <c r="DK7" s="12">
        <v>1</v>
      </c>
      <c r="DL7" s="12">
        <v>5</v>
      </c>
      <c r="DM7" s="8">
        <f ca="1">SUM(INDIRECT(ADDRESS(1+DK7,53+15*($DJ$3-5))):INDIRECT(ADDRESS(1+DL7,53+15*($DJ$3-5))))</f>
        <v>495</v>
      </c>
      <c r="DN7" s="24">
        <f t="shared" ca="1" si="52"/>
        <v>4.9118369913123E-5</v>
      </c>
      <c r="DP7" s="3">
        <f t="shared" si="30"/>
        <v>14</v>
      </c>
      <c r="DQ7">
        <f t="shared" si="31"/>
        <v>15</v>
      </c>
      <c r="DR7">
        <f t="shared" si="8"/>
        <v>16</v>
      </c>
      <c r="DS7">
        <f t="shared" si="8"/>
        <v>17</v>
      </c>
      <c r="DT7">
        <f t="shared" si="8"/>
        <v>18</v>
      </c>
      <c r="DU7">
        <f t="shared" si="8"/>
        <v>19</v>
      </c>
      <c r="DV7">
        <f t="shared" si="8"/>
        <v>20</v>
      </c>
      <c r="DW7" s="36" t="s">
        <v>6</v>
      </c>
      <c r="DX7" s="32">
        <f t="shared" ca="1" si="32"/>
        <v>1287</v>
      </c>
      <c r="DY7" s="25">
        <f t="shared" si="65"/>
        <v>14</v>
      </c>
      <c r="DZ7" s="12">
        <v>1</v>
      </c>
      <c r="EA7" s="12">
        <v>5</v>
      </c>
      <c r="EB7" s="8">
        <f ca="1">SUM(INDIRECT(ADDRESS(1+DZ7,53+15*($DY$3-5))):INDIRECT(ADDRESS(1+EA7,53+15*($DY$3-5))))</f>
        <v>715</v>
      </c>
      <c r="EC7" s="24">
        <f t="shared" ca="1" si="53"/>
        <v>1.1824792756862945E-5</v>
      </c>
      <c r="EE7" s="3">
        <f t="shared" si="33"/>
        <v>15</v>
      </c>
      <c r="EF7">
        <f t="shared" si="34"/>
        <v>16</v>
      </c>
      <c r="EG7">
        <f t="shared" si="9"/>
        <v>17</v>
      </c>
      <c r="EH7">
        <f t="shared" si="9"/>
        <v>18</v>
      </c>
      <c r="EI7">
        <f t="shared" si="9"/>
        <v>19</v>
      </c>
      <c r="EJ7">
        <f t="shared" si="9"/>
        <v>20</v>
      </c>
      <c r="EK7">
        <f t="shared" si="9"/>
        <v>21</v>
      </c>
      <c r="EL7" s="36" t="s">
        <v>6</v>
      </c>
      <c r="EM7" s="32">
        <f ca="1">IF(EE7&lt;=INDIRECT(ADDRESS(3,69+15*($EN$3-6)))*6,VLOOKUP(EE7,$DY$3:$EB$56,4),0)</f>
        <v>2002</v>
      </c>
      <c r="EN7" s="25">
        <f t="shared" si="66"/>
        <v>15</v>
      </c>
      <c r="EO7" s="12">
        <v>1</v>
      </c>
      <c r="EP7" s="12">
        <v>5</v>
      </c>
      <c r="EQ7" s="8">
        <f ca="1">SUM(INDIRECT(ADDRESS(1+EO7,53+15*($EN$3-5))):INDIRECT(ADDRESS(1+EP7,53+15*($EN$3-5))))</f>
        <v>1001</v>
      </c>
      <c r="ER7" s="24">
        <f t="shared" ca="1" si="54"/>
        <v>2.7591183099346871E-6</v>
      </c>
      <c r="ET7" s="3">
        <f t="shared" si="35"/>
        <v>16</v>
      </c>
      <c r="EU7">
        <f t="shared" si="36"/>
        <v>17</v>
      </c>
      <c r="EV7">
        <f t="shared" si="10"/>
        <v>18</v>
      </c>
      <c r="EW7">
        <f t="shared" si="10"/>
        <v>19</v>
      </c>
      <c r="EX7">
        <f t="shared" si="10"/>
        <v>20</v>
      </c>
      <c r="EY7">
        <f t="shared" si="10"/>
        <v>21</v>
      </c>
      <c r="EZ7">
        <f t="shared" si="10"/>
        <v>22</v>
      </c>
      <c r="FA7" s="36" t="s">
        <v>6</v>
      </c>
      <c r="FB7" s="32">
        <f t="shared" ca="1" si="37"/>
        <v>3003</v>
      </c>
      <c r="FC7" s="73">
        <f t="shared" si="67"/>
        <v>16</v>
      </c>
      <c r="FD7" s="12">
        <v>1</v>
      </c>
      <c r="FE7" s="12">
        <v>5</v>
      </c>
      <c r="FF7" s="8">
        <f ca="1">SUM(INDIRECT(ADDRESS(1+FD7,53+15*($FC$3-5))):INDIRECT(ADDRESS(1+FE7,53+15*($FC$3-5))))</f>
        <v>1365</v>
      </c>
      <c r="FG7" s="24">
        <f t="shared" ca="1" si="55"/>
        <v>6.2707234316697427E-7</v>
      </c>
      <c r="FI7" s="3">
        <f t="shared" si="38"/>
        <v>17</v>
      </c>
      <c r="FJ7">
        <f t="shared" si="39"/>
        <v>18</v>
      </c>
      <c r="FK7">
        <f t="shared" si="11"/>
        <v>19</v>
      </c>
      <c r="FL7">
        <f t="shared" si="11"/>
        <v>20</v>
      </c>
      <c r="FM7">
        <f t="shared" si="11"/>
        <v>21</v>
      </c>
      <c r="FN7">
        <f t="shared" si="11"/>
        <v>22</v>
      </c>
      <c r="FO7">
        <f t="shared" si="11"/>
        <v>23</v>
      </c>
      <c r="FP7" s="36" t="s">
        <v>6</v>
      </c>
      <c r="FQ7" s="32">
        <f t="shared" ref="FQ7:FQ62" ca="1" si="69">IF(FI7&lt;=FQ$1*6,VLOOKUP(FI7,$FC$3:$FF$82,4),0)</f>
        <v>4368</v>
      </c>
      <c r="FR7" s="25">
        <f t="shared" si="68"/>
        <v>17</v>
      </c>
      <c r="FS7" s="12">
        <v>1</v>
      </c>
      <c r="FT7" s="12">
        <v>5</v>
      </c>
      <c r="FU7" s="8">
        <f ca="1">SUM(INDIRECT(ADDRESS(1+FS7,53+15*($FR$3-5))):INDIRECT(ADDRESS(1+FT7,53+15*($FR$3-5))))</f>
        <v>1820</v>
      </c>
      <c r="FV7" s="24">
        <f t="shared" ca="1" si="56"/>
        <v>1.3934940959266097E-7</v>
      </c>
    </row>
    <row r="8" spans="1:178" s="14" customFormat="1" ht="15.75" thickBot="1" x14ac:dyDescent="0.3">
      <c r="C8" s="26">
        <f t="shared" si="57"/>
        <v>6</v>
      </c>
      <c r="D8" s="27">
        <f t="shared" si="40"/>
        <v>1</v>
      </c>
      <c r="E8" s="28">
        <f t="shared" si="41"/>
        <v>0.16666666666666666</v>
      </c>
      <c r="P8" s="25">
        <f t="shared" si="58"/>
        <v>7</v>
      </c>
      <c r="Q8" s="12">
        <f t="shared" si="42"/>
        <v>6</v>
      </c>
      <c r="R8" s="24">
        <f t="shared" si="43"/>
        <v>0.16666666666666666</v>
      </c>
      <c r="U8" s="15">
        <v>1</v>
      </c>
      <c r="V8" s="12">
        <f t="shared" si="1"/>
        <v>4</v>
      </c>
      <c r="W8" s="12">
        <f t="shared" si="1"/>
        <v>5</v>
      </c>
      <c r="X8" s="12">
        <f t="shared" si="1"/>
        <v>6</v>
      </c>
      <c r="Y8" s="12">
        <f t="shared" si="1"/>
        <v>7</v>
      </c>
      <c r="Z8" s="12">
        <f t="shared" si="1"/>
        <v>8</v>
      </c>
      <c r="AA8" s="16">
        <f t="shared" si="1"/>
        <v>9</v>
      </c>
      <c r="AB8" s="17">
        <f>AB2+1</f>
        <v>2</v>
      </c>
      <c r="AC8" s="25">
        <f t="shared" si="59"/>
        <v>8</v>
      </c>
      <c r="AD8" s="12">
        <f t="shared" si="44"/>
        <v>21</v>
      </c>
      <c r="AE8" s="24">
        <f t="shared" si="45"/>
        <v>9.7222222222222224E-2</v>
      </c>
      <c r="AG8" s="3">
        <f t="shared" si="14"/>
        <v>9</v>
      </c>
      <c r="AH8">
        <f t="shared" si="15"/>
        <v>10</v>
      </c>
      <c r="AI8">
        <f t="shared" si="2"/>
        <v>11</v>
      </c>
      <c r="AJ8">
        <f t="shared" si="2"/>
        <v>12</v>
      </c>
      <c r="AK8">
        <f t="shared" si="2"/>
        <v>13</v>
      </c>
      <c r="AL8">
        <f t="shared" si="2"/>
        <v>14</v>
      </c>
      <c r="AM8">
        <f t="shared" si="2"/>
        <v>15</v>
      </c>
      <c r="AN8" t="str">
        <f>"x"&amp;AD10</f>
        <v>x27</v>
      </c>
      <c r="AO8" s="25">
        <f t="shared" si="46"/>
        <v>9</v>
      </c>
      <c r="AP8" s="12">
        <f>1+3+6+10+15+21</f>
        <v>56</v>
      </c>
      <c r="AQ8" s="24">
        <f t="shared" si="47"/>
        <v>4.3209876543209874E-2</v>
      </c>
      <c r="AS8" s="3">
        <f t="shared" si="16"/>
        <v>10</v>
      </c>
      <c r="AT8">
        <f t="shared" si="17"/>
        <v>11</v>
      </c>
      <c r="AU8">
        <f t="shared" si="3"/>
        <v>12</v>
      </c>
      <c r="AV8">
        <f t="shared" si="3"/>
        <v>13</v>
      </c>
      <c r="AW8">
        <f t="shared" si="3"/>
        <v>14</v>
      </c>
      <c r="AX8">
        <f t="shared" si="3"/>
        <v>15</v>
      </c>
      <c r="AY8">
        <f t="shared" si="3"/>
        <v>16</v>
      </c>
      <c r="AZ8" s="36" t="s">
        <v>6</v>
      </c>
      <c r="BA8" s="32">
        <v>80</v>
      </c>
      <c r="BB8" s="25">
        <f t="shared" si="60"/>
        <v>10</v>
      </c>
      <c r="BC8" s="12">
        <v>1</v>
      </c>
      <c r="BD8" s="12">
        <v>6</v>
      </c>
      <c r="BE8" s="8">
        <f ca="1">SUM(INDIRECT(ADDRESS(1+BC8,53)):INDIRECT(ADDRESS(1+BD8,53)))</f>
        <v>126</v>
      </c>
      <c r="BF8" s="24">
        <f t="shared" ca="1" si="48"/>
        <v>1.6203703703703703E-2</v>
      </c>
      <c r="BH8" s="3">
        <f t="shared" si="18"/>
        <v>11</v>
      </c>
      <c r="BI8">
        <f t="shared" si="19"/>
        <v>12</v>
      </c>
      <c r="BJ8">
        <f t="shared" si="4"/>
        <v>13</v>
      </c>
      <c r="BK8">
        <f t="shared" si="4"/>
        <v>14</v>
      </c>
      <c r="BL8">
        <f t="shared" si="4"/>
        <v>15</v>
      </c>
      <c r="BM8">
        <f t="shared" si="4"/>
        <v>16</v>
      </c>
      <c r="BN8">
        <f t="shared" si="4"/>
        <v>17</v>
      </c>
      <c r="BO8" s="36" t="s">
        <v>6</v>
      </c>
      <c r="BP8" s="32">
        <f t="shared" ca="1" si="20"/>
        <v>205</v>
      </c>
      <c r="BQ8" s="25">
        <f t="shared" si="61"/>
        <v>11</v>
      </c>
      <c r="BR8" s="12">
        <v>1</v>
      </c>
      <c r="BS8" s="12">
        <v>6</v>
      </c>
      <c r="BT8" s="8">
        <f ca="1">SUM(INDIRECT(ADDRESS(1+BR8,53+15*($BQ$3-5))):INDIRECT(ADDRESS(1+BS8,53+15*($BQ$3-5))))</f>
        <v>252</v>
      </c>
      <c r="BU8" s="24">
        <f t="shared" ca="1" si="49"/>
        <v>5.4012345679012343E-3</v>
      </c>
      <c r="BW8" s="3">
        <f t="shared" si="21"/>
        <v>12</v>
      </c>
      <c r="BX8">
        <f t="shared" si="22"/>
        <v>13</v>
      </c>
      <c r="BY8">
        <f t="shared" si="5"/>
        <v>14</v>
      </c>
      <c r="BZ8">
        <f t="shared" si="5"/>
        <v>15</v>
      </c>
      <c r="CA8">
        <f t="shared" si="5"/>
        <v>16</v>
      </c>
      <c r="CB8">
        <f t="shared" si="5"/>
        <v>17</v>
      </c>
      <c r="CC8">
        <f t="shared" si="5"/>
        <v>18</v>
      </c>
      <c r="CD8" s="36" t="s">
        <v>6</v>
      </c>
      <c r="CE8" s="32">
        <f t="shared" ca="1" si="23"/>
        <v>456</v>
      </c>
      <c r="CF8" s="25">
        <f t="shared" si="62"/>
        <v>12</v>
      </c>
      <c r="CG8" s="12">
        <v>1</v>
      </c>
      <c r="CH8" s="12">
        <v>6</v>
      </c>
      <c r="CI8" s="8">
        <f ca="1">SUM(INDIRECT(ADDRESS(1+CG8,53+15*($CF$3-5))):INDIRECT(ADDRESS(1+CH8,53+15*($CF$3-5))))</f>
        <v>462</v>
      </c>
      <c r="CJ8" s="24">
        <f t="shared" ca="1" si="50"/>
        <v>1.6503772290809328E-3</v>
      </c>
      <c r="CL8" s="3">
        <f t="shared" si="24"/>
        <v>13</v>
      </c>
      <c r="CM8">
        <f t="shared" si="25"/>
        <v>14</v>
      </c>
      <c r="CN8">
        <f t="shared" si="6"/>
        <v>15</v>
      </c>
      <c r="CO8">
        <f t="shared" si="6"/>
        <v>16</v>
      </c>
      <c r="CP8">
        <f t="shared" si="6"/>
        <v>17</v>
      </c>
      <c r="CQ8">
        <f t="shared" si="6"/>
        <v>18</v>
      </c>
      <c r="CR8">
        <f t="shared" si="6"/>
        <v>19</v>
      </c>
      <c r="CS8" s="36" t="s">
        <v>6</v>
      </c>
      <c r="CT8" s="32">
        <f t="shared" ca="1" si="26"/>
        <v>917</v>
      </c>
      <c r="CU8" s="25">
        <f t="shared" si="63"/>
        <v>13</v>
      </c>
      <c r="CV8" s="12">
        <v>1</v>
      </c>
      <c r="CW8" s="12">
        <v>6</v>
      </c>
      <c r="CX8" s="8">
        <f ca="1">SUM(INDIRECT(ADDRESS(1+CV8,53+15*($CU$3-5))):INDIRECT(ADDRESS(1+CW8,53+15*($CU$3-5))))</f>
        <v>792</v>
      </c>
      <c r="CY8" s="24">
        <f t="shared" ca="1" si="51"/>
        <v>4.7153635116598078E-4</v>
      </c>
      <c r="DA8" s="3">
        <f t="shared" si="27"/>
        <v>14</v>
      </c>
      <c r="DB8">
        <f t="shared" si="28"/>
        <v>15</v>
      </c>
      <c r="DC8">
        <f t="shared" si="7"/>
        <v>16</v>
      </c>
      <c r="DD8">
        <f t="shared" si="7"/>
        <v>17</v>
      </c>
      <c r="DE8">
        <f t="shared" si="7"/>
        <v>18</v>
      </c>
      <c r="DF8">
        <f t="shared" si="7"/>
        <v>19</v>
      </c>
      <c r="DG8">
        <f t="shared" si="7"/>
        <v>20</v>
      </c>
      <c r="DH8" s="36" t="s">
        <v>6</v>
      </c>
      <c r="DI8" s="32">
        <f t="shared" ca="1" si="29"/>
        <v>1708</v>
      </c>
      <c r="DJ8" s="25">
        <f t="shared" si="64"/>
        <v>14</v>
      </c>
      <c r="DK8" s="12">
        <v>1</v>
      </c>
      <c r="DL8" s="12">
        <v>6</v>
      </c>
      <c r="DM8" s="8">
        <f ca="1">SUM(INDIRECT(ADDRESS(1+DK8,53+15*($DJ$3-5))):INDIRECT(ADDRESS(1+DL8,53+15*($DJ$3-5))))</f>
        <v>1287</v>
      </c>
      <c r="DN8" s="24">
        <f t="shared" ca="1" si="52"/>
        <v>1.2770776177411979E-4</v>
      </c>
      <c r="DP8" s="3">
        <f t="shared" si="30"/>
        <v>15</v>
      </c>
      <c r="DQ8">
        <f t="shared" si="31"/>
        <v>16</v>
      </c>
      <c r="DR8">
        <f t="shared" si="8"/>
        <v>17</v>
      </c>
      <c r="DS8">
        <f t="shared" si="8"/>
        <v>18</v>
      </c>
      <c r="DT8">
        <f t="shared" si="8"/>
        <v>19</v>
      </c>
      <c r="DU8">
        <f t="shared" si="8"/>
        <v>20</v>
      </c>
      <c r="DV8">
        <f t="shared" si="8"/>
        <v>21</v>
      </c>
      <c r="DW8" s="36" t="s">
        <v>6</v>
      </c>
      <c r="DX8" s="32">
        <f t="shared" ca="1" si="32"/>
        <v>2994</v>
      </c>
      <c r="DY8" s="25">
        <f t="shared" si="65"/>
        <v>15</v>
      </c>
      <c r="DZ8" s="12">
        <v>1</v>
      </c>
      <c r="EA8" s="12">
        <v>6</v>
      </c>
      <c r="EB8" s="8">
        <f ca="1">SUM(INDIRECT(ADDRESS(1+DZ8,53+15*($DY$3-5))):INDIRECT(ADDRESS(1+EA8,53+15*($DY$3-5))))</f>
        <v>2002</v>
      </c>
      <c r="EC8" s="24">
        <f t="shared" ca="1" si="53"/>
        <v>3.3109419719216242E-5</v>
      </c>
      <c r="EE8" s="3">
        <f t="shared" si="33"/>
        <v>16</v>
      </c>
      <c r="EF8">
        <f t="shared" si="34"/>
        <v>17</v>
      </c>
      <c r="EG8">
        <f t="shared" si="9"/>
        <v>18</v>
      </c>
      <c r="EH8">
        <f t="shared" si="9"/>
        <v>19</v>
      </c>
      <c r="EI8">
        <f t="shared" si="9"/>
        <v>20</v>
      </c>
      <c r="EJ8">
        <f t="shared" si="9"/>
        <v>21</v>
      </c>
      <c r="EK8">
        <f t="shared" si="9"/>
        <v>22</v>
      </c>
      <c r="EL8" s="36" t="s">
        <v>6</v>
      </c>
      <c r="EM8" s="32">
        <f ca="1">IF(EE8&lt;=INDIRECT(ADDRESS(3,69+15*($EN$3-6)))*6,VLOOKUP(EE8,$DY$3:$EB$56,4),0)</f>
        <v>4995</v>
      </c>
      <c r="EN8" s="25">
        <f t="shared" si="66"/>
        <v>16</v>
      </c>
      <c r="EO8" s="12">
        <v>1</v>
      </c>
      <c r="EP8" s="12">
        <v>6</v>
      </c>
      <c r="EQ8" s="8">
        <f ca="1">SUM(INDIRECT(ADDRESS(1+EO8,53+15*($EN$3-5))):INDIRECT(ADDRESS(1+EP8,53+15*($EN$3-5))))</f>
        <v>3003</v>
      </c>
      <c r="ER8" s="24">
        <f t="shared" ca="1" si="54"/>
        <v>8.2773549298040605E-6</v>
      </c>
      <c r="ET8" s="3">
        <f t="shared" si="35"/>
        <v>17</v>
      </c>
      <c r="EU8">
        <f t="shared" si="36"/>
        <v>18</v>
      </c>
      <c r="EV8">
        <f t="shared" si="10"/>
        <v>19</v>
      </c>
      <c r="EW8">
        <f t="shared" si="10"/>
        <v>20</v>
      </c>
      <c r="EX8">
        <f t="shared" si="10"/>
        <v>21</v>
      </c>
      <c r="EY8">
        <f t="shared" si="10"/>
        <v>22</v>
      </c>
      <c r="EZ8">
        <f t="shared" si="10"/>
        <v>23</v>
      </c>
      <c r="FA8" s="36" t="s">
        <v>6</v>
      </c>
      <c r="FB8" s="32">
        <f t="shared" ca="1" si="37"/>
        <v>7997</v>
      </c>
      <c r="FC8" s="73">
        <f t="shared" si="67"/>
        <v>17</v>
      </c>
      <c r="FD8" s="12">
        <v>1</v>
      </c>
      <c r="FE8" s="12">
        <v>6</v>
      </c>
      <c r="FF8" s="8">
        <f ca="1">SUM(INDIRECT(ADDRESS(1+FD8,53+15*($FC$3-5))):INDIRECT(ADDRESS(1+FE8,53+15*($FC$3-5))))</f>
        <v>4368</v>
      </c>
      <c r="FG8" s="24">
        <f t="shared" ca="1" si="55"/>
        <v>2.0066314981343179E-6</v>
      </c>
      <c r="FI8" s="3">
        <f t="shared" si="38"/>
        <v>18</v>
      </c>
      <c r="FJ8">
        <f t="shared" si="39"/>
        <v>19</v>
      </c>
      <c r="FK8">
        <f t="shared" si="11"/>
        <v>20</v>
      </c>
      <c r="FL8">
        <f t="shared" si="11"/>
        <v>21</v>
      </c>
      <c r="FM8">
        <f t="shared" si="11"/>
        <v>22</v>
      </c>
      <c r="FN8">
        <f t="shared" si="11"/>
        <v>23</v>
      </c>
      <c r="FO8">
        <f t="shared" si="11"/>
        <v>24</v>
      </c>
      <c r="FP8" s="36" t="s">
        <v>6</v>
      </c>
      <c r="FQ8" s="32">
        <f t="shared" ca="1" si="69"/>
        <v>12364</v>
      </c>
      <c r="FR8" s="25">
        <f t="shared" si="68"/>
        <v>18</v>
      </c>
      <c r="FS8" s="12">
        <v>1</v>
      </c>
      <c r="FT8" s="12">
        <v>6</v>
      </c>
      <c r="FU8" s="8">
        <f ca="1">SUM(INDIRECT(ADDRESS(1+FS8,53+15*($FR$3-5))):INDIRECT(ADDRESS(1+FT8,53+15*($FR$3-5))))</f>
        <v>6188</v>
      </c>
      <c r="FV8" s="24">
        <f t="shared" ca="1" si="56"/>
        <v>4.7378799261504728E-7</v>
      </c>
    </row>
    <row r="9" spans="1:178" x14ac:dyDescent="0.25">
      <c r="D9" s="12"/>
      <c r="E9" s="18"/>
      <c r="P9" s="25">
        <f t="shared" si="58"/>
        <v>8</v>
      </c>
      <c r="Q9" s="12">
        <f t="shared" si="42"/>
        <v>5</v>
      </c>
      <c r="R9" s="24">
        <f t="shared" si="43"/>
        <v>0.1388888888888889</v>
      </c>
      <c r="U9" s="3">
        <v>2</v>
      </c>
      <c r="V9" s="8">
        <f t="shared" si="1"/>
        <v>5</v>
      </c>
      <c r="W9" s="8">
        <f t="shared" si="1"/>
        <v>6</v>
      </c>
      <c r="X9" s="8">
        <f t="shared" si="1"/>
        <v>7</v>
      </c>
      <c r="Y9" s="8">
        <f t="shared" si="1"/>
        <v>8</v>
      </c>
      <c r="Z9" s="8">
        <f t="shared" si="1"/>
        <v>9</v>
      </c>
      <c r="AA9" s="9">
        <f t="shared" si="1"/>
        <v>10</v>
      </c>
      <c r="AB9" s="13">
        <f t="shared" ref="AB9:AB37" si="70">AB3+1</f>
        <v>2</v>
      </c>
      <c r="AC9" s="25">
        <f t="shared" si="59"/>
        <v>9</v>
      </c>
      <c r="AD9" s="12">
        <f t="shared" si="44"/>
        <v>25</v>
      </c>
      <c r="AE9" s="24">
        <f t="shared" si="45"/>
        <v>0.11574074074074074</v>
      </c>
      <c r="AG9" s="3">
        <f t="shared" si="14"/>
        <v>10</v>
      </c>
      <c r="AH9">
        <f t="shared" si="15"/>
        <v>11</v>
      </c>
      <c r="AI9">
        <f t="shared" si="2"/>
        <v>12</v>
      </c>
      <c r="AJ9">
        <f t="shared" si="2"/>
        <v>13</v>
      </c>
      <c r="AK9">
        <f t="shared" si="2"/>
        <v>14</v>
      </c>
      <c r="AL9">
        <f t="shared" si="2"/>
        <v>15</v>
      </c>
      <c r="AM9">
        <f t="shared" si="2"/>
        <v>16</v>
      </c>
      <c r="AN9" t="str">
        <f>"x"&amp;AD11</f>
        <v>x27</v>
      </c>
      <c r="AO9" s="25">
        <f t="shared" si="46"/>
        <v>10</v>
      </c>
      <c r="AP9" s="12">
        <f>3+6+10+15+21+25</f>
        <v>80</v>
      </c>
      <c r="AQ9" s="24">
        <f t="shared" si="47"/>
        <v>6.1728395061728392E-2</v>
      </c>
      <c r="AS9" s="3">
        <f t="shared" si="16"/>
        <v>11</v>
      </c>
      <c r="AT9">
        <f t="shared" si="17"/>
        <v>12</v>
      </c>
      <c r="AU9">
        <f t="shared" si="3"/>
        <v>13</v>
      </c>
      <c r="AV9">
        <f t="shared" si="3"/>
        <v>14</v>
      </c>
      <c r="AW9">
        <f t="shared" si="3"/>
        <v>15</v>
      </c>
      <c r="AX9">
        <f t="shared" si="3"/>
        <v>16</v>
      </c>
      <c r="AY9">
        <f t="shared" si="3"/>
        <v>17</v>
      </c>
      <c r="AZ9" s="36" t="s">
        <v>6</v>
      </c>
      <c r="BA9" s="32">
        <v>104</v>
      </c>
      <c r="BB9" s="25">
        <f t="shared" si="60"/>
        <v>11</v>
      </c>
      <c r="BC9" s="12">
        <f>BC8+1</f>
        <v>2</v>
      </c>
      <c r="BD9" s="8">
        <f>BD8+1</f>
        <v>7</v>
      </c>
      <c r="BE9" s="8">
        <f ca="1">SUM(INDIRECT(ADDRESS(1+BC9,53)):INDIRECT(ADDRESS(1+BD9,53)))</f>
        <v>205</v>
      </c>
      <c r="BF9" s="24">
        <f t="shared" ca="1" si="48"/>
        <v>2.6363168724279837E-2</v>
      </c>
      <c r="BH9" s="3">
        <f t="shared" si="18"/>
        <v>12</v>
      </c>
      <c r="BI9">
        <f t="shared" si="19"/>
        <v>13</v>
      </c>
      <c r="BJ9">
        <f t="shared" si="4"/>
        <v>14</v>
      </c>
      <c r="BK9">
        <f t="shared" si="4"/>
        <v>15</v>
      </c>
      <c r="BL9">
        <f t="shared" si="4"/>
        <v>16</v>
      </c>
      <c r="BM9">
        <f t="shared" si="4"/>
        <v>17</v>
      </c>
      <c r="BN9">
        <f t="shared" si="4"/>
        <v>18</v>
      </c>
      <c r="BO9" s="36" t="s">
        <v>6</v>
      </c>
      <c r="BP9" s="32">
        <f t="shared" ca="1" si="20"/>
        <v>305</v>
      </c>
      <c r="BQ9" s="25">
        <f t="shared" si="61"/>
        <v>12</v>
      </c>
      <c r="BR9" s="12">
        <f>BR8+1</f>
        <v>2</v>
      </c>
      <c r="BS9" s="8">
        <f>BS8+1</f>
        <v>7</v>
      </c>
      <c r="BT9" s="8">
        <f ca="1">SUM(INDIRECT(ADDRESS(1+BR9,53+15*($BQ$3-5))):INDIRECT(ADDRESS(1+BS9,53+15*($BQ$3-5))))</f>
        <v>456</v>
      </c>
      <c r="BU9" s="24">
        <f t="shared" ca="1" si="49"/>
        <v>9.7736625514403298E-3</v>
      </c>
      <c r="BW9" s="3">
        <f t="shared" si="21"/>
        <v>13</v>
      </c>
      <c r="BX9">
        <f t="shared" si="22"/>
        <v>14</v>
      </c>
      <c r="BY9">
        <f t="shared" si="5"/>
        <v>15</v>
      </c>
      <c r="BZ9">
        <f t="shared" si="5"/>
        <v>16</v>
      </c>
      <c r="CA9">
        <f t="shared" si="5"/>
        <v>17</v>
      </c>
      <c r="CB9">
        <f t="shared" si="5"/>
        <v>18</v>
      </c>
      <c r="CC9">
        <f t="shared" si="5"/>
        <v>19</v>
      </c>
      <c r="CD9" s="36" t="s">
        <v>6</v>
      </c>
      <c r="CE9" s="32">
        <f t="shared" ca="1" si="23"/>
        <v>756</v>
      </c>
      <c r="CF9" s="25">
        <f t="shared" si="62"/>
        <v>13</v>
      </c>
      <c r="CG9" s="12">
        <f>CG8+1</f>
        <v>2</v>
      </c>
      <c r="CH9" s="8">
        <f>CH8+1</f>
        <v>7</v>
      </c>
      <c r="CI9" s="8">
        <f ca="1">SUM(INDIRECT(ADDRESS(1+CG9,53+15*($CF$3-5))):INDIRECT(ADDRESS(1+CH9,53+15*($CF$3-5))))</f>
        <v>917</v>
      </c>
      <c r="CJ9" s="24">
        <f t="shared" ca="1" si="50"/>
        <v>3.2757487425697303E-3</v>
      </c>
      <c r="CL9" s="3">
        <f t="shared" si="24"/>
        <v>14</v>
      </c>
      <c r="CM9">
        <f t="shared" si="25"/>
        <v>15</v>
      </c>
      <c r="CN9">
        <f t="shared" si="6"/>
        <v>16</v>
      </c>
      <c r="CO9">
        <f t="shared" si="6"/>
        <v>17</v>
      </c>
      <c r="CP9">
        <f t="shared" si="6"/>
        <v>18</v>
      </c>
      <c r="CQ9">
        <f t="shared" si="6"/>
        <v>19</v>
      </c>
      <c r="CR9">
        <f t="shared" si="6"/>
        <v>20</v>
      </c>
      <c r="CS9" s="36" t="s">
        <v>6</v>
      </c>
      <c r="CT9" s="32">
        <f t="shared" ca="1" si="26"/>
        <v>1667</v>
      </c>
      <c r="CU9" s="25">
        <f t="shared" si="63"/>
        <v>14</v>
      </c>
      <c r="CV9" s="12">
        <f>CV8+1</f>
        <v>2</v>
      </c>
      <c r="CW9" s="8">
        <f>CW8+1</f>
        <v>7</v>
      </c>
      <c r="CX9" s="8">
        <f ca="1">SUM(INDIRECT(ADDRESS(1+CV9,53+15*($CU$3-5))):INDIRECT(ADDRESS(1+CW9,53+15*($CU$3-5))))</f>
        <v>1708</v>
      </c>
      <c r="CY9" s="24">
        <f t="shared" ca="1" si="51"/>
        <v>1.0168991007468374E-3</v>
      </c>
      <c r="DA9" s="3">
        <f t="shared" si="27"/>
        <v>15</v>
      </c>
      <c r="DB9">
        <f t="shared" si="28"/>
        <v>16</v>
      </c>
      <c r="DC9">
        <f t="shared" si="7"/>
        <v>17</v>
      </c>
      <c r="DD9">
        <f t="shared" si="7"/>
        <v>18</v>
      </c>
      <c r="DE9">
        <f t="shared" si="7"/>
        <v>19</v>
      </c>
      <c r="DF9">
        <f t="shared" si="7"/>
        <v>20</v>
      </c>
      <c r="DG9">
        <f t="shared" si="7"/>
        <v>21</v>
      </c>
      <c r="DH9" s="36" t="s">
        <v>6</v>
      </c>
      <c r="DI9" s="32">
        <f t="shared" ca="1" si="29"/>
        <v>3368</v>
      </c>
      <c r="DJ9" s="25">
        <f t="shared" si="64"/>
        <v>15</v>
      </c>
      <c r="DK9" s="12">
        <f>DK8+1</f>
        <v>2</v>
      </c>
      <c r="DL9" s="8">
        <f>DL8+1</f>
        <v>7</v>
      </c>
      <c r="DM9" s="8">
        <f ca="1">SUM(INDIRECT(ADDRESS(1+DK9,53+15*($DJ$3-5))):INDIRECT(ADDRESS(1+DL9,53+15*($DJ$3-5))))</f>
        <v>2994</v>
      </c>
      <c r="DN9" s="24">
        <f t="shared" ca="1" si="52"/>
        <v>2.9709171620179853E-4</v>
      </c>
      <c r="DP9" s="3">
        <f t="shared" si="30"/>
        <v>16</v>
      </c>
      <c r="DQ9">
        <f t="shared" si="31"/>
        <v>17</v>
      </c>
      <c r="DR9">
        <f t="shared" si="8"/>
        <v>18</v>
      </c>
      <c r="DS9">
        <f t="shared" si="8"/>
        <v>19</v>
      </c>
      <c r="DT9">
        <f t="shared" si="8"/>
        <v>20</v>
      </c>
      <c r="DU9">
        <f t="shared" si="8"/>
        <v>21</v>
      </c>
      <c r="DV9">
        <f t="shared" si="8"/>
        <v>22</v>
      </c>
      <c r="DW9" s="36" t="s">
        <v>6</v>
      </c>
      <c r="DX9" s="32">
        <f t="shared" ca="1" si="32"/>
        <v>6354</v>
      </c>
      <c r="DY9" s="25">
        <f t="shared" si="65"/>
        <v>16</v>
      </c>
      <c r="DZ9" s="12">
        <f>DZ8+1</f>
        <v>2</v>
      </c>
      <c r="EA9" s="8">
        <f>EA8+1</f>
        <v>7</v>
      </c>
      <c r="EB9" s="8">
        <f ca="1">SUM(INDIRECT(ADDRESS(1+DZ9,53+15*($DY$3-5))):INDIRECT(ADDRESS(1+EA9,53+15*($DY$3-5))))</f>
        <v>4995</v>
      </c>
      <c r="EC9" s="24">
        <f t="shared" ca="1" si="53"/>
        <v>8.260816758116141E-5</v>
      </c>
      <c r="EE9" s="3">
        <f t="shared" si="33"/>
        <v>17</v>
      </c>
      <c r="EF9">
        <f t="shared" si="34"/>
        <v>18</v>
      </c>
      <c r="EG9">
        <f t="shared" si="9"/>
        <v>19</v>
      </c>
      <c r="EH9">
        <f t="shared" si="9"/>
        <v>20</v>
      </c>
      <c r="EI9">
        <f t="shared" si="9"/>
        <v>21</v>
      </c>
      <c r="EJ9">
        <f t="shared" si="9"/>
        <v>22</v>
      </c>
      <c r="EK9">
        <f t="shared" si="9"/>
        <v>23</v>
      </c>
      <c r="EL9" s="36" t="s">
        <v>6</v>
      </c>
      <c r="EM9" s="32">
        <f ca="1">IF(EE9&lt;=INDIRECT(ADDRESS(3,69+15*($EN$3-6)))*6,VLOOKUP(EE9,$DY$3:$EB$56,4),0)</f>
        <v>11340</v>
      </c>
      <c r="EN9" s="25">
        <f t="shared" si="66"/>
        <v>17</v>
      </c>
      <c r="EO9" s="12">
        <f>EO8+1</f>
        <v>2</v>
      </c>
      <c r="EP9" s="8">
        <f>EP8+1</f>
        <v>7</v>
      </c>
      <c r="EQ9" s="8">
        <f ca="1">SUM(INDIRECT(ADDRESS(1+EO9,53+15*($EN$3-5))):INDIRECT(ADDRESS(1+EP9,53+15*($EN$3-5))))</f>
        <v>7997</v>
      </c>
      <c r="ER9" s="24">
        <f t="shared" ca="1" si="54"/>
        <v>2.2042626498049643E-5</v>
      </c>
      <c r="ET9" s="3">
        <f t="shared" si="35"/>
        <v>18</v>
      </c>
      <c r="EU9">
        <f t="shared" si="36"/>
        <v>19</v>
      </c>
      <c r="EV9">
        <f t="shared" si="10"/>
        <v>20</v>
      </c>
      <c r="EW9">
        <f t="shared" si="10"/>
        <v>21</v>
      </c>
      <c r="EX9">
        <f t="shared" si="10"/>
        <v>22</v>
      </c>
      <c r="EY9">
        <f t="shared" si="10"/>
        <v>23</v>
      </c>
      <c r="EZ9">
        <f t="shared" si="10"/>
        <v>24</v>
      </c>
      <c r="FA9" s="36" t="s">
        <v>6</v>
      </c>
      <c r="FB9" s="32">
        <f t="shared" ca="1" si="37"/>
        <v>19327</v>
      </c>
      <c r="FC9" s="73">
        <f t="shared" si="67"/>
        <v>18</v>
      </c>
      <c r="FD9" s="12">
        <f>FD8+1</f>
        <v>2</v>
      </c>
      <c r="FE9" s="8">
        <f>FE8+1</f>
        <v>7</v>
      </c>
      <c r="FF9" s="8">
        <f ca="1">SUM(INDIRECT(ADDRESS(1+FD9,53+15*($FC$3-5))):INDIRECT(ADDRESS(1+FE9,53+15*($FC$3-5))))</f>
        <v>12364</v>
      </c>
      <c r="FG9" s="24">
        <f t="shared" ca="1" si="55"/>
        <v>5.679943187484594E-6</v>
      </c>
      <c r="FI9" s="3">
        <f t="shared" si="38"/>
        <v>19</v>
      </c>
      <c r="FJ9">
        <f t="shared" si="39"/>
        <v>20</v>
      </c>
      <c r="FK9">
        <f t="shared" si="11"/>
        <v>21</v>
      </c>
      <c r="FL9">
        <f t="shared" si="11"/>
        <v>22</v>
      </c>
      <c r="FM9">
        <f t="shared" si="11"/>
        <v>23</v>
      </c>
      <c r="FN9">
        <f t="shared" si="11"/>
        <v>24</v>
      </c>
      <c r="FO9">
        <f t="shared" si="11"/>
        <v>25</v>
      </c>
      <c r="FP9" s="36" t="s">
        <v>6</v>
      </c>
      <c r="FQ9" s="32">
        <f t="shared" ca="1" si="69"/>
        <v>31680</v>
      </c>
      <c r="FR9" s="25">
        <f t="shared" si="68"/>
        <v>19</v>
      </c>
      <c r="FS9" s="12">
        <f>FS8+1</f>
        <v>2</v>
      </c>
      <c r="FT9" s="8">
        <f>FT8+1</f>
        <v>7</v>
      </c>
      <c r="FU9" s="8">
        <f ca="1">SUM(INDIRECT(ADDRESS(1+FS9,53+15*($FR$3-5))):INDIRECT(ADDRESS(1+FT9,53+15*($FR$3-5))))</f>
        <v>18551</v>
      </c>
      <c r="FV9" s="24">
        <f t="shared" ca="1" si="56"/>
        <v>1.42036862491948E-6</v>
      </c>
    </row>
    <row r="10" spans="1:178" x14ac:dyDescent="0.25">
      <c r="P10" s="25">
        <f t="shared" si="58"/>
        <v>9</v>
      </c>
      <c r="Q10" s="12">
        <f t="shared" si="42"/>
        <v>4</v>
      </c>
      <c r="R10" s="24">
        <f t="shared" si="43"/>
        <v>0.1111111111111111</v>
      </c>
      <c r="U10" s="3">
        <v>3</v>
      </c>
      <c r="V10" s="8">
        <f t="shared" si="1"/>
        <v>6</v>
      </c>
      <c r="W10" s="8">
        <f t="shared" si="1"/>
        <v>7</v>
      </c>
      <c r="X10" s="8">
        <f t="shared" si="1"/>
        <v>8</v>
      </c>
      <c r="Y10" s="8">
        <f t="shared" si="1"/>
        <v>9</v>
      </c>
      <c r="Z10" s="8">
        <f t="shared" si="1"/>
        <v>10</v>
      </c>
      <c r="AA10" s="9">
        <f t="shared" si="1"/>
        <v>11</v>
      </c>
      <c r="AB10" s="13">
        <f t="shared" si="70"/>
        <v>2</v>
      </c>
      <c r="AC10" s="25">
        <f t="shared" si="59"/>
        <v>10</v>
      </c>
      <c r="AD10" s="12">
        <f t="shared" si="44"/>
        <v>27</v>
      </c>
      <c r="AE10" s="24">
        <f t="shared" si="45"/>
        <v>0.125</v>
      </c>
      <c r="AG10" s="3">
        <f t="shared" si="14"/>
        <v>11</v>
      </c>
      <c r="AH10">
        <f t="shared" si="15"/>
        <v>12</v>
      </c>
      <c r="AI10">
        <f t="shared" si="2"/>
        <v>13</v>
      </c>
      <c r="AJ10">
        <f t="shared" si="2"/>
        <v>14</v>
      </c>
      <c r="AK10">
        <f t="shared" si="2"/>
        <v>15</v>
      </c>
      <c r="AL10">
        <f t="shared" si="2"/>
        <v>16</v>
      </c>
      <c r="AM10">
        <f t="shared" si="2"/>
        <v>17</v>
      </c>
      <c r="AN10" t="str">
        <f>"x"&amp;AD12</f>
        <v>x25</v>
      </c>
      <c r="AO10" s="25">
        <f t="shared" si="46"/>
        <v>11</v>
      </c>
      <c r="AP10" s="12">
        <f>6+10+15+21+25+27</f>
        <v>104</v>
      </c>
      <c r="AQ10" s="24">
        <f t="shared" si="47"/>
        <v>8.0246913580246909E-2</v>
      </c>
      <c r="AS10" s="3">
        <f t="shared" si="16"/>
        <v>12</v>
      </c>
      <c r="AT10">
        <f t="shared" si="17"/>
        <v>13</v>
      </c>
      <c r="AU10">
        <f t="shared" si="3"/>
        <v>14</v>
      </c>
      <c r="AV10">
        <f t="shared" si="3"/>
        <v>15</v>
      </c>
      <c r="AW10">
        <f t="shared" si="3"/>
        <v>16</v>
      </c>
      <c r="AX10">
        <f t="shared" si="3"/>
        <v>17</v>
      </c>
      <c r="AY10">
        <f t="shared" si="3"/>
        <v>18</v>
      </c>
      <c r="AZ10" s="36" t="s">
        <v>6</v>
      </c>
      <c r="BA10" s="32">
        <v>125</v>
      </c>
      <c r="BB10" s="25">
        <f t="shared" si="60"/>
        <v>12</v>
      </c>
      <c r="BC10" s="12">
        <f t="shared" ref="BC10:BC25" si="71">BC9+1</f>
        <v>3</v>
      </c>
      <c r="BD10" s="8">
        <f t="shared" ref="BD10:BD46" si="72">BD9+1</f>
        <v>8</v>
      </c>
      <c r="BE10" s="8">
        <f ca="1">SUM(INDIRECT(ADDRESS(1+BC10,53)):INDIRECT(ADDRESS(1+BD10,53)))</f>
        <v>305</v>
      </c>
      <c r="BF10" s="24">
        <f t="shared" ca="1" si="48"/>
        <v>3.9223251028806583E-2</v>
      </c>
      <c r="BH10" s="3">
        <f t="shared" si="18"/>
        <v>13</v>
      </c>
      <c r="BI10">
        <f t="shared" si="19"/>
        <v>14</v>
      </c>
      <c r="BJ10">
        <f t="shared" si="4"/>
        <v>15</v>
      </c>
      <c r="BK10">
        <f t="shared" si="4"/>
        <v>16</v>
      </c>
      <c r="BL10">
        <f t="shared" si="4"/>
        <v>17</v>
      </c>
      <c r="BM10">
        <f t="shared" si="4"/>
        <v>18</v>
      </c>
      <c r="BN10">
        <f t="shared" si="4"/>
        <v>19</v>
      </c>
      <c r="BO10" s="36" t="s">
        <v>6</v>
      </c>
      <c r="BP10" s="32">
        <f t="shared" ca="1" si="20"/>
        <v>420</v>
      </c>
      <c r="BQ10" s="25">
        <f t="shared" si="61"/>
        <v>13</v>
      </c>
      <c r="BR10" s="12">
        <f t="shared" ref="BR10:BR33" si="73">BR9+1</f>
        <v>3</v>
      </c>
      <c r="BS10" s="8">
        <f t="shared" ref="BS10:BS33" si="74">BS9+1</f>
        <v>8</v>
      </c>
      <c r="BT10" s="8">
        <f ca="1">SUM(INDIRECT(ADDRESS(1+BR10,53+15*($BQ$3-5))):INDIRECT(ADDRESS(1+BS10,53+15*($BQ$3-5))))</f>
        <v>756</v>
      </c>
      <c r="BU10" s="24">
        <f t="shared" ca="1" si="49"/>
        <v>1.6203703703703703E-2</v>
      </c>
      <c r="BW10" s="3">
        <f t="shared" si="21"/>
        <v>14</v>
      </c>
      <c r="BX10">
        <f t="shared" si="22"/>
        <v>15</v>
      </c>
      <c r="BY10">
        <f t="shared" si="5"/>
        <v>16</v>
      </c>
      <c r="BZ10">
        <f t="shared" si="5"/>
        <v>17</v>
      </c>
      <c r="CA10">
        <f t="shared" si="5"/>
        <v>18</v>
      </c>
      <c r="CB10">
        <f t="shared" si="5"/>
        <v>19</v>
      </c>
      <c r="CC10">
        <f t="shared" si="5"/>
        <v>20</v>
      </c>
      <c r="CD10" s="36" t="s">
        <v>6</v>
      </c>
      <c r="CE10" s="32">
        <f t="shared" ca="1" si="23"/>
        <v>1161</v>
      </c>
      <c r="CF10" s="25">
        <f t="shared" si="62"/>
        <v>14</v>
      </c>
      <c r="CG10" s="12">
        <f t="shared" ref="CG10:CG33" si="75">CG9+1</f>
        <v>3</v>
      </c>
      <c r="CH10" s="8">
        <f t="shared" ref="CH10:CH33" si="76">CH9+1</f>
        <v>8</v>
      </c>
      <c r="CI10" s="8">
        <f ca="1">SUM(INDIRECT(ADDRESS(1+CG10,53+15*($CF$3-5))):INDIRECT(ADDRESS(1+CH10,53+15*($CF$3-5))))</f>
        <v>1667</v>
      </c>
      <c r="CJ10" s="24">
        <f t="shared" ca="1" si="50"/>
        <v>5.9549325560128031E-3</v>
      </c>
      <c r="CL10" s="3">
        <f t="shared" si="24"/>
        <v>15</v>
      </c>
      <c r="CM10">
        <f t="shared" si="25"/>
        <v>16</v>
      </c>
      <c r="CN10">
        <f t="shared" si="6"/>
        <v>17</v>
      </c>
      <c r="CO10">
        <f t="shared" si="6"/>
        <v>18</v>
      </c>
      <c r="CP10">
        <f t="shared" si="6"/>
        <v>19</v>
      </c>
      <c r="CQ10">
        <f t="shared" si="6"/>
        <v>20</v>
      </c>
      <c r="CR10">
        <f t="shared" si="6"/>
        <v>21</v>
      </c>
      <c r="CS10" s="36" t="s">
        <v>6</v>
      </c>
      <c r="CT10" s="32">
        <f t="shared" ca="1" si="26"/>
        <v>2807</v>
      </c>
      <c r="CU10" s="25">
        <f t="shared" si="63"/>
        <v>15</v>
      </c>
      <c r="CV10" s="12">
        <f t="shared" ref="CV10:CV38" si="77">CV9+1</f>
        <v>3</v>
      </c>
      <c r="CW10" s="8">
        <f t="shared" ref="CW10:CW38" si="78">CW9+1</f>
        <v>8</v>
      </c>
      <c r="CX10" s="8">
        <f ca="1">SUM(INDIRECT(ADDRESS(1+CV10,53+15*($CU$3-5))):INDIRECT(ADDRESS(1+CW10,53+15*($CU$3-5))))</f>
        <v>3368</v>
      </c>
      <c r="CY10" s="24">
        <f t="shared" ca="1" si="51"/>
        <v>2.0052202408169487E-3</v>
      </c>
      <c r="DA10" s="3">
        <f t="shared" si="27"/>
        <v>16</v>
      </c>
      <c r="DB10">
        <f t="shared" si="28"/>
        <v>17</v>
      </c>
      <c r="DC10">
        <f t="shared" si="7"/>
        <v>18</v>
      </c>
      <c r="DD10">
        <f t="shared" si="7"/>
        <v>19</v>
      </c>
      <c r="DE10">
        <f t="shared" si="7"/>
        <v>20</v>
      </c>
      <c r="DF10">
        <f t="shared" si="7"/>
        <v>21</v>
      </c>
      <c r="DG10">
        <f t="shared" si="7"/>
        <v>22</v>
      </c>
      <c r="DH10" s="36" t="s">
        <v>6</v>
      </c>
      <c r="DI10" s="32">
        <f t="shared" ca="1" si="29"/>
        <v>6147</v>
      </c>
      <c r="DJ10" s="25">
        <f t="shared" si="64"/>
        <v>16</v>
      </c>
      <c r="DK10" s="12">
        <f t="shared" ref="DK10:DK43" si="79">DK9+1</f>
        <v>3</v>
      </c>
      <c r="DL10" s="8">
        <f t="shared" ref="DL10:DL43" si="80">DL9+1</f>
        <v>8</v>
      </c>
      <c r="DM10" s="8">
        <f ca="1">SUM(INDIRECT(ADDRESS(1+DK10,53+15*($DJ$3-5))):INDIRECT(ADDRESS(1+DL10,53+15*($DJ$3-5))))</f>
        <v>6354</v>
      </c>
      <c r="DN10" s="24">
        <f t="shared" ca="1" si="52"/>
        <v>6.3050125743026981E-4</v>
      </c>
      <c r="DP10" s="3">
        <f t="shared" si="30"/>
        <v>17</v>
      </c>
      <c r="DQ10">
        <f t="shared" si="31"/>
        <v>18</v>
      </c>
      <c r="DR10">
        <f t="shared" si="8"/>
        <v>19</v>
      </c>
      <c r="DS10">
        <f t="shared" si="8"/>
        <v>20</v>
      </c>
      <c r="DT10">
        <f t="shared" si="8"/>
        <v>21</v>
      </c>
      <c r="DU10">
        <f t="shared" si="8"/>
        <v>22</v>
      </c>
      <c r="DV10">
        <f t="shared" si="8"/>
        <v>23</v>
      </c>
      <c r="DW10" s="36" t="s">
        <v>6</v>
      </c>
      <c r="DX10" s="32">
        <f t="shared" ca="1" si="32"/>
        <v>12465</v>
      </c>
      <c r="DY10" s="25">
        <f t="shared" si="65"/>
        <v>17</v>
      </c>
      <c r="DZ10" s="12">
        <f t="shared" ref="DZ10:DZ48" si="81">DZ9+1</f>
        <v>3</v>
      </c>
      <c r="EA10" s="8">
        <f t="shared" ref="EA10:EA48" si="82">EA9+1</f>
        <v>8</v>
      </c>
      <c r="EB10" s="8">
        <f ca="1">SUM(INDIRECT(ADDRESS(1+DZ10,53+15*($DY$3-5))):INDIRECT(ADDRESS(1+EA10,53+15*($DY$3-5))))</f>
        <v>11340</v>
      </c>
      <c r="EC10" s="24">
        <f t="shared" ca="1" si="53"/>
        <v>1.8754286694101508E-4</v>
      </c>
      <c r="EE10" s="3">
        <f t="shared" si="33"/>
        <v>18</v>
      </c>
      <c r="EF10">
        <f t="shared" si="34"/>
        <v>19</v>
      </c>
      <c r="EG10">
        <f t="shared" si="9"/>
        <v>20</v>
      </c>
      <c r="EH10">
        <f t="shared" si="9"/>
        <v>21</v>
      </c>
      <c r="EI10">
        <f t="shared" si="9"/>
        <v>22</v>
      </c>
      <c r="EJ10">
        <f t="shared" si="9"/>
        <v>23</v>
      </c>
      <c r="EK10">
        <f t="shared" si="9"/>
        <v>24</v>
      </c>
      <c r="EL10" s="36" t="s">
        <v>6</v>
      </c>
      <c r="EM10" s="32">
        <f ca="1">IF(EE10&lt;=INDIRECT(ADDRESS(3,69+15*($EN$3-6)))*6,VLOOKUP(EE10,$DY$3:$EB$56,4),0)</f>
        <v>23760</v>
      </c>
      <c r="EN10" s="25">
        <f t="shared" si="66"/>
        <v>18</v>
      </c>
      <c r="EO10" s="12">
        <f t="shared" ref="EO10:EP20" si="83">EO9+1</f>
        <v>3</v>
      </c>
      <c r="EP10" s="8">
        <f t="shared" si="83"/>
        <v>8</v>
      </c>
      <c r="EQ10" s="8">
        <f ca="1">SUM(INDIRECT(ADDRESS(1+EO10,53+15*($EN$3-5))):INDIRECT(ADDRESS(1+EP10,53+15*($EN$3-5))))</f>
        <v>19327</v>
      </c>
      <c r="ER10" s="24">
        <f t="shared" ca="1" si="54"/>
        <v>5.3272207368738955E-5</v>
      </c>
      <c r="ET10" s="3">
        <f t="shared" si="35"/>
        <v>19</v>
      </c>
      <c r="EU10">
        <f t="shared" si="36"/>
        <v>20</v>
      </c>
      <c r="EV10">
        <f t="shared" si="10"/>
        <v>21</v>
      </c>
      <c r="EW10">
        <f t="shared" si="10"/>
        <v>22</v>
      </c>
      <c r="EX10">
        <f t="shared" si="10"/>
        <v>23</v>
      </c>
      <c r="EY10">
        <f t="shared" si="10"/>
        <v>24</v>
      </c>
      <c r="EZ10">
        <f t="shared" si="10"/>
        <v>25</v>
      </c>
      <c r="FA10" s="36" t="s">
        <v>6</v>
      </c>
      <c r="FB10" s="32">
        <f t="shared" ca="1" si="37"/>
        <v>43032</v>
      </c>
      <c r="FC10" s="73">
        <f t="shared" si="67"/>
        <v>19</v>
      </c>
      <c r="FD10" s="12">
        <f t="shared" ref="FD10:FF10" si="84">FD9+1</f>
        <v>3</v>
      </c>
      <c r="FE10" s="8">
        <f t="shared" si="84"/>
        <v>8</v>
      </c>
      <c r="FF10" s="8">
        <f ca="1">SUM(INDIRECT(ADDRESS(1+FD10,53+15*($FC$3-5))):INDIRECT(ADDRESS(1+FE10,53+15*($FC$3-5))))</f>
        <v>31680</v>
      </c>
      <c r="FG10" s="24">
        <f t="shared" ca="1" si="55"/>
        <v>1.4553591085369777E-5</v>
      </c>
      <c r="FI10" s="3">
        <f t="shared" si="38"/>
        <v>20</v>
      </c>
      <c r="FJ10">
        <f t="shared" si="39"/>
        <v>21</v>
      </c>
      <c r="FK10">
        <f t="shared" si="11"/>
        <v>22</v>
      </c>
      <c r="FL10">
        <f t="shared" si="11"/>
        <v>23</v>
      </c>
      <c r="FM10">
        <f t="shared" si="11"/>
        <v>24</v>
      </c>
      <c r="FN10">
        <f t="shared" si="11"/>
        <v>25</v>
      </c>
      <c r="FO10">
        <f t="shared" si="11"/>
        <v>26</v>
      </c>
      <c r="FP10" s="36" t="s">
        <v>6</v>
      </c>
      <c r="FQ10" s="32">
        <f t="shared" ca="1" si="69"/>
        <v>74646</v>
      </c>
      <c r="FR10" s="25">
        <f t="shared" si="68"/>
        <v>20</v>
      </c>
      <c r="FS10" s="12">
        <f t="shared" ref="FS10:FU10" si="85">FS9+1</f>
        <v>3</v>
      </c>
      <c r="FT10" s="8">
        <f t="shared" si="85"/>
        <v>8</v>
      </c>
      <c r="FU10" s="8">
        <f ca="1">SUM(INDIRECT(ADDRESS(1+FS10,53+15*($FR$3-5))):INDIRECT(ADDRESS(1+FT10,53+15*($FR$3-5))))</f>
        <v>50219</v>
      </c>
      <c r="FV10" s="24">
        <f t="shared" ca="1" si="56"/>
        <v>3.8450483518317806E-6</v>
      </c>
    </row>
    <row r="11" spans="1:178" x14ac:dyDescent="0.25">
      <c r="P11" s="25">
        <f t="shared" si="58"/>
        <v>10</v>
      </c>
      <c r="Q11" s="12">
        <f t="shared" si="42"/>
        <v>3</v>
      </c>
      <c r="R11" s="24">
        <f t="shared" si="43"/>
        <v>8.3333333333333329E-2</v>
      </c>
      <c r="U11" s="3">
        <v>4</v>
      </c>
      <c r="V11" s="8">
        <f t="shared" si="1"/>
        <v>7</v>
      </c>
      <c r="W11" s="8">
        <f t="shared" si="1"/>
        <v>8</v>
      </c>
      <c r="X11" s="8">
        <f t="shared" si="1"/>
        <v>9</v>
      </c>
      <c r="Y11" s="8">
        <f t="shared" si="1"/>
        <v>10</v>
      </c>
      <c r="Z11" s="8">
        <f t="shared" si="1"/>
        <v>11</v>
      </c>
      <c r="AA11" s="9">
        <f t="shared" si="1"/>
        <v>12</v>
      </c>
      <c r="AB11" s="13">
        <f t="shared" si="70"/>
        <v>2</v>
      </c>
      <c r="AC11" s="25">
        <f t="shared" si="59"/>
        <v>11</v>
      </c>
      <c r="AD11" s="12">
        <f t="shared" si="44"/>
        <v>27</v>
      </c>
      <c r="AE11" s="24">
        <f t="shared" si="45"/>
        <v>0.125</v>
      </c>
      <c r="AG11" s="3">
        <f t="shared" si="14"/>
        <v>12</v>
      </c>
      <c r="AH11">
        <f t="shared" si="15"/>
        <v>13</v>
      </c>
      <c r="AI11">
        <f t="shared" si="2"/>
        <v>14</v>
      </c>
      <c r="AJ11">
        <f t="shared" si="2"/>
        <v>15</v>
      </c>
      <c r="AK11">
        <f t="shared" si="2"/>
        <v>16</v>
      </c>
      <c r="AL11">
        <f t="shared" si="2"/>
        <v>17</v>
      </c>
      <c r="AM11">
        <f t="shared" si="2"/>
        <v>18</v>
      </c>
      <c r="AN11" t="str">
        <f>"x"&amp;AD13</f>
        <v>x21</v>
      </c>
      <c r="AO11" s="25">
        <f t="shared" si="46"/>
        <v>12</v>
      </c>
      <c r="AP11" s="12">
        <f>10+15+21+25+27+27</f>
        <v>125</v>
      </c>
      <c r="AQ11" s="24">
        <f t="shared" si="47"/>
        <v>9.6450617283950615E-2</v>
      </c>
      <c r="AS11" s="3">
        <f t="shared" si="16"/>
        <v>13</v>
      </c>
      <c r="AT11">
        <f t="shared" si="17"/>
        <v>14</v>
      </c>
      <c r="AU11">
        <f t="shared" si="3"/>
        <v>15</v>
      </c>
      <c r="AV11">
        <f t="shared" si="3"/>
        <v>16</v>
      </c>
      <c r="AW11">
        <f t="shared" si="3"/>
        <v>17</v>
      </c>
      <c r="AX11">
        <f t="shared" si="3"/>
        <v>18</v>
      </c>
      <c r="AY11">
        <f t="shared" si="3"/>
        <v>19</v>
      </c>
      <c r="AZ11" s="36" t="s">
        <v>6</v>
      </c>
      <c r="BA11" s="32">
        <v>140</v>
      </c>
      <c r="BB11" s="25">
        <f t="shared" si="60"/>
        <v>13</v>
      </c>
      <c r="BC11" s="12">
        <f t="shared" si="71"/>
        <v>4</v>
      </c>
      <c r="BD11" s="8">
        <f t="shared" si="72"/>
        <v>9</v>
      </c>
      <c r="BE11" s="8">
        <f ca="1">SUM(INDIRECT(ADDRESS(1+BC11,53)):INDIRECT(ADDRESS(1+BD11,53)))</f>
        <v>420</v>
      </c>
      <c r="BF11" s="24">
        <f t="shared" ca="1" si="48"/>
        <v>5.4012345679012343E-2</v>
      </c>
      <c r="BH11" s="3">
        <f t="shared" si="18"/>
        <v>14</v>
      </c>
      <c r="BI11">
        <f t="shared" si="19"/>
        <v>15</v>
      </c>
      <c r="BJ11">
        <f t="shared" si="4"/>
        <v>16</v>
      </c>
      <c r="BK11">
        <f t="shared" si="4"/>
        <v>17</v>
      </c>
      <c r="BL11">
        <f t="shared" si="4"/>
        <v>18</v>
      </c>
      <c r="BM11">
        <f t="shared" si="4"/>
        <v>19</v>
      </c>
      <c r="BN11">
        <f t="shared" si="4"/>
        <v>20</v>
      </c>
      <c r="BO11" s="36" t="s">
        <v>6</v>
      </c>
      <c r="BP11" s="32">
        <f t="shared" ca="1" si="20"/>
        <v>540</v>
      </c>
      <c r="BQ11" s="25">
        <f t="shared" si="61"/>
        <v>14</v>
      </c>
      <c r="BR11" s="12">
        <f t="shared" si="73"/>
        <v>4</v>
      </c>
      <c r="BS11" s="8">
        <f t="shared" si="74"/>
        <v>9</v>
      </c>
      <c r="BT11" s="8">
        <f ca="1">SUM(INDIRECT(ADDRESS(1+BR11,53+15*($BQ$3-5))):INDIRECT(ADDRESS(1+BS11,53+15*($BQ$3-5))))</f>
        <v>1161</v>
      </c>
      <c r="BU11" s="24">
        <f t="shared" ca="1" si="49"/>
        <v>2.4884259259259259E-2</v>
      </c>
      <c r="BW11" s="3">
        <f t="shared" si="21"/>
        <v>15</v>
      </c>
      <c r="BX11">
        <f t="shared" si="22"/>
        <v>16</v>
      </c>
      <c r="BY11">
        <f t="shared" si="5"/>
        <v>17</v>
      </c>
      <c r="BZ11">
        <f t="shared" si="5"/>
        <v>18</v>
      </c>
      <c r="CA11">
        <f t="shared" si="5"/>
        <v>19</v>
      </c>
      <c r="CB11">
        <f t="shared" si="5"/>
        <v>20</v>
      </c>
      <c r="CC11">
        <f t="shared" si="5"/>
        <v>21</v>
      </c>
      <c r="CD11" s="36" t="s">
        <v>6</v>
      </c>
      <c r="CE11" s="32">
        <f t="shared" ca="1" si="23"/>
        <v>1666</v>
      </c>
      <c r="CF11" s="25">
        <f t="shared" si="62"/>
        <v>15</v>
      </c>
      <c r="CG11" s="12">
        <f t="shared" si="75"/>
        <v>4</v>
      </c>
      <c r="CH11" s="8">
        <f t="shared" si="76"/>
        <v>9</v>
      </c>
      <c r="CI11" s="8">
        <f ca="1">SUM(INDIRECT(ADDRESS(1+CG11,53+15*($CF$3-5))):INDIRECT(ADDRESS(1+CH11,53+15*($CF$3-5))))</f>
        <v>2807</v>
      </c>
      <c r="CJ11" s="24">
        <f t="shared" ca="1" si="50"/>
        <v>1.0027291952446274E-2</v>
      </c>
      <c r="CL11" s="3">
        <f t="shared" si="24"/>
        <v>16</v>
      </c>
      <c r="CM11">
        <f t="shared" si="25"/>
        <v>17</v>
      </c>
      <c r="CN11">
        <f t="shared" si="6"/>
        <v>18</v>
      </c>
      <c r="CO11">
        <f t="shared" si="6"/>
        <v>19</v>
      </c>
      <c r="CP11">
        <f t="shared" si="6"/>
        <v>20</v>
      </c>
      <c r="CQ11">
        <f t="shared" si="6"/>
        <v>21</v>
      </c>
      <c r="CR11">
        <f t="shared" si="6"/>
        <v>22</v>
      </c>
      <c r="CS11" s="36" t="s">
        <v>6</v>
      </c>
      <c r="CT11" s="32">
        <f t="shared" ca="1" si="26"/>
        <v>4417</v>
      </c>
      <c r="CU11" s="25">
        <f t="shared" si="63"/>
        <v>16</v>
      </c>
      <c r="CV11" s="12">
        <f t="shared" si="77"/>
        <v>4</v>
      </c>
      <c r="CW11" s="8">
        <f t="shared" si="78"/>
        <v>9</v>
      </c>
      <c r="CX11" s="8">
        <f ca="1">SUM(INDIRECT(ADDRESS(1+CV11,53+15*($CU$3-5))):INDIRECT(ADDRESS(1+CW11,53+15*($CU$3-5))))</f>
        <v>6147</v>
      </c>
      <c r="CY11" s="24">
        <f t="shared" ca="1" si="51"/>
        <v>3.6597650891632373E-3</v>
      </c>
      <c r="DA11" s="3">
        <f t="shared" si="27"/>
        <v>17</v>
      </c>
      <c r="DB11">
        <f t="shared" si="28"/>
        <v>18</v>
      </c>
      <c r="DC11">
        <f t="shared" si="7"/>
        <v>19</v>
      </c>
      <c r="DD11">
        <f t="shared" si="7"/>
        <v>20</v>
      </c>
      <c r="DE11">
        <f t="shared" si="7"/>
        <v>21</v>
      </c>
      <c r="DF11">
        <f t="shared" si="7"/>
        <v>22</v>
      </c>
      <c r="DG11">
        <f t="shared" si="7"/>
        <v>23</v>
      </c>
      <c r="DH11" s="36" t="s">
        <v>6</v>
      </c>
      <c r="DI11" s="32">
        <f t="shared" ca="1" si="29"/>
        <v>10480</v>
      </c>
      <c r="DJ11" s="25">
        <f t="shared" si="64"/>
        <v>17</v>
      </c>
      <c r="DK11" s="12">
        <f t="shared" si="79"/>
        <v>4</v>
      </c>
      <c r="DL11" s="8">
        <f t="shared" si="80"/>
        <v>9</v>
      </c>
      <c r="DM11" s="8">
        <f ca="1">SUM(INDIRECT(ADDRESS(1+DK11,53+15*($DJ$3-5))):INDIRECT(ADDRESS(1+DL11,53+15*($DJ$3-5))))</f>
        <v>12465</v>
      </c>
      <c r="DN11" s="24">
        <f t="shared" ca="1" si="52"/>
        <v>1.2368898605395519E-3</v>
      </c>
      <c r="DP11" s="3">
        <f t="shared" si="30"/>
        <v>18</v>
      </c>
      <c r="DQ11">
        <f t="shared" si="31"/>
        <v>19</v>
      </c>
      <c r="DR11">
        <f t="shared" si="8"/>
        <v>20</v>
      </c>
      <c r="DS11">
        <f t="shared" si="8"/>
        <v>21</v>
      </c>
      <c r="DT11">
        <f t="shared" si="8"/>
        <v>22</v>
      </c>
      <c r="DU11">
        <f t="shared" si="8"/>
        <v>23</v>
      </c>
      <c r="DV11">
        <f t="shared" si="8"/>
        <v>24</v>
      </c>
      <c r="DW11" s="36" t="s">
        <v>6</v>
      </c>
      <c r="DX11" s="32">
        <f t="shared" ca="1" si="32"/>
        <v>22825</v>
      </c>
      <c r="DY11" s="25">
        <f t="shared" si="65"/>
        <v>18</v>
      </c>
      <c r="DZ11" s="12">
        <f t="shared" si="81"/>
        <v>4</v>
      </c>
      <c r="EA11" s="8">
        <f t="shared" si="82"/>
        <v>9</v>
      </c>
      <c r="EB11" s="8">
        <f ca="1">SUM(INDIRECT(ADDRESS(1+DZ11,53+15*($DY$3-5))):INDIRECT(ADDRESS(1+EA11,53+15*($DY$3-5))))</f>
        <v>23760</v>
      </c>
      <c r="EC11" s="24">
        <f t="shared" ca="1" si="53"/>
        <v>3.92946959304984E-4</v>
      </c>
      <c r="EE11" s="3">
        <f t="shared" si="33"/>
        <v>19</v>
      </c>
      <c r="EF11">
        <f t="shared" si="34"/>
        <v>20</v>
      </c>
      <c r="EG11">
        <f t="shared" si="9"/>
        <v>21</v>
      </c>
      <c r="EH11">
        <f t="shared" si="9"/>
        <v>22</v>
      </c>
      <c r="EI11">
        <f t="shared" si="9"/>
        <v>23</v>
      </c>
      <c r="EJ11">
        <f t="shared" si="9"/>
        <v>24</v>
      </c>
      <c r="EK11">
        <f t="shared" si="9"/>
        <v>25</v>
      </c>
      <c r="EL11" s="36" t="s">
        <v>6</v>
      </c>
      <c r="EM11" s="32">
        <f ca="1">IF(EE11&lt;=INDIRECT(ADDRESS(3,69+15*($EN$3-6)))*6,VLOOKUP(EE11,$DY$3:$EB$56,4),0)</f>
        <v>46420</v>
      </c>
      <c r="EN11" s="25">
        <f t="shared" si="66"/>
        <v>19</v>
      </c>
      <c r="EO11" s="12">
        <f t="shared" si="83"/>
        <v>4</v>
      </c>
      <c r="EP11" s="8">
        <f t="shared" si="83"/>
        <v>9</v>
      </c>
      <c r="EQ11" s="8">
        <f ca="1">SUM(INDIRECT(ADDRESS(1+EO11,53+15*($EN$3-5))):INDIRECT(ADDRESS(1+EP11,53+15*($EN$3-5))))</f>
        <v>43032</v>
      </c>
      <c r="ER11" s="24">
        <f t="shared" ca="1" si="54"/>
        <v>1.1861176734576369E-4</v>
      </c>
      <c r="ET11" s="3">
        <f t="shared" si="35"/>
        <v>20</v>
      </c>
      <c r="EU11">
        <f t="shared" si="36"/>
        <v>21</v>
      </c>
      <c r="EV11">
        <f t="shared" si="10"/>
        <v>22</v>
      </c>
      <c r="EW11">
        <f t="shared" si="10"/>
        <v>23</v>
      </c>
      <c r="EX11">
        <f t="shared" si="10"/>
        <v>24</v>
      </c>
      <c r="EY11">
        <f t="shared" si="10"/>
        <v>25</v>
      </c>
      <c r="EZ11">
        <f t="shared" si="10"/>
        <v>26</v>
      </c>
      <c r="FA11" s="36" t="s">
        <v>6</v>
      </c>
      <c r="FB11" s="32">
        <f t="shared" ca="1" si="37"/>
        <v>89232</v>
      </c>
      <c r="FC11" s="73">
        <f t="shared" si="67"/>
        <v>20</v>
      </c>
      <c r="FD11" s="12">
        <f t="shared" ref="FD11:FF11" si="86">FD10+1</f>
        <v>4</v>
      </c>
      <c r="FE11" s="8">
        <f t="shared" si="86"/>
        <v>9</v>
      </c>
      <c r="FF11" s="8">
        <f ca="1">SUM(INDIRECT(ADDRESS(1+FD11,53+15*($FC$3-5))):INDIRECT(ADDRESS(1+FE11,53+15*($FC$3-5))))</f>
        <v>74646</v>
      </c>
      <c r="FG11" s="24">
        <f t="shared" ca="1" si="55"/>
        <v>3.4291898994902535E-5</v>
      </c>
      <c r="FI11" s="3">
        <f t="shared" si="38"/>
        <v>21</v>
      </c>
      <c r="FJ11">
        <f t="shared" si="39"/>
        <v>22</v>
      </c>
      <c r="FK11">
        <f t="shared" si="11"/>
        <v>23</v>
      </c>
      <c r="FL11">
        <f t="shared" si="11"/>
        <v>24</v>
      </c>
      <c r="FM11">
        <f t="shared" si="11"/>
        <v>25</v>
      </c>
      <c r="FN11">
        <f t="shared" si="11"/>
        <v>26</v>
      </c>
      <c r="FO11">
        <f t="shared" si="11"/>
        <v>27</v>
      </c>
      <c r="FP11" s="36" t="s">
        <v>6</v>
      </c>
      <c r="FQ11" s="32">
        <f t="shared" ca="1" si="69"/>
        <v>163592</v>
      </c>
      <c r="FR11" s="25">
        <f t="shared" si="68"/>
        <v>21</v>
      </c>
      <c r="FS11" s="12">
        <f t="shared" ref="FS11:FU11" si="87">FS10+1</f>
        <v>4</v>
      </c>
      <c r="FT11" s="8">
        <f t="shared" si="87"/>
        <v>9</v>
      </c>
      <c r="FU11" s="8">
        <f ca="1">SUM(INDIRECT(ADDRESS(1+FS11,53+15*($FR$3-5))):INDIRECT(ADDRESS(1+FT11,53+15*($FR$3-5))))</f>
        <v>124787</v>
      </c>
      <c r="FV11" s="24">
        <f t="shared" ca="1" si="56"/>
        <v>9.5543927334282321E-6</v>
      </c>
    </row>
    <row r="12" spans="1:178" x14ac:dyDescent="0.25">
      <c r="P12" s="25">
        <f t="shared" si="58"/>
        <v>11</v>
      </c>
      <c r="Q12" s="12">
        <f t="shared" si="42"/>
        <v>2</v>
      </c>
      <c r="R12" s="24">
        <f t="shared" si="43"/>
        <v>5.5555555555555552E-2</v>
      </c>
      <c r="U12" s="3">
        <v>5</v>
      </c>
      <c r="V12" s="8">
        <f t="shared" ref="V12:AA21" si="88">$U12+V$1+$AB12</f>
        <v>8</v>
      </c>
      <c r="W12" s="8">
        <f t="shared" si="88"/>
        <v>9</v>
      </c>
      <c r="X12" s="8">
        <f t="shared" si="88"/>
        <v>10</v>
      </c>
      <c r="Y12" s="8">
        <f t="shared" si="88"/>
        <v>11</v>
      </c>
      <c r="Z12" s="8">
        <f t="shared" si="88"/>
        <v>12</v>
      </c>
      <c r="AA12" s="9">
        <f t="shared" si="88"/>
        <v>13</v>
      </c>
      <c r="AB12" s="13">
        <f t="shared" si="70"/>
        <v>2</v>
      </c>
      <c r="AC12" s="25">
        <f t="shared" si="59"/>
        <v>12</v>
      </c>
      <c r="AD12" s="12">
        <f t="shared" si="44"/>
        <v>25</v>
      </c>
      <c r="AE12" s="24">
        <f t="shared" si="45"/>
        <v>0.11574074074074074</v>
      </c>
      <c r="AG12" s="3">
        <f t="shared" si="14"/>
        <v>13</v>
      </c>
      <c r="AH12">
        <f t="shared" si="15"/>
        <v>14</v>
      </c>
      <c r="AI12">
        <f t="shared" si="2"/>
        <v>15</v>
      </c>
      <c r="AJ12">
        <f t="shared" si="2"/>
        <v>16</v>
      </c>
      <c r="AK12">
        <f t="shared" si="2"/>
        <v>17</v>
      </c>
      <c r="AL12">
        <f t="shared" si="2"/>
        <v>18</v>
      </c>
      <c r="AM12">
        <f t="shared" si="2"/>
        <v>19</v>
      </c>
      <c r="AN12" t="str">
        <f>"x"&amp;AD14</f>
        <v>x15</v>
      </c>
      <c r="AO12" s="25">
        <f t="shared" si="46"/>
        <v>13</v>
      </c>
      <c r="AP12" s="12">
        <f>15+21+25+27+27+25</f>
        <v>140</v>
      </c>
      <c r="AQ12" s="24">
        <f t="shared" si="47"/>
        <v>0.10802469135802469</v>
      </c>
      <c r="AS12" s="3">
        <f t="shared" si="16"/>
        <v>14</v>
      </c>
      <c r="AT12">
        <f t="shared" si="17"/>
        <v>15</v>
      </c>
      <c r="AU12">
        <f t="shared" si="3"/>
        <v>16</v>
      </c>
      <c r="AV12">
        <f t="shared" si="3"/>
        <v>17</v>
      </c>
      <c r="AW12">
        <f t="shared" si="3"/>
        <v>18</v>
      </c>
      <c r="AX12">
        <f t="shared" si="3"/>
        <v>19</v>
      </c>
      <c r="AY12">
        <f t="shared" si="3"/>
        <v>20</v>
      </c>
      <c r="AZ12" s="36" t="s">
        <v>6</v>
      </c>
      <c r="BA12" s="32">
        <v>146</v>
      </c>
      <c r="BB12" s="25">
        <f t="shared" si="60"/>
        <v>14</v>
      </c>
      <c r="BC12" s="12">
        <f t="shared" si="71"/>
        <v>5</v>
      </c>
      <c r="BD12" s="8">
        <f t="shared" si="72"/>
        <v>10</v>
      </c>
      <c r="BE12" s="8">
        <f ca="1">SUM(INDIRECT(ADDRESS(1+BC12,53)):INDIRECT(ADDRESS(1+BD12,53)))</f>
        <v>540</v>
      </c>
      <c r="BF12" s="24">
        <f t="shared" ca="1" si="48"/>
        <v>6.9444444444444448E-2</v>
      </c>
      <c r="BH12" s="3">
        <f t="shared" si="18"/>
        <v>15</v>
      </c>
      <c r="BI12">
        <f t="shared" si="19"/>
        <v>16</v>
      </c>
      <c r="BJ12">
        <f t="shared" si="4"/>
        <v>17</v>
      </c>
      <c r="BK12">
        <f t="shared" si="4"/>
        <v>18</v>
      </c>
      <c r="BL12">
        <f t="shared" si="4"/>
        <v>19</v>
      </c>
      <c r="BM12">
        <f t="shared" si="4"/>
        <v>20</v>
      </c>
      <c r="BN12">
        <f t="shared" si="4"/>
        <v>21</v>
      </c>
      <c r="BO12" s="36" t="s">
        <v>6</v>
      </c>
      <c r="BP12" s="32">
        <f t="shared" ca="1" si="20"/>
        <v>651</v>
      </c>
      <c r="BQ12" s="25">
        <f t="shared" si="61"/>
        <v>15</v>
      </c>
      <c r="BR12" s="12">
        <f t="shared" si="73"/>
        <v>5</v>
      </c>
      <c r="BS12" s="8">
        <f t="shared" si="74"/>
        <v>10</v>
      </c>
      <c r="BT12" s="8">
        <f ca="1">SUM(INDIRECT(ADDRESS(1+BR12,53+15*($BQ$3-5))):INDIRECT(ADDRESS(1+BS12,53+15*($BQ$3-5))))</f>
        <v>1666</v>
      </c>
      <c r="BU12" s="24">
        <f t="shared" ca="1" si="49"/>
        <v>3.5708161865569271E-2</v>
      </c>
      <c r="BW12" s="3">
        <f t="shared" si="21"/>
        <v>16</v>
      </c>
      <c r="BX12">
        <f t="shared" si="22"/>
        <v>17</v>
      </c>
      <c r="BY12">
        <f t="shared" si="5"/>
        <v>18</v>
      </c>
      <c r="BZ12">
        <f t="shared" si="5"/>
        <v>19</v>
      </c>
      <c r="CA12">
        <f t="shared" si="5"/>
        <v>20</v>
      </c>
      <c r="CB12">
        <f t="shared" si="5"/>
        <v>21</v>
      </c>
      <c r="CC12">
        <f t="shared" si="5"/>
        <v>22</v>
      </c>
      <c r="CD12" s="36" t="s">
        <v>6</v>
      </c>
      <c r="CE12" s="32">
        <f t="shared" ca="1" si="23"/>
        <v>2247</v>
      </c>
      <c r="CF12" s="25">
        <f t="shared" si="62"/>
        <v>16</v>
      </c>
      <c r="CG12" s="12">
        <f t="shared" si="75"/>
        <v>5</v>
      </c>
      <c r="CH12" s="8">
        <f t="shared" si="76"/>
        <v>10</v>
      </c>
      <c r="CI12" s="8">
        <f ca="1">SUM(INDIRECT(ADDRESS(1+CG12,53+15*($CF$3-5))):INDIRECT(ADDRESS(1+CH12,53+15*($CF$3-5))))</f>
        <v>4417</v>
      </c>
      <c r="CJ12" s="24">
        <f t="shared" ca="1" si="50"/>
        <v>1.5778606538637403E-2</v>
      </c>
      <c r="CL12" s="3">
        <f t="shared" si="24"/>
        <v>17</v>
      </c>
      <c r="CM12">
        <f t="shared" si="25"/>
        <v>18</v>
      </c>
      <c r="CN12">
        <f t="shared" si="6"/>
        <v>19</v>
      </c>
      <c r="CO12">
        <f t="shared" si="6"/>
        <v>20</v>
      </c>
      <c r="CP12">
        <f t="shared" si="6"/>
        <v>21</v>
      </c>
      <c r="CQ12">
        <f t="shared" si="6"/>
        <v>22</v>
      </c>
      <c r="CR12">
        <f t="shared" si="6"/>
        <v>23</v>
      </c>
      <c r="CS12" s="36" t="s">
        <v>6</v>
      </c>
      <c r="CT12" s="32">
        <f t="shared" ca="1" si="26"/>
        <v>6538</v>
      </c>
      <c r="CU12" s="25">
        <f t="shared" si="63"/>
        <v>17</v>
      </c>
      <c r="CV12" s="12">
        <f t="shared" si="77"/>
        <v>5</v>
      </c>
      <c r="CW12" s="8">
        <f t="shared" si="78"/>
        <v>10</v>
      </c>
      <c r="CX12" s="8">
        <f ca="1">SUM(INDIRECT(ADDRESS(1+CV12,53+15*($CU$3-5))):INDIRECT(ADDRESS(1+CW12,53+15*($CU$3-5))))</f>
        <v>10480</v>
      </c>
      <c r="CY12" s="24">
        <f t="shared" ca="1" si="51"/>
        <v>6.2395214144185338E-3</v>
      </c>
      <c r="DA12" s="3">
        <f t="shared" si="27"/>
        <v>18</v>
      </c>
      <c r="DB12">
        <f t="shared" si="28"/>
        <v>19</v>
      </c>
      <c r="DC12">
        <f t="shared" si="7"/>
        <v>20</v>
      </c>
      <c r="DD12">
        <f t="shared" si="7"/>
        <v>21</v>
      </c>
      <c r="DE12">
        <f t="shared" si="7"/>
        <v>22</v>
      </c>
      <c r="DF12">
        <f t="shared" si="7"/>
        <v>23</v>
      </c>
      <c r="DG12">
        <f t="shared" si="7"/>
        <v>24</v>
      </c>
      <c r="DH12" s="36" t="s">
        <v>6</v>
      </c>
      <c r="DI12" s="32">
        <f t="shared" ca="1" si="29"/>
        <v>16808</v>
      </c>
      <c r="DJ12" s="25">
        <f t="shared" si="64"/>
        <v>18</v>
      </c>
      <c r="DK12" s="12">
        <f t="shared" si="79"/>
        <v>5</v>
      </c>
      <c r="DL12" s="8">
        <f t="shared" si="80"/>
        <v>10</v>
      </c>
      <c r="DM12" s="8">
        <f ca="1">SUM(INDIRECT(ADDRESS(1+DK12,53+15*($DJ$3-5))):INDIRECT(ADDRESS(1+DL12,53+15*($DJ$3-5))))</f>
        <v>22825</v>
      </c>
      <c r="DN12" s="24">
        <f t="shared" ca="1" si="52"/>
        <v>2.2649026126606718E-3</v>
      </c>
      <c r="DP12" s="3">
        <f t="shared" si="30"/>
        <v>19</v>
      </c>
      <c r="DQ12">
        <f t="shared" si="31"/>
        <v>20</v>
      </c>
      <c r="DR12">
        <f t="shared" si="8"/>
        <v>21</v>
      </c>
      <c r="DS12">
        <f t="shared" si="8"/>
        <v>22</v>
      </c>
      <c r="DT12">
        <f t="shared" si="8"/>
        <v>23</v>
      </c>
      <c r="DU12">
        <f t="shared" si="8"/>
        <v>24</v>
      </c>
      <c r="DV12">
        <f t="shared" si="8"/>
        <v>25</v>
      </c>
      <c r="DW12" s="36" t="s">
        <v>6</v>
      </c>
      <c r="DX12" s="32">
        <f t="shared" ca="1" si="32"/>
        <v>39303</v>
      </c>
      <c r="DY12" s="25">
        <f t="shared" si="65"/>
        <v>19</v>
      </c>
      <c r="DZ12" s="12">
        <f t="shared" si="81"/>
        <v>5</v>
      </c>
      <c r="EA12" s="8">
        <f t="shared" si="82"/>
        <v>10</v>
      </c>
      <c r="EB12" s="8">
        <f ca="1">SUM(INDIRECT(ADDRESS(1+DZ12,53+15*($DY$3-5))):INDIRECT(ADDRESS(1+EA12,53+15*($DY$3-5))))</f>
        <v>46420</v>
      </c>
      <c r="EC12" s="24">
        <f t="shared" ca="1" si="53"/>
        <v>7.677019297532558E-4</v>
      </c>
      <c r="EE12" s="3">
        <f t="shared" si="33"/>
        <v>20</v>
      </c>
      <c r="EF12">
        <f t="shared" si="34"/>
        <v>21</v>
      </c>
      <c r="EG12">
        <f t="shared" si="9"/>
        <v>22</v>
      </c>
      <c r="EH12">
        <f t="shared" si="9"/>
        <v>23</v>
      </c>
      <c r="EI12">
        <f t="shared" si="9"/>
        <v>24</v>
      </c>
      <c r="EJ12">
        <f t="shared" si="9"/>
        <v>25</v>
      </c>
      <c r="EK12">
        <f t="shared" si="9"/>
        <v>26</v>
      </c>
      <c r="EL12" s="36" t="s">
        <v>6</v>
      </c>
      <c r="EM12" s="32">
        <f ca="1">IF(EE12&lt;=INDIRECT(ADDRESS(3,69+15*($EN$3-6)))*6,VLOOKUP(EE12,$DY$3:$EB$56,4),0)</f>
        <v>85228</v>
      </c>
      <c r="EN12" s="25">
        <f t="shared" si="66"/>
        <v>20</v>
      </c>
      <c r="EO12" s="12">
        <f t="shared" si="83"/>
        <v>5</v>
      </c>
      <c r="EP12" s="8">
        <f t="shared" si="83"/>
        <v>10</v>
      </c>
      <c r="EQ12" s="8">
        <f ca="1">SUM(INDIRECT(ADDRESS(1+EO12,53+15*($EN$3-5))):INDIRECT(ADDRESS(1+EP12,53+15*($EN$3-5))))</f>
        <v>89232</v>
      </c>
      <c r="ER12" s="24">
        <f t="shared" ca="1" si="54"/>
        <v>2.4595568934274924E-4</v>
      </c>
      <c r="ET12" s="3">
        <f t="shared" si="35"/>
        <v>21</v>
      </c>
      <c r="EU12">
        <f t="shared" si="36"/>
        <v>22</v>
      </c>
      <c r="EV12">
        <f t="shared" si="10"/>
        <v>23</v>
      </c>
      <c r="EW12">
        <f t="shared" si="10"/>
        <v>24</v>
      </c>
      <c r="EX12">
        <f t="shared" si="10"/>
        <v>25</v>
      </c>
      <c r="EY12">
        <f t="shared" si="10"/>
        <v>26</v>
      </c>
      <c r="EZ12">
        <f t="shared" si="10"/>
        <v>27</v>
      </c>
      <c r="FA12" s="36" t="s">
        <v>6</v>
      </c>
      <c r="FB12" s="32">
        <f t="shared" ca="1" si="37"/>
        <v>173745</v>
      </c>
      <c r="FC12" s="73">
        <f t="shared" si="67"/>
        <v>21</v>
      </c>
      <c r="FD12" s="12">
        <f t="shared" ref="FD12:FF12" si="89">FD11+1</f>
        <v>5</v>
      </c>
      <c r="FE12" s="8">
        <f t="shared" si="89"/>
        <v>10</v>
      </c>
      <c r="FF12" s="8">
        <f ca="1">SUM(INDIRECT(ADDRESS(1+FD12,53+15*($FC$3-5))):INDIRECT(ADDRESS(1+FE12,53+15*($FC$3-5))))</f>
        <v>163592</v>
      </c>
      <c r="FG12" s="24">
        <f t="shared" ca="1" si="55"/>
        <v>7.5153127299173376E-5</v>
      </c>
      <c r="FI12" s="3">
        <f t="shared" si="38"/>
        <v>22</v>
      </c>
      <c r="FJ12">
        <f t="shared" si="39"/>
        <v>23</v>
      </c>
      <c r="FK12">
        <f t="shared" si="11"/>
        <v>24</v>
      </c>
      <c r="FL12">
        <f t="shared" si="11"/>
        <v>25</v>
      </c>
      <c r="FM12">
        <f t="shared" si="11"/>
        <v>26</v>
      </c>
      <c r="FN12">
        <f t="shared" si="11"/>
        <v>27</v>
      </c>
      <c r="FO12">
        <f t="shared" si="11"/>
        <v>28</v>
      </c>
      <c r="FP12" s="36" t="s">
        <v>6</v>
      </c>
      <c r="FQ12" s="32">
        <f t="shared" ca="1" si="69"/>
        <v>336336</v>
      </c>
      <c r="FR12" s="25">
        <f t="shared" si="68"/>
        <v>22</v>
      </c>
      <c r="FS12" s="12">
        <f t="shared" ref="FS12:FU12" si="90">FS11+1</f>
        <v>5</v>
      </c>
      <c r="FT12" s="8">
        <f t="shared" si="90"/>
        <v>10</v>
      </c>
      <c r="FU12" s="8">
        <f ca="1">SUM(INDIRECT(ADDRESS(1+FS12,53+15*($FR$3-5))):INDIRECT(ADDRESS(1+FT12,53+15*($FR$3-5))))</f>
        <v>288015</v>
      </c>
      <c r="FV12" s="24">
        <f t="shared" ca="1" si="56"/>
        <v>2.2052044068038598E-5</v>
      </c>
    </row>
    <row r="13" spans="1:178" ht="15.75" thickBot="1" x14ac:dyDescent="0.3">
      <c r="P13" s="26">
        <f t="shared" si="58"/>
        <v>12</v>
      </c>
      <c r="Q13" s="27">
        <f t="shared" si="42"/>
        <v>1</v>
      </c>
      <c r="R13" s="28">
        <f t="shared" si="43"/>
        <v>2.7777777777777776E-2</v>
      </c>
      <c r="U13" s="4">
        <v>6</v>
      </c>
      <c r="V13" s="10">
        <f t="shared" si="88"/>
        <v>9</v>
      </c>
      <c r="W13" s="10">
        <f t="shared" si="88"/>
        <v>10</v>
      </c>
      <c r="X13" s="10">
        <f t="shared" si="88"/>
        <v>11</v>
      </c>
      <c r="Y13" s="10">
        <f t="shared" si="88"/>
        <v>12</v>
      </c>
      <c r="Z13" s="10">
        <f t="shared" si="88"/>
        <v>13</v>
      </c>
      <c r="AA13" s="11">
        <f t="shared" si="88"/>
        <v>14</v>
      </c>
      <c r="AB13" s="13">
        <f t="shared" si="70"/>
        <v>2</v>
      </c>
      <c r="AC13" s="25">
        <f t="shared" si="59"/>
        <v>13</v>
      </c>
      <c r="AD13" s="12">
        <f t="shared" si="44"/>
        <v>21</v>
      </c>
      <c r="AE13" s="24">
        <f t="shared" si="45"/>
        <v>9.7222222222222224E-2</v>
      </c>
      <c r="AG13" s="3">
        <f t="shared" si="14"/>
        <v>14</v>
      </c>
      <c r="AH13">
        <f t="shared" si="15"/>
        <v>15</v>
      </c>
      <c r="AI13">
        <f t="shared" si="2"/>
        <v>16</v>
      </c>
      <c r="AJ13">
        <f t="shared" si="2"/>
        <v>17</v>
      </c>
      <c r="AK13">
        <f t="shared" si="2"/>
        <v>18</v>
      </c>
      <c r="AL13">
        <f t="shared" si="2"/>
        <v>19</v>
      </c>
      <c r="AM13">
        <f t="shared" si="2"/>
        <v>20</v>
      </c>
      <c r="AN13" t="str">
        <f>"x"&amp;AD15</f>
        <v>x10</v>
      </c>
      <c r="AO13" s="25">
        <f t="shared" si="46"/>
        <v>14</v>
      </c>
      <c r="AP13" s="12">
        <f>21+25+27+27+25+21</f>
        <v>146</v>
      </c>
      <c r="AQ13" s="24">
        <f t="shared" si="47"/>
        <v>0.11265432098765432</v>
      </c>
      <c r="AS13" s="3">
        <f t="shared" si="16"/>
        <v>15</v>
      </c>
      <c r="AT13">
        <f t="shared" si="17"/>
        <v>16</v>
      </c>
      <c r="AU13">
        <f t="shared" si="3"/>
        <v>17</v>
      </c>
      <c r="AV13">
        <f t="shared" si="3"/>
        <v>18</v>
      </c>
      <c r="AW13">
        <f t="shared" si="3"/>
        <v>19</v>
      </c>
      <c r="AX13">
        <f t="shared" si="3"/>
        <v>20</v>
      </c>
      <c r="AY13">
        <f t="shared" si="3"/>
        <v>21</v>
      </c>
      <c r="AZ13" s="36" t="s">
        <v>6</v>
      </c>
      <c r="BA13" s="32">
        <v>140</v>
      </c>
      <c r="BB13" s="25">
        <f t="shared" si="60"/>
        <v>15</v>
      </c>
      <c r="BC13" s="12">
        <f t="shared" si="71"/>
        <v>6</v>
      </c>
      <c r="BD13" s="8">
        <f t="shared" si="72"/>
        <v>11</v>
      </c>
      <c r="BE13" s="8">
        <f ca="1">SUM(INDIRECT(ADDRESS(1+BC13,53)):INDIRECT(ADDRESS(1+BD13,53)))</f>
        <v>651</v>
      </c>
      <c r="BF13" s="24">
        <f t="shared" ca="1" si="48"/>
        <v>8.3719135802469133E-2</v>
      </c>
      <c r="BH13" s="3">
        <f t="shared" si="18"/>
        <v>16</v>
      </c>
      <c r="BI13">
        <f t="shared" si="19"/>
        <v>17</v>
      </c>
      <c r="BJ13">
        <f t="shared" si="4"/>
        <v>18</v>
      </c>
      <c r="BK13">
        <f t="shared" si="4"/>
        <v>19</v>
      </c>
      <c r="BL13">
        <f t="shared" si="4"/>
        <v>20</v>
      </c>
      <c r="BM13">
        <f t="shared" si="4"/>
        <v>21</v>
      </c>
      <c r="BN13">
        <f t="shared" si="4"/>
        <v>22</v>
      </c>
      <c r="BO13" s="36" t="s">
        <v>6</v>
      </c>
      <c r="BP13" s="32">
        <f t="shared" ca="1" si="20"/>
        <v>735</v>
      </c>
      <c r="BQ13" s="25">
        <f t="shared" si="61"/>
        <v>16</v>
      </c>
      <c r="BR13" s="12">
        <f t="shared" si="73"/>
        <v>6</v>
      </c>
      <c r="BS13" s="8">
        <f t="shared" si="74"/>
        <v>11</v>
      </c>
      <c r="BT13" s="8">
        <f ca="1">SUM(INDIRECT(ADDRESS(1+BR13,53+15*($BQ$3-5))):INDIRECT(ADDRESS(1+BS13,53+15*($BQ$3-5))))</f>
        <v>2247</v>
      </c>
      <c r="BU13" s="24">
        <f t="shared" ca="1" si="49"/>
        <v>4.8161008230452676E-2</v>
      </c>
      <c r="BW13" s="3">
        <f t="shared" si="21"/>
        <v>17</v>
      </c>
      <c r="BX13">
        <f t="shared" si="22"/>
        <v>18</v>
      </c>
      <c r="BY13">
        <f t="shared" si="5"/>
        <v>19</v>
      </c>
      <c r="BZ13">
        <f t="shared" si="5"/>
        <v>20</v>
      </c>
      <c r="CA13">
        <f t="shared" si="5"/>
        <v>21</v>
      </c>
      <c r="CB13">
        <f t="shared" si="5"/>
        <v>22</v>
      </c>
      <c r="CC13">
        <f t="shared" si="5"/>
        <v>23</v>
      </c>
      <c r="CD13" s="36" t="s">
        <v>6</v>
      </c>
      <c r="CE13" s="32">
        <f t="shared" ca="1" si="23"/>
        <v>2856</v>
      </c>
      <c r="CF13" s="25">
        <f t="shared" si="62"/>
        <v>17</v>
      </c>
      <c r="CG13" s="12">
        <f t="shared" si="75"/>
        <v>6</v>
      </c>
      <c r="CH13" s="8">
        <f t="shared" si="76"/>
        <v>11</v>
      </c>
      <c r="CI13" s="8">
        <f ca="1">SUM(INDIRECT(ADDRESS(1+CG13,53+15*($CF$3-5))):INDIRECT(ADDRESS(1+CH13,53+15*($CF$3-5))))</f>
        <v>6538</v>
      </c>
      <c r="CJ13" s="24">
        <f t="shared" ca="1" si="50"/>
        <v>2.3355338363054413E-2</v>
      </c>
      <c r="CL13" s="3">
        <f t="shared" si="24"/>
        <v>18</v>
      </c>
      <c r="CM13">
        <f t="shared" si="25"/>
        <v>19</v>
      </c>
      <c r="CN13">
        <f t="shared" si="6"/>
        <v>20</v>
      </c>
      <c r="CO13">
        <f t="shared" si="6"/>
        <v>21</v>
      </c>
      <c r="CP13">
        <f t="shared" si="6"/>
        <v>22</v>
      </c>
      <c r="CQ13">
        <f t="shared" si="6"/>
        <v>23</v>
      </c>
      <c r="CR13">
        <f t="shared" si="6"/>
        <v>24</v>
      </c>
      <c r="CS13" s="36" t="s">
        <v>6</v>
      </c>
      <c r="CT13" s="32">
        <f t="shared" ca="1" si="26"/>
        <v>9142</v>
      </c>
      <c r="CU13" s="25">
        <f t="shared" si="63"/>
        <v>18</v>
      </c>
      <c r="CV13" s="12">
        <f t="shared" si="77"/>
        <v>6</v>
      </c>
      <c r="CW13" s="8">
        <f t="shared" si="78"/>
        <v>11</v>
      </c>
      <c r="CX13" s="8">
        <f ca="1">SUM(INDIRECT(ADDRESS(1+CV13,53+15*($CU$3-5))):INDIRECT(ADDRESS(1+CW13,53+15*($CU$3-5))))</f>
        <v>16808</v>
      </c>
      <c r="CY13" s="24">
        <f t="shared" ca="1" si="51"/>
        <v>1.0007049230300259E-2</v>
      </c>
      <c r="DA13" s="3">
        <f t="shared" si="27"/>
        <v>19</v>
      </c>
      <c r="DB13">
        <f t="shared" si="28"/>
        <v>20</v>
      </c>
      <c r="DC13">
        <f t="shared" si="7"/>
        <v>21</v>
      </c>
      <c r="DD13">
        <f t="shared" si="7"/>
        <v>22</v>
      </c>
      <c r="DE13">
        <f t="shared" si="7"/>
        <v>23</v>
      </c>
      <c r="DF13">
        <f t="shared" si="7"/>
        <v>24</v>
      </c>
      <c r="DG13">
        <f t="shared" si="7"/>
        <v>25</v>
      </c>
      <c r="DH13" s="36" t="s">
        <v>6</v>
      </c>
      <c r="DI13" s="32">
        <f t="shared" ca="1" si="29"/>
        <v>25488</v>
      </c>
      <c r="DJ13" s="25">
        <f t="shared" si="64"/>
        <v>19</v>
      </c>
      <c r="DK13" s="12">
        <f t="shared" si="79"/>
        <v>6</v>
      </c>
      <c r="DL13" s="8">
        <f t="shared" si="80"/>
        <v>11</v>
      </c>
      <c r="DM13" s="8">
        <f ca="1">SUM(INDIRECT(ADDRESS(1+DK13,53+15*($DJ$3-5))):INDIRECT(ADDRESS(1+DL13,53+15*($DJ$3-5))))</f>
        <v>39303</v>
      </c>
      <c r="DN13" s="24">
        <f t="shared" ca="1" si="52"/>
        <v>3.8999985711019661E-3</v>
      </c>
      <c r="DP13" s="3">
        <f t="shared" si="30"/>
        <v>20</v>
      </c>
      <c r="DQ13">
        <f t="shared" si="31"/>
        <v>21</v>
      </c>
      <c r="DR13">
        <f t="shared" si="8"/>
        <v>22</v>
      </c>
      <c r="DS13">
        <f t="shared" si="8"/>
        <v>23</v>
      </c>
      <c r="DT13">
        <f t="shared" si="8"/>
        <v>24</v>
      </c>
      <c r="DU13">
        <f t="shared" si="8"/>
        <v>25</v>
      </c>
      <c r="DV13">
        <f t="shared" si="8"/>
        <v>26</v>
      </c>
      <c r="DW13" s="36" t="s">
        <v>6</v>
      </c>
      <c r="DX13" s="32">
        <f t="shared" ca="1" si="32"/>
        <v>63999</v>
      </c>
      <c r="DY13" s="25">
        <f t="shared" si="65"/>
        <v>20</v>
      </c>
      <c r="DZ13" s="12">
        <f t="shared" si="81"/>
        <v>6</v>
      </c>
      <c r="EA13" s="8">
        <f t="shared" si="82"/>
        <v>11</v>
      </c>
      <c r="EB13" s="8">
        <f ca="1">SUM(INDIRECT(ADDRESS(1+DZ13,53+15*($DY$3-5))):INDIRECT(ADDRESS(1+EA13,53+15*($DY$3-5))))</f>
        <v>85228</v>
      </c>
      <c r="EC13" s="24">
        <f t="shared" ca="1" si="53"/>
        <v>1.4095152966180629E-3</v>
      </c>
      <c r="EE13" s="3">
        <f t="shared" si="33"/>
        <v>21</v>
      </c>
      <c r="EF13">
        <f t="shared" si="34"/>
        <v>22</v>
      </c>
      <c r="EG13">
        <f t="shared" si="9"/>
        <v>23</v>
      </c>
      <c r="EH13">
        <f t="shared" si="9"/>
        <v>24</v>
      </c>
      <c r="EI13">
        <f t="shared" si="9"/>
        <v>25</v>
      </c>
      <c r="EJ13">
        <f t="shared" si="9"/>
        <v>26</v>
      </c>
      <c r="EK13">
        <f t="shared" si="9"/>
        <v>27</v>
      </c>
      <c r="EL13" s="36" t="s">
        <v>6</v>
      </c>
      <c r="EM13" s="32">
        <f ca="1">IF(EE13&lt;=INDIRECT(ADDRESS(3,69+15*($EN$3-6)))*6,VLOOKUP(EE13,$DY$3:$EB$56,4),0)</f>
        <v>147940</v>
      </c>
      <c r="EN13" s="25">
        <f t="shared" si="66"/>
        <v>21</v>
      </c>
      <c r="EO13" s="12">
        <f t="shared" si="83"/>
        <v>6</v>
      </c>
      <c r="EP13" s="8">
        <f t="shared" si="83"/>
        <v>11</v>
      </c>
      <c r="EQ13" s="8">
        <f ca="1">SUM(INDIRECT(ADDRESS(1+EO13,53+15*($EN$3-5))):INDIRECT(ADDRESS(1+EP13,53+15*($EN$3-5))))</f>
        <v>173745</v>
      </c>
      <c r="ER13" s="24">
        <f t="shared" ca="1" si="54"/>
        <v>4.7890410665294927E-4</v>
      </c>
      <c r="ET13" s="3">
        <f t="shared" si="35"/>
        <v>22</v>
      </c>
      <c r="EU13">
        <f t="shared" si="36"/>
        <v>23</v>
      </c>
      <c r="EV13">
        <f t="shared" si="10"/>
        <v>24</v>
      </c>
      <c r="EW13">
        <f t="shared" si="10"/>
        <v>25</v>
      </c>
      <c r="EX13">
        <f t="shared" si="10"/>
        <v>26</v>
      </c>
      <c r="EY13">
        <f t="shared" si="10"/>
        <v>27</v>
      </c>
      <c r="EZ13">
        <f t="shared" si="10"/>
        <v>28</v>
      </c>
      <c r="FA13" s="36" t="s">
        <v>6</v>
      </c>
      <c r="FB13" s="32">
        <f t="shared" ca="1" si="37"/>
        <v>319683</v>
      </c>
      <c r="FC13" s="73">
        <f t="shared" si="67"/>
        <v>22</v>
      </c>
      <c r="FD13" s="12">
        <f t="shared" ref="FD13:FF13" si="91">FD12+1</f>
        <v>6</v>
      </c>
      <c r="FE13" s="8">
        <f t="shared" si="91"/>
        <v>11</v>
      </c>
      <c r="FF13" s="8">
        <f ca="1">SUM(INDIRECT(ADDRESS(1+FD13,53+15*($FC$3-5))):INDIRECT(ADDRESS(1+FE13,53+15*($FC$3-5))))</f>
        <v>336336</v>
      </c>
      <c r="FG13" s="24">
        <f t="shared" ca="1" si="55"/>
        <v>1.5451062535634248E-4</v>
      </c>
      <c r="FI13" s="3">
        <f t="shared" si="38"/>
        <v>23</v>
      </c>
      <c r="FJ13">
        <f t="shared" si="39"/>
        <v>24</v>
      </c>
      <c r="FK13">
        <f t="shared" si="11"/>
        <v>25</v>
      </c>
      <c r="FL13">
        <f t="shared" si="11"/>
        <v>26</v>
      </c>
      <c r="FM13">
        <f t="shared" si="11"/>
        <v>27</v>
      </c>
      <c r="FN13">
        <f t="shared" si="11"/>
        <v>28</v>
      </c>
      <c r="FO13">
        <f t="shared" si="11"/>
        <v>29</v>
      </c>
      <c r="FP13" s="36" t="s">
        <v>6</v>
      </c>
      <c r="FQ13" s="32">
        <f t="shared" ca="1" si="69"/>
        <v>653016</v>
      </c>
      <c r="FR13" s="25">
        <f t="shared" si="68"/>
        <v>23</v>
      </c>
      <c r="FS13" s="12">
        <f t="shared" ref="FS13:FU13" si="92">FS12+1</f>
        <v>6</v>
      </c>
      <c r="FT13" s="8">
        <f t="shared" si="92"/>
        <v>11</v>
      </c>
      <c r="FU13" s="8">
        <f ca="1">SUM(INDIRECT(ADDRESS(1+FS13,53+15*($FR$3-5))):INDIRECT(ADDRESS(1+FT13,53+15*($FR$3-5))))</f>
        <v>622986</v>
      </c>
      <c r="FV13" s="24">
        <f t="shared" ca="1" si="56"/>
        <v>4.7699302903567848E-5</v>
      </c>
    </row>
    <row r="14" spans="1:178" x14ac:dyDescent="0.25">
      <c r="Q14" s="12"/>
      <c r="R14" s="18"/>
      <c r="U14" s="3">
        <v>1</v>
      </c>
      <c r="V14" s="8">
        <f t="shared" si="88"/>
        <v>5</v>
      </c>
      <c r="W14" s="8">
        <f t="shared" si="88"/>
        <v>6</v>
      </c>
      <c r="X14" s="8">
        <f t="shared" si="88"/>
        <v>7</v>
      </c>
      <c r="Y14" s="8">
        <f t="shared" si="88"/>
        <v>8</v>
      </c>
      <c r="Z14" s="8">
        <f t="shared" si="88"/>
        <v>9</v>
      </c>
      <c r="AA14" s="9">
        <f t="shared" si="88"/>
        <v>10</v>
      </c>
      <c r="AB14" s="13">
        <f t="shared" si="70"/>
        <v>3</v>
      </c>
      <c r="AC14" s="25">
        <f t="shared" si="59"/>
        <v>14</v>
      </c>
      <c r="AD14" s="12">
        <f t="shared" si="44"/>
        <v>15</v>
      </c>
      <c r="AE14" s="24">
        <f t="shared" si="45"/>
        <v>6.9444444444444448E-2</v>
      </c>
      <c r="AG14" s="3">
        <f t="shared" si="14"/>
        <v>15</v>
      </c>
      <c r="AH14">
        <f t="shared" si="15"/>
        <v>16</v>
      </c>
      <c r="AI14">
        <f t="shared" si="2"/>
        <v>17</v>
      </c>
      <c r="AJ14">
        <f t="shared" si="2"/>
        <v>18</v>
      </c>
      <c r="AK14">
        <f t="shared" si="2"/>
        <v>19</v>
      </c>
      <c r="AL14">
        <f t="shared" si="2"/>
        <v>20</v>
      </c>
      <c r="AM14">
        <f t="shared" si="2"/>
        <v>21</v>
      </c>
      <c r="AN14" t="str">
        <f>"x"&amp;AD16</f>
        <v>x6</v>
      </c>
      <c r="AO14" s="25">
        <f t="shared" si="46"/>
        <v>15</v>
      </c>
      <c r="AP14" s="12">
        <f>25+27+27+25+21+15</f>
        <v>140</v>
      </c>
      <c r="AQ14" s="24">
        <f t="shared" si="47"/>
        <v>0.10802469135802469</v>
      </c>
      <c r="AS14" s="3">
        <f t="shared" si="16"/>
        <v>16</v>
      </c>
      <c r="AT14">
        <f t="shared" si="17"/>
        <v>17</v>
      </c>
      <c r="AU14">
        <f t="shared" si="3"/>
        <v>18</v>
      </c>
      <c r="AV14">
        <f t="shared" si="3"/>
        <v>19</v>
      </c>
      <c r="AW14">
        <f t="shared" si="3"/>
        <v>20</v>
      </c>
      <c r="AX14">
        <f t="shared" si="3"/>
        <v>21</v>
      </c>
      <c r="AY14">
        <f t="shared" si="3"/>
        <v>22</v>
      </c>
      <c r="AZ14" s="36" t="s">
        <v>6</v>
      </c>
      <c r="BA14" s="32">
        <v>125</v>
      </c>
      <c r="BB14" s="25">
        <f t="shared" si="60"/>
        <v>16</v>
      </c>
      <c r="BC14" s="12">
        <f t="shared" si="71"/>
        <v>7</v>
      </c>
      <c r="BD14" s="8">
        <f t="shared" si="72"/>
        <v>12</v>
      </c>
      <c r="BE14" s="8">
        <f ca="1">SUM(INDIRECT(ADDRESS(1+BC14,53)):INDIRECT(ADDRESS(1+BD14,53)))</f>
        <v>735</v>
      </c>
      <c r="BF14" s="24">
        <f t="shared" ca="1" si="48"/>
        <v>9.4521604938271608E-2</v>
      </c>
      <c r="BH14" s="3">
        <f t="shared" si="18"/>
        <v>17</v>
      </c>
      <c r="BI14">
        <f t="shared" si="19"/>
        <v>18</v>
      </c>
      <c r="BJ14">
        <f t="shared" si="4"/>
        <v>19</v>
      </c>
      <c r="BK14">
        <f t="shared" si="4"/>
        <v>20</v>
      </c>
      <c r="BL14">
        <f t="shared" si="4"/>
        <v>21</v>
      </c>
      <c r="BM14">
        <f t="shared" si="4"/>
        <v>22</v>
      </c>
      <c r="BN14">
        <f t="shared" si="4"/>
        <v>23</v>
      </c>
      <c r="BO14" s="36" t="s">
        <v>6</v>
      </c>
      <c r="BP14" s="32">
        <f t="shared" ca="1" si="20"/>
        <v>780</v>
      </c>
      <c r="BQ14" s="25">
        <f t="shared" si="61"/>
        <v>17</v>
      </c>
      <c r="BR14" s="12">
        <f t="shared" si="73"/>
        <v>7</v>
      </c>
      <c r="BS14" s="8">
        <f t="shared" si="74"/>
        <v>12</v>
      </c>
      <c r="BT14" s="8">
        <f ca="1">SUM(INDIRECT(ADDRESS(1+BR14,53+15*($BQ$3-5))):INDIRECT(ADDRESS(1+BS14,53+15*($BQ$3-5))))</f>
        <v>2856</v>
      </c>
      <c r="BU14" s="24">
        <f t="shared" ca="1" si="49"/>
        <v>6.1213991769547324E-2</v>
      </c>
      <c r="BW14" s="3">
        <f t="shared" si="21"/>
        <v>18</v>
      </c>
      <c r="BX14">
        <f t="shared" si="22"/>
        <v>19</v>
      </c>
      <c r="BY14">
        <f t="shared" si="5"/>
        <v>20</v>
      </c>
      <c r="BZ14">
        <f t="shared" si="5"/>
        <v>21</v>
      </c>
      <c r="CA14">
        <f t="shared" si="5"/>
        <v>22</v>
      </c>
      <c r="CB14">
        <f t="shared" si="5"/>
        <v>23</v>
      </c>
      <c r="CC14">
        <f t="shared" si="5"/>
        <v>24</v>
      </c>
      <c r="CD14" s="36" t="s">
        <v>6</v>
      </c>
      <c r="CE14" s="32">
        <f t="shared" ca="1" si="23"/>
        <v>3431</v>
      </c>
      <c r="CF14" s="25">
        <f t="shared" si="62"/>
        <v>18</v>
      </c>
      <c r="CG14" s="12">
        <f t="shared" si="75"/>
        <v>7</v>
      </c>
      <c r="CH14" s="8">
        <f t="shared" si="76"/>
        <v>12</v>
      </c>
      <c r="CI14" s="8">
        <f ca="1">SUM(INDIRECT(ADDRESS(1+CG14,53+15*($CF$3-5))):INDIRECT(ADDRESS(1+CH14,53+15*($CF$3-5))))</f>
        <v>9142</v>
      </c>
      <c r="CJ14" s="24">
        <f t="shared" ca="1" si="50"/>
        <v>3.2657464563328763E-2</v>
      </c>
      <c r="CL14" s="3">
        <f t="shared" si="24"/>
        <v>19</v>
      </c>
      <c r="CM14">
        <f t="shared" si="25"/>
        <v>20</v>
      </c>
      <c r="CN14">
        <f t="shared" si="6"/>
        <v>21</v>
      </c>
      <c r="CO14">
        <f t="shared" si="6"/>
        <v>22</v>
      </c>
      <c r="CP14">
        <f t="shared" si="6"/>
        <v>23</v>
      </c>
      <c r="CQ14">
        <f t="shared" si="6"/>
        <v>24</v>
      </c>
      <c r="CR14">
        <f t="shared" si="6"/>
        <v>25</v>
      </c>
      <c r="CS14" s="36" t="s">
        <v>6</v>
      </c>
      <c r="CT14" s="32">
        <f t="shared" ca="1" si="26"/>
        <v>12117</v>
      </c>
      <c r="CU14" s="25">
        <f t="shared" si="63"/>
        <v>19</v>
      </c>
      <c r="CV14" s="12">
        <f t="shared" si="77"/>
        <v>7</v>
      </c>
      <c r="CW14" s="8">
        <f t="shared" si="78"/>
        <v>12</v>
      </c>
      <c r="CX14" s="8">
        <f ca="1">SUM(INDIRECT(ADDRESS(1+CV14,53+15*($CU$3-5))):INDIRECT(ADDRESS(1+CW14,53+15*($CU$3-5))))</f>
        <v>25488</v>
      </c>
      <c r="CY14" s="24">
        <f t="shared" ca="1" si="51"/>
        <v>1.5174897119341564E-2</v>
      </c>
      <c r="DA14" s="3">
        <f t="shared" si="27"/>
        <v>20</v>
      </c>
      <c r="DB14">
        <f t="shared" si="28"/>
        <v>21</v>
      </c>
      <c r="DC14">
        <f t="shared" si="7"/>
        <v>22</v>
      </c>
      <c r="DD14">
        <f t="shared" si="7"/>
        <v>23</v>
      </c>
      <c r="DE14">
        <f t="shared" si="7"/>
        <v>24</v>
      </c>
      <c r="DF14">
        <f t="shared" si="7"/>
        <v>25</v>
      </c>
      <c r="DG14">
        <f t="shared" si="7"/>
        <v>26</v>
      </c>
      <c r="DH14" s="36" t="s">
        <v>6</v>
      </c>
      <c r="DI14" s="32">
        <f t="shared" ca="1" si="29"/>
        <v>36688</v>
      </c>
      <c r="DJ14" s="25">
        <f t="shared" si="64"/>
        <v>20</v>
      </c>
      <c r="DK14" s="12">
        <f t="shared" si="79"/>
        <v>7</v>
      </c>
      <c r="DL14" s="8">
        <f t="shared" si="80"/>
        <v>12</v>
      </c>
      <c r="DM14" s="8">
        <f ca="1">SUM(INDIRECT(ADDRESS(1+DK14,53+15*($DJ$3-5))):INDIRECT(ADDRESS(1+DL14,53+15*($DJ$3-5))))</f>
        <v>63999</v>
      </c>
      <c r="DN14" s="24">
        <f t="shared" ca="1" si="52"/>
        <v>6.3505586991312304E-3</v>
      </c>
      <c r="DP14" s="3">
        <f t="shared" si="30"/>
        <v>21</v>
      </c>
      <c r="DQ14">
        <f t="shared" si="31"/>
        <v>22</v>
      </c>
      <c r="DR14">
        <f t="shared" si="8"/>
        <v>23</v>
      </c>
      <c r="DS14">
        <f t="shared" si="8"/>
        <v>24</v>
      </c>
      <c r="DT14">
        <f t="shared" si="8"/>
        <v>25</v>
      </c>
      <c r="DU14">
        <f t="shared" si="8"/>
        <v>26</v>
      </c>
      <c r="DV14">
        <f t="shared" si="8"/>
        <v>27</v>
      </c>
      <c r="DW14" s="36" t="s">
        <v>6</v>
      </c>
      <c r="DX14" s="32">
        <f t="shared" ca="1" si="32"/>
        <v>98979</v>
      </c>
      <c r="DY14" s="25">
        <f t="shared" si="65"/>
        <v>21</v>
      </c>
      <c r="DZ14" s="12">
        <f t="shared" si="81"/>
        <v>7</v>
      </c>
      <c r="EA14" s="8">
        <f t="shared" si="82"/>
        <v>12</v>
      </c>
      <c r="EB14" s="8">
        <f ca="1">SUM(INDIRECT(ADDRESS(1+DZ14,53+15*($DY$3-5))):INDIRECT(ADDRESS(1+EA14,53+15*($DY$3-5))))</f>
        <v>147940</v>
      </c>
      <c r="EC14" s="24">
        <f t="shared" ca="1" si="53"/>
        <v>2.4466571195109147E-3</v>
      </c>
      <c r="EE14" s="3">
        <f t="shared" si="33"/>
        <v>22</v>
      </c>
      <c r="EF14">
        <f t="shared" si="34"/>
        <v>23</v>
      </c>
      <c r="EG14">
        <f t="shared" si="9"/>
        <v>24</v>
      </c>
      <c r="EH14">
        <f t="shared" si="9"/>
        <v>25</v>
      </c>
      <c r="EI14">
        <f t="shared" si="9"/>
        <v>26</v>
      </c>
      <c r="EJ14">
        <f t="shared" si="9"/>
        <v>27</v>
      </c>
      <c r="EK14">
        <f t="shared" si="9"/>
        <v>28</v>
      </c>
      <c r="EL14" s="36" t="s">
        <v>6</v>
      </c>
      <c r="EM14" s="32">
        <f ca="1">IF(EE14&lt;=INDIRECT(ADDRESS(3,69+15*($EN$3-6)))*6,VLOOKUP(EE14,$DY$3:$EB$56,4),0)</f>
        <v>243925</v>
      </c>
      <c r="EN14" s="25">
        <f t="shared" si="66"/>
        <v>22</v>
      </c>
      <c r="EO14" s="12">
        <f t="shared" si="83"/>
        <v>7</v>
      </c>
      <c r="EP14" s="8">
        <f t="shared" si="83"/>
        <v>12</v>
      </c>
      <c r="EQ14" s="8">
        <f ca="1">SUM(INDIRECT(ADDRESS(1+EO14,53+15*($EN$3-5))):INDIRECT(ADDRESS(1+EP14,53+15*($EN$3-5))))</f>
        <v>319683</v>
      </c>
      <c r="ER14" s="24">
        <f t="shared" ca="1" si="54"/>
        <v>8.8116205661823235E-4</v>
      </c>
      <c r="ET14" s="3">
        <f t="shared" si="35"/>
        <v>23</v>
      </c>
      <c r="EU14">
        <f t="shared" si="36"/>
        <v>24</v>
      </c>
      <c r="EV14">
        <f t="shared" si="10"/>
        <v>25</v>
      </c>
      <c r="EW14">
        <f t="shared" si="10"/>
        <v>26</v>
      </c>
      <c r="EX14">
        <f t="shared" si="10"/>
        <v>27</v>
      </c>
      <c r="EY14">
        <f t="shared" si="10"/>
        <v>28</v>
      </c>
      <c r="EZ14">
        <f t="shared" si="10"/>
        <v>29</v>
      </c>
      <c r="FA14" s="36" t="s">
        <v>6</v>
      </c>
      <c r="FB14" s="32">
        <f t="shared" ca="1" si="37"/>
        <v>558613</v>
      </c>
      <c r="FC14" s="73">
        <f t="shared" si="67"/>
        <v>23</v>
      </c>
      <c r="FD14" s="12">
        <f t="shared" ref="FD14:FF14" si="93">FD13+1</f>
        <v>7</v>
      </c>
      <c r="FE14" s="8">
        <f t="shared" si="93"/>
        <v>12</v>
      </c>
      <c r="FF14" s="8">
        <f ca="1">SUM(INDIRECT(ADDRESS(1+FD14,53+15*($FC$3-5))):INDIRECT(ADDRESS(1+FE14,53+15*($FC$3-5))))</f>
        <v>653016</v>
      </c>
      <c r="FG14" s="24">
        <f t="shared" ca="1" si="55"/>
        <v>2.9999140897108052E-4</v>
      </c>
      <c r="FI14" s="3">
        <f t="shared" si="38"/>
        <v>24</v>
      </c>
      <c r="FJ14">
        <f t="shared" si="39"/>
        <v>25</v>
      </c>
      <c r="FK14">
        <f t="shared" si="11"/>
        <v>26</v>
      </c>
      <c r="FL14">
        <f t="shared" si="11"/>
        <v>27</v>
      </c>
      <c r="FM14">
        <f t="shared" si="11"/>
        <v>28</v>
      </c>
      <c r="FN14">
        <f t="shared" si="11"/>
        <v>29</v>
      </c>
      <c r="FO14">
        <f t="shared" si="11"/>
        <v>30</v>
      </c>
      <c r="FP14" s="36" t="s">
        <v>6</v>
      </c>
      <c r="FQ14" s="32">
        <f t="shared" ca="1" si="69"/>
        <v>1203632</v>
      </c>
      <c r="FR14" s="25">
        <f t="shared" si="68"/>
        <v>24</v>
      </c>
      <c r="FS14" s="12">
        <f t="shared" ref="FS14:FU14" si="94">FS13+1</f>
        <v>7</v>
      </c>
      <c r="FT14" s="8">
        <f t="shared" si="94"/>
        <v>12</v>
      </c>
      <c r="FU14" s="8">
        <f ca="1">SUM(INDIRECT(ADDRESS(1+FS14,53+15*($FR$3-5))):INDIRECT(ADDRESS(1+FT14,53+15*($FR$3-5))))</f>
        <v>1271634</v>
      </c>
      <c r="FV14" s="24">
        <f t="shared" ca="1" si="56"/>
        <v>9.7363432482392207E-5</v>
      </c>
    </row>
    <row r="15" spans="1:178" x14ac:dyDescent="0.25">
      <c r="Q15" s="12"/>
      <c r="U15" s="3">
        <v>2</v>
      </c>
      <c r="V15" s="8">
        <f t="shared" si="88"/>
        <v>6</v>
      </c>
      <c r="W15" s="8">
        <f t="shared" si="88"/>
        <v>7</v>
      </c>
      <c r="X15" s="8">
        <f t="shared" si="88"/>
        <v>8</v>
      </c>
      <c r="Y15" s="8">
        <f t="shared" si="88"/>
        <v>9</v>
      </c>
      <c r="Z15" s="8">
        <f t="shared" si="88"/>
        <v>10</v>
      </c>
      <c r="AA15" s="9">
        <f t="shared" si="88"/>
        <v>11</v>
      </c>
      <c r="AB15" s="13">
        <f t="shared" si="70"/>
        <v>3</v>
      </c>
      <c r="AC15" s="25">
        <f t="shared" si="59"/>
        <v>15</v>
      </c>
      <c r="AD15" s="12">
        <f t="shared" si="44"/>
        <v>10</v>
      </c>
      <c r="AE15" s="24">
        <f t="shared" si="45"/>
        <v>4.6296296296296294E-2</v>
      </c>
      <c r="AG15" s="3">
        <f t="shared" si="14"/>
        <v>16</v>
      </c>
      <c r="AH15">
        <f t="shared" si="15"/>
        <v>17</v>
      </c>
      <c r="AI15">
        <f t="shared" si="2"/>
        <v>18</v>
      </c>
      <c r="AJ15">
        <f t="shared" si="2"/>
        <v>19</v>
      </c>
      <c r="AK15">
        <f t="shared" si="2"/>
        <v>20</v>
      </c>
      <c r="AL15">
        <f t="shared" si="2"/>
        <v>21</v>
      </c>
      <c r="AM15">
        <f t="shared" si="2"/>
        <v>22</v>
      </c>
      <c r="AN15" t="str">
        <f>"x"&amp;AD17</f>
        <v>x3</v>
      </c>
      <c r="AO15" s="25">
        <f t="shared" si="46"/>
        <v>16</v>
      </c>
      <c r="AP15" s="12">
        <f>AP11</f>
        <v>125</v>
      </c>
      <c r="AQ15" s="24">
        <f t="shared" si="47"/>
        <v>9.6450617283950615E-2</v>
      </c>
      <c r="AS15" s="3">
        <f t="shared" si="16"/>
        <v>17</v>
      </c>
      <c r="AT15">
        <f t="shared" si="17"/>
        <v>18</v>
      </c>
      <c r="AU15">
        <f t="shared" si="3"/>
        <v>19</v>
      </c>
      <c r="AV15">
        <f t="shared" si="3"/>
        <v>20</v>
      </c>
      <c r="AW15">
        <f t="shared" si="3"/>
        <v>21</v>
      </c>
      <c r="AX15">
        <f t="shared" si="3"/>
        <v>22</v>
      </c>
      <c r="AY15">
        <f t="shared" si="3"/>
        <v>23</v>
      </c>
      <c r="AZ15" s="36" t="s">
        <v>6</v>
      </c>
      <c r="BA15" s="32">
        <v>104</v>
      </c>
      <c r="BB15" s="25">
        <f t="shared" si="60"/>
        <v>17</v>
      </c>
      <c r="BC15" s="12">
        <f t="shared" si="71"/>
        <v>8</v>
      </c>
      <c r="BD15" s="8">
        <f t="shared" si="72"/>
        <v>13</v>
      </c>
      <c r="BE15" s="8">
        <f ca="1">SUM(INDIRECT(ADDRESS(1+BC15,53)):INDIRECT(ADDRESS(1+BD15,53)))</f>
        <v>780</v>
      </c>
      <c r="BF15" s="24">
        <f t="shared" ca="1" si="48"/>
        <v>0.10030864197530864</v>
      </c>
      <c r="BH15" s="3">
        <f t="shared" si="18"/>
        <v>18</v>
      </c>
      <c r="BI15">
        <f t="shared" si="19"/>
        <v>19</v>
      </c>
      <c r="BJ15">
        <f t="shared" si="4"/>
        <v>20</v>
      </c>
      <c r="BK15">
        <f t="shared" si="4"/>
        <v>21</v>
      </c>
      <c r="BL15">
        <f t="shared" si="4"/>
        <v>22</v>
      </c>
      <c r="BM15">
        <f t="shared" si="4"/>
        <v>23</v>
      </c>
      <c r="BN15">
        <f t="shared" si="4"/>
        <v>24</v>
      </c>
      <c r="BO15" s="36" t="s">
        <v>6</v>
      </c>
      <c r="BP15" s="32">
        <f t="shared" ca="1" si="20"/>
        <v>780</v>
      </c>
      <c r="BQ15" s="25">
        <f t="shared" si="61"/>
        <v>18</v>
      </c>
      <c r="BR15" s="12">
        <f t="shared" si="73"/>
        <v>8</v>
      </c>
      <c r="BS15" s="8">
        <f t="shared" si="74"/>
        <v>13</v>
      </c>
      <c r="BT15" s="8">
        <f ca="1">SUM(INDIRECT(ADDRESS(1+BR15,53+15*($BQ$3-5))):INDIRECT(ADDRESS(1+BS15,53+15*($BQ$3-5))))</f>
        <v>3431</v>
      </c>
      <c r="BU15" s="24">
        <f t="shared" ca="1" si="49"/>
        <v>7.3538237311385465E-2</v>
      </c>
      <c r="BW15" s="3">
        <f t="shared" si="21"/>
        <v>19</v>
      </c>
      <c r="BX15">
        <f t="shared" si="22"/>
        <v>20</v>
      </c>
      <c r="BY15">
        <f t="shared" si="5"/>
        <v>21</v>
      </c>
      <c r="BZ15">
        <f t="shared" si="5"/>
        <v>22</v>
      </c>
      <c r="CA15">
        <f t="shared" si="5"/>
        <v>23</v>
      </c>
      <c r="CB15">
        <f t="shared" si="5"/>
        <v>24</v>
      </c>
      <c r="CC15">
        <f t="shared" si="5"/>
        <v>25</v>
      </c>
      <c r="CD15" s="36" t="s">
        <v>6</v>
      </c>
      <c r="CE15" s="32">
        <f t="shared" ca="1" si="23"/>
        <v>3906</v>
      </c>
      <c r="CF15" s="25">
        <f t="shared" si="62"/>
        <v>19</v>
      </c>
      <c r="CG15" s="12">
        <f t="shared" si="75"/>
        <v>8</v>
      </c>
      <c r="CH15" s="8">
        <f t="shared" si="76"/>
        <v>13</v>
      </c>
      <c r="CI15" s="8">
        <f ca="1">SUM(INDIRECT(ADDRESS(1+CG15,53+15*($CF$3-5))):INDIRECT(ADDRESS(1+CH15,53+15*($CF$3-5))))</f>
        <v>12117</v>
      </c>
      <c r="CJ15" s="24">
        <f t="shared" ca="1" si="50"/>
        <v>4.3284893689986281E-2</v>
      </c>
      <c r="CL15" s="3">
        <f t="shared" si="24"/>
        <v>20</v>
      </c>
      <c r="CM15">
        <f t="shared" si="25"/>
        <v>21</v>
      </c>
      <c r="CN15">
        <f t="shared" si="6"/>
        <v>22</v>
      </c>
      <c r="CO15">
        <f t="shared" si="6"/>
        <v>23</v>
      </c>
      <c r="CP15">
        <f t="shared" si="6"/>
        <v>24</v>
      </c>
      <c r="CQ15">
        <f t="shared" si="6"/>
        <v>25</v>
      </c>
      <c r="CR15">
        <f t="shared" si="6"/>
        <v>26</v>
      </c>
      <c r="CS15" s="36" t="s">
        <v>6</v>
      </c>
      <c r="CT15" s="32">
        <f t="shared" ca="1" si="26"/>
        <v>15267</v>
      </c>
      <c r="CU15" s="25">
        <f t="shared" si="63"/>
        <v>20</v>
      </c>
      <c r="CV15" s="12">
        <f t="shared" si="77"/>
        <v>8</v>
      </c>
      <c r="CW15" s="8">
        <f t="shared" si="78"/>
        <v>13</v>
      </c>
      <c r="CX15" s="8">
        <f ca="1">SUM(INDIRECT(ADDRESS(1+CV15,53+15*($CU$3-5))):INDIRECT(ADDRESS(1+CW15,53+15*($CU$3-5))))</f>
        <v>36688</v>
      </c>
      <c r="CY15" s="24">
        <f t="shared" ca="1" si="51"/>
        <v>2.1843087943910988E-2</v>
      </c>
      <c r="DA15" s="3">
        <f t="shared" si="27"/>
        <v>21</v>
      </c>
      <c r="DB15">
        <f t="shared" si="28"/>
        <v>22</v>
      </c>
      <c r="DC15">
        <f t="shared" si="7"/>
        <v>23</v>
      </c>
      <c r="DD15">
        <f t="shared" si="7"/>
        <v>24</v>
      </c>
      <c r="DE15">
        <f t="shared" si="7"/>
        <v>25</v>
      </c>
      <c r="DF15">
        <f t="shared" si="7"/>
        <v>26</v>
      </c>
      <c r="DG15">
        <f t="shared" si="7"/>
        <v>27</v>
      </c>
      <c r="DH15" s="36" t="s">
        <v>6</v>
      </c>
      <c r="DI15" s="32">
        <f t="shared" ca="1" si="29"/>
        <v>50288</v>
      </c>
      <c r="DJ15" s="25">
        <f t="shared" si="64"/>
        <v>21</v>
      </c>
      <c r="DK15" s="12">
        <f t="shared" si="79"/>
        <v>8</v>
      </c>
      <c r="DL15" s="8">
        <f t="shared" si="80"/>
        <v>13</v>
      </c>
      <c r="DM15" s="8">
        <f ca="1">SUM(INDIRECT(ADDRESS(1+DK15,53+15*($DJ$3-5))):INDIRECT(ADDRESS(1+DL15,53+15*($DJ$3-5))))</f>
        <v>98979</v>
      </c>
      <c r="DN15" s="24">
        <f t="shared" ca="1" si="52"/>
        <v>9.8215901729919227E-3</v>
      </c>
      <c r="DP15" s="3">
        <f t="shared" si="30"/>
        <v>22</v>
      </c>
      <c r="DQ15">
        <f t="shared" si="31"/>
        <v>23</v>
      </c>
      <c r="DR15">
        <f t="shared" si="8"/>
        <v>24</v>
      </c>
      <c r="DS15">
        <f t="shared" si="8"/>
        <v>25</v>
      </c>
      <c r="DT15">
        <f t="shared" si="8"/>
        <v>26</v>
      </c>
      <c r="DU15">
        <f t="shared" si="8"/>
        <v>27</v>
      </c>
      <c r="DV15">
        <f t="shared" si="8"/>
        <v>28</v>
      </c>
      <c r="DW15" s="36" t="s">
        <v>6</v>
      </c>
      <c r="DX15" s="32">
        <f t="shared" ca="1" si="32"/>
        <v>145899</v>
      </c>
      <c r="DY15" s="25">
        <f t="shared" si="65"/>
        <v>22</v>
      </c>
      <c r="DZ15" s="12">
        <f t="shared" si="81"/>
        <v>8</v>
      </c>
      <c r="EA15" s="8">
        <f t="shared" si="82"/>
        <v>13</v>
      </c>
      <c r="EB15" s="8">
        <f ca="1">SUM(INDIRECT(ADDRESS(1+DZ15,53+15*($DY$3-5))):INDIRECT(ADDRESS(1+EA15,53+15*($DY$3-5))))</f>
        <v>243925</v>
      </c>
      <c r="EC15" s="24">
        <f t="shared" ca="1" si="53"/>
        <v>4.0340735289759351E-3</v>
      </c>
      <c r="EE15" s="3">
        <f t="shared" si="33"/>
        <v>23</v>
      </c>
      <c r="EF15">
        <f t="shared" si="34"/>
        <v>24</v>
      </c>
      <c r="EG15">
        <f t="shared" si="9"/>
        <v>25</v>
      </c>
      <c r="EH15">
        <f t="shared" si="9"/>
        <v>26</v>
      </c>
      <c r="EI15">
        <f t="shared" si="9"/>
        <v>27</v>
      </c>
      <c r="EJ15">
        <f t="shared" si="9"/>
        <v>28</v>
      </c>
      <c r="EK15">
        <f t="shared" si="9"/>
        <v>29</v>
      </c>
      <c r="EL15" s="36" t="s">
        <v>6</v>
      </c>
      <c r="EM15" s="32">
        <f ca="1">IF(EE15&lt;=INDIRECT(ADDRESS(3,69+15*($EN$3-6)))*6,VLOOKUP(EE15,$DY$3:$EB$56,4),0)</f>
        <v>383470</v>
      </c>
      <c r="EN15" s="25">
        <f t="shared" si="66"/>
        <v>23</v>
      </c>
      <c r="EO15" s="12">
        <f t="shared" si="83"/>
        <v>8</v>
      </c>
      <c r="EP15" s="8">
        <f t="shared" si="83"/>
        <v>13</v>
      </c>
      <c r="EQ15" s="8">
        <f ca="1">SUM(INDIRECT(ADDRESS(1+EO15,53+15*($EN$3-5))):INDIRECT(ADDRESS(1+EP15,53+15*($EN$3-5))))</f>
        <v>558613</v>
      </c>
      <c r="ER15" s="24">
        <f t="shared" ca="1" si="54"/>
        <v>1.5397396168506947E-3</v>
      </c>
      <c r="ET15" s="3">
        <f t="shared" si="35"/>
        <v>24</v>
      </c>
      <c r="EU15">
        <f t="shared" si="36"/>
        <v>25</v>
      </c>
      <c r="EV15">
        <f t="shared" si="10"/>
        <v>26</v>
      </c>
      <c r="EW15">
        <f t="shared" si="10"/>
        <v>27</v>
      </c>
      <c r="EX15">
        <f t="shared" si="10"/>
        <v>28</v>
      </c>
      <c r="EY15">
        <f t="shared" si="10"/>
        <v>29</v>
      </c>
      <c r="EZ15">
        <f t="shared" si="10"/>
        <v>30</v>
      </c>
      <c r="FA15" s="36" t="s">
        <v>6</v>
      </c>
      <c r="FB15" s="32">
        <f t="shared" ca="1" si="37"/>
        <v>930743</v>
      </c>
      <c r="FC15" s="73">
        <f t="shared" si="67"/>
        <v>24</v>
      </c>
      <c r="FD15" s="12">
        <f t="shared" ref="FD15:FF15" si="95">FD14+1</f>
        <v>8</v>
      </c>
      <c r="FE15" s="8">
        <f t="shared" si="95"/>
        <v>13</v>
      </c>
      <c r="FF15" s="8">
        <f ca="1">SUM(INDIRECT(ADDRESS(1+FD15,53+15*($FC$3-5))):INDIRECT(ADDRESS(1+FE15,53+15*($FC$3-5))))</f>
        <v>1203632</v>
      </c>
      <c r="FG15" s="24">
        <f t="shared" ca="1" si="55"/>
        <v>5.5294090736318798E-4</v>
      </c>
      <c r="FI15" s="3">
        <f t="shared" si="38"/>
        <v>25</v>
      </c>
      <c r="FJ15">
        <f t="shared" si="39"/>
        <v>26</v>
      </c>
      <c r="FK15">
        <f t="shared" si="11"/>
        <v>27</v>
      </c>
      <c r="FL15">
        <f t="shared" si="11"/>
        <v>28</v>
      </c>
      <c r="FM15">
        <f t="shared" si="11"/>
        <v>29</v>
      </c>
      <c r="FN15">
        <f t="shared" si="11"/>
        <v>30</v>
      </c>
      <c r="FO15">
        <f t="shared" si="11"/>
        <v>31</v>
      </c>
      <c r="FP15" s="36" t="s">
        <v>6</v>
      </c>
      <c r="FQ15" s="32">
        <f t="shared" ca="1" si="69"/>
        <v>2115048</v>
      </c>
      <c r="FR15" s="25">
        <f t="shared" si="68"/>
        <v>25</v>
      </c>
      <c r="FS15" s="12">
        <f t="shared" ref="FS15:FU15" si="96">FS14+1</f>
        <v>8</v>
      </c>
      <c r="FT15" s="8">
        <f t="shared" si="96"/>
        <v>13</v>
      </c>
      <c r="FU15" s="8">
        <f ca="1">SUM(INDIRECT(ADDRESS(1+FS15,53+15*($FR$3-5))):INDIRECT(ADDRESS(1+FT15,53+15*($FR$3-5))))</f>
        <v>2462902</v>
      </c>
      <c r="FV15" s="24">
        <f t="shared" ca="1" si="56"/>
        <v>1.8857359317834277E-4</v>
      </c>
    </row>
    <row r="16" spans="1:178" s="8" customFormat="1" x14ac:dyDescent="0.25">
      <c r="P16"/>
      <c r="Q16" s="12"/>
      <c r="U16" s="3">
        <v>3</v>
      </c>
      <c r="V16" s="8">
        <f t="shared" si="88"/>
        <v>7</v>
      </c>
      <c r="W16" s="8">
        <f t="shared" si="88"/>
        <v>8</v>
      </c>
      <c r="X16" s="8">
        <f t="shared" si="88"/>
        <v>9</v>
      </c>
      <c r="Y16" s="8">
        <f t="shared" si="88"/>
        <v>10</v>
      </c>
      <c r="Z16" s="8">
        <f t="shared" si="88"/>
        <v>11</v>
      </c>
      <c r="AA16" s="9">
        <f t="shared" si="88"/>
        <v>12</v>
      </c>
      <c r="AB16" s="13">
        <f t="shared" si="70"/>
        <v>3</v>
      </c>
      <c r="AC16" s="25">
        <f t="shared" si="59"/>
        <v>16</v>
      </c>
      <c r="AD16" s="12">
        <f t="shared" si="44"/>
        <v>6</v>
      </c>
      <c r="AE16" s="24">
        <f t="shared" si="45"/>
        <v>2.7777777777777776E-2</v>
      </c>
      <c r="AG16" s="3">
        <f t="shared" si="14"/>
        <v>17</v>
      </c>
      <c r="AH16">
        <f t="shared" si="15"/>
        <v>18</v>
      </c>
      <c r="AI16">
        <f t="shared" si="2"/>
        <v>19</v>
      </c>
      <c r="AJ16">
        <f t="shared" si="2"/>
        <v>20</v>
      </c>
      <c r="AK16">
        <f t="shared" si="2"/>
        <v>21</v>
      </c>
      <c r="AL16">
        <f t="shared" si="2"/>
        <v>22</v>
      </c>
      <c r="AM16">
        <f t="shared" si="2"/>
        <v>23</v>
      </c>
      <c r="AN16" t="str">
        <f>"x"&amp;AD18</f>
        <v>x1</v>
      </c>
      <c r="AO16" s="25">
        <f t="shared" si="46"/>
        <v>17</v>
      </c>
      <c r="AP16" s="12">
        <v>104</v>
      </c>
      <c r="AQ16" s="24">
        <f t="shared" si="47"/>
        <v>8.0246913580246909E-2</v>
      </c>
      <c r="AS16" s="3">
        <f t="shared" si="16"/>
        <v>18</v>
      </c>
      <c r="AT16">
        <f t="shared" si="17"/>
        <v>19</v>
      </c>
      <c r="AU16">
        <f t="shared" si="3"/>
        <v>20</v>
      </c>
      <c r="AV16">
        <f t="shared" si="3"/>
        <v>21</v>
      </c>
      <c r="AW16">
        <f t="shared" si="3"/>
        <v>22</v>
      </c>
      <c r="AX16">
        <f t="shared" si="3"/>
        <v>23</v>
      </c>
      <c r="AY16">
        <f t="shared" si="3"/>
        <v>24</v>
      </c>
      <c r="AZ16" s="36" t="s">
        <v>6</v>
      </c>
      <c r="BA16" s="32">
        <v>80</v>
      </c>
      <c r="BB16" s="25">
        <f t="shared" si="60"/>
        <v>18</v>
      </c>
      <c r="BC16" s="12">
        <f t="shared" si="71"/>
        <v>9</v>
      </c>
      <c r="BD16" s="8">
        <f t="shared" si="72"/>
        <v>14</v>
      </c>
      <c r="BE16" s="8">
        <f ca="1">SUM(INDIRECT(ADDRESS(1+BC16,53)):INDIRECT(ADDRESS(1+BD16,53)))</f>
        <v>780</v>
      </c>
      <c r="BF16" s="24">
        <f t="shared" ca="1" si="48"/>
        <v>0.10030864197530864</v>
      </c>
      <c r="BH16" s="3">
        <f t="shared" si="18"/>
        <v>19</v>
      </c>
      <c r="BI16">
        <f t="shared" si="19"/>
        <v>20</v>
      </c>
      <c r="BJ16">
        <f t="shared" si="4"/>
        <v>21</v>
      </c>
      <c r="BK16">
        <f t="shared" si="4"/>
        <v>22</v>
      </c>
      <c r="BL16">
        <f t="shared" si="4"/>
        <v>23</v>
      </c>
      <c r="BM16">
        <f t="shared" si="4"/>
        <v>24</v>
      </c>
      <c r="BN16">
        <f t="shared" si="4"/>
        <v>25</v>
      </c>
      <c r="BO16" s="36" t="s">
        <v>6</v>
      </c>
      <c r="BP16" s="32">
        <f t="shared" ca="1" si="20"/>
        <v>735</v>
      </c>
      <c r="BQ16" s="25">
        <f t="shared" si="61"/>
        <v>19</v>
      </c>
      <c r="BR16" s="12">
        <f t="shared" si="73"/>
        <v>9</v>
      </c>
      <c r="BS16" s="8">
        <f t="shared" si="74"/>
        <v>14</v>
      </c>
      <c r="BT16" s="8">
        <f ca="1">SUM(INDIRECT(ADDRESS(1+BR16,53+15*($BQ$3-5))):INDIRECT(ADDRESS(1+BS16,53+15*($BQ$3-5))))</f>
        <v>3906</v>
      </c>
      <c r="BU16" s="24">
        <f t="shared" ca="1" si="49"/>
        <v>8.3719135802469133E-2</v>
      </c>
      <c r="BW16" s="3">
        <f t="shared" si="21"/>
        <v>20</v>
      </c>
      <c r="BX16">
        <f t="shared" si="22"/>
        <v>21</v>
      </c>
      <c r="BY16">
        <f t="shared" si="5"/>
        <v>22</v>
      </c>
      <c r="BZ16">
        <f t="shared" si="5"/>
        <v>23</v>
      </c>
      <c r="CA16">
        <f t="shared" si="5"/>
        <v>24</v>
      </c>
      <c r="CB16">
        <f t="shared" si="5"/>
        <v>25</v>
      </c>
      <c r="CC16">
        <f t="shared" si="5"/>
        <v>26</v>
      </c>
      <c r="CD16" s="36" t="s">
        <v>6</v>
      </c>
      <c r="CE16" s="32">
        <f t="shared" ca="1" si="23"/>
        <v>4221</v>
      </c>
      <c r="CF16" s="25">
        <f t="shared" si="62"/>
        <v>20</v>
      </c>
      <c r="CG16" s="12">
        <f t="shared" si="75"/>
        <v>9</v>
      </c>
      <c r="CH16" s="8">
        <f t="shared" si="76"/>
        <v>14</v>
      </c>
      <c r="CI16" s="8">
        <f ca="1">SUM(INDIRECT(ADDRESS(1+CG16,53+15*($CF$3-5))):INDIRECT(ADDRESS(1+CH16,53+15*($CF$3-5))))</f>
        <v>15267</v>
      </c>
      <c r="CJ16" s="24">
        <f t="shared" ca="1" si="50"/>
        <v>5.4537465706447186E-2</v>
      </c>
      <c r="CL16" s="3">
        <f t="shared" si="24"/>
        <v>21</v>
      </c>
      <c r="CM16">
        <f t="shared" si="25"/>
        <v>22</v>
      </c>
      <c r="CN16">
        <f t="shared" si="6"/>
        <v>23</v>
      </c>
      <c r="CO16">
        <f t="shared" si="6"/>
        <v>24</v>
      </c>
      <c r="CP16">
        <f t="shared" si="6"/>
        <v>25</v>
      </c>
      <c r="CQ16">
        <f t="shared" si="6"/>
        <v>26</v>
      </c>
      <c r="CR16">
        <f t="shared" si="6"/>
        <v>27</v>
      </c>
      <c r="CS16" s="36" t="s">
        <v>6</v>
      </c>
      <c r="CT16" s="32">
        <f t="shared" ca="1" si="26"/>
        <v>18327</v>
      </c>
      <c r="CU16" s="25">
        <f t="shared" si="63"/>
        <v>21</v>
      </c>
      <c r="CV16" s="12">
        <f t="shared" si="77"/>
        <v>9</v>
      </c>
      <c r="CW16" s="8">
        <f t="shared" si="78"/>
        <v>14</v>
      </c>
      <c r="CX16" s="8">
        <f ca="1">SUM(INDIRECT(ADDRESS(1+CV16,53+15*($CU$3-5))):INDIRECT(ADDRESS(1+CW16,53+15*($CU$3-5))))</f>
        <v>50288</v>
      </c>
      <c r="CY16" s="24">
        <f t="shared" ca="1" si="51"/>
        <v>2.9940176802316719E-2</v>
      </c>
      <c r="DA16" s="3">
        <f t="shared" si="27"/>
        <v>22</v>
      </c>
      <c r="DB16">
        <f t="shared" si="28"/>
        <v>23</v>
      </c>
      <c r="DC16">
        <f t="shared" si="7"/>
        <v>24</v>
      </c>
      <c r="DD16">
        <f t="shared" si="7"/>
        <v>25</v>
      </c>
      <c r="DE16">
        <f t="shared" si="7"/>
        <v>26</v>
      </c>
      <c r="DF16">
        <f t="shared" si="7"/>
        <v>27</v>
      </c>
      <c r="DG16">
        <f t="shared" si="7"/>
        <v>28</v>
      </c>
      <c r="DH16" s="36" t="s">
        <v>6</v>
      </c>
      <c r="DI16" s="32">
        <f t="shared" ca="1" si="29"/>
        <v>65808</v>
      </c>
      <c r="DJ16" s="25">
        <f t="shared" si="64"/>
        <v>22</v>
      </c>
      <c r="DK16" s="12">
        <f t="shared" si="79"/>
        <v>9</v>
      </c>
      <c r="DL16" s="8">
        <f t="shared" si="80"/>
        <v>14</v>
      </c>
      <c r="DM16" s="8">
        <f ca="1">SUM(INDIRECT(ADDRESS(1+DK16,53+15*($DJ$3-5))):INDIRECT(ADDRESS(1+DL16,53+15*($DJ$3-5))))</f>
        <v>145899</v>
      </c>
      <c r="DN16" s="24">
        <f t="shared" ca="1" si="52"/>
        <v>1.4477416266575217E-2</v>
      </c>
      <c r="DP16" s="3">
        <f t="shared" si="30"/>
        <v>23</v>
      </c>
      <c r="DQ16">
        <f t="shared" si="31"/>
        <v>24</v>
      </c>
      <c r="DR16">
        <f t="shared" si="8"/>
        <v>25</v>
      </c>
      <c r="DS16">
        <f t="shared" si="8"/>
        <v>26</v>
      </c>
      <c r="DT16">
        <f t="shared" si="8"/>
        <v>27</v>
      </c>
      <c r="DU16">
        <f t="shared" si="8"/>
        <v>28</v>
      </c>
      <c r="DV16">
        <f t="shared" si="8"/>
        <v>29</v>
      </c>
      <c r="DW16" s="36" t="s">
        <v>6</v>
      </c>
      <c r="DX16" s="32">
        <f t="shared" ca="1" si="32"/>
        <v>205560</v>
      </c>
      <c r="DY16" s="25">
        <f t="shared" si="65"/>
        <v>23</v>
      </c>
      <c r="DZ16" s="12">
        <f t="shared" si="81"/>
        <v>9</v>
      </c>
      <c r="EA16" s="8">
        <f t="shared" si="82"/>
        <v>14</v>
      </c>
      <c r="EB16" s="8">
        <f ca="1">SUM(INDIRECT(ADDRESS(1+DZ16,53+15*($DY$3-5))):INDIRECT(ADDRESS(1+EA16,53+15*($DY$3-5))))</f>
        <v>383470</v>
      </c>
      <c r="EC16" s="24">
        <f t="shared" ca="1" si="53"/>
        <v>6.3418926971667601E-3</v>
      </c>
      <c r="EE16" s="3">
        <f t="shared" si="33"/>
        <v>24</v>
      </c>
      <c r="EF16">
        <f t="shared" si="34"/>
        <v>25</v>
      </c>
      <c r="EG16">
        <f t="shared" si="9"/>
        <v>26</v>
      </c>
      <c r="EH16">
        <f t="shared" si="9"/>
        <v>27</v>
      </c>
      <c r="EI16">
        <f t="shared" si="9"/>
        <v>28</v>
      </c>
      <c r="EJ16">
        <f t="shared" si="9"/>
        <v>29</v>
      </c>
      <c r="EK16">
        <f t="shared" si="9"/>
        <v>30</v>
      </c>
      <c r="EL16" s="36" t="s">
        <v>6</v>
      </c>
      <c r="EM16" s="32">
        <f ca="1">IF(EE16&lt;=INDIRECT(ADDRESS(3,69+15*($EN$3-6)))*6,VLOOKUP(EE16,$DY$3:$EB$56,4),0)</f>
        <v>576565</v>
      </c>
      <c r="EN16" s="25">
        <f t="shared" si="66"/>
        <v>24</v>
      </c>
      <c r="EO16" s="12">
        <f t="shared" si="83"/>
        <v>9</v>
      </c>
      <c r="EP16" s="8">
        <f t="shared" si="83"/>
        <v>14</v>
      </c>
      <c r="EQ16" s="8">
        <f ca="1">SUM(INDIRECT(ADDRESS(1+EO16,53+15*($EN$3-5))):INDIRECT(ADDRESS(1+EP16,53+15*($EN$3-5))))</f>
        <v>930743</v>
      </c>
      <c r="ER16" s="24">
        <f t="shared" ca="1" si="54"/>
        <v>2.5654645885549855E-3</v>
      </c>
      <c r="ET16" s="3">
        <f t="shared" si="35"/>
        <v>25</v>
      </c>
      <c r="EU16">
        <f t="shared" si="36"/>
        <v>26</v>
      </c>
      <c r="EV16">
        <f t="shared" si="10"/>
        <v>27</v>
      </c>
      <c r="EW16">
        <f t="shared" si="10"/>
        <v>28</v>
      </c>
      <c r="EX16">
        <f t="shared" si="10"/>
        <v>29</v>
      </c>
      <c r="EY16">
        <f t="shared" si="10"/>
        <v>30</v>
      </c>
      <c r="EZ16">
        <f t="shared" si="10"/>
        <v>31</v>
      </c>
      <c r="FA16" s="36" t="s">
        <v>6</v>
      </c>
      <c r="FB16" s="32">
        <f t="shared" ca="1" si="37"/>
        <v>1483548</v>
      </c>
      <c r="FC16" s="73">
        <f t="shared" si="67"/>
        <v>25</v>
      </c>
      <c r="FD16" s="12">
        <f t="shared" ref="FD16:FF16" si="97">FD15+1</f>
        <v>9</v>
      </c>
      <c r="FE16" s="8">
        <f t="shared" si="97"/>
        <v>14</v>
      </c>
      <c r="FF16" s="8">
        <f ca="1">SUM(INDIRECT(ADDRESS(1+FD16,53+15*($FC$3-5))):INDIRECT(ADDRESS(1+FE16,53+15*($FC$3-5))))</f>
        <v>2115048</v>
      </c>
      <c r="FG16" s="24">
        <f t="shared" ca="1" si="55"/>
        <v>9.7163963756089573E-4</v>
      </c>
      <c r="FI16" s="3">
        <f t="shared" si="38"/>
        <v>26</v>
      </c>
      <c r="FJ16">
        <f t="shared" si="39"/>
        <v>27</v>
      </c>
      <c r="FK16">
        <f t="shared" si="11"/>
        <v>28</v>
      </c>
      <c r="FL16">
        <f t="shared" si="11"/>
        <v>29</v>
      </c>
      <c r="FM16">
        <f t="shared" si="11"/>
        <v>30</v>
      </c>
      <c r="FN16">
        <f t="shared" si="11"/>
        <v>31</v>
      </c>
      <c r="FO16">
        <f t="shared" si="11"/>
        <v>32</v>
      </c>
      <c r="FP16" s="36" t="s">
        <v>6</v>
      </c>
      <c r="FQ16" s="32">
        <f t="shared" ca="1" si="69"/>
        <v>3555564</v>
      </c>
      <c r="FR16" s="25">
        <f t="shared" si="68"/>
        <v>26</v>
      </c>
      <c r="FS16" s="12">
        <f t="shared" ref="FS16:FU16" si="98">FS15+1</f>
        <v>9</v>
      </c>
      <c r="FT16" s="8">
        <f t="shared" si="98"/>
        <v>14</v>
      </c>
      <c r="FU16" s="8">
        <f ca="1">SUM(INDIRECT(ADDRESS(1+FS16,53+15*($FR$3-5))):INDIRECT(ADDRESS(1+FT16,53+15*($FR$3-5))))</f>
        <v>4546270</v>
      </c>
      <c r="FV16" s="24">
        <f t="shared" ca="1" si="56"/>
        <v>3.4808793425759714E-4</v>
      </c>
    </row>
    <row r="17" spans="16:178" s="8" customFormat="1" x14ac:dyDescent="0.25">
      <c r="P17"/>
      <c r="Q17" s="12"/>
      <c r="U17" s="3">
        <v>4</v>
      </c>
      <c r="V17" s="8">
        <f t="shared" si="88"/>
        <v>8</v>
      </c>
      <c r="W17" s="8">
        <f t="shared" si="88"/>
        <v>9</v>
      </c>
      <c r="X17" s="8">
        <f t="shared" si="88"/>
        <v>10</v>
      </c>
      <c r="Y17" s="8">
        <f t="shared" si="88"/>
        <v>11</v>
      </c>
      <c r="Z17" s="8">
        <f t="shared" si="88"/>
        <v>12</v>
      </c>
      <c r="AA17" s="9">
        <f t="shared" si="88"/>
        <v>13</v>
      </c>
      <c r="AB17" s="13">
        <f t="shared" si="70"/>
        <v>3</v>
      </c>
      <c r="AC17" s="25">
        <f t="shared" si="59"/>
        <v>17</v>
      </c>
      <c r="AD17" s="12">
        <f t="shared" si="44"/>
        <v>3</v>
      </c>
      <c r="AE17" s="24">
        <f t="shared" si="45"/>
        <v>1.3888888888888888E-2</v>
      </c>
      <c r="AG17" s="4">
        <f t="shared" si="14"/>
        <v>18</v>
      </c>
      <c r="AH17">
        <f t="shared" si="15"/>
        <v>19</v>
      </c>
      <c r="AI17">
        <f t="shared" si="2"/>
        <v>20</v>
      </c>
      <c r="AJ17">
        <f t="shared" si="2"/>
        <v>21</v>
      </c>
      <c r="AK17">
        <f t="shared" si="2"/>
        <v>22</v>
      </c>
      <c r="AL17">
        <f t="shared" si="2"/>
        <v>23</v>
      </c>
      <c r="AM17">
        <f t="shared" si="2"/>
        <v>24</v>
      </c>
      <c r="AN17" t="str">
        <f>"x"&amp;AD19</f>
        <v>x</v>
      </c>
      <c r="AO17" s="25">
        <f t="shared" si="46"/>
        <v>18</v>
      </c>
      <c r="AP17" s="12">
        <v>80</v>
      </c>
      <c r="AQ17" s="24">
        <f t="shared" si="47"/>
        <v>6.1728395061728392E-2</v>
      </c>
      <c r="AS17" s="3">
        <f t="shared" si="16"/>
        <v>19</v>
      </c>
      <c r="AT17">
        <f t="shared" si="17"/>
        <v>20</v>
      </c>
      <c r="AU17">
        <f t="shared" si="3"/>
        <v>21</v>
      </c>
      <c r="AV17">
        <f t="shared" si="3"/>
        <v>22</v>
      </c>
      <c r="AW17">
        <f t="shared" si="3"/>
        <v>23</v>
      </c>
      <c r="AX17">
        <f t="shared" si="3"/>
        <v>24</v>
      </c>
      <c r="AY17">
        <f t="shared" si="3"/>
        <v>25</v>
      </c>
      <c r="AZ17" s="36" t="s">
        <v>6</v>
      </c>
      <c r="BA17" s="32">
        <v>56</v>
      </c>
      <c r="BB17" s="25">
        <f t="shared" si="60"/>
        <v>19</v>
      </c>
      <c r="BC17" s="12">
        <f t="shared" si="71"/>
        <v>10</v>
      </c>
      <c r="BD17" s="8">
        <f t="shared" si="72"/>
        <v>15</v>
      </c>
      <c r="BE17" s="8">
        <f ca="1">SUM(INDIRECT(ADDRESS(1+BC17,53)):INDIRECT(ADDRESS(1+BD17,53)))</f>
        <v>735</v>
      </c>
      <c r="BF17" s="24">
        <f t="shared" ca="1" si="48"/>
        <v>9.4521604938271608E-2</v>
      </c>
      <c r="BH17" s="3">
        <f t="shared" si="18"/>
        <v>20</v>
      </c>
      <c r="BI17">
        <f t="shared" si="19"/>
        <v>21</v>
      </c>
      <c r="BJ17">
        <f t="shared" si="4"/>
        <v>22</v>
      </c>
      <c r="BK17">
        <f t="shared" si="4"/>
        <v>23</v>
      </c>
      <c r="BL17">
        <f t="shared" si="4"/>
        <v>24</v>
      </c>
      <c r="BM17">
        <f t="shared" si="4"/>
        <v>25</v>
      </c>
      <c r="BN17">
        <f t="shared" si="4"/>
        <v>26</v>
      </c>
      <c r="BO17" s="36" t="s">
        <v>6</v>
      </c>
      <c r="BP17" s="32">
        <f t="shared" ca="1" si="20"/>
        <v>651</v>
      </c>
      <c r="BQ17" s="25">
        <f t="shared" si="61"/>
        <v>20</v>
      </c>
      <c r="BR17" s="12">
        <f t="shared" si="73"/>
        <v>10</v>
      </c>
      <c r="BS17" s="8">
        <f t="shared" si="74"/>
        <v>15</v>
      </c>
      <c r="BT17" s="8">
        <f ca="1">SUM(INDIRECT(ADDRESS(1+BR17,53+15*($BQ$3-5))):INDIRECT(ADDRESS(1+BS17,53+15*($BQ$3-5))))</f>
        <v>4221</v>
      </c>
      <c r="BU17" s="24">
        <f t="shared" ca="1" si="49"/>
        <v>9.0470679012345678E-2</v>
      </c>
      <c r="BW17" s="3">
        <f t="shared" si="21"/>
        <v>21</v>
      </c>
      <c r="BX17">
        <f t="shared" si="22"/>
        <v>22</v>
      </c>
      <c r="BY17">
        <f t="shared" si="5"/>
        <v>23</v>
      </c>
      <c r="BZ17">
        <f t="shared" si="5"/>
        <v>24</v>
      </c>
      <c r="CA17">
        <f t="shared" si="5"/>
        <v>25</v>
      </c>
      <c r="CB17">
        <f t="shared" si="5"/>
        <v>26</v>
      </c>
      <c r="CC17">
        <f t="shared" si="5"/>
        <v>27</v>
      </c>
      <c r="CD17" s="36" t="s">
        <v>6</v>
      </c>
      <c r="CE17" s="32">
        <f t="shared" ca="1" si="23"/>
        <v>4332</v>
      </c>
      <c r="CF17" s="25">
        <f t="shared" si="62"/>
        <v>21</v>
      </c>
      <c r="CG17" s="12">
        <f t="shared" si="75"/>
        <v>10</v>
      </c>
      <c r="CH17" s="8">
        <f t="shared" si="76"/>
        <v>15</v>
      </c>
      <c r="CI17" s="8">
        <f ca="1">SUM(INDIRECT(ADDRESS(1+CG17,53+15*($CF$3-5))):INDIRECT(ADDRESS(1+CH17,53+15*($CF$3-5))))</f>
        <v>18327</v>
      </c>
      <c r="CJ17" s="24">
        <f t="shared" ca="1" si="50"/>
        <v>6.5468535665294925E-2</v>
      </c>
      <c r="CL17" s="3">
        <f t="shared" si="24"/>
        <v>22</v>
      </c>
      <c r="CM17">
        <f t="shared" si="25"/>
        <v>23</v>
      </c>
      <c r="CN17">
        <f t="shared" si="6"/>
        <v>24</v>
      </c>
      <c r="CO17">
        <f t="shared" si="6"/>
        <v>25</v>
      </c>
      <c r="CP17">
        <f t="shared" si="6"/>
        <v>26</v>
      </c>
      <c r="CQ17">
        <f t="shared" si="6"/>
        <v>27</v>
      </c>
      <c r="CR17">
        <f t="shared" si="6"/>
        <v>28</v>
      </c>
      <c r="CS17" s="36" t="s">
        <v>6</v>
      </c>
      <c r="CT17" s="32">
        <f t="shared" ca="1" si="26"/>
        <v>20993</v>
      </c>
      <c r="CU17" s="25">
        <f t="shared" si="63"/>
        <v>22</v>
      </c>
      <c r="CV17" s="12">
        <f t="shared" si="77"/>
        <v>10</v>
      </c>
      <c r="CW17" s="8">
        <f t="shared" si="78"/>
        <v>15</v>
      </c>
      <c r="CX17" s="8">
        <f ca="1">SUM(INDIRECT(ADDRESS(1+CV17,53+15*($CU$3-5))):INDIRECT(ADDRESS(1+CW17,53+15*($CU$3-5))))</f>
        <v>65808</v>
      </c>
      <c r="CY17" s="24">
        <f t="shared" ca="1" si="51"/>
        <v>3.9180384087791495E-2</v>
      </c>
      <c r="DA17" s="3">
        <f t="shared" si="27"/>
        <v>23</v>
      </c>
      <c r="DB17">
        <f t="shared" si="28"/>
        <v>24</v>
      </c>
      <c r="DC17">
        <f t="shared" si="7"/>
        <v>25</v>
      </c>
      <c r="DD17">
        <f t="shared" si="7"/>
        <v>26</v>
      </c>
      <c r="DE17">
        <f t="shared" si="7"/>
        <v>27</v>
      </c>
      <c r="DF17">
        <f t="shared" si="7"/>
        <v>28</v>
      </c>
      <c r="DG17">
        <f t="shared" si="7"/>
        <v>29</v>
      </c>
      <c r="DH17" s="36" t="s">
        <v>6</v>
      </c>
      <c r="DI17" s="32">
        <f t="shared" ca="1" si="29"/>
        <v>82384</v>
      </c>
      <c r="DJ17" s="25">
        <f t="shared" si="64"/>
        <v>23</v>
      </c>
      <c r="DK17" s="12">
        <f t="shared" si="79"/>
        <v>10</v>
      </c>
      <c r="DL17" s="8">
        <f t="shared" si="80"/>
        <v>15</v>
      </c>
      <c r="DM17" s="8">
        <f ca="1">SUM(INDIRECT(ADDRESS(1+DK17,53+15*($DJ$3-5))):INDIRECT(ADDRESS(1+DL17,53+15*($DJ$3-5))))</f>
        <v>205560</v>
      </c>
      <c r="DN17" s="24">
        <f t="shared" ca="1" si="52"/>
        <v>2.039751943301326E-2</v>
      </c>
      <c r="DP17" s="3">
        <f t="shared" si="30"/>
        <v>24</v>
      </c>
      <c r="DQ17">
        <f t="shared" si="31"/>
        <v>25</v>
      </c>
      <c r="DR17">
        <f t="shared" si="8"/>
        <v>26</v>
      </c>
      <c r="DS17">
        <f t="shared" si="8"/>
        <v>27</v>
      </c>
      <c r="DT17">
        <f t="shared" si="8"/>
        <v>28</v>
      </c>
      <c r="DU17">
        <f t="shared" si="8"/>
        <v>29</v>
      </c>
      <c r="DV17">
        <f t="shared" si="8"/>
        <v>30</v>
      </c>
      <c r="DW17" s="36" t="s">
        <v>6</v>
      </c>
      <c r="DX17" s="32">
        <f t="shared" ca="1" si="32"/>
        <v>277464</v>
      </c>
      <c r="DY17" s="25">
        <f t="shared" si="65"/>
        <v>24</v>
      </c>
      <c r="DZ17" s="12">
        <f t="shared" si="81"/>
        <v>10</v>
      </c>
      <c r="EA17" s="8">
        <f t="shared" si="82"/>
        <v>15</v>
      </c>
      <c r="EB17" s="8">
        <f ca="1">SUM(INDIRECT(ADDRESS(1+DZ17,53+15*($DY$3-5))):INDIRECT(ADDRESS(1+EA17,53+15*($DY$3-5))))</f>
        <v>576565</v>
      </c>
      <c r="EC17" s="24">
        <f t="shared" ca="1" si="53"/>
        <v>9.5353309592457105E-3</v>
      </c>
      <c r="EE17" s="3">
        <f t="shared" si="33"/>
        <v>25</v>
      </c>
      <c r="EF17">
        <f t="shared" si="34"/>
        <v>26</v>
      </c>
      <c r="EG17">
        <f t="shared" si="9"/>
        <v>27</v>
      </c>
      <c r="EH17">
        <f t="shared" si="9"/>
        <v>28</v>
      </c>
      <c r="EI17">
        <f t="shared" si="9"/>
        <v>29</v>
      </c>
      <c r="EJ17">
        <f t="shared" si="9"/>
        <v>30</v>
      </c>
      <c r="EK17">
        <f t="shared" si="9"/>
        <v>31</v>
      </c>
      <c r="EL17" s="36" t="s">
        <v>6</v>
      </c>
      <c r="EM17" s="32">
        <f ca="1">IF(EE17&lt;=INDIRECT(ADDRESS(3,69+15*($EN$3-6)))*6,VLOOKUP(EE17,$DY$3:$EB$56,4),0)</f>
        <v>831204</v>
      </c>
      <c r="EN17" s="25">
        <f t="shared" si="66"/>
        <v>25</v>
      </c>
      <c r="EO17" s="12">
        <f t="shared" si="83"/>
        <v>10</v>
      </c>
      <c r="EP17" s="8">
        <f t="shared" si="83"/>
        <v>15</v>
      </c>
      <c r="EQ17" s="8">
        <f ca="1">SUM(INDIRECT(ADDRESS(1+EO17,53+15*($EN$3-5))):INDIRECT(ADDRESS(1+EP17,53+15*($EN$3-5))))</f>
        <v>1483548</v>
      </c>
      <c r="ER17" s="24">
        <f t="shared" ca="1" si="54"/>
        <v>4.0891952552117731E-3</v>
      </c>
      <c r="ET17" s="3">
        <f t="shared" si="35"/>
        <v>26</v>
      </c>
      <c r="EU17">
        <f t="shared" si="36"/>
        <v>27</v>
      </c>
      <c r="EV17">
        <f t="shared" si="10"/>
        <v>28</v>
      </c>
      <c r="EW17">
        <f t="shared" si="10"/>
        <v>29</v>
      </c>
      <c r="EX17">
        <f t="shared" si="10"/>
        <v>30</v>
      </c>
      <c r="EY17">
        <f t="shared" si="10"/>
        <v>31</v>
      </c>
      <c r="EZ17">
        <f t="shared" si="10"/>
        <v>32</v>
      </c>
      <c r="FA17" s="36" t="s">
        <v>6</v>
      </c>
      <c r="FB17" s="32">
        <f t="shared" ca="1" si="37"/>
        <v>2268332</v>
      </c>
      <c r="FC17" s="73">
        <f t="shared" si="67"/>
        <v>26</v>
      </c>
      <c r="FD17" s="12">
        <f t="shared" ref="FD17:FF17" si="99">FD16+1</f>
        <v>10</v>
      </c>
      <c r="FE17" s="8">
        <f t="shared" si="99"/>
        <v>15</v>
      </c>
      <c r="FF17" s="8">
        <f ca="1">SUM(INDIRECT(ADDRESS(1+FD17,53+15*($FC$3-5))):INDIRECT(ADDRESS(1+FE17,53+15*($FC$3-5))))</f>
        <v>3555564</v>
      </c>
      <c r="FG17" s="24">
        <f t="shared" ca="1" si="55"/>
        <v>1.6334035522052306E-3</v>
      </c>
      <c r="FI17" s="3">
        <f t="shared" si="38"/>
        <v>27</v>
      </c>
      <c r="FJ17">
        <f t="shared" si="39"/>
        <v>28</v>
      </c>
      <c r="FK17">
        <f t="shared" si="11"/>
        <v>29</v>
      </c>
      <c r="FL17">
        <f t="shared" si="11"/>
        <v>30</v>
      </c>
      <c r="FM17">
        <f t="shared" si="11"/>
        <v>31</v>
      </c>
      <c r="FN17">
        <f t="shared" si="11"/>
        <v>32</v>
      </c>
      <c r="FO17">
        <f t="shared" si="11"/>
        <v>33</v>
      </c>
      <c r="FP17" s="36" t="s">
        <v>6</v>
      </c>
      <c r="FQ17" s="32">
        <f t="shared" ca="1" si="69"/>
        <v>5734664</v>
      </c>
      <c r="FR17" s="25">
        <f t="shared" si="68"/>
        <v>27</v>
      </c>
      <c r="FS17" s="12">
        <f t="shared" ref="FS17:FU17" si="100">FS16+1</f>
        <v>10</v>
      </c>
      <c r="FT17" s="8">
        <f t="shared" si="100"/>
        <v>15</v>
      </c>
      <c r="FU17" s="8">
        <f ca="1">SUM(INDIRECT(ADDRESS(1+FS17,53+15*($FR$3-5))):INDIRECT(ADDRESS(1+FT17,53+15*($FR$3-5))))</f>
        <v>8027188</v>
      </c>
      <c r="FV17" s="24">
        <f t="shared" ca="1" si="56"/>
        <v>6.1460654312598512E-4</v>
      </c>
    </row>
    <row r="18" spans="16:178" s="8" customFormat="1" ht="15.75" thickBot="1" x14ac:dyDescent="0.3">
      <c r="P18"/>
      <c r="Q18" s="12"/>
      <c r="U18" s="3">
        <v>5</v>
      </c>
      <c r="V18" s="8">
        <f t="shared" si="88"/>
        <v>9</v>
      </c>
      <c r="W18" s="8">
        <f t="shared" si="88"/>
        <v>10</v>
      </c>
      <c r="X18" s="8">
        <f t="shared" si="88"/>
        <v>11</v>
      </c>
      <c r="Y18" s="8">
        <f t="shared" si="88"/>
        <v>12</v>
      </c>
      <c r="Z18" s="8">
        <f t="shared" si="88"/>
        <v>13</v>
      </c>
      <c r="AA18" s="9">
        <f t="shared" si="88"/>
        <v>14</v>
      </c>
      <c r="AB18" s="13">
        <f t="shared" si="70"/>
        <v>3</v>
      </c>
      <c r="AC18" s="26">
        <f t="shared" si="59"/>
        <v>18</v>
      </c>
      <c r="AD18" s="27">
        <f t="shared" si="44"/>
        <v>1</v>
      </c>
      <c r="AE18" s="28">
        <f t="shared" si="45"/>
        <v>4.6296296296296294E-3</v>
      </c>
      <c r="AN18"/>
      <c r="AO18" s="25">
        <f t="shared" si="46"/>
        <v>19</v>
      </c>
      <c r="AP18" s="12">
        <v>56</v>
      </c>
      <c r="AQ18" s="24">
        <f t="shared" si="47"/>
        <v>4.3209876543209874E-2</v>
      </c>
      <c r="AS18" s="3">
        <f t="shared" si="16"/>
        <v>20</v>
      </c>
      <c r="AT18">
        <f t="shared" si="17"/>
        <v>21</v>
      </c>
      <c r="AU18">
        <f t="shared" si="17"/>
        <v>22</v>
      </c>
      <c r="AV18">
        <f t="shared" si="17"/>
        <v>23</v>
      </c>
      <c r="AW18">
        <f t="shared" si="17"/>
        <v>24</v>
      </c>
      <c r="AX18">
        <f t="shared" si="17"/>
        <v>25</v>
      </c>
      <c r="AY18">
        <f t="shared" si="17"/>
        <v>26</v>
      </c>
      <c r="AZ18" s="36" t="s">
        <v>6</v>
      </c>
      <c r="BA18" s="32">
        <v>35</v>
      </c>
      <c r="BB18" s="25">
        <f t="shared" si="60"/>
        <v>20</v>
      </c>
      <c r="BC18" s="12">
        <f t="shared" si="71"/>
        <v>11</v>
      </c>
      <c r="BD18" s="8">
        <f t="shared" si="72"/>
        <v>16</v>
      </c>
      <c r="BE18" s="8">
        <f ca="1">SUM(INDIRECT(ADDRESS(1+BC18,53)):INDIRECT(ADDRESS(1+BD18,53)))</f>
        <v>651</v>
      </c>
      <c r="BF18" s="24">
        <f t="shared" ca="1" si="48"/>
        <v>8.3719135802469133E-2</v>
      </c>
      <c r="BH18" s="3">
        <f t="shared" si="18"/>
        <v>21</v>
      </c>
      <c r="BI18">
        <f t="shared" si="19"/>
        <v>22</v>
      </c>
      <c r="BJ18">
        <f t="shared" si="19"/>
        <v>23</v>
      </c>
      <c r="BK18">
        <f t="shared" si="19"/>
        <v>24</v>
      </c>
      <c r="BL18">
        <f t="shared" si="19"/>
        <v>25</v>
      </c>
      <c r="BM18">
        <f t="shared" si="19"/>
        <v>26</v>
      </c>
      <c r="BN18">
        <f t="shared" si="19"/>
        <v>27</v>
      </c>
      <c r="BO18" s="36" t="s">
        <v>6</v>
      </c>
      <c r="BP18" s="32">
        <f t="shared" ca="1" si="20"/>
        <v>540</v>
      </c>
      <c r="BQ18" s="25">
        <f t="shared" si="61"/>
        <v>21</v>
      </c>
      <c r="BR18" s="12">
        <f t="shared" si="73"/>
        <v>11</v>
      </c>
      <c r="BS18" s="8">
        <f t="shared" si="74"/>
        <v>16</v>
      </c>
      <c r="BT18" s="8">
        <f ca="1">SUM(INDIRECT(ADDRESS(1+BR18,53+15*($BQ$3-5))):INDIRECT(ADDRESS(1+BS18,53+15*($BQ$3-5))))</f>
        <v>4332</v>
      </c>
      <c r="BU18" s="24">
        <f t="shared" ca="1" si="49"/>
        <v>9.2849794238683128E-2</v>
      </c>
      <c r="BW18" s="3">
        <f t="shared" si="21"/>
        <v>22</v>
      </c>
      <c r="BX18">
        <f t="shared" si="22"/>
        <v>23</v>
      </c>
      <c r="BY18">
        <f t="shared" si="22"/>
        <v>24</v>
      </c>
      <c r="BZ18">
        <f t="shared" si="22"/>
        <v>25</v>
      </c>
      <c r="CA18">
        <f t="shared" si="22"/>
        <v>26</v>
      </c>
      <c r="CB18">
        <f t="shared" si="22"/>
        <v>27</v>
      </c>
      <c r="CC18">
        <f t="shared" si="22"/>
        <v>28</v>
      </c>
      <c r="CD18" s="36" t="s">
        <v>6</v>
      </c>
      <c r="CE18" s="32">
        <f t="shared" ca="1" si="23"/>
        <v>4221</v>
      </c>
      <c r="CF18" s="25">
        <f t="shared" si="62"/>
        <v>22</v>
      </c>
      <c r="CG18" s="12">
        <f t="shared" si="75"/>
        <v>11</v>
      </c>
      <c r="CH18" s="8">
        <f t="shared" si="76"/>
        <v>16</v>
      </c>
      <c r="CI18" s="8">
        <f ca="1">SUM(INDIRECT(ADDRESS(1+CG18,53+15*($CF$3-5))):INDIRECT(ADDRESS(1+CH18,53+15*($CF$3-5))))</f>
        <v>20993</v>
      </c>
      <c r="CJ18" s="24">
        <f t="shared" ca="1" si="50"/>
        <v>7.4992141060813894E-2</v>
      </c>
      <c r="CL18" s="3">
        <f t="shared" si="24"/>
        <v>23</v>
      </c>
      <c r="CM18">
        <f t="shared" si="25"/>
        <v>24</v>
      </c>
      <c r="CN18">
        <f t="shared" si="25"/>
        <v>25</v>
      </c>
      <c r="CO18">
        <f t="shared" si="25"/>
        <v>26</v>
      </c>
      <c r="CP18">
        <f t="shared" si="25"/>
        <v>27</v>
      </c>
      <c r="CQ18">
        <f t="shared" si="25"/>
        <v>28</v>
      </c>
      <c r="CR18">
        <f t="shared" si="25"/>
        <v>29</v>
      </c>
      <c r="CS18" s="36" t="s">
        <v>6</v>
      </c>
      <c r="CT18" s="32">
        <f t="shared" ca="1" si="26"/>
        <v>22967</v>
      </c>
      <c r="CU18" s="25">
        <f t="shared" si="63"/>
        <v>23</v>
      </c>
      <c r="CV18" s="12">
        <f t="shared" si="77"/>
        <v>11</v>
      </c>
      <c r="CW18" s="8">
        <f t="shared" si="78"/>
        <v>16</v>
      </c>
      <c r="CX18" s="8">
        <f ca="1">SUM(INDIRECT(ADDRESS(1+CV18,53+15*($CU$3-5))):INDIRECT(ADDRESS(1+CW18,53+15*($CU$3-5))))</f>
        <v>82384</v>
      </c>
      <c r="CY18" s="24">
        <f t="shared" ca="1" si="51"/>
        <v>4.9049306508154242E-2</v>
      </c>
      <c r="DA18" s="3">
        <f t="shared" si="27"/>
        <v>24</v>
      </c>
      <c r="DB18">
        <f t="shared" si="28"/>
        <v>25</v>
      </c>
      <c r="DC18">
        <f t="shared" si="28"/>
        <v>26</v>
      </c>
      <c r="DD18">
        <f t="shared" si="28"/>
        <v>27</v>
      </c>
      <c r="DE18">
        <f t="shared" si="28"/>
        <v>28</v>
      </c>
      <c r="DF18">
        <f t="shared" si="28"/>
        <v>29</v>
      </c>
      <c r="DG18">
        <f t="shared" si="28"/>
        <v>30</v>
      </c>
      <c r="DH18" s="36" t="s">
        <v>6</v>
      </c>
      <c r="DI18" s="32">
        <f t="shared" ca="1" si="29"/>
        <v>98813</v>
      </c>
      <c r="DJ18" s="25">
        <f t="shared" si="64"/>
        <v>24</v>
      </c>
      <c r="DK18" s="12">
        <f t="shared" si="79"/>
        <v>11</v>
      </c>
      <c r="DL18" s="8">
        <f t="shared" si="80"/>
        <v>16</v>
      </c>
      <c r="DM18" s="8">
        <f ca="1">SUM(INDIRECT(ADDRESS(1+DK18,53+15*($DJ$3-5))):INDIRECT(ADDRESS(1+DL18,53+15*($DJ$3-5))))</f>
        <v>277464</v>
      </c>
      <c r="DN18" s="24">
        <f t="shared" ca="1" si="52"/>
        <v>2.7532483615302545E-2</v>
      </c>
      <c r="DP18" s="3">
        <f t="shared" si="30"/>
        <v>25</v>
      </c>
      <c r="DQ18">
        <f t="shared" si="31"/>
        <v>26</v>
      </c>
      <c r="DR18">
        <f t="shared" si="31"/>
        <v>27</v>
      </c>
      <c r="DS18">
        <f t="shared" si="31"/>
        <v>28</v>
      </c>
      <c r="DT18">
        <f t="shared" si="31"/>
        <v>29</v>
      </c>
      <c r="DU18">
        <f t="shared" si="31"/>
        <v>30</v>
      </c>
      <c r="DV18">
        <f t="shared" si="31"/>
        <v>31</v>
      </c>
      <c r="DW18" s="36" t="s">
        <v>6</v>
      </c>
      <c r="DX18" s="32">
        <f t="shared" ca="1" si="32"/>
        <v>359469</v>
      </c>
      <c r="DY18" s="25">
        <f t="shared" si="65"/>
        <v>25</v>
      </c>
      <c r="DZ18" s="12">
        <f t="shared" si="81"/>
        <v>11</v>
      </c>
      <c r="EA18" s="8">
        <f t="shared" si="82"/>
        <v>16</v>
      </c>
      <c r="EB18" s="8">
        <f ca="1">SUM(INDIRECT(ADDRESS(1+DZ18,53+15*($DY$3-5))):INDIRECT(ADDRESS(1+EA18,53+15*($DY$3-5))))</f>
        <v>831204</v>
      </c>
      <c r="EC18" s="24">
        <f t="shared" ca="1" si="53"/>
        <v>1.3746594459686023E-2</v>
      </c>
      <c r="EE18" s="3">
        <f t="shared" si="33"/>
        <v>26</v>
      </c>
      <c r="EF18">
        <f t="shared" si="34"/>
        <v>27</v>
      </c>
      <c r="EG18">
        <f t="shared" si="34"/>
        <v>28</v>
      </c>
      <c r="EH18">
        <f t="shared" si="34"/>
        <v>29</v>
      </c>
      <c r="EI18">
        <f t="shared" si="34"/>
        <v>30</v>
      </c>
      <c r="EJ18">
        <f t="shared" si="34"/>
        <v>31</v>
      </c>
      <c r="EK18">
        <f t="shared" si="34"/>
        <v>32</v>
      </c>
      <c r="EL18" s="36" t="s">
        <v>6</v>
      </c>
      <c r="EM18" s="32">
        <f ca="1">IF(EE18&lt;=INDIRECT(ADDRESS(3,69+15*($EN$3-6)))*6,VLOOKUP(EE18,$DY$3:$EB$56,4),0)</f>
        <v>1151370</v>
      </c>
      <c r="EN18" s="25">
        <f t="shared" si="66"/>
        <v>26</v>
      </c>
      <c r="EO18" s="12">
        <f t="shared" si="83"/>
        <v>11</v>
      </c>
      <c r="EP18" s="8">
        <f t="shared" si="83"/>
        <v>16</v>
      </c>
      <c r="EQ18" s="8">
        <f ca="1">SUM(INDIRECT(ADDRESS(1+EO18,53+15*($EN$3-5))):INDIRECT(ADDRESS(1+EP18,53+15*($EN$3-5))))</f>
        <v>2268332</v>
      </c>
      <c r="ER18" s="24">
        <f t="shared" ca="1" si="54"/>
        <v>6.2523440102005678E-3</v>
      </c>
      <c r="ET18" s="3">
        <f t="shared" si="35"/>
        <v>27</v>
      </c>
      <c r="EU18">
        <f t="shared" si="36"/>
        <v>28</v>
      </c>
      <c r="EV18">
        <f t="shared" si="36"/>
        <v>29</v>
      </c>
      <c r="EW18">
        <f t="shared" si="36"/>
        <v>30</v>
      </c>
      <c r="EX18">
        <f t="shared" si="36"/>
        <v>31</v>
      </c>
      <c r="EY18">
        <f t="shared" si="36"/>
        <v>32</v>
      </c>
      <c r="EZ18">
        <f t="shared" si="36"/>
        <v>33</v>
      </c>
      <c r="FA18" s="36" t="s">
        <v>6</v>
      </c>
      <c r="FB18" s="32">
        <f t="shared" ca="1" si="37"/>
        <v>3334474</v>
      </c>
      <c r="FC18" s="73">
        <f t="shared" si="67"/>
        <v>27</v>
      </c>
      <c r="FD18" s="12">
        <f t="shared" ref="FD18:FF18" si="101">FD17+1</f>
        <v>11</v>
      </c>
      <c r="FE18" s="8">
        <f t="shared" si="101"/>
        <v>16</v>
      </c>
      <c r="FF18" s="8">
        <f ca="1">SUM(INDIRECT(ADDRESS(1+FD18,53+15*($FC$3-5))):INDIRECT(ADDRESS(1+FE18,53+15*($FC$3-5))))</f>
        <v>5734664</v>
      </c>
      <c r="FG18" s="24">
        <f t="shared" ca="1" si="55"/>
        <v>2.6344682723482005E-3</v>
      </c>
      <c r="FI18" s="3">
        <f t="shared" si="38"/>
        <v>28</v>
      </c>
      <c r="FJ18">
        <f t="shared" si="39"/>
        <v>29</v>
      </c>
      <c r="FK18">
        <f t="shared" si="39"/>
        <v>30</v>
      </c>
      <c r="FL18">
        <f t="shared" si="39"/>
        <v>31</v>
      </c>
      <c r="FM18">
        <f t="shared" si="39"/>
        <v>32</v>
      </c>
      <c r="FN18">
        <f t="shared" si="39"/>
        <v>33</v>
      </c>
      <c r="FO18">
        <f t="shared" si="39"/>
        <v>34</v>
      </c>
      <c r="FP18" s="36" t="s">
        <v>6</v>
      </c>
      <c r="FQ18" s="32">
        <f t="shared" ca="1" si="69"/>
        <v>8895393</v>
      </c>
      <c r="FR18" s="25">
        <f t="shared" si="68"/>
        <v>28</v>
      </c>
      <c r="FS18" s="12">
        <f t="shared" ref="FS18:FU18" si="102">FS17+1</f>
        <v>11</v>
      </c>
      <c r="FT18" s="8">
        <f t="shared" si="102"/>
        <v>16</v>
      </c>
      <c r="FU18" s="8">
        <f ca="1">SUM(INDIRECT(ADDRESS(1+FS18,53+15*($FR$3-5))):INDIRECT(ADDRESS(1+FT18,53+15*($FR$3-5))))</f>
        <v>13598260</v>
      </c>
      <c r="FV18" s="24">
        <f t="shared" ca="1" si="56"/>
        <v>1.041159067300823E-3</v>
      </c>
    </row>
    <row r="19" spans="16:178" s="8" customFormat="1" x14ac:dyDescent="0.25">
      <c r="P19"/>
      <c r="Q19" s="12"/>
      <c r="U19" s="4">
        <v>6</v>
      </c>
      <c r="V19" s="10">
        <f t="shared" si="88"/>
        <v>10</v>
      </c>
      <c r="W19" s="10">
        <f t="shared" si="88"/>
        <v>11</v>
      </c>
      <c r="X19" s="10">
        <f t="shared" si="88"/>
        <v>12</v>
      </c>
      <c r="Y19" s="10">
        <f t="shared" si="88"/>
        <v>13</v>
      </c>
      <c r="Z19" s="10">
        <f t="shared" si="88"/>
        <v>14</v>
      </c>
      <c r="AA19" s="11">
        <f t="shared" si="88"/>
        <v>15</v>
      </c>
      <c r="AB19" s="13">
        <f t="shared" si="70"/>
        <v>3</v>
      </c>
      <c r="AC19"/>
      <c r="AD19" s="12"/>
      <c r="AE19" s="18"/>
      <c r="AN19"/>
      <c r="AO19" s="25">
        <f t="shared" si="46"/>
        <v>20</v>
      </c>
      <c r="AP19" s="12">
        <v>35</v>
      </c>
      <c r="AQ19" s="24">
        <f t="shared" si="47"/>
        <v>2.7006172839506171E-2</v>
      </c>
      <c r="AS19" s="3">
        <f t="shared" si="16"/>
        <v>21</v>
      </c>
      <c r="AT19">
        <f t="shared" si="17"/>
        <v>22</v>
      </c>
      <c r="AU19">
        <f t="shared" si="17"/>
        <v>23</v>
      </c>
      <c r="AV19">
        <f t="shared" si="17"/>
        <v>24</v>
      </c>
      <c r="AW19">
        <f t="shared" si="17"/>
        <v>25</v>
      </c>
      <c r="AX19">
        <f t="shared" si="17"/>
        <v>26</v>
      </c>
      <c r="AY19">
        <f t="shared" si="17"/>
        <v>27</v>
      </c>
      <c r="AZ19" s="36" t="s">
        <v>6</v>
      </c>
      <c r="BA19" s="32">
        <v>20</v>
      </c>
      <c r="BB19" s="25">
        <f t="shared" si="60"/>
        <v>21</v>
      </c>
      <c r="BC19" s="12">
        <f t="shared" si="71"/>
        <v>12</v>
      </c>
      <c r="BD19" s="8">
        <f t="shared" si="72"/>
        <v>17</v>
      </c>
      <c r="BE19" s="8">
        <f ca="1">SUM(INDIRECT(ADDRESS(1+BC19,53)):INDIRECT(ADDRESS(1+BD19,53)))</f>
        <v>540</v>
      </c>
      <c r="BF19" s="24">
        <f t="shared" ca="1" si="48"/>
        <v>6.9444444444444448E-2</v>
      </c>
      <c r="BH19" s="3">
        <f t="shared" si="18"/>
        <v>22</v>
      </c>
      <c r="BI19">
        <f t="shared" si="19"/>
        <v>23</v>
      </c>
      <c r="BJ19">
        <f t="shared" si="19"/>
        <v>24</v>
      </c>
      <c r="BK19">
        <f t="shared" si="19"/>
        <v>25</v>
      </c>
      <c r="BL19">
        <f t="shared" si="19"/>
        <v>26</v>
      </c>
      <c r="BM19">
        <f t="shared" si="19"/>
        <v>27</v>
      </c>
      <c r="BN19">
        <f t="shared" si="19"/>
        <v>28</v>
      </c>
      <c r="BO19" s="36" t="s">
        <v>6</v>
      </c>
      <c r="BP19" s="32">
        <f t="shared" ca="1" si="20"/>
        <v>420</v>
      </c>
      <c r="BQ19" s="25">
        <f t="shared" si="61"/>
        <v>22</v>
      </c>
      <c r="BR19" s="12">
        <f t="shared" si="73"/>
        <v>12</v>
      </c>
      <c r="BS19" s="8">
        <f t="shared" si="74"/>
        <v>17</v>
      </c>
      <c r="BT19" s="8">
        <f ca="1">SUM(INDIRECT(ADDRESS(1+BR19,53+15*($BQ$3-5))):INDIRECT(ADDRESS(1+BS19,53+15*($BQ$3-5))))</f>
        <v>4221</v>
      </c>
      <c r="BU19" s="24">
        <f t="shared" ca="1" si="49"/>
        <v>9.0470679012345678E-2</v>
      </c>
      <c r="BW19" s="3">
        <f t="shared" si="21"/>
        <v>23</v>
      </c>
      <c r="BX19">
        <f t="shared" si="22"/>
        <v>24</v>
      </c>
      <c r="BY19">
        <f t="shared" si="22"/>
        <v>25</v>
      </c>
      <c r="BZ19">
        <f t="shared" si="22"/>
        <v>26</v>
      </c>
      <c r="CA19">
        <f t="shared" si="22"/>
        <v>27</v>
      </c>
      <c r="CB19">
        <f t="shared" si="22"/>
        <v>28</v>
      </c>
      <c r="CC19">
        <f t="shared" si="22"/>
        <v>29</v>
      </c>
      <c r="CD19" s="36" t="s">
        <v>6</v>
      </c>
      <c r="CE19" s="32">
        <f t="shared" ca="1" si="23"/>
        <v>3906</v>
      </c>
      <c r="CF19" s="25">
        <f t="shared" si="62"/>
        <v>23</v>
      </c>
      <c r="CG19" s="12">
        <f t="shared" si="75"/>
        <v>12</v>
      </c>
      <c r="CH19" s="8">
        <f t="shared" si="76"/>
        <v>17</v>
      </c>
      <c r="CI19" s="8">
        <f ca="1">SUM(INDIRECT(ADDRESS(1+CG19,53+15*($CF$3-5))):INDIRECT(ADDRESS(1+CH19,53+15*($CF$3-5))))</f>
        <v>22967</v>
      </c>
      <c r="CJ19" s="24">
        <f t="shared" ca="1" si="50"/>
        <v>8.2043752857796068E-2</v>
      </c>
      <c r="CL19" s="3">
        <f t="shared" si="24"/>
        <v>24</v>
      </c>
      <c r="CM19">
        <f t="shared" si="25"/>
        <v>25</v>
      </c>
      <c r="CN19">
        <f t="shared" si="25"/>
        <v>26</v>
      </c>
      <c r="CO19">
        <f t="shared" si="25"/>
        <v>27</v>
      </c>
      <c r="CP19">
        <f t="shared" si="25"/>
        <v>28</v>
      </c>
      <c r="CQ19">
        <f t="shared" si="25"/>
        <v>29</v>
      </c>
      <c r="CR19">
        <f t="shared" si="25"/>
        <v>30</v>
      </c>
      <c r="CS19" s="36" t="s">
        <v>6</v>
      </c>
      <c r="CT19" s="32">
        <f t="shared" ca="1" si="26"/>
        <v>24017</v>
      </c>
      <c r="CU19" s="25">
        <f t="shared" si="63"/>
        <v>24</v>
      </c>
      <c r="CV19" s="12">
        <f t="shared" si="77"/>
        <v>12</v>
      </c>
      <c r="CW19" s="8">
        <f t="shared" si="78"/>
        <v>17</v>
      </c>
      <c r="CX19" s="8">
        <f ca="1">SUM(INDIRECT(ADDRESS(1+CV19,53+15*($CU$3-5))):INDIRECT(ADDRESS(1+CW19,53+15*($CU$3-5))))</f>
        <v>98813</v>
      </c>
      <c r="CY19" s="24">
        <f t="shared" ca="1" si="51"/>
        <v>5.8830708923944521E-2</v>
      </c>
      <c r="DA19" s="3">
        <f t="shared" si="27"/>
        <v>25</v>
      </c>
      <c r="DB19">
        <f t="shared" si="28"/>
        <v>26</v>
      </c>
      <c r="DC19">
        <f t="shared" si="28"/>
        <v>27</v>
      </c>
      <c r="DD19">
        <f t="shared" si="28"/>
        <v>28</v>
      </c>
      <c r="DE19">
        <f t="shared" si="28"/>
        <v>29</v>
      </c>
      <c r="DF19">
        <f t="shared" si="28"/>
        <v>30</v>
      </c>
      <c r="DG19">
        <f t="shared" si="28"/>
        <v>31</v>
      </c>
      <c r="DH19" s="36" t="s">
        <v>6</v>
      </c>
      <c r="DI19" s="32">
        <f t="shared" ca="1" si="29"/>
        <v>113688</v>
      </c>
      <c r="DJ19" s="25">
        <f t="shared" si="64"/>
        <v>25</v>
      </c>
      <c r="DK19" s="12">
        <f t="shared" si="79"/>
        <v>12</v>
      </c>
      <c r="DL19" s="8">
        <f t="shared" si="80"/>
        <v>17</v>
      </c>
      <c r="DM19" s="8">
        <f ca="1">SUM(INDIRECT(ADDRESS(1+DK19,53+15*($DJ$3-5))):INDIRECT(ADDRESS(1+DL19,53+15*($DJ$3-5))))</f>
        <v>359469</v>
      </c>
      <c r="DN19" s="24">
        <f t="shared" ca="1" si="52"/>
        <v>3.5669760230909925E-2</v>
      </c>
      <c r="DP19" s="3">
        <f t="shared" si="30"/>
        <v>26</v>
      </c>
      <c r="DQ19">
        <f t="shared" si="31"/>
        <v>27</v>
      </c>
      <c r="DR19">
        <f t="shared" si="31"/>
        <v>28</v>
      </c>
      <c r="DS19">
        <f t="shared" si="31"/>
        <v>29</v>
      </c>
      <c r="DT19">
        <f t="shared" si="31"/>
        <v>30</v>
      </c>
      <c r="DU19">
        <f t="shared" si="31"/>
        <v>31</v>
      </c>
      <c r="DV19">
        <f t="shared" si="31"/>
        <v>32</v>
      </c>
      <c r="DW19" s="36" t="s">
        <v>6</v>
      </c>
      <c r="DX19" s="32">
        <f t="shared" ca="1" si="32"/>
        <v>447669</v>
      </c>
      <c r="DY19" s="25">
        <f t="shared" si="65"/>
        <v>26</v>
      </c>
      <c r="DZ19" s="12">
        <f t="shared" si="81"/>
        <v>12</v>
      </c>
      <c r="EA19" s="8">
        <f t="shared" si="82"/>
        <v>17</v>
      </c>
      <c r="EB19" s="8">
        <f ca="1">SUM(INDIRECT(ADDRESS(1+DZ19,53+15*($DY$3-5))):INDIRECT(ADDRESS(1+EA19,53+15*($DY$3-5))))</f>
        <v>1151370</v>
      </c>
      <c r="EC19" s="24">
        <f t="shared" ca="1" si="53"/>
        <v>1.9041554736320684E-2</v>
      </c>
      <c r="EE19" s="3">
        <f t="shared" si="33"/>
        <v>27</v>
      </c>
      <c r="EF19">
        <f t="shared" si="34"/>
        <v>28</v>
      </c>
      <c r="EG19">
        <f t="shared" si="34"/>
        <v>29</v>
      </c>
      <c r="EH19">
        <f t="shared" si="34"/>
        <v>30</v>
      </c>
      <c r="EI19">
        <f t="shared" si="34"/>
        <v>31</v>
      </c>
      <c r="EJ19">
        <f t="shared" si="34"/>
        <v>32</v>
      </c>
      <c r="EK19">
        <f t="shared" si="34"/>
        <v>33</v>
      </c>
      <c r="EL19" s="36" t="s">
        <v>6</v>
      </c>
      <c r="EM19" s="32">
        <f ca="1">IF(EE19&lt;=INDIRECT(ADDRESS(3,69+15*($EN$3-6)))*6,VLOOKUP(EE19,$DY$3:$EB$56,4),0)</f>
        <v>1535040</v>
      </c>
      <c r="EN19" s="25">
        <f t="shared" si="66"/>
        <v>27</v>
      </c>
      <c r="EO19" s="12">
        <f t="shared" si="83"/>
        <v>12</v>
      </c>
      <c r="EP19" s="8">
        <f t="shared" si="83"/>
        <v>17</v>
      </c>
      <c r="EQ19" s="8">
        <f ca="1">SUM(INDIRECT(ADDRESS(1+EO19,53+15*($EN$3-5))):INDIRECT(ADDRESS(1+EP19,53+15*($EN$3-5))))</f>
        <v>3334474</v>
      </c>
      <c r="ER19" s="24">
        <f t="shared" ca="1" si="54"/>
        <v>9.1910172501510051E-3</v>
      </c>
      <c r="ET19" s="3">
        <f t="shared" si="35"/>
        <v>28</v>
      </c>
      <c r="EU19">
        <f t="shared" si="36"/>
        <v>29</v>
      </c>
      <c r="EV19">
        <f t="shared" si="36"/>
        <v>30</v>
      </c>
      <c r="EW19">
        <f t="shared" si="36"/>
        <v>31</v>
      </c>
      <c r="EX19">
        <f t="shared" si="36"/>
        <v>32</v>
      </c>
      <c r="EY19">
        <f t="shared" si="36"/>
        <v>33</v>
      </c>
      <c r="EZ19">
        <f t="shared" si="36"/>
        <v>34</v>
      </c>
      <c r="FA19" s="36" t="s">
        <v>6</v>
      </c>
      <c r="FB19" s="32">
        <f t="shared" ca="1" si="37"/>
        <v>4721574</v>
      </c>
      <c r="FC19" s="73">
        <f t="shared" si="67"/>
        <v>28</v>
      </c>
      <c r="FD19" s="12">
        <f t="shared" ref="FD19:FF19" si="103">FD18+1</f>
        <v>12</v>
      </c>
      <c r="FE19" s="8">
        <f t="shared" si="103"/>
        <v>17</v>
      </c>
      <c r="FF19" s="8">
        <f ca="1">SUM(INDIRECT(ADDRESS(1+FD19,53+15*($FC$3-5))):INDIRECT(ADDRESS(1+FE19,53+15*($FC$3-5))))</f>
        <v>8895393</v>
      </c>
      <c r="FG19" s="24">
        <f t="shared" ca="1" si="55"/>
        <v>4.0864871295978765E-3</v>
      </c>
      <c r="FI19" s="3">
        <f t="shared" si="38"/>
        <v>29</v>
      </c>
      <c r="FJ19">
        <f t="shared" si="39"/>
        <v>30</v>
      </c>
      <c r="FK19">
        <f t="shared" si="39"/>
        <v>31</v>
      </c>
      <c r="FL19">
        <f t="shared" si="39"/>
        <v>32</v>
      </c>
      <c r="FM19">
        <f t="shared" si="39"/>
        <v>33</v>
      </c>
      <c r="FN19">
        <f t="shared" si="39"/>
        <v>34</v>
      </c>
      <c r="FO19">
        <f t="shared" si="39"/>
        <v>35</v>
      </c>
      <c r="FP19" s="36" t="s">
        <v>6</v>
      </c>
      <c r="FQ19" s="32">
        <f t="shared" ca="1" si="69"/>
        <v>13297284</v>
      </c>
      <c r="FR19" s="25">
        <f t="shared" si="68"/>
        <v>29</v>
      </c>
      <c r="FS19" s="12">
        <f t="shared" ref="FS19:FU19" si="104">FS18+1</f>
        <v>12</v>
      </c>
      <c r="FT19" s="8">
        <f t="shared" si="104"/>
        <v>17</v>
      </c>
      <c r="FU19" s="8">
        <f ca="1">SUM(INDIRECT(ADDRESS(1+FS19,53+15*($FR$3-5))):INDIRECT(ADDRESS(1+FT19,53+15*($FR$3-5))))</f>
        <v>22157317</v>
      </c>
      <c r="FV19" s="24">
        <f t="shared" ca="1" si="56"/>
        <v>1.6964884846744121E-3</v>
      </c>
    </row>
    <row r="20" spans="16:178" s="8" customFormat="1" x14ac:dyDescent="0.25">
      <c r="U20" s="3">
        <v>1</v>
      </c>
      <c r="V20" s="8">
        <f t="shared" si="88"/>
        <v>6</v>
      </c>
      <c r="W20" s="8">
        <f t="shared" si="88"/>
        <v>7</v>
      </c>
      <c r="X20" s="8">
        <f t="shared" si="88"/>
        <v>8</v>
      </c>
      <c r="Y20" s="8">
        <f t="shared" si="88"/>
        <v>9</v>
      </c>
      <c r="Z20" s="8">
        <f t="shared" si="88"/>
        <v>10</v>
      </c>
      <c r="AA20" s="9">
        <f t="shared" si="88"/>
        <v>11</v>
      </c>
      <c r="AB20" s="13">
        <f t="shared" si="70"/>
        <v>4</v>
      </c>
      <c r="AO20" s="25">
        <f t="shared" si="46"/>
        <v>21</v>
      </c>
      <c r="AP20" s="12">
        <v>20</v>
      </c>
      <c r="AQ20" s="24">
        <f t="shared" si="47"/>
        <v>1.5432098765432098E-2</v>
      </c>
      <c r="AS20" s="3">
        <f t="shared" si="16"/>
        <v>22</v>
      </c>
      <c r="AT20">
        <f t="shared" si="17"/>
        <v>23</v>
      </c>
      <c r="AU20">
        <f t="shared" si="17"/>
        <v>24</v>
      </c>
      <c r="AV20">
        <f t="shared" si="17"/>
        <v>25</v>
      </c>
      <c r="AW20">
        <f t="shared" si="17"/>
        <v>26</v>
      </c>
      <c r="AX20">
        <f t="shared" si="17"/>
        <v>27</v>
      </c>
      <c r="AY20">
        <f t="shared" si="17"/>
        <v>28</v>
      </c>
      <c r="AZ20" s="36" t="s">
        <v>6</v>
      </c>
      <c r="BA20" s="33">
        <v>10</v>
      </c>
      <c r="BB20" s="25">
        <f t="shared" si="60"/>
        <v>22</v>
      </c>
      <c r="BC20" s="12">
        <f t="shared" si="71"/>
        <v>13</v>
      </c>
      <c r="BD20" s="8">
        <f t="shared" si="72"/>
        <v>18</v>
      </c>
      <c r="BE20" s="8">
        <f ca="1">SUM(INDIRECT(ADDRESS(1+BC20,53)):INDIRECT(ADDRESS(1+BD20,53)))</f>
        <v>420</v>
      </c>
      <c r="BF20" s="24">
        <f t="shared" ca="1" si="48"/>
        <v>5.4012345679012343E-2</v>
      </c>
      <c r="BH20" s="3">
        <f t="shared" si="18"/>
        <v>23</v>
      </c>
      <c r="BI20">
        <f t="shared" si="19"/>
        <v>24</v>
      </c>
      <c r="BJ20">
        <f t="shared" si="19"/>
        <v>25</v>
      </c>
      <c r="BK20">
        <f t="shared" si="19"/>
        <v>26</v>
      </c>
      <c r="BL20">
        <f t="shared" si="19"/>
        <v>27</v>
      </c>
      <c r="BM20">
        <f t="shared" si="19"/>
        <v>28</v>
      </c>
      <c r="BN20">
        <f t="shared" si="19"/>
        <v>29</v>
      </c>
      <c r="BO20" s="36" t="s">
        <v>6</v>
      </c>
      <c r="BP20" s="32">
        <f t="shared" ca="1" si="20"/>
        <v>305</v>
      </c>
      <c r="BQ20" s="25">
        <f t="shared" si="61"/>
        <v>23</v>
      </c>
      <c r="BR20" s="12">
        <f t="shared" si="73"/>
        <v>13</v>
      </c>
      <c r="BS20" s="8">
        <f t="shared" si="74"/>
        <v>18</v>
      </c>
      <c r="BT20" s="8">
        <f ca="1">SUM(INDIRECT(ADDRESS(1+BR20,53+15*($BQ$3-5))):INDIRECT(ADDRESS(1+BS20,53+15*($BQ$3-5))))</f>
        <v>3906</v>
      </c>
      <c r="BU20" s="24">
        <f t="shared" ca="1" si="49"/>
        <v>8.3719135802469133E-2</v>
      </c>
      <c r="BW20" s="3">
        <f t="shared" si="21"/>
        <v>24</v>
      </c>
      <c r="BX20">
        <f t="shared" si="22"/>
        <v>25</v>
      </c>
      <c r="BY20">
        <f t="shared" si="22"/>
        <v>26</v>
      </c>
      <c r="BZ20">
        <f t="shared" si="22"/>
        <v>27</v>
      </c>
      <c r="CA20">
        <f t="shared" si="22"/>
        <v>28</v>
      </c>
      <c r="CB20">
        <f t="shared" si="22"/>
        <v>29</v>
      </c>
      <c r="CC20">
        <f t="shared" si="22"/>
        <v>30</v>
      </c>
      <c r="CD20" s="36" t="s">
        <v>6</v>
      </c>
      <c r="CE20" s="32">
        <f t="shared" ca="1" si="23"/>
        <v>3431</v>
      </c>
      <c r="CF20" s="25">
        <f t="shared" si="62"/>
        <v>24</v>
      </c>
      <c r="CG20" s="12">
        <f t="shared" si="75"/>
        <v>13</v>
      </c>
      <c r="CH20" s="8">
        <f t="shared" si="76"/>
        <v>18</v>
      </c>
      <c r="CI20" s="8">
        <f ca="1">SUM(INDIRECT(ADDRESS(1+CG20,53+15*($CF$3-5))):INDIRECT(ADDRESS(1+CH20,53+15*($CF$3-5))))</f>
        <v>24017</v>
      </c>
      <c r="CJ20" s="24">
        <f t="shared" ca="1" si="50"/>
        <v>8.5794610196616369E-2</v>
      </c>
      <c r="CL20" s="3">
        <f t="shared" si="24"/>
        <v>25</v>
      </c>
      <c r="CM20">
        <f t="shared" si="25"/>
        <v>26</v>
      </c>
      <c r="CN20">
        <f t="shared" si="25"/>
        <v>27</v>
      </c>
      <c r="CO20">
        <f t="shared" si="25"/>
        <v>28</v>
      </c>
      <c r="CP20">
        <f t="shared" si="25"/>
        <v>29</v>
      </c>
      <c r="CQ20">
        <f t="shared" si="25"/>
        <v>30</v>
      </c>
      <c r="CR20">
        <f t="shared" si="25"/>
        <v>31</v>
      </c>
      <c r="CS20" s="36" t="s">
        <v>6</v>
      </c>
      <c r="CT20" s="32">
        <f t="shared" ca="1" si="26"/>
        <v>24017</v>
      </c>
      <c r="CU20" s="25">
        <f t="shared" si="63"/>
        <v>25</v>
      </c>
      <c r="CV20" s="12">
        <f t="shared" si="77"/>
        <v>13</v>
      </c>
      <c r="CW20" s="8">
        <f t="shared" si="78"/>
        <v>18</v>
      </c>
      <c r="CX20" s="8">
        <f ca="1">SUM(INDIRECT(ADDRESS(1+CV20,53+15*($CU$3-5))):INDIRECT(ADDRESS(1+CW20,53+15*($CU$3-5))))</f>
        <v>113688</v>
      </c>
      <c r="CY20" s="24">
        <f t="shared" ca="1" si="51"/>
        <v>6.7686899862825792E-2</v>
      </c>
      <c r="DA20" s="3">
        <f t="shared" si="27"/>
        <v>26</v>
      </c>
      <c r="DB20">
        <f t="shared" si="28"/>
        <v>27</v>
      </c>
      <c r="DC20">
        <f t="shared" si="28"/>
        <v>28</v>
      </c>
      <c r="DD20">
        <f t="shared" si="28"/>
        <v>29</v>
      </c>
      <c r="DE20">
        <f t="shared" si="28"/>
        <v>30</v>
      </c>
      <c r="DF20">
        <f t="shared" si="28"/>
        <v>31</v>
      </c>
      <c r="DG20">
        <f t="shared" si="28"/>
        <v>32</v>
      </c>
      <c r="DH20" s="36" t="s">
        <v>6</v>
      </c>
      <c r="DI20" s="32">
        <f t="shared" ca="1" si="29"/>
        <v>125588</v>
      </c>
      <c r="DJ20" s="25">
        <f t="shared" si="64"/>
        <v>26</v>
      </c>
      <c r="DK20" s="12">
        <f t="shared" si="79"/>
        <v>13</v>
      </c>
      <c r="DL20" s="8">
        <f t="shared" si="80"/>
        <v>18</v>
      </c>
      <c r="DM20" s="8">
        <f ca="1">SUM(INDIRECT(ADDRESS(1+DK20,53+15*($DJ$3-5))):INDIRECT(ADDRESS(1+DL20,53+15*($DJ$3-5))))</f>
        <v>447669</v>
      </c>
      <c r="DN20" s="24">
        <f t="shared" ca="1" si="52"/>
        <v>4.4421760688157293E-2</v>
      </c>
      <c r="DP20" s="3">
        <f t="shared" si="30"/>
        <v>27</v>
      </c>
      <c r="DQ20">
        <f t="shared" si="31"/>
        <v>28</v>
      </c>
      <c r="DR20">
        <f t="shared" si="31"/>
        <v>29</v>
      </c>
      <c r="DS20">
        <f t="shared" si="31"/>
        <v>30</v>
      </c>
      <c r="DT20">
        <f t="shared" si="31"/>
        <v>31</v>
      </c>
      <c r="DU20">
        <f t="shared" si="31"/>
        <v>32</v>
      </c>
      <c r="DV20">
        <f t="shared" si="31"/>
        <v>33</v>
      </c>
      <c r="DW20" s="36" t="s">
        <v>6</v>
      </c>
      <c r="DX20" s="32">
        <f t="shared" ca="1" si="32"/>
        <v>536569</v>
      </c>
      <c r="DY20" s="25">
        <f t="shared" si="65"/>
        <v>27</v>
      </c>
      <c r="DZ20" s="12">
        <f t="shared" si="81"/>
        <v>13</v>
      </c>
      <c r="EA20" s="8">
        <f t="shared" si="82"/>
        <v>18</v>
      </c>
      <c r="EB20" s="8">
        <f ca="1">SUM(INDIRECT(ADDRESS(1+DZ20,53+15*($DY$3-5))):INDIRECT(ADDRESS(1+EA20,53+15*($DY$3-5))))</f>
        <v>1535040</v>
      </c>
      <c r="EC20" s="24">
        <f t="shared" ca="1" si="53"/>
        <v>2.5386755067825027E-2</v>
      </c>
      <c r="EE20" s="3">
        <f t="shared" si="33"/>
        <v>28</v>
      </c>
      <c r="EF20">
        <f t="shared" si="34"/>
        <v>29</v>
      </c>
      <c r="EG20">
        <f t="shared" si="34"/>
        <v>30</v>
      </c>
      <c r="EH20">
        <f t="shared" si="34"/>
        <v>31</v>
      </c>
      <c r="EI20">
        <f t="shared" si="34"/>
        <v>32</v>
      </c>
      <c r="EJ20">
        <f t="shared" si="34"/>
        <v>33</v>
      </c>
      <c r="EK20">
        <f t="shared" si="34"/>
        <v>34</v>
      </c>
      <c r="EL20" s="36" t="s">
        <v>6</v>
      </c>
      <c r="EM20" s="32">
        <f ca="1">IF(EE20&lt;=INDIRECT(ADDRESS(3,69+15*($EN$3-6)))*6,VLOOKUP(EE20,$DY$3:$EB$56,4),0)</f>
        <v>1972630</v>
      </c>
      <c r="EN20" s="25">
        <f t="shared" si="66"/>
        <v>28</v>
      </c>
      <c r="EO20" s="12">
        <f t="shared" si="83"/>
        <v>13</v>
      </c>
      <c r="EP20" s="8">
        <f t="shared" si="83"/>
        <v>18</v>
      </c>
      <c r="EQ20" s="8">
        <f ca="1">SUM(INDIRECT(ADDRESS(1+EO20,53+15*($EN$3-5))):INDIRECT(ADDRESS(1+EP20,53+15*($EN$3-5))))</f>
        <v>4721574</v>
      </c>
      <c r="ER20" s="24">
        <f t="shared" ca="1" si="54"/>
        <v>1.3014366908203356E-2</v>
      </c>
      <c r="ET20" s="3">
        <f t="shared" si="35"/>
        <v>29</v>
      </c>
      <c r="EU20">
        <f t="shared" si="36"/>
        <v>30</v>
      </c>
      <c r="EV20">
        <f t="shared" si="36"/>
        <v>31</v>
      </c>
      <c r="EW20">
        <f t="shared" si="36"/>
        <v>32</v>
      </c>
      <c r="EX20">
        <f t="shared" si="36"/>
        <v>33</v>
      </c>
      <c r="EY20">
        <f t="shared" si="36"/>
        <v>34</v>
      </c>
      <c r="EZ20">
        <f t="shared" si="36"/>
        <v>35</v>
      </c>
      <c r="FA20" s="36" t="s">
        <v>6</v>
      </c>
      <c r="FB20" s="32">
        <f t="shared" ca="1" si="37"/>
        <v>6450279</v>
      </c>
      <c r="FC20" s="73">
        <f t="shared" si="67"/>
        <v>29</v>
      </c>
      <c r="FD20" s="12">
        <f t="shared" ref="FD20:FF20" si="105">FD19+1</f>
        <v>13</v>
      </c>
      <c r="FE20" s="8">
        <f t="shared" si="105"/>
        <v>18</v>
      </c>
      <c r="FF20" s="8">
        <f ca="1">SUM(INDIRECT(ADDRESS(1+FD20,53+15*($FC$3-5))):INDIRECT(ADDRESS(1+FE20,53+15*($FC$3-5))))</f>
        <v>13297284</v>
      </c>
      <c r="FG20" s="24">
        <f t="shared" ca="1" si="55"/>
        <v>6.108687938195397E-3</v>
      </c>
      <c r="FI20" s="3">
        <f t="shared" si="38"/>
        <v>30</v>
      </c>
      <c r="FJ20">
        <f t="shared" si="39"/>
        <v>31</v>
      </c>
      <c r="FK20">
        <f t="shared" si="39"/>
        <v>32</v>
      </c>
      <c r="FL20">
        <f t="shared" si="39"/>
        <v>33</v>
      </c>
      <c r="FM20">
        <f t="shared" si="39"/>
        <v>34</v>
      </c>
      <c r="FN20">
        <f t="shared" si="39"/>
        <v>35</v>
      </c>
      <c r="FO20">
        <f t="shared" si="39"/>
        <v>36</v>
      </c>
      <c r="FP20" s="36" t="s">
        <v>6</v>
      </c>
      <c r="FQ20" s="32">
        <f t="shared" ca="1" si="69"/>
        <v>19188950</v>
      </c>
      <c r="FR20" s="25">
        <f t="shared" si="68"/>
        <v>30</v>
      </c>
      <c r="FS20" s="12">
        <f t="shared" ref="FS20:FU20" si="106">FS19+1</f>
        <v>13</v>
      </c>
      <c r="FT20" s="8">
        <f t="shared" si="106"/>
        <v>18</v>
      </c>
      <c r="FU20" s="8">
        <f ca="1">SUM(INDIRECT(ADDRESS(1+FS20,53+15*($FR$3-5))):INDIRECT(ADDRESS(1+FT20,53+15*($FR$3-5))))</f>
        <v>34801585</v>
      </c>
      <c r="FV20" s="24">
        <f t="shared" ca="1" si="56"/>
        <v>2.6646045728784648E-3</v>
      </c>
    </row>
    <row r="21" spans="16:178" s="8" customFormat="1" x14ac:dyDescent="0.25">
      <c r="U21" s="3">
        <v>2</v>
      </c>
      <c r="V21" s="8">
        <f t="shared" si="88"/>
        <v>7</v>
      </c>
      <c r="W21" s="8">
        <f t="shared" si="88"/>
        <v>8</v>
      </c>
      <c r="X21" s="8">
        <f t="shared" si="88"/>
        <v>9</v>
      </c>
      <c r="Y21" s="8">
        <f t="shared" si="88"/>
        <v>10</v>
      </c>
      <c r="Z21" s="8">
        <f t="shared" si="88"/>
        <v>11</v>
      </c>
      <c r="AA21" s="9">
        <f t="shared" si="88"/>
        <v>12</v>
      </c>
      <c r="AB21" s="13">
        <f t="shared" si="70"/>
        <v>4</v>
      </c>
      <c r="AO21" s="25">
        <f t="shared" si="46"/>
        <v>22</v>
      </c>
      <c r="AP21" s="12">
        <v>10</v>
      </c>
      <c r="AQ21" s="24">
        <f t="shared" si="47"/>
        <v>7.716049382716049E-3</v>
      </c>
      <c r="AS21" s="3">
        <f t="shared" si="16"/>
        <v>23</v>
      </c>
      <c r="AT21">
        <f t="shared" si="17"/>
        <v>24</v>
      </c>
      <c r="AU21">
        <f t="shared" si="17"/>
        <v>25</v>
      </c>
      <c r="AV21">
        <f t="shared" si="17"/>
        <v>26</v>
      </c>
      <c r="AW21">
        <f t="shared" si="17"/>
        <v>27</v>
      </c>
      <c r="AX21">
        <f t="shared" si="17"/>
        <v>28</v>
      </c>
      <c r="AY21">
        <f t="shared" si="17"/>
        <v>29</v>
      </c>
      <c r="AZ21" s="36" t="s">
        <v>6</v>
      </c>
      <c r="BA21" s="34">
        <v>4</v>
      </c>
      <c r="BB21" s="25">
        <f t="shared" si="60"/>
        <v>23</v>
      </c>
      <c r="BC21" s="12">
        <f t="shared" si="71"/>
        <v>14</v>
      </c>
      <c r="BD21" s="8">
        <f t="shared" si="72"/>
        <v>19</v>
      </c>
      <c r="BE21" s="8">
        <f ca="1">SUM(INDIRECT(ADDRESS(1+BC21,53)):INDIRECT(ADDRESS(1+BD21,53)))</f>
        <v>305</v>
      </c>
      <c r="BF21" s="24">
        <f t="shared" ca="1" si="48"/>
        <v>3.9223251028806583E-2</v>
      </c>
      <c r="BH21" s="3">
        <f t="shared" si="18"/>
        <v>24</v>
      </c>
      <c r="BI21">
        <f t="shared" si="19"/>
        <v>25</v>
      </c>
      <c r="BJ21">
        <f t="shared" si="19"/>
        <v>26</v>
      </c>
      <c r="BK21">
        <f t="shared" si="19"/>
        <v>27</v>
      </c>
      <c r="BL21">
        <f t="shared" si="19"/>
        <v>28</v>
      </c>
      <c r="BM21">
        <f t="shared" si="19"/>
        <v>29</v>
      </c>
      <c r="BN21">
        <f t="shared" si="19"/>
        <v>30</v>
      </c>
      <c r="BO21" s="36" t="s">
        <v>6</v>
      </c>
      <c r="BP21" s="32">
        <f t="shared" ca="1" si="20"/>
        <v>205</v>
      </c>
      <c r="BQ21" s="25">
        <f t="shared" si="61"/>
        <v>24</v>
      </c>
      <c r="BR21" s="12">
        <f t="shared" si="73"/>
        <v>14</v>
      </c>
      <c r="BS21" s="8">
        <f t="shared" si="74"/>
        <v>19</v>
      </c>
      <c r="BT21" s="8">
        <f ca="1">SUM(INDIRECT(ADDRESS(1+BR21,53+15*($BQ$3-5))):INDIRECT(ADDRESS(1+BS21,53+15*($BQ$3-5))))</f>
        <v>3431</v>
      </c>
      <c r="BU21" s="24">
        <f t="shared" ca="1" si="49"/>
        <v>7.3538237311385465E-2</v>
      </c>
      <c r="BW21" s="3">
        <f t="shared" si="21"/>
        <v>25</v>
      </c>
      <c r="BX21">
        <f t="shared" si="22"/>
        <v>26</v>
      </c>
      <c r="BY21">
        <f t="shared" si="22"/>
        <v>27</v>
      </c>
      <c r="BZ21">
        <f t="shared" si="22"/>
        <v>28</v>
      </c>
      <c r="CA21">
        <f t="shared" si="22"/>
        <v>29</v>
      </c>
      <c r="CB21">
        <f t="shared" si="22"/>
        <v>30</v>
      </c>
      <c r="CC21">
        <f t="shared" si="22"/>
        <v>31</v>
      </c>
      <c r="CD21" s="36" t="s">
        <v>6</v>
      </c>
      <c r="CE21" s="32">
        <f t="shared" ca="1" si="23"/>
        <v>2856</v>
      </c>
      <c r="CF21" s="25">
        <f t="shared" si="62"/>
        <v>25</v>
      </c>
      <c r="CG21" s="12">
        <f t="shared" si="75"/>
        <v>14</v>
      </c>
      <c r="CH21" s="8">
        <f t="shared" si="76"/>
        <v>19</v>
      </c>
      <c r="CI21" s="8">
        <f ca="1">SUM(INDIRECT(ADDRESS(1+CG21,53+15*($CF$3-5))):INDIRECT(ADDRESS(1+CH21,53+15*($CF$3-5))))</f>
        <v>24017</v>
      </c>
      <c r="CJ21" s="24">
        <f t="shared" ca="1" si="50"/>
        <v>8.5794610196616369E-2</v>
      </c>
      <c r="CL21" s="3">
        <f t="shared" si="24"/>
        <v>26</v>
      </c>
      <c r="CM21">
        <f t="shared" si="25"/>
        <v>27</v>
      </c>
      <c r="CN21">
        <f t="shared" si="25"/>
        <v>28</v>
      </c>
      <c r="CO21">
        <f t="shared" si="25"/>
        <v>29</v>
      </c>
      <c r="CP21">
        <f t="shared" si="25"/>
        <v>30</v>
      </c>
      <c r="CQ21">
        <f t="shared" si="25"/>
        <v>31</v>
      </c>
      <c r="CR21">
        <f t="shared" si="25"/>
        <v>32</v>
      </c>
      <c r="CS21" s="36" t="s">
        <v>6</v>
      </c>
      <c r="CT21" s="32">
        <f t="shared" ca="1" si="26"/>
        <v>22967</v>
      </c>
      <c r="CU21" s="25">
        <f t="shared" si="63"/>
        <v>26</v>
      </c>
      <c r="CV21" s="12">
        <f t="shared" si="77"/>
        <v>14</v>
      </c>
      <c r="CW21" s="8">
        <f t="shared" si="78"/>
        <v>19</v>
      </c>
      <c r="CX21" s="8">
        <f ca="1">SUM(INDIRECT(ADDRESS(1+CV21,53+15*($CU$3-5))):INDIRECT(ADDRESS(1+CW21,53+15*($CU$3-5))))</f>
        <v>125588</v>
      </c>
      <c r="CY21" s="24">
        <f t="shared" ca="1" si="51"/>
        <v>7.4771852613930809E-2</v>
      </c>
      <c r="DA21" s="3">
        <f t="shared" si="27"/>
        <v>27</v>
      </c>
      <c r="DB21">
        <f t="shared" si="28"/>
        <v>28</v>
      </c>
      <c r="DC21">
        <f t="shared" si="28"/>
        <v>29</v>
      </c>
      <c r="DD21">
        <f t="shared" si="28"/>
        <v>30</v>
      </c>
      <c r="DE21">
        <f t="shared" si="28"/>
        <v>31</v>
      </c>
      <c r="DF21">
        <f t="shared" si="28"/>
        <v>32</v>
      </c>
      <c r="DG21">
        <f t="shared" si="28"/>
        <v>33</v>
      </c>
      <c r="DH21" s="36" t="s">
        <v>6</v>
      </c>
      <c r="DI21" s="32">
        <f t="shared" ca="1" si="29"/>
        <v>133288</v>
      </c>
      <c r="DJ21" s="25">
        <f t="shared" si="64"/>
        <v>27</v>
      </c>
      <c r="DK21" s="12">
        <f t="shared" si="79"/>
        <v>14</v>
      </c>
      <c r="DL21" s="8">
        <f t="shared" si="80"/>
        <v>19</v>
      </c>
      <c r="DM21" s="8">
        <f ca="1">SUM(INDIRECT(ADDRESS(1+DK21,53+15*($DJ$3-5))):INDIRECT(ADDRESS(1+DL21,53+15*($DJ$3-5))))</f>
        <v>536569</v>
      </c>
      <c r="DN21" s="24">
        <f t="shared" ca="1" si="52"/>
        <v>5.3243221466493927E-2</v>
      </c>
      <c r="DP21" s="3">
        <f t="shared" si="30"/>
        <v>28</v>
      </c>
      <c r="DQ21">
        <f t="shared" si="31"/>
        <v>29</v>
      </c>
      <c r="DR21">
        <f t="shared" si="31"/>
        <v>30</v>
      </c>
      <c r="DS21">
        <f t="shared" si="31"/>
        <v>31</v>
      </c>
      <c r="DT21">
        <f t="shared" si="31"/>
        <v>32</v>
      </c>
      <c r="DU21">
        <f t="shared" si="31"/>
        <v>33</v>
      </c>
      <c r="DV21">
        <f t="shared" si="31"/>
        <v>34</v>
      </c>
      <c r="DW21" s="36" t="s">
        <v>6</v>
      </c>
      <c r="DX21" s="32">
        <f t="shared" ca="1" si="32"/>
        <v>619569</v>
      </c>
      <c r="DY21" s="25">
        <f t="shared" si="65"/>
        <v>28</v>
      </c>
      <c r="DZ21" s="12">
        <f t="shared" si="81"/>
        <v>14</v>
      </c>
      <c r="EA21" s="8">
        <f t="shared" si="82"/>
        <v>19</v>
      </c>
      <c r="EB21" s="8">
        <f ca="1">SUM(INDIRECT(ADDRESS(1+DZ21,53+15*($DY$3-5))):INDIRECT(ADDRESS(1+EA21,53+15*($DY$3-5))))</f>
        <v>1972630</v>
      </c>
      <c r="EC21" s="24">
        <f t="shared" ca="1" si="53"/>
        <v>3.2623693616742028E-2</v>
      </c>
      <c r="EE21" s="3">
        <f t="shared" si="33"/>
        <v>29</v>
      </c>
      <c r="EF21">
        <f t="shared" si="34"/>
        <v>30</v>
      </c>
      <c r="EG21">
        <f t="shared" si="34"/>
        <v>31</v>
      </c>
      <c r="EH21">
        <f t="shared" si="34"/>
        <v>32</v>
      </c>
      <c r="EI21">
        <f t="shared" si="34"/>
        <v>33</v>
      </c>
      <c r="EJ21">
        <f t="shared" si="34"/>
        <v>34</v>
      </c>
      <c r="EK21">
        <f t="shared" si="34"/>
        <v>35</v>
      </c>
      <c r="EL21" s="36" t="s">
        <v>6</v>
      </c>
      <c r="EM21" s="32">
        <f ca="1">IF(EE21&lt;=INDIRECT(ADDRESS(3,69+15*($EN$3-6)))*6,VLOOKUP(EE21,$DY$3:$EB$56,4),0)</f>
        <v>2446300</v>
      </c>
      <c r="EN21" s="25">
        <f t="shared" si="66"/>
        <v>29</v>
      </c>
      <c r="EO21" s="12">
        <f t="shared" ref="EO21:EP36" si="107">EO20+1</f>
        <v>14</v>
      </c>
      <c r="EP21" s="8">
        <f t="shared" si="107"/>
        <v>19</v>
      </c>
      <c r="EQ21" s="8">
        <f ca="1">SUM(INDIRECT(ADDRESS(1+EO21,53+15*($EN$3-5))):INDIRECT(ADDRESS(1+EP21,53+15*($EN$3-5))))</f>
        <v>6450279</v>
      </c>
      <c r="ER21" s="24">
        <f t="shared" ca="1" si="54"/>
        <v>1.7779303589497704E-2</v>
      </c>
      <c r="ET21" s="3">
        <f t="shared" si="35"/>
        <v>30</v>
      </c>
      <c r="EU21">
        <f t="shared" si="36"/>
        <v>31</v>
      </c>
      <c r="EV21">
        <f t="shared" si="36"/>
        <v>32</v>
      </c>
      <c r="EW21">
        <f t="shared" si="36"/>
        <v>33</v>
      </c>
      <c r="EX21">
        <f t="shared" si="36"/>
        <v>34</v>
      </c>
      <c r="EY21">
        <f t="shared" si="36"/>
        <v>35</v>
      </c>
      <c r="EZ21">
        <f t="shared" si="36"/>
        <v>36</v>
      </c>
      <c r="FA21" s="36" t="s">
        <v>6</v>
      </c>
      <c r="FB21" s="32">
        <f t="shared" ca="1" si="37"/>
        <v>8513109</v>
      </c>
      <c r="FC21" s="73">
        <f t="shared" si="67"/>
        <v>30</v>
      </c>
      <c r="FD21" s="12">
        <f t="shared" ref="FD21:FF21" si="108">FD20+1</f>
        <v>14</v>
      </c>
      <c r="FE21" s="8">
        <f t="shared" si="108"/>
        <v>19</v>
      </c>
      <c r="FF21" s="8">
        <f ca="1">SUM(INDIRECT(ADDRESS(1+FD21,53+15*($FC$3-5))):INDIRECT(ADDRESS(1+FE21,53+15*($FC$3-5))))</f>
        <v>19188950</v>
      </c>
      <c r="FG21" s="24">
        <f t="shared" ca="1" si="55"/>
        <v>8.8152819336365651E-3</v>
      </c>
      <c r="FI21" s="3">
        <f t="shared" si="38"/>
        <v>31</v>
      </c>
      <c r="FJ21">
        <f t="shared" si="39"/>
        <v>32</v>
      </c>
      <c r="FK21">
        <f t="shared" si="39"/>
        <v>33</v>
      </c>
      <c r="FL21">
        <f t="shared" si="39"/>
        <v>34</v>
      </c>
      <c r="FM21">
        <f t="shared" si="39"/>
        <v>35</v>
      </c>
      <c r="FN21">
        <f t="shared" si="39"/>
        <v>36</v>
      </c>
      <c r="FO21">
        <f t="shared" si="39"/>
        <v>37</v>
      </c>
      <c r="FP21" s="36" t="s">
        <v>6</v>
      </c>
      <c r="FQ21" s="32">
        <f t="shared" ca="1" si="69"/>
        <v>26771316</v>
      </c>
      <c r="FR21" s="25">
        <f t="shared" si="68"/>
        <v>31</v>
      </c>
      <c r="FS21" s="12">
        <f t="shared" ref="FS21:FU21" si="109">FS20+1</f>
        <v>14</v>
      </c>
      <c r="FT21" s="8">
        <f t="shared" si="109"/>
        <v>19</v>
      </c>
      <c r="FU21" s="8">
        <f ca="1">SUM(INDIRECT(ADDRESS(1+FS21,53+15*($FR$3-5))):INDIRECT(ADDRESS(1+FT21,53+15*($FR$3-5))))</f>
        <v>52786903</v>
      </c>
      <c r="FV21" s="24">
        <f t="shared" ca="1" si="56"/>
        <v>4.0416614105906945E-3</v>
      </c>
    </row>
    <row r="22" spans="16:178" s="8" customFormat="1" x14ac:dyDescent="0.25">
      <c r="U22" s="3">
        <v>3</v>
      </c>
      <c r="V22" s="8">
        <f t="shared" ref="V22:AA31" si="110">$U22+V$1+$AB22</f>
        <v>8</v>
      </c>
      <c r="W22" s="8">
        <f t="shared" si="110"/>
        <v>9</v>
      </c>
      <c r="X22" s="8">
        <f t="shared" si="110"/>
        <v>10</v>
      </c>
      <c r="Y22" s="8">
        <f t="shared" si="110"/>
        <v>11</v>
      </c>
      <c r="Z22" s="8">
        <f t="shared" si="110"/>
        <v>12</v>
      </c>
      <c r="AA22" s="9">
        <f t="shared" si="110"/>
        <v>13</v>
      </c>
      <c r="AB22" s="13">
        <f t="shared" si="70"/>
        <v>4</v>
      </c>
      <c r="AO22" s="25">
        <f t="shared" si="46"/>
        <v>23</v>
      </c>
      <c r="AP22" s="12">
        <v>4</v>
      </c>
      <c r="AQ22" s="24">
        <f t="shared" si="47"/>
        <v>3.0864197530864196E-3</v>
      </c>
      <c r="AS22" s="3">
        <f t="shared" si="16"/>
        <v>24</v>
      </c>
      <c r="AT22">
        <f t="shared" si="17"/>
        <v>25</v>
      </c>
      <c r="AU22">
        <f t="shared" si="17"/>
        <v>26</v>
      </c>
      <c r="AV22">
        <f t="shared" si="17"/>
        <v>27</v>
      </c>
      <c r="AW22">
        <f t="shared" si="17"/>
        <v>28</v>
      </c>
      <c r="AX22">
        <f t="shared" si="17"/>
        <v>29</v>
      </c>
      <c r="AY22">
        <f t="shared" si="17"/>
        <v>30</v>
      </c>
      <c r="AZ22" s="36" t="s">
        <v>6</v>
      </c>
      <c r="BA22" s="34">
        <v>1</v>
      </c>
      <c r="BB22" s="25">
        <f t="shared" si="60"/>
        <v>24</v>
      </c>
      <c r="BC22" s="12">
        <f t="shared" si="71"/>
        <v>15</v>
      </c>
      <c r="BD22" s="8">
        <f t="shared" si="72"/>
        <v>20</v>
      </c>
      <c r="BE22" s="8">
        <f ca="1">SUM(INDIRECT(ADDRESS(1+BC22,53)):INDIRECT(ADDRESS(1+BD22,53)))</f>
        <v>205</v>
      </c>
      <c r="BF22" s="24">
        <f t="shared" ca="1" si="48"/>
        <v>2.6363168724279837E-2</v>
      </c>
      <c r="BH22" s="2">
        <f t="shared" si="18"/>
        <v>25</v>
      </c>
      <c r="BI22">
        <f t="shared" si="19"/>
        <v>26</v>
      </c>
      <c r="BJ22">
        <f t="shared" si="19"/>
        <v>27</v>
      </c>
      <c r="BK22">
        <f t="shared" si="19"/>
        <v>28</v>
      </c>
      <c r="BL22">
        <f t="shared" si="19"/>
        <v>29</v>
      </c>
      <c r="BM22">
        <f t="shared" si="19"/>
        <v>30</v>
      </c>
      <c r="BN22">
        <f t="shared" si="19"/>
        <v>31</v>
      </c>
      <c r="BO22" s="36" t="s">
        <v>6</v>
      </c>
      <c r="BP22" s="32">
        <f t="shared" ca="1" si="20"/>
        <v>126</v>
      </c>
      <c r="BQ22" s="25">
        <f t="shared" si="61"/>
        <v>25</v>
      </c>
      <c r="BR22" s="12">
        <f t="shared" si="73"/>
        <v>15</v>
      </c>
      <c r="BS22" s="8">
        <f t="shared" si="74"/>
        <v>20</v>
      </c>
      <c r="BT22" s="8">
        <f ca="1">SUM(INDIRECT(ADDRESS(1+BR22,53+15*($BQ$3-5))):INDIRECT(ADDRESS(1+BS22,53+15*($BQ$3-5))))</f>
        <v>2856</v>
      </c>
      <c r="BU22" s="24">
        <f t="shared" ca="1" si="49"/>
        <v>6.1213991769547324E-2</v>
      </c>
      <c r="BW22" s="2">
        <f t="shared" si="21"/>
        <v>26</v>
      </c>
      <c r="BX22">
        <f t="shared" si="22"/>
        <v>27</v>
      </c>
      <c r="BY22">
        <f t="shared" si="22"/>
        <v>28</v>
      </c>
      <c r="BZ22">
        <f t="shared" si="22"/>
        <v>29</v>
      </c>
      <c r="CA22">
        <f t="shared" si="22"/>
        <v>30</v>
      </c>
      <c r="CB22">
        <f t="shared" si="22"/>
        <v>31</v>
      </c>
      <c r="CC22">
        <f t="shared" si="22"/>
        <v>32</v>
      </c>
      <c r="CD22" s="36" t="s">
        <v>6</v>
      </c>
      <c r="CE22" s="32">
        <f t="shared" ca="1" si="23"/>
        <v>2247</v>
      </c>
      <c r="CF22" s="25">
        <f t="shared" si="62"/>
        <v>26</v>
      </c>
      <c r="CG22" s="12">
        <f t="shared" si="75"/>
        <v>15</v>
      </c>
      <c r="CH22" s="8">
        <f t="shared" si="76"/>
        <v>20</v>
      </c>
      <c r="CI22" s="8">
        <f ca="1">SUM(INDIRECT(ADDRESS(1+CG22,53+15*($CF$3-5))):INDIRECT(ADDRESS(1+CH22,53+15*($CF$3-5))))</f>
        <v>22967</v>
      </c>
      <c r="CJ22" s="24">
        <f t="shared" ca="1" si="50"/>
        <v>8.2043752857796068E-2</v>
      </c>
      <c r="CL22" s="2">
        <f t="shared" si="24"/>
        <v>27</v>
      </c>
      <c r="CM22">
        <f t="shared" si="25"/>
        <v>28</v>
      </c>
      <c r="CN22">
        <f t="shared" si="25"/>
        <v>29</v>
      </c>
      <c r="CO22">
        <f t="shared" si="25"/>
        <v>30</v>
      </c>
      <c r="CP22">
        <f t="shared" si="25"/>
        <v>31</v>
      </c>
      <c r="CQ22">
        <f t="shared" si="25"/>
        <v>32</v>
      </c>
      <c r="CR22">
        <f t="shared" si="25"/>
        <v>33</v>
      </c>
      <c r="CS22" s="36" t="s">
        <v>6</v>
      </c>
      <c r="CT22" s="32">
        <f t="shared" ca="1" si="26"/>
        <v>20993</v>
      </c>
      <c r="CU22" s="25">
        <f t="shared" si="63"/>
        <v>27</v>
      </c>
      <c r="CV22" s="12">
        <f t="shared" si="77"/>
        <v>15</v>
      </c>
      <c r="CW22" s="8">
        <f t="shared" si="78"/>
        <v>20</v>
      </c>
      <c r="CX22" s="8">
        <f ca="1">SUM(INDIRECT(ADDRESS(1+CV22,53+15*($CU$3-5))):INDIRECT(ADDRESS(1+CW22,53+15*($CU$3-5))))</f>
        <v>133288</v>
      </c>
      <c r="CY22" s="24">
        <f t="shared" ca="1" si="51"/>
        <v>7.9356233805822282E-2</v>
      </c>
      <c r="DA22" s="2">
        <f t="shared" si="27"/>
        <v>28</v>
      </c>
      <c r="DB22">
        <f t="shared" si="28"/>
        <v>29</v>
      </c>
      <c r="DC22">
        <f t="shared" si="28"/>
        <v>30</v>
      </c>
      <c r="DD22">
        <f t="shared" si="28"/>
        <v>31</v>
      </c>
      <c r="DE22">
        <f t="shared" si="28"/>
        <v>32</v>
      </c>
      <c r="DF22">
        <f t="shared" si="28"/>
        <v>33</v>
      </c>
      <c r="DG22">
        <f t="shared" si="28"/>
        <v>34</v>
      </c>
      <c r="DH22" s="36" t="s">
        <v>6</v>
      </c>
      <c r="DI22" s="32">
        <f t="shared" ca="1" si="29"/>
        <v>135954</v>
      </c>
      <c r="DJ22" s="25">
        <f t="shared" si="64"/>
        <v>28</v>
      </c>
      <c r="DK22" s="12">
        <f t="shared" si="79"/>
        <v>15</v>
      </c>
      <c r="DL22" s="8">
        <f t="shared" si="80"/>
        <v>20</v>
      </c>
      <c r="DM22" s="8">
        <f ca="1">SUM(INDIRECT(ADDRESS(1+DK22,53+15*($DJ$3-5))):INDIRECT(ADDRESS(1+DL22,53+15*($DJ$3-5))))</f>
        <v>619569</v>
      </c>
      <c r="DN22" s="24">
        <f t="shared" ca="1" si="52"/>
        <v>6.1479230967078191E-2</v>
      </c>
      <c r="DP22" s="2">
        <f t="shared" si="30"/>
        <v>29</v>
      </c>
      <c r="DQ22">
        <f t="shared" si="31"/>
        <v>30</v>
      </c>
      <c r="DR22">
        <f t="shared" si="31"/>
        <v>31</v>
      </c>
      <c r="DS22">
        <f t="shared" si="31"/>
        <v>32</v>
      </c>
      <c r="DT22">
        <f t="shared" si="31"/>
        <v>33</v>
      </c>
      <c r="DU22">
        <f t="shared" si="31"/>
        <v>34</v>
      </c>
      <c r="DV22">
        <f t="shared" si="31"/>
        <v>35</v>
      </c>
      <c r="DW22" s="36" t="s">
        <v>6</v>
      </c>
      <c r="DX22" s="32">
        <f t="shared" ca="1" si="32"/>
        <v>689715</v>
      </c>
      <c r="DY22" s="25">
        <f t="shared" si="65"/>
        <v>29</v>
      </c>
      <c r="DZ22" s="12">
        <f t="shared" si="81"/>
        <v>15</v>
      </c>
      <c r="EA22" s="8">
        <f t="shared" si="82"/>
        <v>20</v>
      </c>
      <c r="EB22" s="8">
        <f ca="1">SUM(INDIRECT(ADDRESS(1+DZ22,53+15*($DY$3-5))):INDIRECT(ADDRESS(1+EA22,53+15*($DY$3-5))))</f>
        <v>2446300</v>
      </c>
      <c r="EC22" s="24">
        <f t="shared" ca="1" si="53"/>
        <v>4.0457329400159191E-2</v>
      </c>
      <c r="EE22" s="2">
        <f t="shared" si="33"/>
        <v>30</v>
      </c>
      <c r="EF22">
        <f t="shared" si="34"/>
        <v>31</v>
      </c>
      <c r="EG22">
        <f t="shared" si="34"/>
        <v>32</v>
      </c>
      <c r="EH22">
        <f t="shared" si="34"/>
        <v>33</v>
      </c>
      <c r="EI22">
        <f t="shared" si="34"/>
        <v>34</v>
      </c>
      <c r="EJ22">
        <f t="shared" si="34"/>
        <v>35</v>
      </c>
      <c r="EK22">
        <f t="shared" si="34"/>
        <v>36</v>
      </c>
      <c r="EL22" s="36" t="s">
        <v>6</v>
      </c>
      <c r="EM22" s="32">
        <f ca="1">IF(EE22&lt;=INDIRECT(ADDRESS(3,69+15*($EN$3-6)))*6,VLOOKUP(EE22,$DY$3:$EB$56,4),0)</f>
        <v>2930455</v>
      </c>
      <c r="EN22" s="25">
        <f t="shared" si="66"/>
        <v>30</v>
      </c>
      <c r="EO22" s="12">
        <f t="shared" si="107"/>
        <v>15</v>
      </c>
      <c r="EP22" s="8">
        <f t="shared" si="107"/>
        <v>20</v>
      </c>
      <c r="EQ22" s="8">
        <f ca="1">SUM(INDIRECT(ADDRESS(1+EO22,53+15*($EN$3-5))):INDIRECT(ADDRESS(1+EP22,53+15*($EN$3-5))))</f>
        <v>8513109</v>
      </c>
      <c r="ER22" s="24">
        <f t="shared" ca="1" si="54"/>
        <v>2.3465209706663111E-2</v>
      </c>
      <c r="ET22" s="2">
        <f t="shared" si="35"/>
        <v>31</v>
      </c>
      <c r="EU22">
        <f t="shared" si="36"/>
        <v>32</v>
      </c>
      <c r="EV22">
        <f t="shared" si="36"/>
        <v>33</v>
      </c>
      <c r="EW22">
        <f t="shared" si="36"/>
        <v>34</v>
      </c>
      <c r="EX22">
        <f t="shared" si="36"/>
        <v>35</v>
      </c>
      <c r="EY22">
        <f t="shared" si="36"/>
        <v>36</v>
      </c>
      <c r="EZ22">
        <f t="shared" si="36"/>
        <v>37</v>
      </c>
      <c r="FA22" s="36" t="s">
        <v>6</v>
      </c>
      <c r="FB22" s="32">
        <f t="shared" ca="1" si="37"/>
        <v>10866999</v>
      </c>
      <c r="FC22" s="73">
        <f t="shared" si="67"/>
        <v>31</v>
      </c>
      <c r="FD22" s="12">
        <f t="shared" ref="FD22:FF22" si="111">FD21+1</f>
        <v>15</v>
      </c>
      <c r="FE22" s="8">
        <f t="shared" si="111"/>
        <v>20</v>
      </c>
      <c r="FF22" s="8">
        <f ca="1">SUM(INDIRECT(ADDRESS(1+FD22,53+15*($FC$3-5))):INDIRECT(ADDRESS(1+FE22,53+15*($FC$3-5))))</f>
        <v>26771316</v>
      </c>
      <c r="FG22" s="24">
        <f t="shared" ca="1" si="55"/>
        <v>1.2298572786654586E-2</v>
      </c>
      <c r="FI22" s="2">
        <f t="shared" si="38"/>
        <v>32</v>
      </c>
      <c r="FJ22">
        <f t="shared" si="39"/>
        <v>33</v>
      </c>
      <c r="FK22">
        <f t="shared" si="39"/>
        <v>34</v>
      </c>
      <c r="FL22">
        <f t="shared" si="39"/>
        <v>35</v>
      </c>
      <c r="FM22">
        <f t="shared" si="39"/>
        <v>36</v>
      </c>
      <c r="FN22">
        <f t="shared" si="39"/>
        <v>37</v>
      </c>
      <c r="FO22">
        <f t="shared" si="39"/>
        <v>38</v>
      </c>
      <c r="FP22" s="36" t="s">
        <v>6</v>
      </c>
      <c r="FQ22" s="32">
        <f t="shared" ca="1" si="69"/>
        <v>36154767</v>
      </c>
      <c r="FR22" s="25">
        <f t="shared" si="68"/>
        <v>32</v>
      </c>
      <c r="FS22" s="12">
        <f t="shared" ref="FS22:FU22" si="112">FS21+1</f>
        <v>15</v>
      </c>
      <c r="FT22" s="8">
        <f t="shared" si="112"/>
        <v>20</v>
      </c>
      <c r="FU22" s="8">
        <f ca="1">SUM(INDIRECT(ADDRESS(1+FS22,53+15*($FR$3-5))):INDIRECT(ADDRESS(1+FT22,53+15*($FR$3-5))))</f>
        <v>77443171</v>
      </c>
      <c r="FV22" s="24">
        <f t="shared" ca="1" si="56"/>
        <v>5.9294836021063094E-3</v>
      </c>
    </row>
    <row r="23" spans="16:178" s="8" customFormat="1" ht="15.75" thickBot="1" x14ac:dyDescent="0.3">
      <c r="U23" s="3">
        <v>4</v>
      </c>
      <c r="V23" s="8">
        <f t="shared" si="110"/>
        <v>9</v>
      </c>
      <c r="W23" s="8">
        <f t="shared" si="110"/>
        <v>10</v>
      </c>
      <c r="X23" s="8">
        <f t="shared" si="110"/>
        <v>11</v>
      </c>
      <c r="Y23" s="8">
        <f t="shared" si="110"/>
        <v>12</v>
      </c>
      <c r="Z23" s="8">
        <f t="shared" si="110"/>
        <v>13</v>
      </c>
      <c r="AA23" s="9">
        <f t="shared" si="110"/>
        <v>14</v>
      </c>
      <c r="AB23" s="13">
        <f t="shared" si="70"/>
        <v>4</v>
      </c>
      <c r="AO23" s="26">
        <f t="shared" si="46"/>
        <v>24</v>
      </c>
      <c r="AP23" s="27">
        <v>1</v>
      </c>
      <c r="AQ23" s="28">
        <f t="shared" si="47"/>
        <v>7.716049382716049E-4</v>
      </c>
      <c r="AS23" s="30"/>
      <c r="AZ23" s="35"/>
      <c r="BA23" s="33"/>
      <c r="BB23" s="25">
        <f t="shared" si="60"/>
        <v>25</v>
      </c>
      <c r="BC23" s="12">
        <f t="shared" si="71"/>
        <v>16</v>
      </c>
      <c r="BD23" s="8">
        <f t="shared" si="72"/>
        <v>21</v>
      </c>
      <c r="BE23" s="8">
        <f ca="1">SUM(INDIRECT(ADDRESS(1+BC23,53)):INDIRECT(ADDRESS(1+BD23,53)))</f>
        <v>126</v>
      </c>
      <c r="BF23" s="24">
        <f t="shared" ca="1" si="48"/>
        <v>1.6203703703703703E-2</v>
      </c>
      <c r="BH23" s="3">
        <f t="shared" si="18"/>
        <v>26</v>
      </c>
      <c r="BI23">
        <f t="shared" si="19"/>
        <v>27</v>
      </c>
      <c r="BJ23">
        <f t="shared" si="19"/>
        <v>28</v>
      </c>
      <c r="BK23">
        <f t="shared" si="19"/>
        <v>29</v>
      </c>
      <c r="BL23">
        <f t="shared" si="19"/>
        <v>30</v>
      </c>
      <c r="BM23">
        <f t="shared" si="19"/>
        <v>31</v>
      </c>
      <c r="BN23">
        <f t="shared" si="19"/>
        <v>32</v>
      </c>
      <c r="BO23" s="36" t="s">
        <v>6</v>
      </c>
      <c r="BP23" s="32">
        <f t="shared" ca="1" si="20"/>
        <v>70</v>
      </c>
      <c r="BQ23" s="25">
        <f t="shared" si="61"/>
        <v>26</v>
      </c>
      <c r="BR23" s="12">
        <f t="shared" si="73"/>
        <v>16</v>
      </c>
      <c r="BS23" s="8">
        <f t="shared" si="74"/>
        <v>21</v>
      </c>
      <c r="BT23" s="8">
        <f ca="1">SUM(INDIRECT(ADDRESS(1+BR23,53+15*($BQ$3-5))):INDIRECT(ADDRESS(1+BS23,53+15*($BQ$3-5))))</f>
        <v>2247</v>
      </c>
      <c r="BU23" s="24">
        <f t="shared" ca="1" si="49"/>
        <v>4.8161008230452676E-2</v>
      </c>
      <c r="BW23" s="3">
        <f t="shared" si="21"/>
        <v>27</v>
      </c>
      <c r="BX23">
        <f t="shared" si="22"/>
        <v>28</v>
      </c>
      <c r="BY23">
        <f t="shared" si="22"/>
        <v>29</v>
      </c>
      <c r="BZ23">
        <f t="shared" si="22"/>
        <v>30</v>
      </c>
      <c r="CA23">
        <f t="shared" si="22"/>
        <v>31</v>
      </c>
      <c r="CB23">
        <f t="shared" si="22"/>
        <v>32</v>
      </c>
      <c r="CC23">
        <f t="shared" si="22"/>
        <v>33</v>
      </c>
      <c r="CD23" s="36" t="s">
        <v>6</v>
      </c>
      <c r="CE23" s="32">
        <f t="shared" ca="1" si="23"/>
        <v>1666</v>
      </c>
      <c r="CF23" s="25">
        <f t="shared" si="62"/>
        <v>27</v>
      </c>
      <c r="CG23" s="12">
        <f t="shared" si="75"/>
        <v>16</v>
      </c>
      <c r="CH23" s="8">
        <f t="shared" si="76"/>
        <v>21</v>
      </c>
      <c r="CI23" s="8">
        <f ca="1">SUM(INDIRECT(ADDRESS(1+CG23,53+15*($CF$3-5))):INDIRECT(ADDRESS(1+CH23,53+15*($CF$3-5))))</f>
        <v>20993</v>
      </c>
      <c r="CJ23" s="24">
        <f t="shared" ca="1" si="50"/>
        <v>7.4992141060813894E-2</v>
      </c>
      <c r="CL23" s="3">
        <f t="shared" si="24"/>
        <v>28</v>
      </c>
      <c r="CM23">
        <f t="shared" si="25"/>
        <v>29</v>
      </c>
      <c r="CN23">
        <f t="shared" si="25"/>
        <v>30</v>
      </c>
      <c r="CO23">
        <f t="shared" si="25"/>
        <v>31</v>
      </c>
      <c r="CP23">
        <f t="shared" si="25"/>
        <v>32</v>
      </c>
      <c r="CQ23">
        <f t="shared" si="25"/>
        <v>33</v>
      </c>
      <c r="CR23">
        <f t="shared" si="25"/>
        <v>34</v>
      </c>
      <c r="CS23" s="36" t="s">
        <v>6</v>
      </c>
      <c r="CT23" s="32">
        <f t="shared" ca="1" si="26"/>
        <v>18327</v>
      </c>
      <c r="CU23" s="25">
        <f t="shared" si="63"/>
        <v>28</v>
      </c>
      <c r="CV23" s="12">
        <f t="shared" si="77"/>
        <v>16</v>
      </c>
      <c r="CW23" s="8">
        <f t="shared" si="78"/>
        <v>21</v>
      </c>
      <c r="CX23" s="8">
        <f ca="1">SUM(INDIRECT(ADDRESS(1+CV23,53+15*($CU$3-5))):INDIRECT(ADDRESS(1+CW23,53+15*($CU$3-5))))</f>
        <v>135954</v>
      </c>
      <c r="CY23" s="24">
        <f t="shared" ca="1" si="51"/>
        <v>8.094350137174211E-2</v>
      </c>
      <c r="DA23" s="3">
        <f t="shared" si="27"/>
        <v>29</v>
      </c>
      <c r="DB23">
        <f t="shared" si="28"/>
        <v>30</v>
      </c>
      <c r="DC23">
        <f t="shared" si="28"/>
        <v>31</v>
      </c>
      <c r="DD23">
        <f t="shared" si="28"/>
        <v>32</v>
      </c>
      <c r="DE23">
        <f t="shared" si="28"/>
        <v>33</v>
      </c>
      <c r="DF23">
        <f t="shared" si="28"/>
        <v>34</v>
      </c>
      <c r="DG23">
        <f t="shared" si="28"/>
        <v>35</v>
      </c>
      <c r="DH23" s="36" t="s">
        <v>6</v>
      </c>
      <c r="DI23" s="32">
        <f t="shared" ca="1" si="29"/>
        <v>133288</v>
      </c>
      <c r="DJ23" s="25">
        <f t="shared" si="64"/>
        <v>29</v>
      </c>
      <c r="DK23" s="12">
        <f t="shared" si="79"/>
        <v>16</v>
      </c>
      <c r="DL23" s="8">
        <f t="shared" si="80"/>
        <v>21</v>
      </c>
      <c r="DM23" s="8">
        <f ca="1">SUM(INDIRECT(ADDRESS(1+DK23,53+15*($DJ$3-5))):INDIRECT(ADDRESS(1+DL23,53+15*($DJ$3-5))))</f>
        <v>689715</v>
      </c>
      <c r="DN23" s="24">
        <f t="shared" ca="1" si="52"/>
        <v>6.8439750514403291E-2</v>
      </c>
      <c r="DP23" s="3">
        <f t="shared" si="30"/>
        <v>30</v>
      </c>
      <c r="DQ23">
        <f t="shared" si="31"/>
        <v>31</v>
      </c>
      <c r="DR23">
        <f t="shared" si="31"/>
        <v>32</v>
      </c>
      <c r="DS23">
        <f t="shared" si="31"/>
        <v>33</v>
      </c>
      <c r="DT23">
        <f t="shared" si="31"/>
        <v>34</v>
      </c>
      <c r="DU23">
        <f t="shared" si="31"/>
        <v>35</v>
      </c>
      <c r="DV23">
        <f t="shared" si="31"/>
        <v>36</v>
      </c>
      <c r="DW23" s="36" t="s">
        <v>6</v>
      </c>
      <c r="DX23" s="32">
        <f t="shared" ca="1" si="32"/>
        <v>740619</v>
      </c>
      <c r="DY23" s="25">
        <f t="shared" si="65"/>
        <v>30</v>
      </c>
      <c r="DZ23" s="12">
        <f t="shared" si="81"/>
        <v>16</v>
      </c>
      <c r="EA23" s="8">
        <f t="shared" si="82"/>
        <v>21</v>
      </c>
      <c r="EB23" s="8">
        <f ca="1">SUM(INDIRECT(ADDRESS(1+DZ23,53+15*($DY$3-5))):INDIRECT(ADDRESS(1+EA23,53+15*($DY$3-5))))</f>
        <v>2930455</v>
      </c>
      <c r="EC23" s="24">
        <f t="shared" ca="1" si="53"/>
        <v>4.8464367913724195E-2</v>
      </c>
      <c r="EE23" s="3">
        <f t="shared" si="33"/>
        <v>31</v>
      </c>
      <c r="EF23">
        <f t="shared" si="34"/>
        <v>32</v>
      </c>
      <c r="EG23">
        <f t="shared" si="34"/>
        <v>33</v>
      </c>
      <c r="EH23">
        <f t="shared" si="34"/>
        <v>34</v>
      </c>
      <c r="EI23">
        <f t="shared" si="34"/>
        <v>35</v>
      </c>
      <c r="EJ23">
        <f t="shared" si="34"/>
        <v>36</v>
      </c>
      <c r="EK23">
        <f t="shared" si="34"/>
        <v>37</v>
      </c>
      <c r="EL23" s="36" t="s">
        <v>6</v>
      </c>
      <c r="EM23" s="32">
        <f ca="1">IF(EE23&lt;=INDIRECT(ADDRESS(3,69+15*($EN$3-6)))*6,VLOOKUP(EE23,$DY$3:$EB$56,4),0)</f>
        <v>3393610</v>
      </c>
      <c r="EN23" s="25">
        <f t="shared" si="66"/>
        <v>31</v>
      </c>
      <c r="EO23" s="12">
        <f t="shared" si="107"/>
        <v>16</v>
      </c>
      <c r="EP23" s="8">
        <f t="shared" si="107"/>
        <v>21</v>
      </c>
      <c r="EQ23" s="8">
        <f ca="1">SUM(INDIRECT(ADDRESS(1+EO23,53+15*($EN$3-5))):INDIRECT(ADDRESS(1+EP23,53+15*($EN$3-5))))</f>
        <v>10866999</v>
      </c>
      <c r="ER23" s="24">
        <f t="shared" ca="1" si="54"/>
        <v>2.9953382532409523E-2</v>
      </c>
      <c r="ET23" s="3">
        <f t="shared" si="35"/>
        <v>32</v>
      </c>
      <c r="EU23">
        <f t="shared" si="36"/>
        <v>33</v>
      </c>
      <c r="EV23">
        <f t="shared" si="36"/>
        <v>34</v>
      </c>
      <c r="EW23">
        <f t="shared" si="36"/>
        <v>35</v>
      </c>
      <c r="EX23">
        <f t="shared" si="36"/>
        <v>36</v>
      </c>
      <c r="EY23">
        <f t="shared" si="36"/>
        <v>37</v>
      </c>
      <c r="EZ23">
        <f t="shared" si="36"/>
        <v>38</v>
      </c>
      <c r="FA23" s="36" t="s">
        <v>6</v>
      </c>
      <c r="FB23" s="32">
        <f t="shared" ca="1" si="37"/>
        <v>13429405</v>
      </c>
      <c r="FC23" s="73">
        <f t="shared" si="67"/>
        <v>32</v>
      </c>
      <c r="FD23" s="12">
        <f t="shared" ref="FD23:FF23" si="113">FD22+1</f>
        <v>16</v>
      </c>
      <c r="FE23" s="8">
        <f t="shared" si="113"/>
        <v>21</v>
      </c>
      <c r="FF23" s="8">
        <f ca="1">SUM(INDIRECT(ADDRESS(1+FD23,53+15*($FC$3-5))):INDIRECT(ADDRESS(1+FE23,53+15*($FC$3-5))))</f>
        <v>36154767</v>
      </c>
      <c r="FG23" s="24">
        <f t="shared" ca="1" si="55"/>
        <v>1.6609270666187545E-2</v>
      </c>
      <c r="FI23" s="3">
        <f t="shared" si="38"/>
        <v>33</v>
      </c>
      <c r="FJ23">
        <f t="shared" si="39"/>
        <v>34</v>
      </c>
      <c r="FK23">
        <f t="shared" si="39"/>
        <v>35</v>
      </c>
      <c r="FL23">
        <f t="shared" si="39"/>
        <v>36</v>
      </c>
      <c r="FM23">
        <f t="shared" si="39"/>
        <v>37</v>
      </c>
      <c r="FN23">
        <f t="shared" si="39"/>
        <v>38</v>
      </c>
      <c r="FO23">
        <f t="shared" si="39"/>
        <v>39</v>
      </c>
      <c r="FP23" s="36" t="s">
        <v>6</v>
      </c>
      <c r="FQ23" s="32">
        <f t="shared" ca="1" si="69"/>
        <v>47315840</v>
      </c>
      <c r="FR23" s="25">
        <f t="shared" si="68"/>
        <v>33</v>
      </c>
      <c r="FS23" s="12">
        <f t="shared" ref="FS23:FU23" si="114">FS22+1</f>
        <v>16</v>
      </c>
      <c r="FT23" s="8">
        <f t="shared" si="114"/>
        <v>21</v>
      </c>
      <c r="FU23" s="8">
        <f ca="1">SUM(INDIRECT(ADDRESS(1+FS23,53+15*($FR$3-5))):INDIRECT(ADDRESS(1+FT23,53+15*($FR$3-5))))</f>
        <v>110042374</v>
      </c>
      <c r="FV23" s="24">
        <f t="shared" ca="1" si="56"/>
        <v>8.4254614544366953E-3</v>
      </c>
    </row>
    <row r="24" spans="16:178" s="8" customFormat="1" x14ac:dyDescent="0.25">
      <c r="U24" s="3">
        <v>5</v>
      </c>
      <c r="V24" s="8">
        <f t="shared" si="110"/>
        <v>10</v>
      </c>
      <c r="W24" s="8">
        <f t="shared" si="110"/>
        <v>11</v>
      </c>
      <c r="X24" s="8">
        <f t="shared" si="110"/>
        <v>12</v>
      </c>
      <c r="Y24" s="8">
        <f t="shared" si="110"/>
        <v>13</v>
      </c>
      <c r="Z24" s="8">
        <f t="shared" si="110"/>
        <v>14</v>
      </c>
      <c r="AA24" s="9">
        <f t="shared" si="110"/>
        <v>15</v>
      </c>
      <c r="AB24" s="13">
        <f t="shared" si="70"/>
        <v>4</v>
      </c>
      <c r="AP24" s="12"/>
      <c r="AQ24" s="31"/>
      <c r="AZ24" s="35"/>
      <c r="BA24" s="33"/>
      <c r="BB24" s="25">
        <f t="shared" si="60"/>
        <v>26</v>
      </c>
      <c r="BC24" s="12">
        <f t="shared" si="71"/>
        <v>17</v>
      </c>
      <c r="BD24" s="8">
        <f t="shared" si="72"/>
        <v>22</v>
      </c>
      <c r="BE24" s="8">
        <f ca="1">SUM(INDIRECT(ADDRESS(1+BC24,53)):INDIRECT(ADDRESS(1+BD24,53)))</f>
        <v>70</v>
      </c>
      <c r="BF24" s="24">
        <f t="shared" ca="1" si="48"/>
        <v>9.0020576131687249E-3</v>
      </c>
      <c r="BH24" s="3">
        <f t="shared" si="18"/>
        <v>27</v>
      </c>
      <c r="BI24">
        <f t="shared" si="19"/>
        <v>28</v>
      </c>
      <c r="BJ24">
        <f t="shared" si="19"/>
        <v>29</v>
      </c>
      <c r="BK24">
        <f t="shared" si="19"/>
        <v>30</v>
      </c>
      <c r="BL24">
        <f t="shared" si="19"/>
        <v>31</v>
      </c>
      <c r="BM24">
        <f t="shared" si="19"/>
        <v>32</v>
      </c>
      <c r="BN24">
        <f t="shared" si="19"/>
        <v>33</v>
      </c>
      <c r="BO24" s="36" t="s">
        <v>6</v>
      </c>
      <c r="BP24" s="32">
        <f t="shared" ca="1" si="20"/>
        <v>35</v>
      </c>
      <c r="BQ24" s="25">
        <f t="shared" si="61"/>
        <v>27</v>
      </c>
      <c r="BR24" s="12">
        <f t="shared" si="73"/>
        <v>17</v>
      </c>
      <c r="BS24" s="8">
        <f t="shared" si="74"/>
        <v>22</v>
      </c>
      <c r="BT24" s="8">
        <f ca="1">SUM(INDIRECT(ADDRESS(1+BR24,53+15*($BQ$3-5))):INDIRECT(ADDRESS(1+BS24,53+15*($BQ$3-5))))</f>
        <v>1666</v>
      </c>
      <c r="BU24" s="24">
        <f t="shared" ca="1" si="49"/>
        <v>3.5708161865569271E-2</v>
      </c>
      <c r="BW24" s="3">
        <f t="shared" si="21"/>
        <v>28</v>
      </c>
      <c r="BX24">
        <f t="shared" si="22"/>
        <v>29</v>
      </c>
      <c r="BY24">
        <f t="shared" si="22"/>
        <v>30</v>
      </c>
      <c r="BZ24">
        <f t="shared" si="22"/>
        <v>31</v>
      </c>
      <c r="CA24">
        <f t="shared" si="22"/>
        <v>32</v>
      </c>
      <c r="CB24">
        <f t="shared" si="22"/>
        <v>33</v>
      </c>
      <c r="CC24">
        <f t="shared" si="22"/>
        <v>34</v>
      </c>
      <c r="CD24" s="36" t="s">
        <v>6</v>
      </c>
      <c r="CE24" s="32">
        <f t="shared" ca="1" si="23"/>
        <v>1161</v>
      </c>
      <c r="CF24" s="25">
        <f t="shared" si="62"/>
        <v>28</v>
      </c>
      <c r="CG24" s="12">
        <f t="shared" si="75"/>
        <v>17</v>
      </c>
      <c r="CH24" s="8">
        <f t="shared" si="76"/>
        <v>22</v>
      </c>
      <c r="CI24" s="8">
        <f ca="1">SUM(INDIRECT(ADDRESS(1+CG24,53+15*($CF$3-5))):INDIRECT(ADDRESS(1+CH24,53+15*($CF$3-5))))</f>
        <v>18327</v>
      </c>
      <c r="CJ24" s="24">
        <f t="shared" ca="1" si="50"/>
        <v>6.5468535665294925E-2</v>
      </c>
      <c r="CL24" s="3">
        <f t="shared" si="24"/>
        <v>29</v>
      </c>
      <c r="CM24">
        <f t="shared" si="25"/>
        <v>30</v>
      </c>
      <c r="CN24">
        <f t="shared" si="25"/>
        <v>31</v>
      </c>
      <c r="CO24">
        <f t="shared" si="25"/>
        <v>32</v>
      </c>
      <c r="CP24">
        <f t="shared" si="25"/>
        <v>33</v>
      </c>
      <c r="CQ24">
        <f t="shared" si="25"/>
        <v>34</v>
      </c>
      <c r="CR24">
        <f t="shared" si="25"/>
        <v>35</v>
      </c>
      <c r="CS24" s="36" t="s">
        <v>6</v>
      </c>
      <c r="CT24" s="32">
        <f t="shared" ca="1" si="26"/>
        <v>15267</v>
      </c>
      <c r="CU24" s="25">
        <f t="shared" si="63"/>
        <v>29</v>
      </c>
      <c r="CV24" s="12">
        <f t="shared" si="77"/>
        <v>17</v>
      </c>
      <c r="CW24" s="8">
        <f t="shared" si="78"/>
        <v>22</v>
      </c>
      <c r="CX24" s="8">
        <f ca="1">SUM(INDIRECT(ADDRESS(1+CV24,53+15*($CU$3-5))):INDIRECT(ADDRESS(1+CW24,53+15*($CU$3-5))))</f>
        <v>133288</v>
      </c>
      <c r="CY24" s="24">
        <f t="shared" ca="1" si="51"/>
        <v>7.9356233805822282E-2</v>
      </c>
      <c r="DA24" s="3">
        <f t="shared" si="27"/>
        <v>30</v>
      </c>
      <c r="DB24">
        <f t="shared" si="28"/>
        <v>31</v>
      </c>
      <c r="DC24">
        <f t="shared" si="28"/>
        <v>32</v>
      </c>
      <c r="DD24">
        <f t="shared" si="28"/>
        <v>33</v>
      </c>
      <c r="DE24">
        <f t="shared" si="28"/>
        <v>34</v>
      </c>
      <c r="DF24">
        <f t="shared" si="28"/>
        <v>35</v>
      </c>
      <c r="DG24">
        <f t="shared" si="28"/>
        <v>36</v>
      </c>
      <c r="DH24" s="36" t="s">
        <v>6</v>
      </c>
      <c r="DI24" s="32">
        <f t="shared" ca="1" si="29"/>
        <v>125588</v>
      </c>
      <c r="DJ24" s="25">
        <f t="shared" si="64"/>
        <v>30</v>
      </c>
      <c r="DK24" s="12">
        <f t="shared" si="79"/>
        <v>17</v>
      </c>
      <c r="DL24" s="8">
        <f t="shared" si="80"/>
        <v>22</v>
      </c>
      <c r="DM24" s="8">
        <f ca="1">SUM(INDIRECT(ADDRESS(1+DK24,53+15*($DJ$3-5))):INDIRECT(ADDRESS(1+DL24,53+15*($DJ$3-5))))</f>
        <v>740619</v>
      </c>
      <c r="DN24" s="24">
        <f t="shared" ca="1" si="52"/>
        <v>7.3490905064014636E-2</v>
      </c>
      <c r="DP24" s="3">
        <f t="shared" si="30"/>
        <v>31</v>
      </c>
      <c r="DQ24">
        <f t="shared" si="31"/>
        <v>32</v>
      </c>
      <c r="DR24">
        <f t="shared" si="31"/>
        <v>33</v>
      </c>
      <c r="DS24">
        <f t="shared" si="31"/>
        <v>34</v>
      </c>
      <c r="DT24">
        <f t="shared" si="31"/>
        <v>35</v>
      </c>
      <c r="DU24">
        <f t="shared" si="31"/>
        <v>36</v>
      </c>
      <c r="DV24">
        <f t="shared" si="31"/>
        <v>37</v>
      </c>
      <c r="DW24" s="36" t="s">
        <v>6</v>
      </c>
      <c r="DX24" s="32">
        <f t="shared" ca="1" si="32"/>
        <v>767394</v>
      </c>
      <c r="DY24" s="25">
        <f t="shared" si="65"/>
        <v>31</v>
      </c>
      <c r="DZ24" s="12">
        <f t="shared" si="81"/>
        <v>17</v>
      </c>
      <c r="EA24" s="8">
        <f t="shared" si="82"/>
        <v>22</v>
      </c>
      <c r="EB24" s="8">
        <f ca="1">SUM(INDIRECT(ADDRESS(1+DZ24,53+15*($DY$3-5))):INDIRECT(ADDRESS(1+EA24,53+15*($DY$3-5))))</f>
        <v>3393610</v>
      </c>
      <c r="EC24" s="24">
        <f t="shared" ca="1" si="53"/>
        <v>5.612410482184288E-2</v>
      </c>
      <c r="EE24" s="3">
        <f t="shared" si="33"/>
        <v>32</v>
      </c>
      <c r="EF24">
        <f t="shared" si="34"/>
        <v>33</v>
      </c>
      <c r="EG24">
        <f t="shared" si="34"/>
        <v>34</v>
      </c>
      <c r="EH24">
        <f t="shared" si="34"/>
        <v>35</v>
      </c>
      <c r="EI24">
        <f t="shared" si="34"/>
        <v>36</v>
      </c>
      <c r="EJ24">
        <f t="shared" si="34"/>
        <v>37</v>
      </c>
      <c r="EK24">
        <f t="shared" si="34"/>
        <v>38</v>
      </c>
      <c r="EL24" s="36" t="s">
        <v>6</v>
      </c>
      <c r="EM24" s="32">
        <f ca="1">IF(EE24&lt;=INDIRECT(ADDRESS(3,69+15*($EN$3-6)))*6,VLOOKUP(EE24,$DY$3:$EB$56,4),0)</f>
        <v>3801535</v>
      </c>
      <c r="EN24" s="25">
        <f t="shared" si="66"/>
        <v>32</v>
      </c>
      <c r="EO24" s="12">
        <f t="shared" si="107"/>
        <v>17</v>
      </c>
      <c r="EP24" s="8">
        <f t="shared" si="107"/>
        <v>22</v>
      </c>
      <c r="EQ24" s="8">
        <f ca="1">SUM(INDIRECT(ADDRESS(1+EO24,53+15*($EN$3-5))):INDIRECT(ADDRESS(1+EP24,53+15*($EN$3-5))))</f>
        <v>13429405</v>
      </c>
      <c r="ER24" s="24">
        <f t="shared" ca="1" si="54"/>
        <v>3.7016300926102336E-2</v>
      </c>
      <c r="ET24" s="3">
        <f t="shared" si="35"/>
        <v>33</v>
      </c>
      <c r="EU24">
        <f t="shared" si="36"/>
        <v>34</v>
      </c>
      <c r="EV24">
        <f t="shared" si="36"/>
        <v>35</v>
      </c>
      <c r="EW24">
        <f t="shared" si="36"/>
        <v>36</v>
      </c>
      <c r="EX24">
        <f t="shared" si="36"/>
        <v>37</v>
      </c>
      <c r="EY24">
        <f t="shared" si="36"/>
        <v>38</v>
      </c>
      <c r="EZ24">
        <f t="shared" si="36"/>
        <v>39</v>
      </c>
      <c r="FA24" s="36" t="s">
        <v>6</v>
      </c>
      <c r="FB24" s="32">
        <f t="shared" ca="1" si="37"/>
        <v>16079570</v>
      </c>
      <c r="FC24" s="73">
        <f t="shared" si="67"/>
        <v>33</v>
      </c>
      <c r="FD24" s="12">
        <f t="shared" ref="FD24:FF24" si="115">FD23+1</f>
        <v>17</v>
      </c>
      <c r="FE24" s="8">
        <f t="shared" si="115"/>
        <v>22</v>
      </c>
      <c r="FF24" s="8">
        <f ca="1">SUM(INDIRECT(ADDRESS(1+FD24,53+15*($FC$3-5))):INDIRECT(ADDRESS(1+FE24,53+15*($FC$3-5))))</f>
        <v>47315840</v>
      </c>
      <c r="FG24" s="24">
        <f t="shared" ca="1" si="55"/>
        <v>2.1736596818837838E-2</v>
      </c>
      <c r="FI24" s="3">
        <f t="shared" si="38"/>
        <v>34</v>
      </c>
      <c r="FJ24">
        <f t="shared" si="39"/>
        <v>35</v>
      </c>
      <c r="FK24">
        <f t="shared" si="39"/>
        <v>36</v>
      </c>
      <c r="FL24">
        <f t="shared" si="39"/>
        <v>37</v>
      </c>
      <c r="FM24">
        <f t="shared" si="39"/>
        <v>38</v>
      </c>
      <c r="FN24">
        <f t="shared" si="39"/>
        <v>39</v>
      </c>
      <c r="FO24">
        <f t="shared" si="39"/>
        <v>40</v>
      </c>
      <c r="FP24" s="36" t="s">
        <v>6</v>
      </c>
      <c r="FQ24" s="32">
        <f t="shared" ca="1" si="69"/>
        <v>60060936</v>
      </c>
      <c r="FR24" s="25">
        <f t="shared" si="68"/>
        <v>34</v>
      </c>
      <c r="FS24" s="12">
        <f t="shared" ref="FS24:FU24" si="116">FS23+1</f>
        <v>17</v>
      </c>
      <c r="FT24" s="8">
        <f t="shared" si="116"/>
        <v>22</v>
      </c>
      <c r="FU24" s="8">
        <f ca="1">SUM(INDIRECT(ADDRESS(1+FS24,53+15*($FR$3-5))):INDIRECT(ADDRESS(1+FT24,53+15*($FR$3-5))))</f>
        <v>151623550</v>
      </c>
      <c r="FV24" s="24">
        <f t="shared" ca="1" si="56"/>
        <v>1.1609149545518302E-2</v>
      </c>
    </row>
    <row r="25" spans="16:178" s="8" customFormat="1" x14ac:dyDescent="0.25">
      <c r="U25" s="4">
        <v>6</v>
      </c>
      <c r="V25" s="10">
        <f t="shared" si="110"/>
        <v>11</v>
      </c>
      <c r="W25" s="10">
        <f t="shared" si="110"/>
        <v>12</v>
      </c>
      <c r="X25" s="10">
        <f t="shared" si="110"/>
        <v>13</v>
      </c>
      <c r="Y25" s="10">
        <f t="shared" si="110"/>
        <v>14</v>
      </c>
      <c r="Z25" s="10">
        <f t="shared" si="110"/>
        <v>15</v>
      </c>
      <c r="AA25" s="11">
        <f t="shared" si="110"/>
        <v>16</v>
      </c>
      <c r="AB25" s="13">
        <f t="shared" si="70"/>
        <v>4</v>
      </c>
      <c r="AP25" s="12"/>
      <c r="AQ25" s="31"/>
      <c r="AZ25" s="35"/>
      <c r="BA25" s="33"/>
      <c r="BB25" s="25">
        <f t="shared" si="60"/>
        <v>27</v>
      </c>
      <c r="BC25" s="12">
        <f t="shared" si="71"/>
        <v>18</v>
      </c>
      <c r="BD25" s="8">
        <f t="shared" si="72"/>
        <v>23</v>
      </c>
      <c r="BE25" s="8">
        <f ca="1">SUM(INDIRECT(ADDRESS(1+BC25,53)):INDIRECT(ADDRESS(1+BD25,53)))</f>
        <v>35</v>
      </c>
      <c r="BF25" s="24">
        <f t="shared" ca="1" si="48"/>
        <v>4.5010288065843625E-3</v>
      </c>
      <c r="BH25" s="3">
        <f t="shared" si="18"/>
        <v>28</v>
      </c>
      <c r="BI25">
        <f t="shared" si="19"/>
        <v>29</v>
      </c>
      <c r="BJ25">
        <f t="shared" si="19"/>
        <v>30</v>
      </c>
      <c r="BK25">
        <f t="shared" si="19"/>
        <v>31</v>
      </c>
      <c r="BL25">
        <f t="shared" si="19"/>
        <v>32</v>
      </c>
      <c r="BM25">
        <f t="shared" si="19"/>
        <v>33</v>
      </c>
      <c r="BN25">
        <f t="shared" si="19"/>
        <v>34</v>
      </c>
      <c r="BO25" s="36" t="s">
        <v>6</v>
      </c>
      <c r="BP25" s="32">
        <f t="shared" ca="1" si="20"/>
        <v>15</v>
      </c>
      <c r="BQ25" s="25">
        <f t="shared" si="61"/>
        <v>28</v>
      </c>
      <c r="BR25" s="12">
        <f t="shared" si="73"/>
        <v>18</v>
      </c>
      <c r="BS25" s="8">
        <f t="shared" si="74"/>
        <v>23</v>
      </c>
      <c r="BT25" s="8">
        <f ca="1">SUM(INDIRECT(ADDRESS(1+BR25,53+15*($BQ$3-5))):INDIRECT(ADDRESS(1+BS25,53+15*($BQ$3-5))))</f>
        <v>1161</v>
      </c>
      <c r="BU25" s="24">
        <f t="shared" ca="1" si="49"/>
        <v>2.4884259259259259E-2</v>
      </c>
      <c r="BW25" s="3">
        <f t="shared" si="21"/>
        <v>29</v>
      </c>
      <c r="BX25">
        <f t="shared" si="22"/>
        <v>30</v>
      </c>
      <c r="BY25">
        <f t="shared" si="22"/>
        <v>31</v>
      </c>
      <c r="BZ25">
        <f t="shared" si="22"/>
        <v>32</v>
      </c>
      <c r="CA25">
        <f t="shared" si="22"/>
        <v>33</v>
      </c>
      <c r="CB25">
        <f t="shared" si="22"/>
        <v>34</v>
      </c>
      <c r="CC25">
        <f t="shared" si="22"/>
        <v>35</v>
      </c>
      <c r="CD25" s="36" t="s">
        <v>6</v>
      </c>
      <c r="CE25" s="32">
        <f t="shared" ca="1" si="23"/>
        <v>756</v>
      </c>
      <c r="CF25" s="25">
        <f t="shared" si="62"/>
        <v>29</v>
      </c>
      <c r="CG25" s="12">
        <f t="shared" si="75"/>
        <v>18</v>
      </c>
      <c r="CH25" s="8">
        <f t="shared" si="76"/>
        <v>23</v>
      </c>
      <c r="CI25" s="8">
        <f ca="1">SUM(INDIRECT(ADDRESS(1+CG25,53+15*($CF$3-5))):INDIRECT(ADDRESS(1+CH25,53+15*($CF$3-5))))</f>
        <v>15267</v>
      </c>
      <c r="CJ25" s="24">
        <f t="shared" ca="1" si="50"/>
        <v>5.4537465706447186E-2</v>
      </c>
      <c r="CL25" s="3">
        <f t="shared" si="24"/>
        <v>30</v>
      </c>
      <c r="CM25">
        <f t="shared" si="25"/>
        <v>31</v>
      </c>
      <c r="CN25">
        <f t="shared" si="25"/>
        <v>32</v>
      </c>
      <c r="CO25">
        <f t="shared" si="25"/>
        <v>33</v>
      </c>
      <c r="CP25">
        <f t="shared" si="25"/>
        <v>34</v>
      </c>
      <c r="CQ25">
        <f t="shared" si="25"/>
        <v>35</v>
      </c>
      <c r="CR25">
        <f t="shared" si="25"/>
        <v>36</v>
      </c>
      <c r="CS25" s="36" t="s">
        <v>6</v>
      </c>
      <c r="CT25" s="32">
        <f t="shared" ca="1" si="26"/>
        <v>12117</v>
      </c>
      <c r="CU25" s="25">
        <f t="shared" si="63"/>
        <v>30</v>
      </c>
      <c r="CV25" s="12">
        <f t="shared" si="77"/>
        <v>18</v>
      </c>
      <c r="CW25" s="8">
        <f t="shared" si="78"/>
        <v>23</v>
      </c>
      <c r="CX25" s="8">
        <f ca="1">SUM(INDIRECT(ADDRESS(1+CV25,53+15*($CU$3-5))):INDIRECT(ADDRESS(1+CW25,53+15*($CU$3-5))))</f>
        <v>125588</v>
      </c>
      <c r="CY25" s="24">
        <f t="shared" ca="1" si="51"/>
        <v>7.4771852613930809E-2</v>
      </c>
      <c r="DA25" s="3">
        <f t="shared" si="27"/>
        <v>31</v>
      </c>
      <c r="DB25">
        <f t="shared" si="28"/>
        <v>32</v>
      </c>
      <c r="DC25">
        <f t="shared" si="28"/>
        <v>33</v>
      </c>
      <c r="DD25">
        <f t="shared" si="28"/>
        <v>34</v>
      </c>
      <c r="DE25">
        <f t="shared" si="28"/>
        <v>35</v>
      </c>
      <c r="DF25">
        <f t="shared" si="28"/>
        <v>36</v>
      </c>
      <c r="DG25">
        <f t="shared" si="28"/>
        <v>37</v>
      </c>
      <c r="DH25" s="36" t="s">
        <v>6</v>
      </c>
      <c r="DI25" s="32">
        <f t="shared" ca="1" si="29"/>
        <v>113688</v>
      </c>
      <c r="DJ25" s="25">
        <f t="shared" si="64"/>
        <v>31</v>
      </c>
      <c r="DK25" s="12">
        <f t="shared" si="79"/>
        <v>18</v>
      </c>
      <c r="DL25" s="8">
        <f t="shared" si="80"/>
        <v>23</v>
      </c>
      <c r="DM25" s="8">
        <f ca="1">SUM(INDIRECT(ADDRESS(1+DK25,53+15*($DJ$3-5))):INDIRECT(ADDRESS(1+DL25,53+15*($DJ$3-5))))</f>
        <v>767394</v>
      </c>
      <c r="DN25" s="24">
        <f t="shared" ca="1" si="52"/>
        <v>7.6147762345679007E-2</v>
      </c>
      <c r="DP25" s="3">
        <f t="shared" si="30"/>
        <v>32</v>
      </c>
      <c r="DQ25">
        <f t="shared" si="31"/>
        <v>33</v>
      </c>
      <c r="DR25">
        <f t="shared" si="31"/>
        <v>34</v>
      </c>
      <c r="DS25">
        <f t="shared" si="31"/>
        <v>35</v>
      </c>
      <c r="DT25">
        <f t="shared" si="31"/>
        <v>36</v>
      </c>
      <c r="DU25">
        <f t="shared" si="31"/>
        <v>37</v>
      </c>
      <c r="DV25">
        <f t="shared" si="31"/>
        <v>38</v>
      </c>
      <c r="DW25" s="36" t="s">
        <v>6</v>
      </c>
      <c r="DX25" s="32">
        <f t="shared" ca="1" si="32"/>
        <v>767394</v>
      </c>
      <c r="DY25" s="25">
        <f t="shared" si="65"/>
        <v>32</v>
      </c>
      <c r="DZ25" s="12">
        <f t="shared" si="81"/>
        <v>18</v>
      </c>
      <c r="EA25" s="8">
        <f t="shared" si="82"/>
        <v>23</v>
      </c>
      <c r="EB25" s="8">
        <f ca="1">SUM(INDIRECT(ADDRESS(1+DZ25,53+15*($DY$3-5))):INDIRECT(ADDRESS(1+EA25,53+15*($DY$3-5))))</f>
        <v>3801535</v>
      </c>
      <c r="EC25" s="24">
        <f t="shared" ca="1" si="53"/>
        <v>6.2870438507637724E-2</v>
      </c>
      <c r="EE25" s="3">
        <f t="shared" si="33"/>
        <v>33</v>
      </c>
      <c r="EF25">
        <f t="shared" si="34"/>
        <v>34</v>
      </c>
      <c r="EG25">
        <f t="shared" si="34"/>
        <v>35</v>
      </c>
      <c r="EH25">
        <f t="shared" si="34"/>
        <v>36</v>
      </c>
      <c r="EI25">
        <f t="shared" si="34"/>
        <v>37</v>
      </c>
      <c r="EJ25">
        <f t="shared" si="34"/>
        <v>38</v>
      </c>
      <c r="EK25">
        <f t="shared" si="34"/>
        <v>39</v>
      </c>
      <c r="EL25" s="36" t="s">
        <v>6</v>
      </c>
      <c r="EM25" s="32">
        <f ca="1">IF(EE25&lt;=INDIRECT(ADDRESS(3,69+15*($EN$3-6)))*6,VLOOKUP(EE25,$DY$3:$EB$56,4),0)</f>
        <v>4121260</v>
      </c>
      <c r="EN25" s="25">
        <f t="shared" si="66"/>
        <v>33</v>
      </c>
      <c r="EO25" s="12">
        <f t="shared" si="107"/>
        <v>18</v>
      </c>
      <c r="EP25" s="8">
        <f t="shared" si="107"/>
        <v>23</v>
      </c>
      <c r="EQ25" s="8">
        <f ca="1">SUM(INDIRECT(ADDRESS(1+EO25,53+15*($EN$3-5))):INDIRECT(ADDRESS(1+EP25,53+15*($EN$3-5))))</f>
        <v>16079570</v>
      </c>
      <c r="ER25" s="24">
        <f t="shared" ca="1" si="54"/>
        <v>4.4321114887988504E-2</v>
      </c>
      <c r="ET25" s="3">
        <f t="shared" si="35"/>
        <v>34</v>
      </c>
      <c r="EU25">
        <f t="shared" si="36"/>
        <v>35</v>
      </c>
      <c r="EV25">
        <f t="shared" si="36"/>
        <v>36</v>
      </c>
      <c r="EW25">
        <f t="shared" si="36"/>
        <v>37</v>
      </c>
      <c r="EX25">
        <f t="shared" si="36"/>
        <v>38</v>
      </c>
      <c r="EY25">
        <f t="shared" si="36"/>
        <v>39</v>
      </c>
      <c r="EZ25">
        <f t="shared" si="36"/>
        <v>40</v>
      </c>
      <c r="FA25" s="36" t="s">
        <v>6</v>
      </c>
      <c r="FB25" s="32">
        <f t="shared" ca="1" si="37"/>
        <v>18665790</v>
      </c>
      <c r="FC25" s="73">
        <f t="shared" si="67"/>
        <v>34</v>
      </c>
      <c r="FD25" s="12">
        <f t="shared" ref="FD25:FF25" si="117">FD24+1</f>
        <v>18</v>
      </c>
      <c r="FE25" s="8">
        <f t="shared" si="117"/>
        <v>23</v>
      </c>
      <c r="FF25" s="8">
        <f ca="1">SUM(INDIRECT(ADDRESS(1+FD25,53+15*($FC$3-5))):INDIRECT(ADDRESS(1+FE25,53+15*($FC$3-5))))</f>
        <v>60060936</v>
      </c>
      <c r="FG25" s="24">
        <f t="shared" ca="1" si="55"/>
        <v>2.7591613091810754E-2</v>
      </c>
      <c r="FI25" s="3">
        <f t="shared" si="38"/>
        <v>35</v>
      </c>
      <c r="FJ25">
        <f t="shared" si="39"/>
        <v>36</v>
      </c>
      <c r="FK25">
        <f t="shared" si="39"/>
        <v>37</v>
      </c>
      <c r="FL25">
        <f t="shared" si="39"/>
        <v>38</v>
      </c>
      <c r="FM25">
        <f t="shared" si="39"/>
        <v>39</v>
      </c>
      <c r="FN25">
        <f t="shared" si="39"/>
        <v>40</v>
      </c>
      <c r="FO25">
        <f t="shared" si="39"/>
        <v>41</v>
      </c>
      <c r="FP25" s="36" t="s">
        <v>6</v>
      </c>
      <c r="FQ25" s="32">
        <f t="shared" ca="1" si="69"/>
        <v>74005152</v>
      </c>
      <c r="FR25" s="25">
        <f t="shared" si="68"/>
        <v>35</v>
      </c>
      <c r="FS25" s="12">
        <f t="shared" ref="FS25:FU25" si="118">FS24+1</f>
        <v>18</v>
      </c>
      <c r="FT25" s="8">
        <f t="shared" si="118"/>
        <v>23</v>
      </c>
      <c r="FU25" s="8">
        <f ca="1">SUM(INDIRECT(ADDRESS(1+FS25,53+15*($FR$3-5))):INDIRECT(ADDRESS(1+FT25,53+15*($FR$3-5))))</f>
        <v>202789093</v>
      </c>
      <c r="FV25" s="24">
        <f t="shared" ca="1" si="56"/>
        <v>1.5526670539220449E-2</v>
      </c>
    </row>
    <row r="26" spans="16:178" s="8" customFormat="1" x14ac:dyDescent="0.25">
      <c r="U26" s="3">
        <v>1</v>
      </c>
      <c r="V26" s="8">
        <f t="shared" si="110"/>
        <v>7</v>
      </c>
      <c r="W26" s="8">
        <f t="shared" si="110"/>
        <v>8</v>
      </c>
      <c r="X26" s="8">
        <f t="shared" si="110"/>
        <v>9</v>
      </c>
      <c r="Y26" s="8">
        <f t="shared" si="110"/>
        <v>10</v>
      </c>
      <c r="Z26" s="8">
        <f t="shared" si="110"/>
        <v>11</v>
      </c>
      <c r="AA26" s="9">
        <f t="shared" si="110"/>
        <v>12</v>
      </c>
      <c r="AB26" s="13">
        <f t="shared" si="70"/>
        <v>5</v>
      </c>
      <c r="AZ26" s="35"/>
      <c r="BA26" s="33"/>
      <c r="BB26" s="25">
        <f t="shared" ref="BB26:BB28" si="119">BB25+1</f>
        <v>28</v>
      </c>
      <c r="BC26" s="12">
        <f t="shared" ref="BC26:BC46" si="120">BC25+1</f>
        <v>19</v>
      </c>
      <c r="BD26" s="8">
        <f t="shared" si="72"/>
        <v>24</v>
      </c>
      <c r="BE26" s="8">
        <f ca="1">SUM(INDIRECT(ADDRESS(1+BC26,53)):INDIRECT(ADDRESS(1+BD26,53)))</f>
        <v>15</v>
      </c>
      <c r="BF26" s="24">
        <f t="shared" ca="1" si="48"/>
        <v>1.9290123456790122E-3</v>
      </c>
      <c r="BH26" s="15">
        <f t="shared" si="18"/>
        <v>29</v>
      </c>
      <c r="BI26">
        <f t="shared" si="19"/>
        <v>30</v>
      </c>
      <c r="BJ26">
        <f t="shared" si="19"/>
        <v>31</v>
      </c>
      <c r="BK26">
        <f t="shared" si="19"/>
        <v>32</v>
      </c>
      <c r="BL26">
        <f t="shared" si="19"/>
        <v>33</v>
      </c>
      <c r="BM26">
        <f t="shared" si="19"/>
        <v>34</v>
      </c>
      <c r="BN26">
        <f t="shared" si="19"/>
        <v>35</v>
      </c>
      <c r="BO26" s="36" t="s">
        <v>6</v>
      </c>
      <c r="BP26" s="32">
        <f t="shared" ca="1" si="20"/>
        <v>5</v>
      </c>
      <c r="BQ26" s="25">
        <f t="shared" si="61"/>
        <v>29</v>
      </c>
      <c r="BR26" s="12">
        <f t="shared" si="73"/>
        <v>19</v>
      </c>
      <c r="BS26" s="8">
        <f t="shared" si="74"/>
        <v>24</v>
      </c>
      <c r="BT26" s="8">
        <f ca="1">SUM(INDIRECT(ADDRESS(1+BR26,53+15*($BQ$3-5))):INDIRECT(ADDRESS(1+BS26,53+15*($BQ$3-5))))</f>
        <v>756</v>
      </c>
      <c r="BU26" s="24">
        <f t="shared" ca="1" si="49"/>
        <v>1.6203703703703703E-2</v>
      </c>
      <c r="BW26" s="15">
        <f t="shared" si="21"/>
        <v>30</v>
      </c>
      <c r="BX26">
        <f t="shared" si="22"/>
        <v>31</v>
      </c>
      <c r="BY26">
        <f t="shared" si="22"/>
        <v>32</v>
      </c>
      <c r="BZ26">
        <f t="shared" si="22"/>
        <v>33</v>
      </c>
      <c r="CA26">
        <f t="shared" si="22"/>
        <v>34</v>
      </c>
      <c r="CB26">
        <f t="shared" si="22"/>
        <v>35</v>
      </c>
      <c r="CC26">
        <f t="shared" si="22"/>
        <v>36</v>
      </c>
      <c r="CD26" s="36" t="s">
        <v>6</v>
      </c>
      <c r="CE26" s="32">
        <f t="shared" ca="1" si="23"/>
        <v>456</v>
      </c>
      <c r="CF26" s="25">
        <f t="shared" si="62"/>
        <v>30</v>
      </c>
      <c r="CG26" s="12">
        <f t="shared" si="75"/>
        <v>19</v>
      </c>
      <c r="CH26" s="8">
        <f t="shared" si="76"/>
        <v>24</v>
      </c>
      <c r="CI26" s="8">
        <f ca="1">SUM(INDIRECT(ADDRESS(1+CG26,53+15*($CF$3-5))):INDIRECT(ADDRESS(1+CH26,53+15*($CF$3-5))))</f>
        <v>12117</v>
      </c>
      <c r="CJ26" s="24">
        <f t="shared" ca="1" si="50"/>
        <v>4.3284893689986281E-2</v>
      </c>
      <c r="CL26" s="15">
        <f t="shared" si="24"/>
        <v>31</v>
      </c>
      <c r="CM26">
        <f t="shared" si="25"/>
        <v>32</v>
      </c>
      <c r="CN26">
        <f t="shared" si="25"/>
        <v>33</v>
      </c>
      <c r="CO26">
        <f t="shared" si="25"/>
        <v>34</v>
      </c>
      <c r="CP26">
        <f t="shared" si="25"/>
        <v>35</v>
      </c>
      <c r="CQ26">
        <f t="shared" si="25"/>
        <v>36</v>
      </c>
      <c r="CR26">
        <f t="shared" si="25"/>
        <v>37</v>
      </c>
      <c r="CS26" s="36" t="s">
        <v>6</v>
      </c>
      <c r="CT26" s="32">
        <f t="shared" ca="1" si="26"/>
        <v>9142</v>
      </c>
      <c r="CU26" s="25">
        <f t="shared" si="63"/>
        <v>31</v>
      </c>
      <c r="CV26" s="12">
        <f t="shared" si="77"/>
        <v>19</v>
      </c>
      <c r="CW26" s="8">
        <f t="shared" si="78"/>
        <v>24</v>
      </c>
      <c r="CX26" s="8">
        <f ca="1">SUM(INDIRECT(ADDRESS(1+CV26,53+15*($CU$3-5))):INDIRECT(ADDRESS(1+CW26,53+15*($CU$3-5))))</f>
        <v>113688</v>
      </c>
      <c r="CY26" s="24">
        <f t="shared" ca="1" si="51"/>
        <v>6.7686899862825792E-2</v>
      </c>
      <c r="DA26" s="15">
        <f t="shared" si="27"/>
        <v>32</v>
      </c>
      <c r="DB26">
        <f t="shared" si="28"/>
        <v>33</v>
      </c>
      <c r="DC26">
        <f t="shared" si="28"/>
        <v>34</v>
      </c>
      <c r="DD26">
        <f t="shared" si="28"/>
        <v>35</v>
      </c>
      <c r="DE26">
        <f t="shared" si="28"/>
        <v>36</v>
      </c>
      <c r="DF26">
        <f t="shared" si="28"/>
        <v>37</v>
      </c>
      <c r="DG26">
        <f t="shared" si="28"/>
        <v>38</v>
      </c>
      <c r="DH26" s="36" t="s">
        <v>6</v>
      </c>
      <c r="DI26" s="32">
        <f t="shared" ca="1" si="29"/>
        <v>98813</v>
      </c>
      <c r="DJ26" s="25">
        <f t="shared" si="64"/>
        <v>32</v>
      </c>
      <c r="DK26" s="12">
        <f t="shared" si="79"/>
        <v>19</v>
      </c>
      <c r="DL26" s="8">
        <f t="shared" si="80"/>
        <v>24</v>
      </c>
      <c r="DM26" s="8">
        <f ca="1">SUM(INDIRECT(ADDRESS(1+DK26,53+15*($DJ$3-5))):INDIRECT(ADDRESS(1+DL26,53+15*($DJ$3-5))))</f>
        <v>767394</v>
      </c>
      <c r="DN26" s="24">
        <f t="shared" ca="1" si="52"/>
        <v>7.6147762345679007E-2</v>
      </c>
      <c r="DP26" s="15">
        <f t="shared" si="30"/>
        <v>33</v>
      </c>
      <c r="DQ26">
        <f t="shared" si="31"/>
        <v>34</v>
      </c>
      <c r="DR26">
        <f t="shared" si="31"/>
        <v>35</v>
      </c>
      <c r="DS26">
        <f t="shared" si="31"/>
        <v>36</v>
      </c>
      <c r="DT26">
        <f t="shared" si="31"/>
        <v>37</v>
      </c>
      <c r="DU26">
        <f t="shared" si="31"/>
        <v>38</v>
      </c>
      <c r="DV26">
        <f t="shared" si="31"/>
        <v>39</v>
      </c>
      <c r="DW26" s="36" t="s">
        <v>6</v>
      </c>
      <c r="DX26" s="32">
        <f t="shared" ca="1" si="32"/>
        <v>740619</v>
      </c>
      <c r="DY26" s="25">
        <f t="shared" si="65"/>
        <v>33</v>
      </c>
      <c r="DZ26" s="12">
        <f t="shared" si="81"/>
        <v>19</v>
      </c>
      <c r="EA26" s="8">
        <f t="shared" si="82"/>
        <v>24</v>
      </c>
      <c r="EB26" s="8">
        <f ca="1">SUM(INDIRECT(ADDRESS(1+DZ26,53+15*($DY$3-5))):INDIRECT(ADDRESS(1+EA26,53+15*($DY$3-5))))</f>
        <v>4121260</v>
      </c>
      <c r="EC26" s="24">
        <f t="shared" ca="1" si="53"/>
        <v>6.8158105450558018E-2</v>
      </c>
      <c r="EE26" s="15">
        <f t="shared" si="33"/>
        <v>34</v>
      </c>
      <c r="EF26">
        <f t="shared" si="34"/>
        <v>35</v>
      </c>
      <c r="EG26">
        <f t="shared" si="34"/>
        <v>36</v>
      </c>
      <c r="EH26">
        <f t="shared" si="34"/>
        <v>37</v>
      </c>
      <c r="EI26">
        <f t="shared" si="34"/>
        <v>38</v>
      </c>
      <c r="EJ26">
        <f t="shared" si="34"/>
        <v>39</v>
      </c>
      <c r="EK26">
        <f t="shared" si="34"/>
        <v>40</v>
      </c>
      <c r="EL26" s="36" t="s">
        <v>6</v>
      </c>
      <c r="EM26" s="32">
        <f ca="1">IF(EE26&lt;=INDIRECT(ADDRESS(3,69+15*($EN$3-6)))*6,VLOOKUP(EE26,$DY$3:$EB$56,4),0)</f>
        <v>4325310</v>
      </c>
      <c r="EN26" s="25">
        <f t="shared" si="66"/>
        <v>34</v>
      </c>
      <c r="EO26" s="12">
        <f t="shared" si="107"/>
        <v>19</v>
      </c>
      <c r="EP26" s="8">
        <f t="shared" si="107"/>
        <v>24</v>
      </c>
      <c r="EQ26" s="8">
        <f ca="1">SUM(INDIRECT(ADDRESS(1+EO26,53+15*($EN$3-5))):INDIRECT(ADDRESS(1+EP26,53+15*($EN$3-5))))</f>
        <v>18665790</v>
      </c>
      <c r="ER26" s="24">
        <f t="shared" ca="1" si="54"/>
        <v>5.1449673285110673E-2</v>
      </c>
      <c r="ET26" s="15">
        <f t="shared" si="35"/>
        <v>35</v>
      </c>
      <c r="EU26">
        <f t="shared" si="36"/>
        <v>36</v>
      </c>
      <c r="EV26">
        <f t="shared" si="36"/>
        <v>37</v>
      </c>
      <c r="EW26">
        <f t="shared" si="36"/>
        <v>38</v>
      </c>
      <c r="EX26">
        <f t="shared" si="36"/>
        <v>39</v>
      </c>
      <c r="EY26">
        <f t="shared" si="36"/>
        <v>40</v>
      </c>
      <c r="EZ26">
        <f t="shared" si="36"/>
        <v>41</v>
      </c>
      <c r="FA26" s="36" t="s">
        <v>6</v>
      </c>
      <c r="FB26" s="32">
        <f t="shared" ca="1" si="37"/>
        <v>21018470</v>
      </c>
      <c r="FC26" s="73">
        <f t="shared" si="67"/>
        <v>35</v>
      </c>
      <c r="FD26" s="12">
        <f t="shared" ref="FD26:FF26" si="121">FD25+1</f>
        <v>19</v>
      </c>
      <c r="FE26" s="8">
        <f t="shared" si="121"/>
        <v>24</v>
      </c>
      <c r="FF26" s="8">
        <f ca="1">SUM(INDIRECT(ADDRESS(1+FD26,53+15*($FC$3-5))):INDIRECT(ADDRESS(1+FE26,53+15*($FC$3-5))))</f>
        <v>74005152</v>
      </c>
      <c r="FG26" s="24">
        <f t="shared" ca="1" si="55"/>
        <v>3.3997497487961978E-2</v>
      </c>
      <c r="FI26" s="15">
        <f t="shared" si="38"/>
        <v>36</v>
      </c>
      <c r="FJ26">
        <f t="shared" si="39"/>
        <v>37</v>
      </c>
      <c r="FK26">
        <f t="shared" si="39"/>
        <v>38</v>
      </c>
      <c r="FL26">
        <f t="shared" si="39"/>
        <v>39</v>
      </c>
      <c r="FM26">
        <f t="shared" si="39"/>
        <v>40</v>
      </c>
      <c r="FN26">
        <f t="shared" si="39"/>
        <v>41</v>
      </c>
      <c r="FO26">
        <f t="shared" si="39"/>
        <v>42</v>
      </c>
      <c r="FP26" s="36" t="s">
        <v>6</v>
      </c>
      <c r="FQ26" s="32">
        <f t="shared" ca="1" si="69"/>
        <v>88573343</v>
      </c>
      <c r="FR26" s="25">
        <f t="shared" si="68"/>
        <v>36</v>
      </c>
      <c r="FS26" s="12">
        <f t="shared" ref="FS26:FU26" si="122">FS25+1</f>
        <v>19</v>
      </c>
      <c r="FT26" s="8">
        <f t="shared" si="122"/>
        <v>24</v>
      </c>
      <c r="FU26" s="8">
        <f ca="1">SUM(INDIRECT(ADDRESS(1+FS26,53+15*($FR$3-5))):INDIRECT(ADDRESS(1+FT26,53+15*($FR$3-5))))</f>
        <v>263496961</v>
      </c>
      <c r="FV26" s="24">
        <f t="shared" ca="1" si="56"/>
        <v>2.0174805464181544E-2</v>
      </c>
    </row>
    <row r="27" spans="16:178" s="8" customFormat="1" x14ac:dyDescent="0.25">
      <c r="U27" s="3">
        <v>2</v>
      </c>
      <c r="V27" s="8">
        <f t="shared" si="110"/>
        <v>8</v>
      </c>
      <c r="W27" s="8">
        <f t="shared" si="110"/>
        <v>9</v>
      </c>
      <c r="X27" s="8">
        <f t="shared" si="110"/>
        <v>10</v>
      </c>
      <c r="Y27" s="8">
        <f t="shared" si="110"/>
        <v>11</v>
      </c>
      <c r="Z27" s="8">
        <f t="shared" si="110"/>
        <v>12</v>
      </c>
      <c r="AA27" s="9">
        <f t="shared" si="110"/>
        <v>13</v>
      </c>
      <c r="AB27" s="13">
        <f t="shared" si="70"/>
        <v>5</v>
      </c>
      <c r="AO27"/>
      <c r="AZ27" s="35"/>
      <c r="BA27" s="33"/>
      <c r="BB27" s="25">
        <f t="shared" si="119"/>
        <v>29</v>
      </c>
      <c r="BC27" s="12">
        <f t="shared" si="120"/>
        <v>20</v>
      </c>
      <c r="BD27" s="8">
        <f t="shared" si="72"/>
        <v>25</v>
      </c>
      <c r="BE27" s="8">
        <f ca="1">SUM(INDIRECT(ADDRESS(1+BC27,53)):INDIRECT(ADDRESS(1+BD27,53)))</f>
        <v>5</v>
      </c>
      <c r="BF27" s="24">
        <f t="shared" ca="1" si="48"/>
        <v>6.4300411522633745E-4</v>
      </c>
      <c r="BH27" s="15">
        <f t="shared" si="18"/>
        <v>30</v>
      </c>
      <c r="BI27">
        <f t="shared" si="19"/>
        <v>31</v>
      </c>
      <c r="BJ27">
        <f t="shared" si="19"/>
        <v>32</v>
      </c>
      <c r="BK27">
        <f t="shared" si="19"/>
        <v>33</v>
      </c>
      <c r="BL27">
        <f t="shared" si="19"/>
        <v>34</v>
      </c>
      <c r="BM27">
        <f t="shared" si="19"/>
        <v>35</v>
      </c>
      <c r="BN27">
        <f t="shared" si="19"/>
        <v>36</v>
      </c>
      <c r="BO27" s="36" t="s">
        <v>6</v>
      </c>
      <c r="BP27" s="32">
        <f t="shared" ca="1" si="20"/>
        <v>1</v>
      </c>
      <c r="BQ27" s="25">
        <f t="shared" si="61"/>
        <v>30</v>
      </c>
      <c r="BR27" s="12">
        <f t="shared" si="73"/>
        <v>20</v>
      </c>
      <c r="BS27" s="8">
        <f t="shared" si="74"/>
        <v>25</v>
      </c>
      <c r="BT27" s="8">
        <f ca="1">SUM(INDIRECT(ADDRESS(1+BR27,53+15*($BQ$3-5))):INDIRECT(ADDRESS(1+BS27,53+15*($BQ$3-5))))</f>
        <v>456</v>
      </c>
      <c r="BU27" s="24">
        <f t="shared" ca="1" si="49"/>
        <v>9.7736625514403298E-3</v>
      </c>
      <c r="BW27" s="15">
        <f t="shared" si="21"/>
        <v>31</v>
      </c>
      <c r="BX27">
        <f t="shared" si="22"/>
        <v>32</v>
      </c>
      <c r="BY27">
        <f t="shared" si="22"/>
        <v>33</v>
      </c>
      <c r="BZ27">
        <f t="shared" si="22"/>
        <v>34</v>
      </c>
      <c r="CA27">
        <f t="shared" si="22"/>
        <v>35</v>
      </c>
      <c r="CB27">
        <f t="shared" si="22"/>
        <v>36</v>
      </c>
      <c r="CC27">
        <f t="shared" si="22"/>
        <v>37</v>
      </c>
      <c r="CD27" s="36" t="s">
        <v>6</v>
      </c>
      <c r="CE27" s="32">
        <f t="shared" ca="1" si="23"/>
        <v>252</v>
      </c>
      <c r="CF27" s="25">
        <f t="shared" si="62"/>
        <v>31</v>
      </c>
      <c r="CG27" s="12">
        <f t="shared" si="75"/>
        <v>20</v>
      </c>
      <c r="CH27" s="8">
        <f t="shared" si="76"/>
        <v>25</v>
      </c>
      <c r="CI27" s="8">
        <f ca="1">SUM(INDIRECT(ADDRESS(1+CG27,53+15*($CF$3-5))):INDIRECT(ADDRESS(1+CH27,53+15*($CF$3-5))))</f>
        <v>9142</v>
      </c>
      <c r="CJ27" s="24">
        <f t="shared" ca="1" si="50"/>
        <v>3.2657464563328763E-2</v>
      </c>
      <c r="CL27" s="15">
        <f t="shared" si="24"/>
        <v>32</v>
      </c>
      <c r="CM27">
        <f t="shared" si="25"/>
        <v>33</v>
      </c>
      <c r="CN27">
        <f t="shared" si="25"/>
        <v>34</v>
      </c>
      <c r="CO27">
        <f t="shared" si="25"/>
        <v>35</v>
      </c>
      <c r="CP27">
        <f t="shared" si="25"/>
        <v>36</v>
      </c>
      <c r="CQ27">
        <f t="shared" si="25"/>
        <v>37</v>
      </c>
      <c r="CR27">
        <f t="shared" si="25"/>
        <v>38</v>
      </c>
      <c r="CS27" s="36" t="s">
        <v>6</v>
      </c>
      <c r="CT27" s="32">
        <f t="shared" ca="1" si="26"/>
        <v>6538</v>
      </c>
      <c r="CU27" s="25">
        <f t="shared" si="63"/>
        <v>32</v>
      </c>
      <c r="CV27" s="12">
        <f t="shared" si="77"/>
        <v>20</v>
      </c>
      <c r="CW27" s="8">
        <f t="shared" si="78"/>
        <v>25</v>
      </c>
      <c r="CX27" s="8">
        <f ca="1">SUM(INDIRECT(ADDRESS(1+CV27,53+15*($CU$3-5))):INDIRECT(ADDRESS(1+CW27,53+15*($CU$3-5))))</f>
        <v>98813</v>
      </c>
      <c r="CY27" s="24">
        <f t="shared" ca="1" si="51"/>
        <v>5.8830708923944521E-2</v>
      </c>
      <c r="DA27" s="15">
        <f t="shared" si="27"/>
        <v>33</v>
      </c>
      <c r="DB27">
        <f t="shared" si="28"/>
        <v>34</v>
      </c>
      <c r="DC27">
        <f t="shared" si="28"/>
        <v>35</v>
      </c>
      <c r="DD27">
        <f t="shared" si="28"/>
        <v>36</v>
      </c>
      <c r="DE27">
        <f t="shared" si="28"/>
        <v>37</v>
      </c>
      <c r="DF27">
        <f t="shared" si="28"/>
        <v>38</v>
      </c>
      <c r="DG27">
        <f t="shared" si="28"/>
        <v>39</v>
      </c>
      <c r="DH27" s="36" t="s">
        <v>6</v>
      </c>
      <c r="DI27" s="32">
        <f t="shared" ca="1" si="29"/>
        <v>82384</v>
      </c>
      <c r="DJ27" s="25">
        <f t="shared" si="64"/>
        <v>33</v>
      </c>
      <c r="DK27" s="12">
        <f t="shared" si="79"/>
        <v>20</v>
      </c>
      <c r="DL27" s="8">
        <f t="shared" si="80"/>
        <v>25</v>
      </c>
      <c r="DM27" s="8">
        <f ca="1">SUM(INDIRECT(ADDRESS(1+DK27,53+15*($DJ$3-5))):INDIRECT(ADDRESS(1+DL27,53+15*($DJ$3-5))))</f>
        <v>740619</v>
      </c>
      <c r="DN27" s="24">
        <f t="shared" ca="1" si="52"/>
        <v>7.3490905064014636E-2</v>
      </c>
      <c r="DP27" s="15">
        <f t="shared" si="30"/>
        <v>34</v>
      </c>
      <c r="DQ27">
        <f t="shared" si="31"/>
        <v>35</v>
      </c>
      <c r="DR27">
        <f t="shared" si="31"/>
        <v>36</v>
      </c>
      <c r="DS27">
        <f t="shared" si="31"/>
        <v>37</v>
      </c>
      <c r="DT27">
        <f t="shared" si="31"/>
        <v>38</v>
      </c>
      <c r="DU27">
        <f t="shared" si="31"/>
        <v>39</v>
      </c>
      <c r="DV27">
        <f t="shared" si="31"/>
        <v>40</v>
      </c>
      <c r="DW27" s="36" t="s">
        <v>6</v>
      </c>
      <c r="DX27" s="32">
        <f t="shared" ca="1" si="32"/>
        <v>689715</v>
      </c>
      <c r="DY27" s="25">
        <f t="shared" si="65"/>
        <v>34</v>
      </c>
      <c r="DZ27" s="12">
        <f t="shared" si="81"/>
        <v>20</v>
      </c>
      <c r="EA27" s="8">
        <f t="shared" si="82"/>
        <v>25</v>
      </c>
      <c r="EB27" s="8">
        <f ca="1">SUM(INDIRECT(ADDRESS(1+DZ27,53+15*($DY$3-5))):INDIRECT(ADDRESS(1+EA27,53+15*($DY$3-5))))</f>
        <v>4325310</v>
      </c>
      <c r="EC27" s="24">
        <f t="shared" ca="1" si="53"/>
        <v>7.1532719383478133E-2</v>
      </c>
      <c r="EE27" s="15">
        <f t="shared" si="33"/>
        <v>35</v>
      </c>
      <c r="EF27">
        <f t="shared" si="34"/>
        <v>36</v>
      </c>
      <c r="EG27">
        <f t="shared" si="34"/>
        <v>37</v>
      </c>
      <c r="EH27">
        <f t="shared" si="34"/>
        <v>38</v>
      </c>
      <c r="EI27">
        <f t="shared" si="34"/>
        <v>39</v>
      </c>
      <c r="EJ27">
        <f t="shared" si="34"/>
        <v>40</v>
      </c>
      <c r="EK27">
        <f t="shared" si="34"/>
        <v>41</v>
      </c>
      <c r="EL27" s="36" t="s">
        <v>6</v>
      </c>
      <c r="EM27" s="32">
        <f ca="1">IF(EE27&lt;=INDIRECT(ADDRESS(3,69+15*($EN$3-6)))*6,VLOOKUP(EE27,$DY$3:$EB$56,4),0)</f>
        <v>4395456</v>
      </c>
      <c r="EN27" s="25">
        <f t="shared" si="66"/>
        <v>35</v>
      </c>
      <c r="EO27" s="12">
        <f t="shared" si="107"/>
        <v>20</v>
      </c>
      <c r="EP27" s="8">
        <f t="shared" si="107"/>
        <v>25</v>
      </c>
      <c r="EQ27" s="8">
        <f ca="1">SUM(INDIRECT(ADDRESS(1+EO27,53+15*($EN$3-5))):INDIRECT(ADDRESS(1+EP27,53+15*($EN$3-5))))</f>
        <v>21018470</v>
      </c>
      <c r="ER27" s="24">
        <f t="shared" ca="1" si="54"/>
        <v>5.7934510912900021E-2</v>
      </c>
      <c r="ET27" s="15">
        <f t="shared" si="35"/>
        <v>36</v>
      </c>
      <c r="EU27">
        <f t="shared" si="36"/>
        <v>37</v>
      </c>
      <c r="EV27">
        <f t="shared" si="36"/>
        <v>38</v>
      </c>
      <c r="EW27">
        <f t="shared" si="36"/>
        <v>39</v>
      </c>
      <c r="EX27">
        <f t="shared" si="36"/>
        <v>40</v>
      </c>
      <c r="EY27">
        <f t="shared" si="36"/>
        <v>41</v>
      </c>
      <c r="EZ27">
        <f t="shared" si="36"/>
        <v>42</v>
      </c>
      <c r="FA27" s="36" t="s">
        <v>6</v>
      </c>
      <c r="FB27" s="32">
        <f t="shared" ca="1" si="37"/>
        <v>22967626</v>
      </c>
      <c r="FC27" s="73">
        <f t="shared" si="67"/>
        <v>36</v>
      </c>
      <c r="FD27" s="12">
        <f t="shared" ref="FD27:FF27" si="123">FD26+1</f>
        <v>20</v>
      </c>
      <c r="FE27" s="8">
        <f t="shared" si="123"/>
        <v>25</v>
      </c>
      <c r="FF27" s="8">
        <f ca="1">SUM(INDIRECT(ADDRESS(1+FD27,53+15*($FC$3-5))):INDIRECT(ADDRESS(1+FE27,53+15*($FC$3-5))))</f>
        <v>88573343</v>
      </c>
      <c r="FG27" s="24">
        <f t="shared" ca="1" si="55"/>
        <v>4.0690032041862362E-2</v>
      </c>
      <c r="FI27" s="15">
        <f t="shared" si="38"/>
        <v>37</v>
      </c>
      <c r="FJ27">
        <f t="shared" si="39"/>
        <v>38</v>
      </c>
      <c r="FK27">
        <f t="shared" si="39"/>
        <v>39</v>
      </c>
      <c r="FL27">
        <f t="shared" si="39"/>
        <v>40</v>
      </c>
      <c r="FM27">
        <f t="shared" si="39"/>
        <v>41</v>
      </c>
      <c r="FN27">
        <f t="shared" si="39"/>
        <v>42</v>
      </c>
      <c r="FO27">
        <f t="shared" si="39"/>
        <v>43</v>
      </c>
      <c r="FP27" s="36" t="s">
        <v>6</v>
      </c>
      <c r="FQ27" s="32">
        <f t="shared" ca="1" si="69"/>
        <v>103027860</v>
      </c>
      <c r="FR27" s="25">
        <f t="shared" si="68"/>
        <v>37</v>
      </c>
      <c r="FS27" s="12">
        <f t="shared" ref="FS27:FU27" si="124">FS26+1</f>
        <v>20</v>
      </c>
      <c r="FT27" s="8">
        <f t="shared" si="124"/>
        <v>25</v>
      </c>
      <c r="FU27" s="8">
        <f ca="1">SUM(INDIRECT(ADDRESS(1+FS27,53+15*($FR$3-5))):INDIRECT(ADDRESS(1+FT27,53+15*($FR$3-5))))</f>
        <v>332881354</v>
      </c>
      <c r="FV27" s="24">
        <f t="shared" ca="1" si="56"/>
        <v>2.5487263815552511E-2</v>
      </c>
    </row>
    <row r="28" spans="16:178" s="8" customFormat="1" ht="15.75" thickBot="1" x14ac:dyDescent="0.3">
      <c r="U28" s="3">
        <v>3</v>
      </c>
      <c r="V28" s="8">
        <f t="shared" si="110"/>
        <v>9</v>
      </c>
      <c r="W28" s="8">
        <f t="shared" si="110"/>
        <v>10</v>
      </c>
      <c r="X28" s="8">
        <f t="shared" si="110"/>
        <v>11</v>
      </c>
      <c r="Y28" s="8">
        <f t="shared" si="110"/>
        <v>12</v>
      </c>
      <c r="Z28" s="8">
        <f t="shared" si="110"/>
        <v>13</v>
      </c>
      <c r="AA28" s="9">
        <f t="shared" si="110"/>
        <v>14</v>
      </c>
      <c r="AB28" s="13">
        <f t="shared" si="70"/>
        <v>5</v>
      </c>
      <c r="AO28"/>
      <c r="AZ28" s="35"/>
      <c r="BA28" s="33"/>
      <c r="BB28" s="26">
        <f t="shared" si="119"/>
        <v>30</v>
      </c>
      <c r="BC28" s="27">
        <f t="shared" si="120"/>
        <v>21</v>
      </c>
      <c r="BD28" s="37">
        <f t="shared" si="72"/>
        <v>26</v>
      </c>
      <c r="BE28" s="8">
        <f ca="1">SUM(INDIRECT(ADDRESS(1+BC28,53)):INDIRECT(ADDRESS(1+BD28,53)))</f>
        <v>1</v>
      </c>
      <c r="BF28" s="24">
        <f t="shared" ca="1" si="48"/>
        <v>1.286008230452675E-4</v>
      </c>
      <c r="BH28" s="12"/>
      <c r="BO28" s="36" t="s">
        <v>6</v>
      </c>
      <c r="BP28" s="32">
        <f t="shared" si="20"/>
        <v>0</v>
      </c>
      <c r="BQ28" s="25">
        <f t="shared" si="61"/>
        <v>31</v>
      </c>
      <c r="BR28" s="12">
        <f t="shared" si="73"/>
        <v>21</v>
      </c>
      <c r="BS28" s="8">
        <f t="shared" si="74"/>
        <v>26</v>
      </c>
      <c r="BT28" s="8">
        <f ca="1">SUM(INDIRECT(ADDRESS(1+BR28,53+15*($BQ$3-5))):INDIRECT(ADDRESS(1+BS28,53+15*($BQ$3-5))))</f>
        <v>252</v>
      </c>
      <c r="BU28" s="24">
        <f t="shared" ca="1" si="49"/>
        <v>5.4012345679012343E-3</v>
      </c>
      <c r="BW28" s="39">
        <f t="shared" si="21"/>
        <v>32</v>
      </c>
      <c r="BX28">
        <f t="shared" si="22"/>
        <v>33</v>
      </c>
      <c r="BY28">
        <f t="shared" si="22"/>
        <v>34</v>
      </c>
      <c r="BZ28">
        <f t="shared" si="22"/>
        <v>35</v>
      </c>
      <c r="CA28">
        <f t="shared" si="22"/>
        <v>36</v>
      </c>
      <c r="CB28">
        <f t="shared" si="22"/>
        <v>37</v>
      </c>
      <c r="CC28">
        <f t="shared" si="22"/>
        <v>38</v>
      </c>
      <c r="CD28" s="36" t="s">
        <v>6</v>
      </c>
      <c r="CE28" s="32">
        <f t="shared" ca="1" si="23"/>
        <v>126</v>
      </c>
      <c r="CF28" s="25">
        <f t="shared" si="62"/>
        <v>32</v>
      </c>
      <c r="CG28" s="12">
        <f t="shared" si="75"/>
        <v>21</v>
      </c>
      <c r="CH28" s="8">
        <f t="shared" si="76"/>
        <v>26</v>
      </c>
      <c r="CI28" s="8">
        <f ca="1">SUM(INDIRECT(ADDRESS(1+CG28,53+15*($CF$3-5))):INDIRECT(ADDRESS(1+CH28,53+15*($CF$3-5))))</f>
        <v>6538</v>
      </c>
      <c r="CJ28" s="24">
        <f t="shared" ca="1" si="50"/>
        <v>2.3355338363054413E-2</v>
      </c>
      <c r="CL28" s="39">
        <f t="shared" si="24"/>
        <v>33</v>
      </c>
      <c r="CM28">
        <f t="shared" si="25"/>
        <v>34</v>
      </c>
      <c r="CN28">
        <f t="shared" si="25"/>
        <v>35</v>
      </c>
      <c r="CO28">
        <f t="shared" si="25"/>
        <v>36</v>
      </c>
      <c r="CP28">
        <f t="shared" si="25"/>
        <v>37</v>
      </c>
      <c r="CQ28">
        <f t="shared" si="25"/>
        <v>38</v>
      </c>
      <c r="CR28">
        <f t="shared" si="25"/>
        <v>39</v>
      </c>
      <c r="CS28" s="36" t="s">
        <v>6</v>
      </c>
      <c r="CT28" s="32">
        <f t="shared" ca="1" si="26"/>
        <v>4417</v>
      </c>
      <c r="CU28" s="25">
        <f t="shared" si="63"/>
        <v>33</v>
      </c>
      <c r="CV28" s="12">
        <f t="shared" si="77"/>
        <v>21</v>
      </c>
      <c r="CW28" s="8">
        <f t="shared" si="78"/>
        <v>26</v>
      </c>
      <c r="CX28" s="8">
        <f ca="1">SUM(INDIRECT(ADDRESS(1+CV28,53+15*($CU$3-5))):INDIRECT(ADDRESS(1+CW28,53+15*($CU$3-5))))</f>
        <v>82384</v>
      </c>
      <c r="CY28" s="24">
        <f t="shared" ca="1" si="51"/>
        <v>4.9049306508154242E-2</v>
      </c>
      <c r="DA28" s="39">
        <f t="shared" si="27"/>
        <v>34</v>
      </c>
      <c r="DB28">
        <f t="shared" si="28"/>
        <v>35</v>
      </c>
      <c r="DC28">
        <f t="shared" si="28"/>
        <v>36</v>
      </c>
      <c r="DD28">
        <f t="shared" si="28"/>
        <v>37</v>
      </c>
      <c r="DE28">
        <f t="shared" si="28"/>
        <v>38</v>
      </c>
      <c r="DF28">
        <f t="shared" si="28"/>
        <v>39</v>
      </c>
      <c r="DG28">
        <f t="shared" si="28"/>
        <v>40</v>
      </c>
      <c r="DH28" s="36" t="s">
        <v>6</v>
      </c>
      <c r="DI28" s="32">
        <f t="shared" ca="1" si="29"/>
        <v>65808</v>
      </c>
      <c r="DJ28" s="25">
        <f t="shared" si="64"/>
        <v>34</v>
      </c>
      <c r="DK28" s="12">
        <f t="shared" si="79"/>
        <v>21</v>
      </c>
      <c r="DL28" s="8">
        <f t="shared" si="80"/>
        <v>26</v>
      </c>
      <c r="DM28" s="8">
        <f ca="1">SUM(INDIRECT(ADDRESS(1+DK28,53+15*($DJ$3-5))):INDIRECT(ADDRESS(1+DL28,53+15*($DJ$3-5))))</f>
        <v>689715</v>
      </c>
      <c r="DN28" s="24">
        <f t="shared" ca="1" si="52"/>
        <v>6.8439750514403291E-2</v>
      </c>
      <c r="DP28" s="39">
        <f t="shared" si="30"/>
        <v>35</v>
      </c>
      <c r="DQ28">
        <f t="shared" si="31"/>
        <v>36</v>
      </c>
      <c r="DR28">
        <f t="shared" si="31"/>
        <v>37</v>
      </c>
      <c r="DS28">
        <f t="shared" si="31"/>
        <v>38</v>
      </c>
      <c r="DT28">
        <f t="shared" si="31"/>
        <v>39</v>
      </c>
      <c r="DU28">
        <f t="shared" si="31"/>
        <v>40</v>
      </c>
      <c r="DV28">
        <f t="shared" si="31"/>
        <v>41</v>
      </c>
      <c r="DW28" s="36" t="s">
        <v>6</v>
      </c>
      <c r="DX28" s="32">
        <f t="shared" ca="1" si="32"/>
        <v>619569</v>
      </c>
      <c r="DY28" s="25">
        <f t="shared" si="65"/>
        <v>35</v>
      </c>
      <c r="DZ28" s="12">
        <f t="shared" si="81"/>
        <v>21</v>
      </c>
      <c r="EA28" s="8">
        <f t="shared" si="82"/>
        <v>26</v>
      </c>
      <c r="EB28" s="8">
        <f ca="1">SUM(INDIRECT(ADDRESS(1+DZ28,53+15*($DY$3-5))):INDIRECT(ADDRESS(1+EA28,53+15*($DY$3-5))))</f>
        <v>4395456</v>
      </c>
      <c r="EC28" s="24">
        <f t="shared" ca="1" si="53"/>
        <v>7.2692805974698974E-2</v>
      </c>
      <c r="EE28" s="39">
        <f t="shared" si="33"/>
        <v>36</v>
      </c>
      <c r="EF28">
        <f t="shared" si="34"/>
        <v>37</v>
      </c>
      <c r="EG28">
        <f t="shared" si="34"/>
        <v>38</v>
      </c>
      <c r="EH28">
        <f t="shared" si="34"/>
        <v>39</v>
      </c>
      <c r="EI28">
        <f t="shared" si="34"/>
        <v>40</v>
      </c>
      <c r="EJ28">
        <f t="shared" si="34"/>
        <v>41</v>
      </c>
      <c r="EK28">
        <f t="shared" si="34"/>
        <v>42</v>
      </c>
      <c r="EL28" s="36" t="s">
        <v>6</v>
      </c>
      <c r="EM28" s="32">
        <f ca="1">IF(EE28&lt;=INDIRECT(ADDRESS(3,69+15*($EN$3-6)))*6,VLOOKUP(EE28,$DY$3:$EB$56,4),0)</f>
        <v>4325310</v>
      </c>
      <c r="EN28" s="25">
        <f t="shared" si="66"/>
        <v>36</v>
      </c>
      <c r="EO28" s="12">
        <f t="shared" si="107"/>
        <v>21</v>
      </c>
      <c r="EP28" s="8">
        <f t="shared" si="107"/>
        <v>26</v>
      </c>
      <c r="EQ28" s="8">
        <f ca="1">SUM(INDIRECT(ADDRESS(1+EO28,53+15*($EN$3-5))):INDIRECT(ADDRESS(1+EP28,53+15*($EN$3-5))))</f>
        <v>22967626</v>
      </c>
      <c r="ER28" s="24">
        <f t="shared" ca="1" si="54"/>
        <v>6.3307090341989988E-2</v>
      </c>
      <c r="ET28" s="39">
        <f t="shared" si="35"/>
        <v>37</v>
      </c>
      <c r="EU28">
        <f t="shared" si="36"/>
        <v>38</v>
      </c>
      <c r="EV28">
        <f t="shared" si="36"/>
        <v>39</v>
      </c>
      <c r="EW28">
        <f t="shared" si="36"/>
        <v>40</v>
      </c>
      <c r="EX28">
        <f t="shared" si="36"/>
        <v>41</v>
      </c>
      <c r="EY28">
        <f t="shared" si="36"/>
        <v>42</v>
      </c>
      <c r="EZ28">
        <f t="shared" si="36"/>
        <v>43</v>
      </c>
      <c r="FA28" s="36" t="s">
        <v>6</v>
      </c>
      <c r="FB28" s="32">
        <f t="shared" ca="1" si="37"/>
        <v>24362481</v>
      </c>
      <c r="FC28" s="73">
        <f t="shared" si="67"/>
        <v>37</v>
      </c>
      <c r="FD28" s="12">
        <f t="shared" ref="FD28:FF28" si="125">FD27+1</f>
        <v>21</v>
      </c>
      <c r="FE28" s="8">
        <f t="shared" si="125"/>
        <v>26</v>
      </c>
      <c r="FF28" s="8">
        <f ca="1">SUM(INDIRECT(ADDRESS(1+FD28,53+15*($FC$3-5))):INDIRECT(ADDRESS(1+FE28,53+15*($FC$3-5))))</f>
        <v>103027860</v>
      </c>
      <c r="FG28" s="24">
        <f t="shared" ca="1" si="55"/>
        <v>4.7330345481083509E-2</v>
      </c>
      <c r="FI28" s="39">
        <f t="shared" si="38"/>
        <v>38</v>
      </c>
      <c r="FJ28">
        <f t="shared" si="39"/>
        <v>39</v>
      </c>
      <c r="FK28">
        <f t="shared" si="39"/>
        <v>40</v>
      </c>
      <c r="FL28">
        <f t="shared" si="39"/>
        <v>41</v>
      </c>
      <c r="FM28">
        <f t="shared" si="39"/>
        <v>42</v>
      </c>
      <c r="FN28">
        <f t="shared" si="39"/>
        <v>43</v>
      </c>
      <c r="FO28">
        <f t="shared" si="39"/>
        <v>44</v>
      </c>
      <c r="FP28" s="36" t="s">
        <v>6</v>
      </c>
      <c r="FQ28" s="32">
        <f t="shared" ca="1" si="69"/>
        <v>116523342</v>
      </c>
      <c r="FR28" s="25">
        <f t="shared" si="68"/>
        <v>38</v>
      </c>
      <c r="FS28" s="12">
        <f t="shared" ref="FS28:FU28" si="126">FS27+1</f>
        <v>21</v>
      </c>
      <c r="FT28" s="8">
        <f t="shared" si="126"/>
        <v>26</v>
      </c>
      <c r="FU28" s="8">
        <f ca="1">SUM(INDIRECT(ADDRESS(1+FS28,53+15*($FR$3-5))):INDIRECT(ADDRESS(1+FT28,53+15*($FR$3-5))))</f>
        <v>409137898</v>
      </c>
      <c r="FV28" s="24">
        <f t="shared" ca="1" si="56"/>
        <v>3.132589259795733E-2</v>
      </c>
    </row>
    <row r="29" spans="16:178" s="8" customFormat="1" x14ac:dyDescent="0.25">
      <c r="U29" s="3">
        <v>4</v>
      </c>
      <c r="V29" s="8">
        <f t="shared" si="110"/>
        <v>10</v>
      </c>
      <c r="W29" s="8">
        <f t="shared" si="110"/>
        <v>11</v>
      </c>
      <c r="X29" s="8">
        <f t="shared" si="110"/>
        <v>12</v>
      </c>
      <c r="Y29" s="8">
        <f t="shared" si="110"/>
        <v>13</v>
      </c>
      <c r="Z29" s="8">
        <f t="shared" si="110"/>
        <v>14</v>
      </c>
      <c r="AA29" s="9">
        <f t="shared" si="110"/>
        <v>15</v>
      </c>
      <c r="AB29" s="13">
        <f t="shared" si="70"/>
        <v>5</v>
      </c>
      <c r="AO29"/>
      <c r="AZ29" s="35"/>
      <c r="BA29" s="33"/>
      <c r="BC29" s="8">
        <f t="shared" si="120"/>
        <v>22</v>
      </c>
      <c r="BD29" s="8">
        <f t="shared" si="72"/>
        <v>27</v>
      </c>
      <c r="BO29" s="36" t="s">
        <v>6</v>
      </c>
      <c r="BP29" s="32">
        <f t="shared" si="20"/>
        <v>0</v>
      </c>
      <c r="BQ29" s="25">
        <f t="shared" si="61"/>
        <v>32</v>
      </c>
      <c r="BR29" s="12">
        <f t="shared" si="73"/>
        <v>22</v>
      </c>
      <c r="BS29" s="8">
        <f t="shared" si="74"/>
        <v>27</v>
      </c>
      <c r="BT29" s="8">
        <f ca="1">SUM(INDIRECT(ADDRESS(1+BR29,53+15*($BQ$3-5))):INDIRECT(ADDRESS(1+BS29,53+15*($BQ$3-5))))</f>
        <v>126</v>
      </c>
      <c r="BU29" s="24">
        <f t="shared" ca="1" si="49"/>
        <v>2.7006172839506171E-3</v>
      </c>
      <c r="BW29" s="15">
        <f t="shared" si="21"/>
        <v>33</v>
      </c>
      <c r="BX29">
        <f t="shared" si="22"/>
        <v>34</v>
      </c>
      <c r="BY29">
        <f t="shared" si="22"/>
        <v>35</v>
      </c>
      <c r="BZ29">
        <f t="shared" si="22"/>
        <v>36</v>
      </c>
      <c r="CA29">
        <f t="shared" si="22"/>
        <v>37</v>
      </c>
      <c r="CB29">
        <f t="shared" si="22"/>
        <v>38</v>
      </c>
      <c r="CC29">
        <f t="shared" si="22"/>
        <v>39</v>
      </c>
      <c r="CD29" s="36" t="s">
        <v>6</v>
      </c>
      <c r="CE29" s="32">
        <f t="shared" ca="1" si="23"/>
        <v>56</v>
      </c>
      <c r="CF29" s="25">
        <f t="shared" si="62"/>
        <v>33</v>
      </c>
      <c r="CG29" s="12">
        <f t="shared" si="75"/>
        <v>22</v>
      </c>
      <c r="CH29" s="8">
        <f t="shared" si="76"/>
        <v>27</v>
      </c>
      <c r="CI29" s="8">
        <f ca="1">SUM(INDIRECT(ADDRESS(1+CG29,53+15*($CF$3-5))):INDIRECT(ADDRESS(1+CH29,53+15*($CF$3-5))))</f>
        <v>4417</v>
      </c>
      <c r="CJ29" s="24">
        <f t="shared" ca="1" si="50"/>
        <v>1.5778606538637403E-2</v>
      </c>
      <c r="CL29" s="15">
        <f t="shared" si="24"/>
        <v>34</v>
      </c>
      <c r="CM29">
        <f t="shared" si="25"/>
        <v>35</v>
      </c>
      <c r="CN29">
        <f t="shared" si="25"/>
        <v>36</v>
      </c>
      <c r="CO29">
        <f t="shared" si="25"/>
        <v>37</v>
      </c>
      <c r="CP29">
        <f t="shared" si="25"/>
        <v>38</v>
      </c>
      <c r="CQ29">
        <f t="shared" si="25"/>
        <v>39</v>
      </c>
      <c r="CR29">
        <f t="shared" si="25"/>
        <v>40</v>
      </c>
      <c r="CS29" s="36" t="s">
        <v>6</v>
      </c>
      <c r="CT29" s="32">
        <f t="shared" ca="1" si="26"/>
        <v>2807</v>
      </c>
      <c r="CU29" s="25">
        <f t="shared" si="63"/>
        <v>34</v>
      </c>
      <c r="CV29" s="12">
        <f t="shared" si="77"/>
        <v>22</v>
      </c>
      <c r="CW29" s="8">
        <f t="shared" si="78"/>
        <v>27</v>
      </c>
      <c r="CX29" s="8">
        <f ca="1">SUM(INDIRECT(ADDRESS(1+CV29,53+15*($CU$3-5))):INDIRECT(ADDRESS(1+CW29,53+15*($CU$3-5))))</f>
        <v>65808</v>
      </c>
      <c r="CY29" s="24">
        <f t="shared" ca="1" si="51"/>
        <v>3.9180384087791495E-2</v>
      </c>
      <c r="DA29" s="15">
        <f t="shared" si="27"/>
        <v>35</v>
      </c>
      <c r="DB29">
        <f t="shared" si="28"/>
        <v>36</v>
      </c>
      <c r="DC29">
        <f t="shared" si="28"/>
        <v>37</v>
      </c>
      <c r="DD29">
        <f t="shared" si="28"/>
        <v>38</v>
      </c>
      <c r="DE29">
        <f t="shared" si="28"/>
        <v>39</v>
      </c>
      <c r="DF29">
        <f t="shared" si="28"/>
        <v>40</v>
      </c>
      <c r="DG29">
        <f t="shared" si="28"/>
        <v>41</v>
      </c>
      <c r="DH29" s="36" t="s">
        <v>6</v>
      </c>
      <c r="DI29" s="32">
        <f t="shared" ca="1" si="29"/>
        <v>50288</v>
      </c>
      <c r="DJ29" s="25">
        <f t="shared" si="64"/>
        <v>35</v>
      </c>
      <c r="DK29" s="12">
        <f t="shared" si="79"/>
        <v>22</v>
      </c>
      <c r="DL29" s="8">
        <f t="shared" si="80"/>
        <v>27</v>
      </c>
      <c r="DM29" s="8">
        <f ca="1">SUM(INDIRECT(ADDRESS(1+DK29,53+15*($DJ$3-5))):INDIRECT(ADDRESS(1+DL29,53+15*($DJ$3-5))))</f>
        <v>619569</v>
      </c>
      <c r="DN29" s="24">
        <f t="shared" ca="1" si="52"/>
        <v>6.1479230967078191E-2</v>
      </c>
      <c r="DP29" s="15">
        <f t="shared" si="30"/>
        <v>36</v>
      </c>
      <c r="DQ29">
        <f t="shared" si="31"/>
        <v>37</v>
      </c>
      <c r="DR29">
        <f t="shared" si="31"/>
        <v>38</v>
      </c>
      <c r="DS29">
        <f t="shared" si="31"/>
        <v>39</v>
      </c>
      <c r="DT29">
        <f t="shared" si="31"/>
        <v>40</v>
      </c>
      <c r="DU29">
        <f t="shared" si="31"/>
        <v>41</v>
      </c>
      <c r="DV29">
        <f t="shared" si="31"/>
        <v>42</v>
      </c>
      <c r="DW29" s="36" t="s">
        <v>6</v>
      </c>
      <c r="DX29" s="32">
        <f t="shared" ca="1" si="32"/>
        <v>536569</v>
      </c>
      <c r="DY29" s="25">
        <f t="shared" si="65"/>
        <v>36</v>
      </c>
      <c r="DZ29" s="12">
        <f t="shared" si="81"/>
        <v>22</v>
      </c>
      <c r="EA29" s="8">
        <f t="shared" si="82"/>
        <v>27</v>
      </c>
      <c r="EB29" s="8">
        <f ca="1">SUM(INDIRECT(ADDRESS(1+DZ29,53+15*($DY$3-5))):INDIRECT(ADDRESS(1+EA29,53+15*($DY$3-5))))</f>
        <v>4325310</v>
      </c>
      <c r="EC29" s="24">
        <f t="shared" ca="1" si="53"/>
        <v>7.1532719383478133E-2</v>
      </c>
      <c r="EE29" s="15">
        <f t="shared" si="33"/>
        <v>37</v>
      </c>
      <c r="EF29">
        <f t="shared" si="34"/>
        <v>38</v>
      </c>
      <c r="EG29">
        <f t="shared" si="34"/>
        <v>39</v>
      </c>
      <c r="EH29">
        <f t="shared" si="34"/>
        <v>40</v>
      </c>
      <c r="EI29">
        <f t="shared" si="34"/>
        <v>41</v>
      </c>
      <c r="EJ29">
        <f t="shared" si="34"/>
        <v>42</v>
      </c>
      <c r="EK29">
        <f t="shared" si="34"/>
        <v>43</v>
      </c>
      <c r="EL29" s="36" t="s">
        <v>6</v>
      </c>
      <c r="EM29" s="32">
        <f ca="1">IF(EE29&lt;=INDIRECT(ADDRESS(3,69+15*($EN$3-6)))*6,VLOOKUP(EE29,$DY$3:$EB$56,4),0)</f>
        <v>4121260</v>
      </c>
      <c r="EN29" s="25">
        <f t="shared" si="66"/>
        <v>37</v>
      </c>
      <c r="EO29" s="12">
        <f t="shared" si="107"/>
        <v>22</v>
      </c>
      <c r="EP29" s="8">
        <f t="shared" si="107"/>
        <v>27</v>
      </c>
      <c r="EQ29" s="8">
        <f ca="1">SUM(INDIRECT(ADDRESS(1+EO29,53+15*($EN$3-5))):INDIRECT(ADDRESS(1+EP29,53+15*($EN$3-5))))</f>
        <v>24362481</v>
      </c>
      <c r="ER29" s="24">
        <f t="shared" ca="1" si="54"/>
        <v>6.7151815586948979E-2</v>
      </c>
      <c r="ET29" s="15">
        <f t="shared" si="35"/>
        <v>38</v>
      </c>
      <c r="EU29">
        <f t="shared" si="36"/>
        <v>39</v>
      </c>
      <c r="EV29">
        <f t="shared" si="36"/>
        <v>40</v>
      </c>
      <c r="EW29">
        <f t="shared" si="36"/>
        <v>41</v>
      </c>
      <c r="EX29">
        <f t="shared" si="36"/>
        <v>42</v>
      </c>
      <c r="EY29">
        <f t="shared" si="36"/>
        <v>43</v>
      </c>
      <c r="EZ29">
        <f t="shared" si="36"/>
        <v>44</v>
      </c>
      <c r="FA29" s="36" t="s">
        <v>6</v>
      </c>
      <c r="FB29" s="32">
        <f t="shared" ca="1" si="37"/>
        <v>25090131</v>
      </c>
      <c r="FC29" s="73">
        <f t="shared" si="67"/>
        <v>38</v>
      </c>
      <c r="FD29" s="12">
        <f t="shared" ref="FD29:FF29" si="127">FD28+1</f>
        <v>22</v>
      </c>
      <c r="FE29" s="8">
        <f t="shared" si="127"/>
        <v>27</v>
      </c>
      <c r="FF29" s="8">
        <f ca="1">SUM(INDIRECT(ADDRESS(1+FD29,53+15*($FC$3-5))):INDIRECT(ADDRESS(1+FE29,53+15*($FC$3-5))))</f>
        <v>116523342</v>
      </c>
      <c r="FG29" s="24">
        <f t="shared" ca="1" si="55"/>
        <v>5.3530084323506748E-2</v>
      </c>
      <c r="FI29" s="15">
        <f t="shared" si="38"/>
        <v>39</v>
      </c>
      <c r="FJ29">
        <f t="shared" si="39"/>
        <v>40</v>
      </c>
      <c r="FK29">
        <f t="shared" si="39"/>
        <v>41</v>
      </c>
      <c r="FL29">
        <f t="shared" si="39"/>
        <v>42</v>
      </c>
      <c r="FM29">
        <f t="shared" si="39"/>
        <v>43</v>
      </c>
      <c r="FN29">
        <f t="shared" si="39"/>
        <v>44</v>
      </c>
      <c r="FO29">
        <f t="shared" si="39"/>
        <v>45</v>
      </c>
      <c r="FP29" s="36" t="s">
        <v>6</v>
      </c>
      <c r="FQ29" s="32">
        <f t="shared" ca="1" si="69"/>
        <v>128184068</v>
      </c>
      <c r="FR29" s="25">
        <f t="shared" si="68"/>
        <v>39</v>
      </c>
      <c r="FS29" s="12">
        <f t="shared" ref="FS29:FU29" si="128">FS28+1</f>
        <v>22</v>
      </c>
      <c r="FT29" s="8">
        <f t="shared" si="128"/>
        <v>27</v>
      </c>
      <c r="FU29" s="8">
        <f ca="1">SUM(INDIRECT(ADDRESS(1+FS29,53+15*($FR$3-5))):INDIRECT(ADDRESS(1+FT29,53+15*($FR$3-5))))</f>
        <v>489506473</v>
      </c>
      <c r="FV29" s="24">
        <f t="shared" ca="1" si="56"/>
        <v>3.7479361540843865E-2</v>
      </c>
    </row>
    <row r="30" spans="16:178" s="8" customFormat="1" x14ac:dyDescent="0.25">
      <c r="U30" s="3">
        <v>5</v>
      </c>
      <c r="V30" s="8">
        <f t="shared" si="110"/>
        <v>11</v>
      </c>
      <c r="W30" s="8">
        <f t="shared" si="110"/>
        <v>12</v>
      </c>
      <c r="X30" s="8">
        <f t="shared" si="110"/>
        <v>13</v>
      </c>
      <c r="Y30" s="8">
        <f t="shared" si="110"/>
        <v>14</v>
      </c>
      <c r="Z30" s="8">
        <f t="shared" si="110"/>
        <v>15</v>
      </c>
      <c r="AA30" s="9">
        <f t="shared" si="110"/>
        <v>16</v>
      </c>
      <c r="AB30" s="13">
        <f t="shared" si="70"/>
        <v>5</v>
      </c>
      <c r="AZ30" s="35"/>
      <c r="BA30" s="33"/>
      <c r="BC30" s="8">
        <f t="shared" si="120"/>
        <v>23</v>
      </c>
      <c r="BD30" s="8">
        <f t="shared" si="72"/>
        <v>28</v>
      </c>
      <c r="BO30" s="36" t="s">
        <v>6</v>
      </c>
      <c r="BP30" s="32">
        <f t="shared" si="20"/>
        <v>0</v>
      </c>
      <c r="BQ30" s="25">
        <f t="shared" si="61"/>
        <v>33</v>
      </c>
      <c r="BR30" s="12">
        <f t="shared" si="73"/>
        <v>23</v>
      </c>
      <c r="BS30" s="8">
        <f t="shared" si="74"/>
        <v>28</v>
      </c>
      <c r="BT30" s="8">
        <f ca="1">SUM(INDIRECT(ADDRESS(1+BR30,53+15*($BQ$3-5))):INDIRECT(ADDRESS(1+BS30,53+15*($BQ$3-5))))</f>
        <v>56</v>
      </c>
      <c r="BU30" s="24">
        <f t="shared" ca="1" si="49"/>
        <v>1.2002743484224967E-3</v>
      </c>
      <c r="BW30" s="15">
        <f t="shared" si="21"/>
        <v>34</v>
      </c>
      <c r="BX30">
        <f t="shared" si="22"/>
        <v>35</v>
      </c>
      <c r="BY30">
        <f t="shared" si="22"/>
        <v>36</v>
      </c>
      <c r="BZ30">
        <f t="shared" si="22"/>
        <v>37</v>
      </c>
      <c r="CA30">
        <f t="shared" si="22"/>
        <v>38</v>
      </c>
      <c r="CB30">
        <f t="shared" si="22"/>
        <v>39</v>
      </c>
      <c r="CC30">
        <f t="shared" si="22"/>
        <v>40</v>
      </c>
      <c r="CD30" s="36" t="s">
        <v>6</v>
      </c>
      <c r="CE30" s="32">
        <f t="shared" ca="1" si="23"/>
        <v>21</v>
      </c>
      <c r="CF30" s="25">
        <f t="shared" si="62"/>
        <v>34</v>
      </c>
      <c r="CG30" s="12">
        <f t="shared" si="75"/>
        <v>23</v>
      </c>
      <c r="CH30" s="8">
        <f t="shared" si="76"/>
        <v>28</v>
      </c>
      <c r="CI30" s="8">
        <f ca="1">SUM(INDIRECT(ADDRESS(1+CG30,53+15*($CF$3-5))):INDIRECT(ADDRESS(1+CH30,53+15*($CF$3-5))))</f>
        <v>2807</v>
      </c>
      <c r="CJ30" s="24">
        <f t="shared" ca="1" si="50"/>
        <v>1.0027291952446274E-2</v>
      </c>
      <c r="CL30" s="15">
        <f t="shared" si="24"/>
        <v>35</v>
      </c>
      <c r="CM30">
        <f t="shared" si="25"/>
        <v>36</v>
      </c>
      <c r="CN30">
        <f t="shared" si="25"/>
        <v>37</v>
      </c>
      <c r="CO30">
        <f t="shared" si="25"/>
        <v>38</v>
      </c>
      <c r="CP30">
        <f t="shared" si="25"/>
        <v>39</v>
      </c>
      <c r="CQ30">
        <f t="shared" si="25"/>
        <v>40</v>
      </c>
      <c r="CR30">
        <f t="shared" si="25"/>
        <v>41</v>
      </c>
      <c r="CS30" s="36" t="s">
        <v>6</v>
      </c>
      <c r="CT30" s="32">
        <f t="shared" ca="1" si="26"/>
        <v>1667</v>
      </c>
      <c r="CU30" s="25">
        <f t="shared" si="63"/>
        <v>35</v>
      </c>
      <c r="CV30" s="12">
        <f t="shared" si="77"/>
        <v>23</v>
      </c>
      <c r="CW30" s="8">
        <f t="shared" si="78"/>
        <v>28</v>
      </c>
      <c r="CX30" s="8">
        <f ca="1">SUM(INDIRECT(ADDRESS(1+CV30,53+15*($CU$3-5))):INDIRECT(ADDRESS(1+CW30,53+15*($CU$3-5))))</f>
        <v>50288</v>
      </c>
      <c r="CY30" s="24">
        <f t="shared" ca="1" si="51"/>
        <v>2.9940176802316719E-2</v>
      </c>
      <c r="DA30" s="15">
        <f t="shared" si="27"/>
        <v>36</v>
      </c>
      <c r="DB30">
        <f t="shared" si="28"/>
        <v>37</v>
      </c>
      <c r="DC30">
        <f t="shared" si="28"/>
        <v>38</v>
      </c>
      <c r="DD30">
        <f t="shared" si="28"/>
        <v>39</v>
      </c>
      <c r="DE30">
        <f t="shared" si="28"/>
        <v>40</v>
      </c>
      <c r="DF30">
        <f t="shared" si="28"/>
        <v>41</v>
      </c>
      <c r="DG30">
        <f t="shared" si="28"/>
        <v>42</v>
      </c>
      <c r="DH30" s="36" t="s">
        <v>6</v>
      </c>
      <c r="DI30" s="32">
        <f t="shared" ca="1" si="29"/>
        <v>36688</v>
      </c>
      <c r="DJ30" s="25">
        <f t="shared" si="64"/>
        <v>36</v>
      </c>
      <c r="DK30" s="12">
        <f t="shared" si="79"/>
        <v>23</v>
      </c>
      <c r="DL30" s="8">
        <f t="shared" si="80"/>
        <v>28</v>
      </c>
      <c r="DM30" s="8">
        <f ca="1">SUM(INDIRECT(ADDRESS(1+DK30,53+15*($DJ$3-5))):INDIRECT(ADDRESS(1+DL30,53+15*($DJ$3-5))))</f>
        <v>536569</v>
      </c>
      <c r="DN30" s="24">
        <f t="shared" ca="1" si="52"/>
        <v>5.3243221466493927E-2</v>
      </c>
      <c r="DP30" s="15">
        <f t="shared" si="30"/>
        <v>37</v>
      </c>
      <c r="DQ30">
        <f t="shared" si="31"/>
        <v>38</v>
      </c>
      <c r="DR30">
        <f t="shared" si="31"/>
        <v>39</v>
      </c>
      <c r="DS30">
        <f t="shared" si="31"/>
        <v>40</v>
      </c>
      <c r="DT30">
        <f t="shared" si="31"/>
        <v>41</v>
      </c>
      <c r="DU30">
        <f t="shared" si="31"/>
        <v>42</v>
      </c>
      <c r="DV30">
        <f t="shared" si="31"/>
        <v>43</v>
      </c>
      <c r="DW30" s="36" t="s">
        <v>6</v>
      </c>
      <c r="DX30" s="32">
        <f t="shared" ca="1" si="32"/>
        <v>447669</v>
      </c>
      <c r="DY30" s="25">
        <f t="shared" si="65"/>
        <v>37</v>
      </c>
      <c r="DZ30" s="12">
        <f t="shared" si="81"/>
        <v>23</v>
      </c>
      <c r="EA30" s="8">
        <f t="shared" si="82"/>
        <v>28</v>
      </c>
      <c r="EB30" s="8">
        <f ca="1">SUM(INDIRECT(ADDRESS(1+DZ30,53+15*($DY$3-5))):INDIRECT(ADDRESS(1+EA30,53+15*($DY$3-5))))</f>
        <v>4121260</v>
      </c>
      <c r="EC30" s="24">
        <f t="shared" ca="1" si="53"/>
        <v>6.8158105450558018E-2</v>
      </c>
      <c r="EE30" s="15">
        <f t="shared" si="33"/>
        <v>38</v>
      </c>
      <c r="EF30">
        <f t="shared" si="34"/>
        <v>39</v>
      </c>
      <c r="EG30">
        <f t="shared" si="34"/>
        <v>40</v>
      </c>
      <c r="EH30">
        <f t="shared" si="34"/>
        <v>41</v>
      </c>
      <c r="EI30">
        <f t="shared" si="34"/>
        <v>42</v>
      </c>
      <c r="EJ30">
        <f t="shared" si="34"/>
        <v>43</v>
      </c>
      <c r="EK30">
        <f t="shared" si="34"/>
        <v>44</v>
      </c>
      <c r="EL30" s="36" t="s">
        <v>6</v>
      </c>
      <c r="EM30" s="32">
        <f ca="1">IF(EE30&lt;=INDIRECT(ADDRESS(3,69+15*($EN$3-6)))*6,VLOOKUP(EE30,$DY$3:$EB$56,4),0)</f>
        <v>3801535</v>
      </c>
      <c r="EN30" s="25">
        <f t="shared" si="66"/>
        <v>38</v>
      </c>
      <c r="EO30" s="12">
        <f t="shared" si="107"/>
        <v>23</v>
      </c>
      <c r="EP30" s="8">
        <f t="shared" si="107"/>
        <v>28</v>
      </c>
      <c r="EQ30" s="8">
        <f ca="1">SUM(INDIRECT(ADDRESS(1+EO30,53+15*($EN$3-5))):INDIRECT(ADDRESS(1+EP30,53+15*($EN$3-5))))</f>
        <v>25090131</v>
      </c>
      <c r="ER30" s="24">
        <f t="shared" ca="1" si="54"/>
        <v>6.9157482358401495E-2</v>
      </c>
      <c r="ET30" s="15">
        <f t="shared" si="35"/>
        <v>39</v>
      </c>
      <c r="EU30">
        <f t="shared" si="36"/>
        <v>40</v>
      </c>
      <c r="EV30">
        <f t="shared" si="36"/>
        <v>41</v>
      </c>
      <c r="EW30">
        <f t="shared" si="36"/>
        <v>42</v>
      </c>
      <c r="EX30">
        <f t="shared" si="36"/>
        <v>43</v>
      </c>
      <c r="EY30">
        <f t="shared" si="36"/>
        <v>44</v>
      </c>
      <c r="EZ30">
        <f t="shared" si="36"/>
        <v>45</v>
      </c>
      <c r="FA30" s="36" t="s">
        <v>6</v>
      </c>
      <c r="FB30" s="32">
        <f t="shared" ca="1" si="37"/>
        <v>25090131</v>
      </c>
      <c r="FC30" s="73">
        <f t="shared" si="67"/>
        <v>39</v>
      </c>
      <c r="FD30" s="12">
        <f t="shared" ref="FD30:FF30" si="129">FD29+1</f>
        <v>23</v>
      </c>
      <c r="FE30" s="8">
        <f t="shared" si="129"/>
        <v>28</v>
      </c>
      <c r="FF30" s="8">
        <f ca="1">SUM(INDIRECT(ADDRESS(1+FD30,53+15*($FC$3-5))):INDIRECT(ADDRESS(1+FE30,53+15*($FC$3-5))))</f>
        <v>128184068</v>
      </c>
      <c r="FG30" s="24">
        <f t="shared" ca="1" si="55"/>
        <v>5.888694789555661E-2</v>
      </c>
      <c r="FI30" s="15">
        <f t="shared" si="38"/>
        <v>40</v>
      </c>
      <c r="FJ30">
        <f t="shared" si="39"/>
        <v>41</v>
      </c>
      <c r="FK30">
        <f t="shared" si="39"/>
        <v>42</v>
      </c>
      <c r="FL30">
        <f t="shared" si="39"/>
        <v>43</v>
      </c>
      <c r="FM30">
        <f t="shared" si="39"/>
        <v>44</v>
      </c>
      <c r="FN30">
        <f t="shared" si="39"/>
        <v>45</v>
      </c>
      <c r="FO30">
        <f t="shared" si="39"/>
        <v>46</v>
      </c>
      <c r="FP30" s="36" t="s">
        <v>6</v>
      </c>
      <c r="FQ30" s="32">
        <f t="shared" ca="1" si="69"/>
        <v>137194629</v>
      </c>
      <c r="FR30" s="25">
        <f t="shared" si="68"/>
        <v>40</v>
      </c>
      <c r="FS30" s="12">
        <f t="shared" ref="FS30:FU30" si="130">FS29+1</f>
        <v>23</v>
      </c>
      <c r="FT30" s="8">
        <f t="shared" si="130"/>
        <v>28</v>
      </c>
      <c r="FU30" s="8">
        <f ca="1">SUM(INDIRECT(ADDRESS(1+FS30,53+15*($FR$3-5))):INDIRECT(ADDRESS(1+FT30,53+15*($FR$3-5))))</f>
        <v>570374701</v>
      </c>
      <c r="FV30" s="24">
        <f t="shared" ca="1" si="56"/>
        <v>4.3671086720296994E-2</v>
      </c>
    </row>
    <row r="31" spans="16:178" s="8" customFormat="1" x14ac:dyDescent="0.25">
      <c r="U31" s="4">
        <v>6</v>
      </c>
      <c r="V31" s="10">
        <f t="shared" si="110"/>
        <v>12</v>
      </c>
      <c r="W31" s="10">
        <f t="shared" si="110"/>
        <v>13</v>
      </c>
      <c r="X31" s="10">
        <f t="shared" si="110"/>
        <v>14</v>
      </c>
      <c r="Y31" s="10">
        <f t="shared" si="110"/>
        <v>15</v>
      </c>
      <c r="Z31" s="10">
        <f t="shared" si="110"/>
        <v>16</v>
      </c>
      <c r="AA31" s="11">
        <f t="shared" si="110"/>
        <v>17</v>
      </c>
      <c r="AB31" s="13">
        <f t="shared" si="70"/>
        <v>5</v>
      </c>
      <c r="AZ31" s="35"/>
      <c r="BA31" s="33"/>
      <c r="BC31" s="8">
        <f t="shared" si="120"/>
        <v>24</v>
      </c>
      <c r="BD31" s="8">
        <f t="shared" si="72"/>
        <v>29</v>
      </c>
      <c r="BO31" s="36" t="s">
        <v>6</v>
      </c>
      <c r="BP31" s="32">
        <f t="shared" si="20"/>
        <v>0</v>
      </c>
      <c r="BQ31" s="25">
        <f t="shared" si="61"/>
        <v>34</v>
      </c>
      <c r="BR31" s="12">
        <f t="shared" si="73"/>
        <v>24</v>
      </c>
      <c r="BS31" s="8">
        <f t="shared" si="74"/>
        <v>29</v>
      </c>
      <c r="BT31" s="8">
        <f ca="1">SUM(INDIRECT(ADDRESS(1+BR31,53+15*($BQ$3-5))):INDIRECT(ADDRESS(1+BS31,53+15*($BQ$3-5))))</f>
        <v>21</v>
      </c>
      <c r="BU31" s="24">
        <f t="shared" ca="1" si="49"/>
        <v>4.5010288065843623E-4</v>
      </c>
      <c r="BW31" s="15">
        <f t="shared" si="21"/>
        <v>35</v>
      </c>
      <c r="BX31">
        <f t="shared" si="22"/>
        <v>36</v>
      </c>
      <c r="BY31">
        <f t="shared" si="22"/>
        <v>37</v>
      </c>
      <c r="BZ31">
        <f t="shared" si="22"/>
        <v>38</v>
      </c>
      <c r="CA31">
        <f t="shared" si="22"/>
        <v>39</v>
      </c>
      <c r="CB31">
        <f t="shared" si="22"/>
        <v>40</v>
      </c>
      <c r="CC31">
        <f t="shared" si="22"/>
        <v>41</v>
      </c>
      <c r="CD31" s="36" t="s">
        <v>6</v>
      </c>
      <c r="CE31" s="32">
        <f t="shared" ca="1" si="23"/>
        <v>6</v>
      </c>
      <c r="CF31" s="25">
        <f t="shared" si="62"/>
        <v>35</v>
      </c>
      <c r="CG31" s="12">
        <f t="shared" si="75"/>
        <v>24</v>
      </c>
      <c r="CH31" s="8">
        <f t="shared" si="76"/>
        <v>29</v>
      </c>
      <c r="CI31" s="8">
        <f ca="1">SUM(INDIRECT(ADDRESS(1+CG31,53+15*($CF$3-5))):INDIRECT(ADDRESS(1+CH31,53+15*($CF$3-5))))</f>
        <v>1667</v>
      </c>
      <c r="CJ31" s="24">
        <f t="shared" ca="1" si="50"/>
        <v>5.9549325560128031E-3</v>
      </c>
      <c r="CL31" s="15">
        <f t="shared" si="24"/>
        <v>36</v>
      </c>
      <c r="CM31">
        <f t="shared" si="25"/>
        <v>37</v>
      </c>
      <c r="CN31">
        <f t="shared" si="25"/>
        <v>38</v>
      </c>
      <c r="CO31">
        <f t="shared" si="25"/>
        <v>39</v>
      </c>
      <c r="CP31">
        <f t="shared" si="25"/>
        <v>40</v>
      </c>
      <c r="CQ31">
        <f t="shared" si="25"/>
        <v>41</v>
      </c>
      <c r="CR31">
        <f t="shared" si="25"/>
        <v>42</v>
      </c>
      <c r="CS31" s="36" t="s">
        <v>6</v>
      </c>
      <c r="CT31" s="32">
        <f t="shared" ca="1" si="26"/>
        <v>917</v>
      </c>
      <c r="CU31" s="25">
        <f t="shared" si="63"/>
        <v>36</v>
      </c>
      <c r="CV31" s="12">
        <f t="shared" si="77"/>
        <v>24</v>
      </c>
      <c r="CW31" s="8">
        <f t="shared" si="78"/>
        <v>29</v>
      </c>
      <c r="CX31" s="8">
        <f ca="1">SUM(INDIRECT(ADDRESS(1+CV31,53+15*($CU$3-5))):INDIRECT(ADDRESS(1+CW31,53+15*($CU$3-5))))</f>
        <v>36688</v>
      </c>
      <c r="CY31" s="24">
        <f t="shared" ca="1" si="51"/>
        <v>2.1843087943910988E-2</v>
      </c>
      <c r="DA31" s="15">
        <f t="shared" si="27"/>
        <v>37</v>
      </c>
      <c r="DB31">
        <f t="shared" si="28"/>
        <v>38</v>
      </c>
      <c r="DC31">
        <f t="shared" si="28"/>
        <v>39</v>
      </c>
      <c r="DD31">
        <f t="shared" si="28"/>
        <v>40</v>
      </c>
      <c r="DE31">
        <f t="shared" si="28"/>
        <v>41</v>
      </c>
      <c r="DF31">
        <f t="shared" si="28"/>
        <v>42</v>
      </c>
      <c r="DG31">
        <f t="shared" si="28"/>
        <v>43</v>
      </c>
      <c r="DH31" s="36" t="s">
        <v>6</v>
      </c>
      <c r="DI31" s="32">
        <f t="shared" ca="1" si="29"/>
        <v>25488</v>
      </c>
      <c r="DJ31" s="25">
        <f t="shared" si="64"/>
        <v>37</v>
      </c>
      <c r="DK31" s="12">
        <f t="shared" si="79"/>
        <v>24</v>
      </c>
      <c r="DL31" s="8">
        <f t="shared" si="80"/>
        <v>29</v>
      </c>
      <c r="DM31" s="8">
        <f ca="1">SUM(INDIRECT(ADDRESS(1+DK31,53+15*($DJ$3-5))):INDIRECT(ADDRESS(1+DL31,53+15*($DJ$3-5))))</f>
        <v>447669</v>
      </c>
      <c r="DN31" s="24">
        <f t="shared" ca="1" si="52"/>
        <v>4.4421760688157293E-2</v>
      </c>
      <c r="DP31" s="15">
        <f t="shared" si="30"/>
        <v>38</v>
      </c>
      <c r="DQ31">
        <f t="shared" si="31"/>
        <v>39</v>
      </c>
      <c r="DR31">
        <f t="shared" si="31"/>
        <v>40</v>
      </c>
      <c r="DS31">
        <f t="shared" si="31"/>
        <v>41</v>
      </c>
      <c r="DT31">
        <f t="shared" si="31"/>
        <v>42</v>
      </c>
      <c r="DU31">
        <f t="shared" si="31"/>
        <v>43</v>
      </c>
      <c r="DV31">
        <f t="shared" si="31"/>
        <v>44</v>
      </c>
      <c r="DW31" s="36" t="s">
        <v>6</v>
      </c>
      <c r="DX31" s="32">
        <f t="shared" ca="1" si="32"/>
        <v>359469</v>
      </c>
      <c r="DY31" s="25">
        <f t="shared" si="65"/>
        <v>38</v>
      </c>
      <c r="DZ31" s="12">
        <f t="shared" si="81"/>
        <v>24</v>
      </c>
      <c r="EA31" s="8">
        <f t="shared" si="82"/>
        <v>29</v>
      </c>
      <c r="EB31" s="8">
        <f ca="1">SUM(INDIRECT(ADDRESS(1+DZ31,53+15*($DY$3-5))):INDIRECT(ADDRESS(1+EA31,53+15*($DY$3-5))))</f>
        <v>3801535</v>
      </c>
      <c r="EC31" s="24">
        <f t="shared" ca="1" si="53"/>
        <v>6.2870438507637724E-2</v>
      </c>
      <c r="EE31" s="15">
        <f t="shared" si="33"/>
        <v>39</v>
      </c>
      <c r="EF31">
        <f t="shared" si="34"/>
        <v>40</v>
      </c>
      <c r="EG31">
        <f t="shared" si="34"/>
        <v>41</v>
      </c>
      <c r="EH31">
        <f t="shared" si="34"/>
        <v>42</v>
      </c>
      <c r="EI31">
        <f t="shared" si="34"/>
        <v>43</v>
      </c>
      <c r="EJ31">
        <f t="shared" si="34"/>
        <v>44</v>
      </c>
      <c r="EK31">
        <f t="shared" si="34"/>
        <v>45</v>
      </c>
      <c r="EL31" s="36" t="s">
        <v>6</v>
      </c>
      <c r="EM31" s="32">
        <f ca="1">IF(EE31&lt;=INDIRECT(ADDRESS(3,69+15*($EN$3-6)))*6,VLOOKUP(EE31,$DY$3:$EB$56,4),0)</f>
        <v>3393610</v>
      </c>
      <c r="EN31" s="25">
        <f t="shared" si="66"/>
        <v>39</v>
      </c>
      <c r="EO31" s="12">
        <f t="shared" si="107"/>
        <v>24</v>
      </c>
      <c r="EP31" s="8">
        <f t="shared" si="107"/>
        <v>29</v>
      </c>
      <c r="EQ31" s="8">
        <f ca="1">SUM(INDIRECT(ADDRESS(1+EO31,53+15*($EN$3-5))):INDIRECT(ADDRESS(1+EP31,53+15*($EN$3-5))))</f>
        <v>25090131</v>
      </c>
      <c r="ER31" s="24">
        <f t="shared" ca="1" si="54"/>
        <v>6.9157482358401495E-2</v>
      </c>
      <c r="ET31" s="15">
        <f t="shared" si="35"/>
        <v>40</v>
      </c>
      <c r="EU31">
        <f t="shared" si="36"/>
        <v>41</v>
      </c>
      <c r="EV31">
        <f t="shared" si="36"/>
        <v>42</v>
      </c>
      <c r="EW31">
        <f t="shared" si="36"/>
        <v>43</v>
      </c>
      <c r="EX31">
        <f t="shared" si="36"/>
        <v>44</v>
      </c>
      <c r="EY31">
        <f t="shared" si="36"/>
        <v>45</v>
      </c>
      <c r="EZ31">
        <f t="shared" si="36"/>
        <v>46</v>
      </c>
      <c r="FA31" s="36" t="s">
        <v>6</v>
      </c>
      <c r="FB31" s="32">
        <f t="shared" ca="1" si="37"/>
        <v>24362481</v>
      </c>
      <c r="FC31" s="73">
        <f t="shared" si="67"/>
        <v>40</v>
      </c>
      <c r="FD31" s="12">
        <f t="shared" ref="FD31:FF31" si="131">FD30+1</f>
        <v>24</v>
      </c>
      <c r="FE31" s="8">
        <f t="shared" si="131"/>
        <v>29</v>
      </c>
      <c r="FF31" s="8">
        <f ca="1">SUM(INDIRECT(ADDRESS(1+FD31,53+15*($FC$3-5))):INDIRECT(ADDRESS(1+FE31,53+15*($FC$3-5))))</f>
        <v>137194629</v>
      </c>
      <c r="FG31" s="24">
        <f t="shared" ca="1" si="55"/>
        <v>6.3026342473958774E-2</v>
      </c>
      <c r="FI31" s="15">
        <f t="shared" si="38"/>
        <v>41</v>
      </c>
      <c r="FJ31">
        <f t="shared" si="39"/>
        <v>42</v>
      </c>
      <c r="FK31">
        <f t="shared" si="39"/>
        <v>43</v>
      </c>
      <c r="FL31">
        <f t="shared" si="39"/>
        <v>44</v>
      </c>
      <c r="FM31">
        <f t="shared" si="39"/>
        <v>45</v>
      </c>
      <c r="FN31">
        <f t="shared" si="39"/>
        <v>46</v>
      </c>
      <c r="FO31">
        <f t="shared" si="39"/>
        <v>47</v>
      </c>
      <c r="FP31" s="36" t="s">
        <v>6</v>
      </c>
      <c r="FQ31" s="32">
        <f t="shared" ca="1" si="69"/>
        <v>142891320</v>
      </c>
      <c r="FR31" s="25">
        <f t="shared" si="68"/>
        <v>41</v>
      </c>
      <c r="FS31" s="12">
        <f t="shared" ref="FS31:FU31" si="132">FS30+1</f>
        <v>24</v>
      </c>
      <c r="FT31" s="8">
        <f t="shared" si="132"/>
        <v>29</v>
      </c>
      <c r="FU31" s="8">
        <f ca="1">SUM(INDIRECT(ADDRESS(1+FS31,53+15*($FR$3-5))):INDIRECT(ADDRESS(1+FT31,53+15*($FR$3-5))))</f>
        <v>647508394</v>
      </c>
      <c r="FV31" s="24">
        <f t="shared" ca="1" si="56"/>
        <v>4.9576874950654999E-2</v>
      </c>
    </row>
    <row r="32" spans="16:178" s="8" customFormat="1" x14ac:dyDescent="0.25">
      <c r="U32" s="3">
        <v>1</v>
      </c>
      <c r="V32" s="8">
        <f t="shared" ref="V32:AA37" si="133">$U32+V$1+$AB32</f>
        <v>8</v>
      </c>
      <c r="W32" s="8">
        <f t="shared" si="133"/>
        <v>9</v>
      </c>
      <c r="X32" s="8">
        <f t="shared" si="133"/>
        <v>10</v>
      </c>
      <c r="Y32" s="8">
        <f t="shared" si="133"/>
        <v>11</v>
      </c>
      <c r="Z32" s="8">
        <f t="shared" si="133"/>
        <v>12</v>
      </c>
      <c r="AA32" s="9">
        <f t="shared" si="133"/>
        <v>13</v>
      </c>
      <c r="AB32" s="13">
        <f t="shared" si="70"/>
        <v>6</v>
      </c>
      <c r="AZ32" s="35"/>
      <c r="BA32" s="33"/>
      <c r="BC32" s="8">
        <f t="shared" si="120"/>
        <v>25</v>
      </c>
      <c r="BD32" s="8">
        <f t="shared" si="72"/>
        <v>30</v>
      </c>
      <c r="BO32" s="36" t="s">
        <v>6</v>
      </c>
      <c r="BP32" s="32">
        <f t="shared" si="20"/>
        <v>0</v>
      </c>
      <c r="BQ32" s="25">
        <f t="shared" si="61"/>
        <v>35</v>
      </c>
      <c r="BR32" s="12">
        <f t="shared" si="73"/>
        <v>25</v>
      </c>
      <c r="BS32" s="8">
        <f t="shared" si="74"/>
        <v>30</v>
      </c>
      <c r="BT32" s="8">
        <f ca="1">SUM(INDIRECT(ADDRESS(1+BR32,53+15*($BQ$3-5))):INDIRECT(ADDRESS(1+BS32,53+15*($BQ$3-5))))</f>
        <v>6</v>
      </c>
      <c r="BU32" s="24">
        <f t="shared" ca="1" si="49"/>
        <v>1.286008230452675E-4</v>
      </c>
      <c r="BW32" s="15">
        <f t="shared" si="21"/>
        <v>36</v>
      </c>
      <c r="BX32">
        <f t="shared" si="22"/>
        <v>37</v>
      </c>
      <c r="BY32">
        <f t="shared" si="22"/>
        <v>38</v>
      </c>
      <c r="BZ32">
        <f t="shared" si="22"/>
        <v>39</v>
      </c>
      <c r="CA32">
        <f t="shared" si="22"/>
        <v>40</v>
      </c>
      <c r="CB32">
        <f t="shared" si="22"/>
        <v>41</v>
      </c>
      <c r="CC32">
        <f t="shared" si="22"/>
        <v>42</v>
      </c>
      <c r="CD32" s="36" t="s">
        <v>6</v>
      </c>
      <c r="CE32" s="32">
        <f t="shared" ca="1" si="23"/>
        <v>1</v>
      </c>
      <c r="CF32" s="25">
        <f t="shared" si="62"/>
        <v>36</v>
      </c>
      <c r="CG32" s="12">
        <f t="shared" si="75"/>
        <v>25</v>
      </c>
      <c r="CH32" s="8">
        <f t="shared" si="76"/>
        <v>30</v>
      </c>
      <c r="CI32" s="8">
        <f ca="1">SUM(INDIRECT(ADDRESS(1+CG32,53+15*($CF$3-5))):INDIRECT(ADDRESS(1+CH32,53+15*($CF$3-5))))</f>
        <v>917</v>
      </c>
      <c r="CJ32" s="24">
        <f t="shared" ca="1" si="50"/>
        <v>3.2757487425697303E-3</v>
      </c>
      <c r="CL32" s="15">
        <f t="shared" si="24"/>
        <v>37</v>
      </c>
      <c r="CM32">
        <f t="shared" si="25"/>
        <v>38</v>
      </c>
      <c r="CN32">
        <f t="shared" si="25"/>
        <v>39</v>
      </c>
      <c r="CO32">
        <f t="shared" si="25"/>
        <v>40</v>
      </c>
      <c r="CP32">
        <f t="shared" si="25"/>
        <v>41</v>
      </c>
      <c r="CQ32">
        <f t="shared" si="25"/>
        <v>42</v>
      </c>
      <c r="CR32">
        <f t="shared" si="25"/>
        <v>43</v>
      </c>
      <c r="CS32" s="36" t="s">
        <v>6</v>
      </c>
      <c r="CT32" s="32">
        <f t="shared" ca="1" si="26"/>
        <v>462</v>
      </c>
      <c r="CU32" s="25">
        <f t="shared" si="63"/>
        <v>37</v>
      </c>
      <c r="CV32" s="12">
        <f t="shared" si="77"/>
        <v>25</v>
      </c>
      <c r="CW32" s="8">
        <f t="shared" si="78"/>
        <v>30</v>
      </c>
      <c r="CX32" s="8">
        <f ca="1">SUM(INDIRECT(ADDRESS(1+CV32,53+15*($CU$3-5))):INDIRECT(ADDRESS(1+CW32,53+15*($CU$3-5))))</f>
        <v>25488</v>
      </c>
      <c r="CY32" s="24">
        <f t="shared" ca="1" si="51"/>
        <v>1.5174897119341564E-2</v>
      </c>
      <c r="DA32" s="15">
        <f t="shared" si="27"/>
        <v>38</v>
      </c>
      <c r="DB32">
        <f t="shared" si="28"/>
        <v>39</v>
      </c>
      <c r="DC32">
        <f t="shared" si="28"/>
        <v>40</v>
      </c>
      <c r="DD32">
        <f t="shared" si="28"/>
        <v>41</v>
      </c>
      <c r="DE32">
        <f t="shared" si="28"/>
        <v>42</v>
      </c>
      <c r="DF32">
        <f t="shared" si="28"/>
        <v>43</v>
      </c>
      <c r="DG32">
        <f t="shared" si="28"/>
        <v>44</v>
      </c>
      <c r="DH32" s="36" t="s">
        <v>6</v>
      </c>
      <c r="DI32" s="32">
        <f t="shared" ca="1" si="29"/>
        <v>16808</v>
      </c>
      <c r="DJ32" s="25">
        <f t="shared" si="64"/>
        <v>38</v>
      </c>
      <c r="DK32" s="12">
        <f t="shared" si="79"/>
        <v>25</v>
      </c>
      <c r="DL32" s="8">
        <f t="shared" si="80"/>
        <v>30</v>
      </c>
      <c r="DM32" s="8">
        <f ca="1">SUM(INDIRECT(ADDRESS(1+DK32,53+15*($DJ$3-5))):INDIRECT(ADDRESS(1+DL32,53+15*($DJ$3-5))))</f>
        <v>359469</v>
      </c>
      <c r="DN32" s="24">
        <f t="shared" ca="1" si="52"/>
        <v>3.5669760230909925E-2</v>
      </c>
      <c r="DP32" s="15">
        <f t="shared" si="30"/>
        <v>39</v>
      </c>
      <c r="DQ32">
        <f t="shared" si="31"/>
        <v>40</v>
      </c>
      <c r="DR32">
        <f t="shared" si="31"/>
        <v>41</v>
      </c>
      <c r="DS32">
        <f t="shared" si="31"/>
        <v>42</v>
      </c>
      <c r="DT32">
        <f t="shared" si="31"/>
        <v>43</v>
      </c>
      <c r="DU32">
        <f t="shared" si="31"/>
        <v>44</v>
      </c>
      <c r="DV32">
        <f t="shared" si="31"/>
        <v>45</v>
      </c>
      <c r="DW32" s="36" t="s">
        <v>6</v>
      </c>
      <c r="DX32" s="32">
        <f t="shared" ca="1" si="32"/>
        <v>277464</v>
      </c>
      <c r="DY32" s="25">
        <f t="shared" si="65"/>
        <v>39</v>
      </c>
      <c r="DZ32" s="12">
        <f t="shared" si="81"/>
        <v>25</v>
      </c>
      <c r="EA32" s="8">
        <f t="shared" si="82"/>
        <v>30</v>
      </c>
      <c r="EB32" s="8">
        <f ca="1">SUM(INDIRECT(ADDRESS(1+DZ32,53+15*($DY$3-5))):INDIRECT(ADDRESS(1+EA32,53+15*($DY$3-5))))</f>
        <v>3393610</v>
      </c>
      <c r="EC32" s="24">
        <f t="shared" ca="1" si="53"/>
        <v>5.612410482184288E-2</v>
      </c>
      <c r="EE32" s="15">
        <f t="shared" si="33"/>
        <v>40</v>
      </c>
      <c r="EF32">
        <f t="shared" si="34"/>
        <v>41</v>
      </c>
      <c r="EG32">
        <f t="shared" si="34"/>
        <v>42</v>
      </c>
      <c r="EH32">
        <f t="shared" si="34"/>
        <v>43</v>
      </c>
      <c r="EI32">
        <f t="shared" si="34"/>
        <v>44</v>
      </c>
      <c r="EJ32">
        <f t="shared" si="34"/>
        <v>45</v>
      </c>
      <c r="EK32">
        <f t="shared" si="34"/>
        <v>46</v>
      </c>
      <c r="EL32" s="36" t="s">
        <v>6</v>
      </c>
      <c r="EM32" s="32">
        <f ca="1">IF(EE32&lt;=INDIRECT(ADDRESS(3,69+15*($EN$3-6)))*6,VLOOKUP(EE32,$DY$3:$EB$56,4),0)</f>
        <v>2930455</v>
      </c>
      <c r="EN32" s="25">
        <f t="shared" si="66"/>
        <v>40</v>
      </c>
      <c r="EO32" s="12">
        <f t="shared" si="107"/>
        <v>25</v>
      </c>
      <c r="EP32" s="8">
        <f t="shared" si="107"/>
        <v>30</v>
      </c>
      <c r="EQ32" s="8">
        <f ca="1">SUM(INDIRECT(ADDRESS(1+EO32,53+15*($EN$3-5))):INDIRECT(ADDRESS(1+EP32,53+15*($EN$3-5))))</f>
        <v>24362481</v>
      </c>
      <c r="ER32" s="24">
        <f t="shared" ca="1" si="54"/>
        <v>6.7151815586948979E-2</v>
      </c>
      <c r="ET32" s="15">
        <f t="shared" si="35"/>
        <v>41</v>
      </c>
      <c r="EU32">
        <f t="shared" si="36"/>
        <v>42</v>
      </c>
      <c r="EV32">
        <f t="shared" si="36"/>
        <v>43</v>
      </c>
      <c r="EW32">
        <f t="shared" si="36"/>
        <v>44</v>
      </c>
      <c r="EX32">
        <f t="shared" si="36"/>
        <v>45</v>
      </c>
      <c r="EY32">
        <f t="shared" si="36"/>
        <v>46</v>
      </c>
      <c r="EZ32">
        <f t="shared" si="36"/>
        <v>47</v>
      </c>
      <c r="FA32" s="36" t="s">
        <v>6</v>
      </c>
      <c r="FB32" s="32">
        <f t="shared" ca="1" si="37"/>
        <v>22967626</v>
      </c>
      <c r="FC32" s="73">
        <f t="shared" si="67"/>
        <v>41</v>
      </c>
      <c r="FD32" s="12">
        <f t="shared" ref="FD32:FF32" si="134">FD31+1</f>
        <v>25</v>
      </c>
      <c r="FE32" s="8">
        <f t="shared" si="134"/>
        <v>30</v>
      </c>
      <c r="FF32" s="8">
        <f ca="1">SUM(INDIRECT(ADDRESS(1+FD32,53+15*($FC$3-5))):INDIRECT(ADDRESS(1+FE32,53+15*($FC$3-5))))</f>
        <v>142891320</v>
      </c>
      <c r="FG32" s="24">
        <f t="shared" ca="1" si="55"/>
        <v>6.5643366190931821E-2</v>
      </c>
      <c r="FI32" s="15">
        <f t="shared" si="38"/>
        <v>42</v>
      </c>
      <c r="FJ32">
        <f t="shared" si="39"/>
        <v>43</v>
      </c>
      <c r="FK32">
        <f t="shared" si="39"/>
        <v>44</v>
      </c>
      <c r="FL32">
        <f t="shared" si="39"/>
        <v>45</v>
      </c>
      <c r="FM32">
        <f t="shared" si="39"/>
        <v>46</v>
      </c>
      <c r="FN32">
        <f t="shared" si="39"/>
        <v>47</v>
      </c>
      <c r="FO32">
        <f t="shared" si="39"/>
        <v>48</v>
      </c>
      <c r="FP32" s="36" t="s">
        <v>6</v>
      </c>
      <c r="FQ32" s="32">
        <f t="shared" ca="1" si="69"/>
        <v>144840476</v>
      </c>
      <c r="FR32" s="25">
        <f t="shared" si="68"/>
        <v>42</v>
      </c>
      <c r="FS32" s="12">
        <f t="shared" ref="FS32:FU32" si="135">FS31+1</f>
        <v>25</v>
      </c>
      <c r="FT32" s="8">
        <f t="shared" si="135"/>
        <v>30</v>
      </c>
      <c r="FU32" s="8">
        <f ca="1">SUM(INDIRECT(ADDRESS(1+FS32,53+15*($FR$3-5))):INDIRECT(ADDRESS(1+FT32,53+15*($FR$3-5))))</f>
        <v>716394562</v>
      </c>
      <c r="FV32" s="24">
        <f t="shared" ca="1" si="56"/>
        <v>5.4851186401149971E-2</v>
      </c>
    </row>
    <row r="33" spans="21:178" s="8" customFormat="1" x14ac:dyDescent="0.25">
      <c r="U33" s="3">
        <v>2</v>
      </c>
      <c r="V33" s="8">
        <f t="shared" si="133"/>
        <v>9</v>
      </c>
      <c r="W33" s="8">
        <f t="shared" si="133"/>
        <v>10</v>
      </c>
      <c r="X33" s="8">
        <f t="shared" si="133"/>
        <v>11</v>
      </c>
      <c r="Y33" s="8">
        <f t="shared" si="133"/>
        <v>12</v>
      </c>
      <c r="Z33" s="8">
        <f t="shared" si="133"/>
        <v>13</v>
      </c>
      <c r="AA33" s="9">
        <f t="shared" si="133"/>
        <v>14</v>
      </c>
      <c r="AB33" s="13">
        <f t="shared" si="70"/>
        <v>6</v>
      </c>
      <c r="AZ33" s="35"/>
      <c r="BA33" s="33"/>
      <c r="BC33" s="8">
        <f t="shared" si="120"/>
        <v>26</v>
      </c>
      <c r="BD33" s="8">
        <f t="shared" si="72"/>
        <v>31</v>
      </c>
      <c r="BO33" s="36" t="s">
        <v>6</v>
      </c>
      <c r="BP33" s="32">
        <f t="shared" si="20"/>
        <v>0</v>
      </c>
      <c r="BQ33" s="25">
        <f t="shared" si="61"/>
        <v>36</v>
      </c>
      <c r="BR33" s="12">
        <f t="shared" si="73"/>
        <v>26</v>
      </c>
      <c r="BS33" s="8">
        <f t="shared" si="74"/>
        <v>31</v>
      </c>
      <c r="BT33" s="8">
        <f ca="1">SUM(INDIRECT(ADDRESS(1+BR33,53+15*($BQ$3-5))):INDIRECT(ADDRESS(1+BS33,53+15*($BQ$3-5))))</f>
        <v>1</v>
      </c>
      <c r="BU33" s="24">
        <f t="shared" ca="1" si="49"/>
        <v>2.143347050754458E-5</v>
      </c>
      <c r="BW33" s="38"/>
      <c r="BX33"/>
      <c r="BY33"/>
      <c r="BZ33"/>
      <c r="CA33"/>
      <c r="CB33"/>
      <c r="CC33"/>
      <c r="CD33" s="36" t="s">
        <v>6</v>
      </c>
      <c r="CE33" s="32">
        <f t="shared" si="23"/>
        <v>0</v>
      </c>
      <c r="CF33" s="25">
        <f t="shared" si="62"/>
        <v>37</v>
      </c>
      <c r="CG33" s="12">
        <f t="shared" si="75"/>
        <v>26</v>
      </c>
      <c r="CH33" s="8">
        <f t="shared" si="76"/>
        <v>31</v>
      </c>
      <c r="CI33" s="8">
        <f ca="1">SUM(INDIRECT(ADDRESS(1+CG33,53+15*($CF$3-5))):INDIRECT(ADDRESS(1+CH33,53+15*($CF$3-5))))</f>
        <v>462</v>
      </c>
      <c r="CJ33" s="24">
        <f t="shared" ca="1" si="50"/>
        <v>1.6503772290809328E-3</v>
      </c>
      <c r="CL33" s="15">
        <f t="shared" si="24"/>
        <v>38</v>
      </c>
      <c r="CM33">
        <f t="shared" si="25"/>
        <v>39</v>
      </c>
      <c r="CN33">
        <f t="shared" si="25"/>
        <v>40</v>
      </c>
      <c r="CO33">
        <f t="shared" si="25"/>
        <v>41</v>
      </c>
      <c r="CP33">
        <f t="shared" si="25"/>
        <v>42</v>
      </c>
      <c r="CQ33">
        <f t="shared" si="25"/>
        <v>43</v>
      </c>
      <c r="CR33">
        <f t="shared" si="25"/>
        <v>44</v>
      </c>
      <c r="CS33" s="36" t="s">
        <v>6</v>
      </c>
      <c r="CT33" s="32">
        <f t="shared" ca="1" si="26"/>
        <v>210</v>
      </c>
      <c r="CU33" s="25">
        <f t="shared" si="63"/>
        <v>38</v>
      </c>
      <c r="CV33" s="12">
        <f t="shared" si="77"/>
        <v>26</v>
      </c>
      <c r="CW33" s="8">
        <f t="shared" si="78"/>
        <v>31</v>
      </c>
      <c r="CX33" s="8">
        <f ca="1">SUM(INDIRECT(ADDRESS(1+CV33,53+15*($CU$3-5))):INDIRECT(ADDRESS(1+CW33,53+15*($CU$3-5))))</f>
        <v>16808</v>
      </c>
      <c r="CY33" s="24">
        <f t="shared" ca="1" si="51"/>
        <v>1.0007049230300259E-2</v>
      </c>
      <c r="DA33" s="15">
        <f t="shared" si="27"/>
        <v>39</v>
      </c>
      <c r="DB33">
        <f t="shared" si="28"/>
        <v>40</v>
      </c>
      <c r="DC33">
        <f t="shared" si="28"/>
        <v>41</v>
      </c>
      <c r="DD33">
        <f t="shared" si="28"/>
        <v>42</v>
      </c>
      <c r="DE33">
        <f t="shared" si="28"/>
        <v>43</v>
      </c>
      <c r="DF33">
        <f t="shared" si="28"/>
        <v>44</v>
      </c>
      <c r="DG33">
        <f t="shared" si="28"/>
        <v>45</v>
      </c>
      <c r="DH33" s="36" t="s">
        <v>6</v>
      </c>
      <c r="DI33" s="32">
        <f t="shared" ca="1" si="29"/>
        <v>10480</v>
      </c>
      <c r="DJ33" s="25">
        <f t="shared" si="64"/>
        <v>39</v>
      </c>
      <c r="DK33" s="12">
        <f t="shared" si="79"/>
        <v>26</v>
      </c>
      <c r="DL33" s="8">
        <f t="shared" si="80"/>
        <v>31</v>
      </c>
      <c r="DM33" s="8">
        <f ca="1">SUM(INDIRECT(ADDRESS(1+DK33,53+15*($DJ$3-5))):INDIRECT(ADDRESS(1+DL33,53+15*($DJ$3-5))))</f>
        <v>277464</v>
      </c>
      <c r="DN33" s="24">
        <f t="shared" ca="1" si="52"/>
        <v>2.7532483615302545E-2</v>
      </c>
      <c r="DP33" s="15">
        <f t="shared" si="30"/>
        <v>40</v>
      </c>
      <c r="DQ33">
        <f t="shared" si="31"/>
        <v>41</v>
      </c>
      <c r="DR33">
        <f t="shared" si="31"/>
        <v>42</v>
      </c>
      <c r="DS33">
        <f t="shared" si="31"/>
        <v>43</v>
      </c>
      <c r="DT33">
        <f t="shared" si="31"/>
        <v>44</v>
      </c>
      <c r="DU33">
        <f t="shared" si="31"/>
        <v>45</v>
      </c>
      <c r="DV33">
        <f t="shared" si="31"/>
        <v>46</v>
      </c>
      <c r="DW33" s="36" t="s">
        <v>6</v>
      </c>
      <c r="DX33" s="32">
        <f t="shared" ca="1" si="32"/>
        <v>205560</v>
      </c>
      <c r="DY33" s="25">
        <f t="shared" si="65"/>
        <v>40</v>
      </c>
      <c r="DZ33" s="12">
        <f t="shared" si="81"/>
        <v>26</v>
      </c>
      <c r="EA33" s="8">
        <f t="shared" si="82"/>
        <v>31</v>
      </c>
      <c r="EB33" s="8">
        <f ca="1">SUM(INDIRECT(ADDRESS(1+DZ33,53+15*($DY$3-5))):INDIRECT(ADDRESS(1+EA33,53+15*($DY$3-5))))</f>
        <v>2930455</v>
      </c>
      <c r="EC33" s="24">
        <f t="shared" ca="1" si="53"/>
        <v>4.8464367913724195E-2</v>
      </c>
      <c r="EE33" s="15">
        <f t="shared" si="33"/>
        <v>41</v>
      </c>
      <c r="EF33">
        <f t="shared" si="34"/>
        <v>42</v>
      </c>
      <c r="EG33">
        <f t="shared" si="34"/>
        <v>43</v>
      </c>
      <c r="EH33">
        <f t="shared" si="34"/>
        <v>44</v>
      </c>
      <c r="EI33">
        <f t="shared" si="34"/>
        <v>45</v>
      </c>
      <c r="EJ33">
        <f t="shared" si="34"/>
        <v>46</v>
      </c>
      <c r="EK33">
        <f t="shared" si="34"/>
        <v>47</v>
      </c>
      <c r="EL33" s="36" t="s">
        <v>6</v>
      </c>
      <c r="EM33" s="32">
        <f ca="1">IF(EE33&lt;=INDIRECT(ADDRESS(3,69+15*($EN$3-6)))*6,VLOOKUP(EE33,$DY$3:$EB$56,4),0)</f>
        <v>2446300</v>
      </c>
      <c r="EN33" s="25">
        <f t="shared" si="66"/>
        <v>41</v>
      </c>
      <c r="EO33" s="12">
        <f t="shared" si="107"/>
        <v>26</v>
      </c>
      <c r="EP33" s="8">
        <f t="shared" si="107"/>
        <v>31</v>
      </c>
      <c r="EQ33" s="8">
        <f ca="1">SUM(INDIRECT(ADDRESS(1+EO33,53+15*($EN$3-5))):INDIRECT(ADDRESS(1+EP33,53+15*($EN$3-5))))</f>
        <v>22967626</v>
      </c>
      <c r="ER33" s="24">
        <f t="shared" ca="1" si="54"/>
        <v>6.3307090341989988E-2</v>
      </c>
      <c r="ET33" s="15">
        <f t="shared" si="35"/>
        <v>42</v>
      </c>
      <c r="EU33">
        <f t="shared" si="36"/>
        <v>43</v>
      </c>
      <c r="EV33">
        <f t="shared" si="36"/>
        <v>44</v>
      </c>
      <c r="EW33">
        <f t="shared" si="36"/>
        <v>45</v>
      </c>
      <c r="EX33">
        <f t="shared" si="36"/>
        <v>46</v>
      </c>
      <c r="EY33">
        <f t="shared" si="36"/>
        <v>47</v>
      </c>
      <c r="EZ33">
        <f t="shared" si="36"/>
        <v>48</v>
      </c>
      <c r="FA33" s="36" t="s">
        <v>6</v>
      </c>
      <c r="FB33" s="32">
        <f t="shared" ca="1" si="37"/>
        <v>21018470</v>
      </c>
      <c r="FC33" s="73">
        <f t="shared" si="67"/>
        <v>42</v>
      </c>
      <c r="FD33" s="12">
        <f t="shared" ref="FD33:FF33" si="136">FD32+1</f>
        <v>26</v>
      </c>
      <c r="FE33" s="8">
        <f t="shared" si="136"/>
        <v>31</v>
      </c>
      <c r="FF33" s="8">
        <f ca="1">SUM(INDIRECT(ADDRESS(1+FD33,53+15*($FC$3-5))):INDIRECT(ADDRESS(1+FE33,53+15*($FC$3-5))))</f>
        <v>144840476</v>
      </c>
      <c r="FG33" s="24">
        <f t="shared" ca="1" si="55"/>
        <v>6.6538796095780159E-2</v>
      </c>
      <c r="FI33" s="15">
        <f t="shared" si="38"/>
        <v>43</v>
      </c>
      <c r="FJ33">
        <f t="shared" si="39"/>
        <v>44</v>
      </c>
      <c r="FK33">
        <f t="shared" si="39"/>
        <v>45</v>
      </c>
      <c r="FL33">
        <f t="shared" si="39"/>
        <v>46</v>
      </c>
      <c r="FM33">
        <f t="shared" si="39"/>
        <v>47</v>
      </c>
      <c r="FN33">
        <f t="shared" si="39"/>
        <v>48</v>
      </c>
      <c r="FO33">
        <f t="shared" si="39"/>
        <v>49</v>
      </c>
      <c r="FP33" s="36" t="s">
        <v>6</v>
      </c>
      <c r="FQ33" s="32">
        <f t="shared" ca="1" si="69"/>
        <v>142891320</v>
      </c>
      <c r="FR33" s="25">
        <f t="shared" si="68"/>
        <v>43</v>
      </c>
      <c r="FS33" s="12">
        <f t="shared" ref="FS33:FU33" si="137">FS32+1</f>
        <v>26</v>
      </c>
      <c r="FT33" s="8">
        <f t="shared" si="137"/>
        <v>31</v>
      </c>
      <c r="FU33" s="8">
        <f ca="1">SUM(INDIRECT(ADDRESS(1+FS33,53+15*($FR$3-5))):INDIRECT(ADDRESS(1+FT33,53+15*($FR$3-5))))</f>
        <v>772661695</v>
      </c>
      <c r="FV33" s="24">
        <f t="shared" ca="1" si="56"/>
        <v>5.9159313743469603E-2</v>
      </c>
    </row>
    <row r="34" spans="21:178" s="8" customFormat="1" x14ac:dyDescent="0.25">
      <c r="U34" s="3">
        <v>3</v>
      </c>
      <c r="V34" s="8">
        <f t="shared" si="133"/>
        <v>10</v>
      </c>
      <c r="W34" s="8">
        <f t="shared" si="133"/>
        <v>11</v>
      </c>
      <c r="X34" s="8">
        <f t="shared" si="133"/>
        <v>12</v>
      </c>
      <c r="Y34" s="8">
        <f t="shared" si="133"/>
        <v>13</v>
      </c>
      <c r="Z34" s="8">
        <f t="shared" si="133"/>
        <v>14</v>
      </c>
      <c r="AA34" s="9">
        <f t="shared" si="133"/>
        <v>15</v>
      </c>
      <c r="AB34" s="13">
        <f t="shared" si="70"/>
        <v>6</v>
      </c>
      <c r="AZ34" s="35"/>
      <c r="BA34" s="33"/>
      <c r="BC34" s="8">
        <f t="shared" si="120"/>
        <v>27</v>
      </c>
      <c r="BD34" s="8">
        <f t="shared" si="72"/>
        <v>32</v>
      </c>
      <c r="BO34" s="36" t="s">
        <v>6</v>
      </c>
      <c r="BP34" s="32">
        <f t="shared" si="20"/>
        <v>0</v>
      </c>
      <c r="CD34" s="36" t="s">
        <v>6</v>
      </c>
      <c r="CE34" s="32">
        <f t="shared" ref="CE34:CE45" si="138">IF(BW34&gt;0,VLOOKUP(BW34,$BB$3:$BE$28,4),0)</f>
        <v>0</v>
      </c>
      <c r="CF34" s="25">
        <f t="shared" si="62"/>
        <v>38</v>
      </c>
      <c r="CG34" s="12">
        <f t="shared" ref="CG34:CG38" si="139">CG33+1</f>
        <v>27</v>
      </c>
      <c r="CH34" s="8">
        <f t="shared" ref="CH34:CH38" si="140">CH33+1</f>
        <v>32</v>
      </c>
      <c r="CI34" s="8">
        <f ca="1">SUM(INDIRECT(ADDRESS(1+CG34,53+15*($CF$3-5))):INDIRECT(ADDRESS(1+CH34,53+15*($CF$3-5))))</f>
        <v>210</v>
      </c>
      <c r="CJ34" s="24">
        <f t="shared" ca="1" si="50"/>
        <v>7.5017146776406034E-4</v>
      </c>
      <c r="CL34" s="15">
        <f t="shared" si="24"/>
        <v>39</v>
      </c>
      <c r="CM34">
        <f t="shared" si="25"/>
        <v>40</v>
      </c>
      <c r="CN34">
        <f t="shared" si="25"/>
        <v>41</v>
      </c>
      <c r="CO34">
        <f t="shared" si="25"/>
        <v>42</v>
      </c>
      <c r="CP34">
        <f t="shared" si="25"/>
        <v>43</v>
      </c>
      <c r="CQ34">
        <f t="shared" si="25"/>
        <v>44</v>
      </c>
      <c r="CR34">
        <f t="shared" si="25"/>
        <v>45</v>
      </c>
      <c r="CS34" s="36" t="s">
        <v>6</v>
      </c>
      <c r="CT34" s="32">
        <f t="shared" ca="1" si="26"/>
        <v>84</v>
      </c>
      <c r="CU34" s="25">
        <f t="shared" si="63"/>
        <v>39</v>
      </c>
      <c r="CV34" s="12">
        <f t="shared" si="77"/>
        <v>27</v>
      </c>
      <c r="CW34" s="8">
        <f t="shared" si="78"/>
        <v>32</v>
      </c>
      <c r="CX34" s="8">
        <f ca="1">SUM(INDIRECT(ADDRESS(1+CV34,53+15*($CU$3-5))):INDIRECT(ADDRESS(1+CW34,53+15*($CU$3-5))))</f>
        <v>10480</v>
      </c>
      <c r="CY34" s="24">
        <f t="shared" ca="1" si="51"/>
        <v>6.2395214144185338E-3</v>
      </c>
      <c r="DA34" s="15">
        <f t="shared" si="27"/>
        <v>40</v>
      </c>
      <c r="DB34">
        <f t="shared" si="28"/>
        <v>41</v>
      </c>
      <c r="DC34">
        <f t="shared" si="28"/>
        <v>42</v>
      </c>
      <c r="DD34">
        <f t="shared" si="28"/>
        <v>43</v>
      </c>
      <c r="DE34">
        <f t="shared" si="28"/>
        <v>44</v>
      </c>
      <c r="DF34">
        <f t="shared" si="28"/>
        <v>45</v>
      </c>
      <c r="DG34">
        <f t="shared" si="28"/>
        <v>46</v>
      </c>
      <c r="DH34" s="36" t="s">
        <v>6</v>
      </c>
      <c r="DI34" s="32">
        <f t="shared" ca="1" si="29"/>
        <v>6147</v>
      </c>
      <c r="DJ34" s="25">
        <f t="shared" si="64"/>
        <v>40</v>
      </c>
      <c r="DK34" s="12">
        <f t="shared" si="79"/>
        <v>27</v>
      </c>
      <c r="DL34" s="8">
        <f t="shared" si="80"/>
        <v>32</v>
      </c>
      <c r="DM34" s="8">
        <f ca="1">SUM(INDIRECT(ADDRESS(1+DK34,53+15*($DJ$3-5))):INDIRECT(ADDRESS(1+DL34,53+15*($DJ$3-5))))</f>
        <v>205560</v>
      </c>
      <c r="DN34" s="24">
        <f t="shared" ca="1" si="52"/>
        <v>2.039751943301326E-2</v>
      </c>
      <c r="DP34" s="15">
        <f t="shared" si="30"/>
        <v>41</v>
      </c>
      <c r="DQ34">
        <f t="shared" si="31"/>
        <v>42</v>
      </c>
      <c r="DR34">
        <f t="shared" si="31"/>
        <v>43</v>
      </c>
      <c r="DS34">
        <f t="shared" si="31"/>
        <v>44</v>
      </c>
      <c r="DT34">
        <f t="shared" si="31"/>
        <v>45</v>
      </c>
      <c r="DU34">
        <f t="shared" si="31"/>
        <v>46</v>
      </c>
      <c r="DV34">
        <f t="shared" si="31"/>
        <v>47</v>
      </c>
      <c r="DW34" s="36" t="s">
        <v>6</v>
      </c>
      <c r="DX34" s="32">
        <f t="shared" ca="1" si="32"/>
        <v>145899</v>
      </c>
      <c r="DY34" s="25">
        <f t="shared" si="65"/>
        <v>41</v>
      </c>
      <c r="DZ34" s="12">
        <f t="shared" si="81"/>
        <v>27</v>
      </c>
      <c r="EA34" s="8">
        <f t="shared" si="82"/>
        <v>32</v>
      </c>
      <c r="EB34" s="8">
        <f ca="1">SUM(INDIRECT(ADDRESS(1+DZ34,53+15*($DY$3-5))):INDIRECT(ADDRESS(1+EA34,53+15*($DY$3-5))))</f>
        <v>2446300</v>
      </c>
      <c r="EC34" s="24">
        <f t="shared" ca="1" si="53"/>
        <v>4.0457329400159191E-2</v>
      </c>
      <c r="EE34" s="15">
        <f t="shared" si="33"/>
        <v>42</v>
      </c>
      <c r="EF34">
        <f t="shared" si="34"/>
        <v>43</v>
      </c>
      <c r="EG34">
        <f t="shared" si="34"/>
        <v>44</v>
      </c>
      <c r="EH34">
        <f t="shared" si="34"/>
        <v>45</v>
      </c>
      <c r="EI34">
        <f t="shared" si="34"/>
        <v>46</v>
      </c>
      <c r="EJ34">
        <f t="shared" si="34"/>
        <v>47</v>
      </c>
      <c r="EK34">
        <f t="shared" si="34"/>
        <v>48</v>
      </c>
      <c r="EL34" s="36" t="s">
        <v>6</v>
      </c>
      <c r="EM34" s="32">
        <f ca="1">IF(EE34&lt;=INDIRECT(ADDRESS(3,69+15*($EN$3-6)))*6,VLOOKUP(EE34,$DY$3:$EB$56,4),0)</f>
        <v>1972630</v>
      </c>
      <c r="EN34" s="25">
        <f t="shared" si="66"/>
        <v>42</v>
      </c>
      <c r="EO34" s="12">
        <f t="shared" si="107"/>
        <v>27</v>
      </c>
      <c r="EP34" s="8">
        <f t="shared" si="107"/>
        <v>32</v>
      </c>
      <c r="EQ34" s="8">
        <f ca="1">SUM(INDIRECT(ADDRESS(1+EO34,53+15*($EN$3-5))):INDIRECT(ADDRESS(1+EP34,53+15*($EN$3-5))))</f>
        <v>21018470</v>
      </c>
      <c r="ER34" s="24">
        <f t="shared" ca="1" si="54"/>
        <v>5.7934510912900021E-2</v>
      </c>
      <c r="ET34" s="15">
        <f t="shared" si="35"/>
        <v>43</v>
      </c>
      <c r="EU34">
        <f t="shared" si="36"/>
        <v>44</v>
      </c>
      <c r="EV34">
        <f t="shared" si="36"/>
        <v>45</v>
      </c>
      <c r="EW34">
        <f t="shared" si="36"/>
        <v>46</v>
      </c>
      <c r="EX34">
        <f t="shared" si="36"/>
        <v>47</v>
      </c>
      <c r="EY34">
        <f t="shared" si="36"/>
        <v>48</v>
      </c>
      <c r="EZ34">
        <f t="shared" si="36"/>
        <v>49</v>
      </c>
      <c r="FA34" s="36" t="s">
        <v>6</v>
      </c>
      <c r="FB34" s="32">
        <f t="shared" ca="1" si="37"/>
        <v>18665790</v>
      </c>
      <c r="FC34" s="73">
        <f t="shared" si="67"/>
        <v>43</v>
      </c>
      <c r="FD34" s="12">
        <f t="shared" ref="FD34:FF34" si="141">FD33+1</f>
        <v>27</v>
      </c>
      <c r="FE34" s="8">
        <f t="shared" si="141"/>
        <v>32</v>
      </c>
      <c r="FF34" s="8">
        <f ca="1">SUM(INDIRECT(ADDRESS(1+FD34,53+15*($FC$3-5))):INDIRECT(ADDRESS(1+FE34,53+15*($FC$3-5))))</f>
        <v>142891320</v>
      </c>
      <c r="FG34" s="24">
        <f t="shared" ca="1" si="55"/>
        <v>6.5643366190931821E-2</v>
      </c>
      <c r="FI34" s="15">
        <f t="shared" si="38"/>
        <v>44</v>
      </c>
      <c r="FJ34">
        <f t="shared" si="39"/>
        <v>45</v>
      </c>
      <c r="FK34">
        <f t="shared" si="39"/>
        <v>46</v>
      </c>
      <c r="FL34">
        <f t="shared" si="39"/>
        <v>47</v>
      </c>
      <c r="FM34">
        <f t="shared" si="39"/>
        <v>48</v>
      </c>
      <c r="FN34">
        <f t="shared" si="39"/>
        <v>49</v>
      </c>
      <c r="FO34">
        <f t="shared" si="39"/>
        <v>50</v>
      </c>
      <c r="FP34" s="36" t="s">
        <v>6</v>
      </c>
      <c r="FQ34" s="32">
        <f t="shared" ca="1" si="69"/>
        <v>137194629</v>
      </c>
      <c r="FR34" s="25">
        <f t="shared" si="68"/>
        <v>44</v>
      </c>
      <c r="FS34" s="12">
        <f t="shared" ref="FS34:FU34" si="142">FS33+1</f>
        <v>27</v>
      </c>
      <c r="FT34" s="8">
        <f t="shared" si="142"/>
        <v>32</v>
      </c>
      <c r="FU34" s="8">
        <f ca="1">SUM(INDIRECT(ADDRESS(1+FS34,53+15*($FR$3-5))):INDIRECT(ADDRESS(1+FT34,53+15*($FR$3-5))))</f>
        <v>812525155</v>
      </c>
      <c r="FV34" s="24">
        <f t="shared" ca="1" si="56"/>
        <v>6.2211483861777654E-2</v>
      </c>
    </row>
    <row r="35" spans="21:178" s="8" customFormat="1" x14ac:dyDescent="0.25">
      <c r="U35" s="3">
        <v>4</v>
      </c>
      <c r="V35" s="8">
        <f t="shared" si="133"/>
        <v>11</v>
      </c>
      <c r="W35" s="8">
        <f t="shared" si="133"/>
        <v>12</v>
      </c>
      <c r="X35" s="8">
        <f t="shared" si="133"/>
        <v>13</v>
      </c>
      <c r="Y35" s="8">
        <f t="shared" si="133"/>
        <v>14</v>
      </c>
      <c r="Z35" s="8">
        <f t="shared" si="133"/>
        <v>15</v>
      </c>
      <c r="AA35" s="9">
        <f t="shared" si="133"/>
        <v>16</v>
      </c>
      <c r="AB35" s="13">
        <f t="shared" si="70"/>
        <v>6</v>
      </c>
      <c r="AZ35" s="35"/>
      <c r="BA35" s="33"/>
      <c r="BC35" s="8">
        <f t="shared" si="120"/>
        <v>28</v>
      </c>
      <c r="BD35" s="8">
        <f t="shared" si="72"/>
        <v>33</v>
      </c>
      <c r="BO35" s="36" t="s">
        <v>6</v>
      </c>
      <c r="BP35" s="32">
        <f t="shared" si="20"/>
        <v>0</v>
      </c>
      <c r="CD35" s="36" t="s">
        <v>6</v>
      </c>
      <c r="CE35" s="32">
        <f t="shared" si="138"/>
        <v>0</v>
      </c>
      <c r="CF35" s="25">
        <f t="shared" si="62"/>
        <v>39</v>
      </c>
      <c r="CG35" s="12">
        <f t="shared" si="139"/>
        <v>28</v>
      </c>
      <c r="CH35" s="8">
        <f t="shared" si="140"/>
        <v>33</v>
      </c>
      <c r="CI35" s="8">
        <f ca="1">SUM(INDIRECT(ADDRESS(1+CG35,53+15*($CF$3-5))):INDIRECT(ADDRESS(1+CH35,53+15*($CF$3-5))))</f>
        <v>84</v>
      </c>
      <c r="CJ35" s="24">
        <f t="shared" ca="1" si="50"/>
        <v>3.0006858710562417E-4</v>
      </c>
      <c r="CL35" s="15">
        <f t="shared" si="24"/>
        <v>40</v>
      </c>
      <c r="CM35">
        <f t="shared" si="25"/>
        <v>41</v>
      </c>
      <c r="CN35">
        <f t="shared" si="25"/>
        <v>42</v>
      </c>
      <c r="CO35">
        <f t="shared" si="25"/>
        <v>43</v>
      </c>
      <c r="CP35">
        <f t="shared" si="25"/>
        <v>44</v>
      </c>
      <c r="CQ35">
        <f t="shared" si="25"/>
        <v>45</v>
      </c>
      <c r="CR35">
        <f t="shared" si="25"/>
        <v>46</v>
      </c>
      <c r="CS35" s="36" t="s">
        <v>6</v>
      </c>
      <c r="CT35" s="32">
        <f t="shared" ca="1" si="26"/>
        <v>28</v>
      </c>
      <c r="CU35" s="25">
        <f t="shared" si="63"/>
        <v>40</v>
      </c>
      <c r="CV35" s="12">
        <f t="shared" si="77"/>
        <v>28</v>
      </c>
      <c r="CW35" s="8">
        <f t="shared" si="78"/>
        <v>33</v>
      </c>
      <c r="CX35" s="8">
        <f ca="1">SUM(INDIRECT(ADDRESS(1+CV35,53+15*($CU$3-5))):INDIRECT(ADDRESS(1+CW35,53+15*($CU$3-5))))</f>
        <v>6147</v>
      </c>
      <c r="CY35" s="24">
        <f t="shared" ca="1" si="51"/>
        <v>3.6597650891632373E-3</v>
      </c>
      <c r="DA35" s="15">
        <f t="shared" si="27"/>
        <v>41</v>
      </c>
      <c r="DB35">
        <f t="shared" si="28"/>
        <v>42</v>
      </c>
      <c r="DC35">
        <f t="shared" si="28"/>
        <v>43</v>
      </c>
      <c r="DD35">
        <f t="shared" si="28"/>
        <v>44</v>
      </c>
      <c r="DE35">
        <f t="shared" si="28"/>
        <v>45</v>
      </c>
      <c r="DF35">
        <f t="shared" si="28"/>
        <v>46</v>
      </c>
      <c r="DG35">
        <f t="shared" si="28"/>
        <v>47</v>
      </c>
      <c r="DH35" s="36" t="s">
        <v>6</v>
      </c>
      <c r="DI35" s="32">
        <f t="shared" ca="1" si="29"/>
        <v>3368</v>
      </c>
      <c r="DJ35" s="25">
        <f t="shared" si="64"/>
        <v>41</v>
      </c>
      <c r="DK35" s="12">
        <f t="shared" si="79"/>
        <v>28</v>
      </c>
      <c r="DL35" s="8">
        <f t="shared" si="80"/>
        <v>33</v>
      </c>
      <c r="DM35" s="8">
        <f ca="1">SUM(INDIRECT(ADDRESS(1+DK35,53+15*($DJ$3-5))):INDIRECT(ADDRESS(1+DL35,53+15*($DJ$3-5))))</f>
        <v>145899</v>
      </c>
      <c r="DN35" s="24">
        <f t="shared" ca="1" si="52"/>
        <v>1.4477416266575217E-2</v>
      </c>
      <c r="DP35" s="15">
        <f t="shared" si="30"/>
        <v>42</v>
      </c>
      <c r="DQ35">
        <f t="shared" si="31"/>
        <v>43</v>
      </c>
      <c r="DR35">
        <f t="shared" si="31"/>
        <v>44</v>
      </c>
      <c r="DS35">
        <f t="shared" si="31"/>
        <v>45</v>
      </c>
      <c r="DT35">
        <f t="shared" si="31"/>
        <v>46</v>
      </c>
      <c r="DU35">
        <f t="shared" si="31"/>
        <v>47</v>
      </c>
      <c r="DV35">
        <f t="shared" si="31"/>
        <v>48</v>
      </c>
      <c r="DW35" s="36" t="s">
        <v>6</v>
      </c>
      <c r="DX35" s="32">
        <f t="shared" ca="1" si="32"/>
        <v>98979</v>
      </c>
      <c r="DY35" s="25">
        <f t="shared" si="65"/>
        <v>42</v>
      </c>
      <c r="DZ35" s="12">
        <f t="shared" si="81"/>
        <v>28</v>
      </c>
      <c r="EA35" s="8">
        <f t="shared" si="82"/>
        <v>33</v>
      </c>
      <c r="EB35" s="8">
        <f ca="1">SUM(INDIRECT(ADDRESS(1+DZ35,53+15*($DY$3-5))):INDIRECT(ADDRESS(1+EA35,53+15*($DY$3-5))))</f>
        <v>1972630</v>
      </c>
      <c r="EC35" s="24">
        <f t="shared" ca="1" si="53"/>
        <v>3.2623693616742028E-2</v>
      </c>
      <c r="EE35" s="15">
        <f t="shared" si="33"/>
        <v>43</v>
      </c>
      <c r="EF35">
        <f t="shared" ref="EF35:EK71" si="143">$EE35+EF$1</f>
        <v>44</v>
      </c>
      <c r="EG35">
        <f t="shared" si="143"/>
        <v>45</v>
      </c>
      <c r="EH35">
        <f t="shared" si="143"/>
        <v>46</v>
      </c>
      <c r="EI35">
        <f t="shared" si="143"/>
        <v>47</v>
      </c>
      <c r="EJ35">
        <f t="shared" si="143"/>
        <v>48</v>
      </c>
      <c r="EK35">
        <f t="shared" si="143"/>
        <v>49</v>
      </c>
      <c r="EL35" s="36" t="s">
        <v>6</v>
      </c>
      <c r="EM35" s="32">
        <f ca="1">IF(EE35&lt;=INDIRECT(ADDRESS(3,69+15*($EN$3-6)))*6,VLOOKUP(EE35,$DY$3:$EB$56,4),0)</f>
        <v>1535040</v>
      </c>
      <c r="EN35" s="25">
        <f t="shared" si="66"/>
        <v>43</v>
      </c>
      <c r="EO35" s="12">
        <f t="shared" si="107"/>
        <v>28</v>
      </c>
      <c r="EP35" s="8">
        <f t="shared" si="107"/>
        <v>33</v>
      </c>
      <c r="EQ35" s="8">
        <f ca="1">SUM(INDIRECT(ADDRESS(1+EO35,53+15*($EN$3-5))):INDIRECT(ADDRESS(1+EP35,53+15*($EN$3-5))))</f>
        <v>18665790</v>
      </c>
      <c r="ER35" s="24">
        <f t="shared" ca="1" si="54"/>
        <v>5.1449673285110673E-2</v>
      </c>
      <c r="ET35" s="15">
        <f t="shared" si="35"/>
        <v>44</v>
      </c>
      <c r="EU35">
        <f t="shared" ref="EU35:EZ71" si="144">$ET35+EU$1</f>
        <v>45</v>
      </c>
      <c r="EV35">
        <f t="shared" si="144"/>
        <v>46</v>
      </c>
      <c r="EW35">
        <f t="shared" si="144"/>
        <v>47</v>
      </c>
      <c r="EX35">
        <f t="shared" si="144"/>
        <v>48</v>
      </c>
      <c r="EY35">
        <f t="shared" si="144"/>
        <v>49</v>
      </c>
      <c r="EZ35">
        <f t="shared" si="144"/>
        <v>50</v>
      </c>
      <c r="FA35" s="36" t="s">
        <v>6</v>
      </c>
      <c r="FB35" s="32">
        <f t="shared" ca="1" si="37"/>
        <v>16079570</v>
      </c>
      <c r="FC35" s="73">
        <f t="shared" si="67"/>
        <v>44</v>
      </c>
      <c r="FD35" s="12">
        <f t="shared" ref="FD35:FF35" si="145">FD34+1</f>
        <v>28</v>
      </c>
      <c r="FE35" s="8">
        <f t="shared" si="145"/>
        <v>33</v>
      </c>
      <c r="FF35" s="8">
        <f ca="1">SUM(INDIRECT(ADDRESS(1+FD35,53+15*($FC$3-5))):INDIRECT(ADDRESS(1+FE35,53+15*($FC$3-5))))</f>
        <v>137194629</v>
      </c>
      <c r="FG35" s="24">
        <f t="shared" ca="1" si="55"/>
        <v>6.3026342473958774E-2</v>
      </c>
      <c r="FI35" s="15">
        <f t="shared" si="38"/>
        <v>45</v>
      </c>
      <c r="FJ35">
        <f t="shared" ref="FJ35:FO71" si="146">$FI35+FJ$1</f>
        <v>46</v>
      </c>
      <c r="FK35">
        <f t="shared" si="146"/>
        <v>47</v>
      </c>
      <c r="FL35">
        <f t="shared" si="146"/>
        <v>48</v>
      </c>
      <c r="FM35">
        <f t="shared" si="146"/>
        <v>49</v>
      </c>
      <c r="FN35">
        <f t="shared" si="146"/>
        <v>50</v>
      </c>
      <c r="FO35">
        <f t="shared" si="146"/>
        <v>51</v>
      </c>
      <c r="FP35" s="36" t="s">
        <v>6</v>
      </c>
      <c r="FQ35" s="32">
        <f t="shared" ca="1" si="69"/>
        <v>128184068</v>
      </c>
      <c r="FR35" s="25">
        <f t="shared" si="68"/>
        <v>45</v>
      </c>
      <c r="FS35" s="12">
        <f t="shared" ref="FS35:FU35" si="147">FS34+1</f>
        <v>28</v>
      </c>
      <c r="FT35" s="8">
        <f t="shared" si="147"/>
        <v>33</v>
      </c>
      <c r="FU35" s="8">
        <f ca="1">SUM(INDIRECT(ADDRESS(1+FS35,53+15*($FR$3-5))):INDIRECT(ADDRESS(1+FT35,53+15*($FR$3-5))))</f>
        <v>833196442</v>
      </c>
      <c r="FV35" s="24">
        <f t="shared" ca="1" si="56"/>
        <v>6.379419355351966E-2</v>
      </c>
    </row>
    <row r="36" spans="21:178" s="8" customFormat="1" x14ac:dyDescent="0.25">
      <c r="U36" s="3">
        <v>5</v>
      </c>
      <c r="V36" s="8">
        <f t="shared" si="133"/>
        <v>12</v>
      </c>
      <c r="W36" s="8">
        <f t="shared" si="133"/>
        <v>13</v>
      </c>
      <c r="X36" s="8">
        <f t="shared" si="133"/>
        <v>14</v>
      </c>
      <c r="Y36" s="8">
        <f t="shared" si="133"/>
        <v>15</v>
      </c>
      <c r="Z36" s="8">
        <f t="shared" si="133"/>
        <v>16</v>
      </c>
      <c r="AA36" s="9">
        <f t="shared" si="133"/>
        <v>17</v>
      </c>
      <c r="AB36" s="13">
        <f t="shared" si="70"/>
        <v>6</v>
      </c>
      <c r="AZ36" s="35"/>
      <c r="BA36" s="33"/>
      <c r="BC36" s="8">
        <f t="shared" si="120"/>
        <v>29</v>
      </c>
      <c r="BD36" s="8">
        <f t="shared" si="72"/>
        <v>34</v>
      </c>
      <c r="BO36" s="36" t="s">
        <v>6</v>
      </c>
      <c r="BP36" s="32">
        <f t="shared" si="20"/>
        <v>0</v>
      </c>
      <c r="CD36" s="36" t="s">
        <v>6</v>
      </c>
      <c r="CE36" s="32">
        <f t="shared" si="138"/>
        <v>0</v>
      </c>
      <c r="CF36" s="25">
        <f t="shared" si="62"/>
        <v>40</v>
      </c>
      <c r="CG36" s="12">
        <f t="shared" si="139"/>
        <v>29</v>
      </c>
      <c r="CH36" s="8">
        <f t="shared" si="140"/>
        <v>34</v>
      </c>
      <c r="CI36" s="8">
        <f ca="1">SUM(INDIRECT(ADDRESS(1+CG36,53+15*($CF$3-5))):INDIRECT(ADDRESS(1+CH36,53+15*($CF$3-5))))</f>
        <v>28</v>
      </c>
      <c r="CJ36" s="24">
        <f t="shared" ca="1" si="50"/>
        <v>1.0002286236854138E-4</v>
      </c>
      <c r="CL36" s="15">
        <f t="shared" si="24"/>
        <v>41</v>
      </c>
      <c r="CM36">
        <f t="shared" si="25"/>
        <v>42</v>
      </c>
      <c r="CN36">
        <f t="shared" si="25"/>
        <v>43</v>
      </c>
      <c r="CO36">
        <f t="shared" si="25"/>
        <v>44</v>
      </c>
      <c r="CP36">
        <f t="shared" si="25"/>
        <v>45</v>
      </c>
      <c r="CQ36">
        <f t="shared" si="25"/>
        <v>46</v>
      </c>
      <c r="CR36">
        <f t="shared" si="25"/>
        <v>47</v>
      </c>
      <c r="CS36" s="36" t="s">
        <v>6</v>
      </c>
      <c r="CT36" s="32">
        <f t="shared" ca="1" si="26"/>
        <v>7</v>
      </c>
      <c r="CU36" s="25">
        <f t="shared" si="63"/>
        <v>41</v>
      </c>
      <c r="CV36" s="12">
        <f t="shared" si="77"/>
        <v>29</v>
      </c>
      <c r="CW36" s="8">
        <f t="shared" si="78"/>
        <v>34</v>
      </c>
      <c r="CX36" s="8">
        <f ca="1">SUM(INDIRECT(ADDRESS(1+CV36,53+15*($CU$3-5))):INDIRECT(ADDRESS(1+CW36,53+15*($CU$3-5))))</f>
        <v>3368</v>
      </c>
      <c r="CY36" s="24">
        <f t="shared" ca="1" si="51"/>
        <v>2.0052202408169487E-3</v>
      </c>
      <c r="DA36" s="15">
        <f t="shared" si="27"/>
        <v>42</v>
      </c>
      <c r="DB36">
        <f t="shared" si="28"/>
        <v>43</v>
      </c>
      <c r="DC36">
        <f t="shared" si="28"/>
        <v>44</v>
      </c>
      <c r="DD36">
        <f t="shared" si="28"/>
        <v>45</v>
      </c>
      <c r="DE36">
        <f t="shared" si="28"/>
        <v>46</v>
      </c>
      <c r="DF36">
        <f t="shared" si="28"/>
        <v>47</v>
      </c>
      <c r="DG36">
        <f t="shared" si="28"/>
        <v>48</v>
      </c>
      <c r="DH36" s="36" t="s">
        <v>6</v>
      </c>
      <c r="DI36" s="32">
        <f t="shared" ca="1" si="29"/>
        <v>1708</v>
      </c>
      <c r="DJ36" s="25">
        <f t="shared" si="64"/>
        <v>42</v>
      </c>
      <c r="DK36" s="12">
        <f t="shared" si="79"/>
        <v>29</v>
      </c>
      <c r="DL36" s="8">
        <f t="shared" si="80"/>
        <v>34</v>
      </c>
      <c r="DM36" s="8">
        <f ca="1">SUM(INDIRECT(ADDRESS(1+DK36,53+15*($DJ$3-5))):INDIRECT(ADDRESS(1+DL36,53+15*($DJ$3-5))))</f>
        <v>98979</v>
      </c>
      <c r="DN36" s="24">
        <f t="shared" ca="1" si="52"/>
        <v>9.8215901729919227E-3</v>
      </c>
      <c r="DP36" s="15">
        <f t="shared" si="30"/>
        <v>43</v>
      </c>
      <c r="DQ36">
        <f t="shared" si="31"/>
        <v>44</v>
      </c>
      <c r="DR36">
        <f t="shared" si="31"/>
        <v>45</v>
      </c>
      <c r="DS36">
        <f t="shared" si="31"/>
        <v>46</v>
      </c>
      <c r="DT36">
        <f t="shared" si="31"/>
        <v>47</v>
      </c>
      <c r="DU36">
        <f t="shared" si="31"/>
        <v>48</v>
      </c>
      <c r="DV36">
        <f t="shared" si="31"/>
        <v>49</v>
      </c>
      <c r="DW36" s="36" t="s">
        <v>6</v>
      </c>
      <c r="DX36" s="32">
        <f t="shared" ca="1" si="32"/>
        <v>63999</v>
      </c>
      <c r="DY36" s="25">
        <f t="shared" si="65"/>
        <v>43</v>
      </c>
      <c r="DZ36" s="12">
        <f t="shared" si="81"/>
        <v>29</v>
      </c>
      <c r="EA36" s="8">
        <f t="shared" si="82"/>
        <v>34</v>
      </c>
      <c r="EB36" s="8">
        <f ca="1">SUM(INDIRECT(ADDRESS(1+DZ36,53+15*($DY$3-5))):INDIRECT(ADDRESS(1+EA36,53+15*($DY$3-5))))</f>
        <v>1535040</v>
      </c>
      <c r="EC36" s="24">
        <f t="shared" ca="1" si="53"/>
        <v>2.5386755067825027E-2</v>
      </c>
      <c r="EE36" s="15">
        <f t="shared" si="33"/>
        <v>44</v>
      </c>
      <c r="EF36">
        <f t="shared" si="143"/>
        <v>45</v>
      </c>
      <c r="EG36">
        <f t="shared" si="143"/>
        <v>46</v>
      </c>
      <c r="EH36">
        <f t="shared" si="143"/>
        <v>47</v>
      </c>
      <c r="EI36">
        <f t="shared" si="143"/>
        <v>48</v>
      </c>
      <c r="EJ36">
        <f t="shared" si="143"/>
        <v>49</v>
      </c>
      <c r="EK36">
        <f t="shared" si="143"/>
        <v>50</v>
      </c>
      <c r="EL36" s="36" t="s">
        <v>6</v>
      </c>
      <c r="EM36" s="32">
        <f ca="1">IF(EE36&lt;=INDIRECT(ADDRESS(3,69+15*($EN$3-6)))*6,VLOOKUP(EE36,$DY$3:$EB$56,4),0)</f>
        <v>1151370</v>
      </c>
      <c r="EN36" s="25">
        <f t="shared" si="66"/>
        <v>44</v>
      </c>
      <c r="EO36" s="12">
        <f t="shared" si="107"/>
        <v>29</v>
      </c>
      <c r="EP36" s="8">
        <f t="shared" si="107"/>
        <v>34</v>
      </c>
      <c r="EQ36" s="8">
        <f ca="1">SUM(INDIRECT(ADDRESS(1+EO36,53+15*($EN$3-5))):INDIRECT(ADDRESS(1+EP36,53+15*($EN$3-5))))</f>
        <v>16079570</v>
      </c>
      <c r="ER36" s="24">
        <f t="shared" ca="1" si="54"/>
        <v>4.4321114887988504E-2</v>
      </c>
      <c r="ET36" s="15">
        <f t="shared" si="35"/>
        <v>45</v>
      </c>
      <c r="EU36">
        <f t="shared" si="144"/>
        <v>46</v>
      </c>
      <c r="EV36">
        <f t="shared" si="144"/>
        <v>47</v>
      </c>
      <c r="EW36">
        <f t="shared" si="144"/>
        <v>48</v>
      </c>
      <c r="EX36">
        <f t="shared" si="144"/>
        <v>49</v>
      </c>
      <c r="EY36">
        <f t="shared" si="144"/>
        <v>50</v>
      </c>
      <c r="EZ36">
        <f t="shared" si="144"/>
        <v>51</v>
      </c>
      <c r="FA36" s="36" t="s">
        <v>6</v>
      </c>
      <c r="FB36" s="32">
        <f t="shared" ca="1" si="37"/>
        <v>13429405</v>
      </c>
      <c r="FC36" s="73">
        <f t="shared" si="67"/>
        <v>45</v>
      </c>
      <c r="FD36" s="12">
        <f t="shared" ref="FD36:FF36" si="148">FD35+1</f>
        <v>29</v>
      </c>
      <c r="FE36" s="8">
        <f t="shared" si="148"/>
        <v>34</v>
      </c>
      <c r="FF36" s="8">
        <f ca="1">SUM(INDIRECT(ADDRESS(1+FD36,53+15*($FC$3-5))):INDIRECT(ADDRESS(1+FE36,53+15*($FC$3-5))))</f>
        <v>128184068</v>
      </c>
      <c r="FG36" s="24">
        <f t="shared" ca="1" si="55"/>
        <v>5.888694789555661E-2</v>
      </c>
      <c r="FI36" s="15">
        <f t="shared" si="38"/>
        <v>46</v>
      </c>
      <c r="FJ36">
        <f t="shared" si="146"/>
        <v>47</v>
      </c>
      <c r="FK36">
        <f t="shared" si="146"/>
        <v>48</v>
      </c>
      <c r="FL36">
        <f t="shared" si="146"/>
        <v>49</v>
      </c>
      <c r="FM36">
        <f t="shared" si="146"/>
        <v>50</v>
      </c>
      <c r="FN36">
        <f t="shared" si="146"/>
        <v>51</v>
      </c>
      <c r="FO36">
        <f t="shared" si="146"/>
        <v>52</v>
      </c>
      <c r="FP36" s="36" t="s">
        <v>6</v>
      </c>
      <c r="FQ36" s="32">
        <f t="shared" ca="1" si="69"/>
        <v>116523342</v>
      </c>
      <c r="FR36" s="25">
        <f t="shared" si="68"/>
        <v>46</v>
      </c>
      <c r="FS36" s="12">
        <f t="shared" ref="FS36:FU36" si="149">FS35+1</f>
        <v>29</v>
      </c>
      <c r="FT36" s="8">
        <f t="shared" si="149"/>
        <v>34</v>
      </c>
      <c r="FU36" s="8">
        <f ca="1">SUM(INDIRECT(ADDRESS(1+FS36,53+15*($FR$3-5))):INDIRECT(ADDRESS(1+FT36,53+15*($FR$3-5))))</f>
        <v>833196442</v>
      </c>
      <c r="FV36" s="24">
        <f t="shared" ca="1" si="56"/>
        <v>6.379419355351966E-2</v>
      </c>
    </row>
    <row r="37" spans="21:178" s="8" customFormat="1" x14ac:dyDescent="0.25">
      <c r="U37" s="4">
        <v>6</v>
      </c>
      <c r="V37" s="10">
        <f t="shared" si="133"/>
        <v>13</v>
      </c>
      <c r="W37" s="10">
        <f t="shared" si="133"/>
        <v>14</v>
      </c>
      <c r="X37" s="10">
        <f t="shared" si="133"/>
        <v>15</v>
      </c>
      <c r="Y37" s="10">
        <f t="shared" si="133"/>
        <v>16</v>
      </c>
      <c r="Z37" s="10">
        <f t="shared" si="133"/>
        <v>17</v>
      </c>
      <c r="AA37" s="11">
        <f t="shared" si="133"/>
        <v>18</v>
      </c>
      <c r="AB37" s="13">
        <f t="shared" si="70"/>
        <v>6</v>
      </c>
      <c r="AZ37" s="35"/>
      <c r="BA37" s="33"/>
      <c r="BC37" s="8">
        <f t="shared" si="120"/>
        <v>30</v>
      </c>
      <c r="BD37" s="8">
        <f t="shared" si="72"/>
        <v>35</v>
      </c>
      <c r="BO37" s="36" t="s">
        <v>6</v>
      </c>
      <c r="BP37" s="32">
        <f t="shared" si="20"/>
        <v>0</v>
      </c>
      <c r="CD37" s="36" t="s">
        <v>6</v>
      </c>
      <c r="CE37" s="32">
        <f t="shared" si="138"/>
        <v>0</v>
      </c>
      <c r="CF37" s="25">
        <f t="shared" si="62"/>
        <v>41</v>
      </c>
      <c r="CG37" s="12">
        <f t="shared" si="139"/>
        <v>30</v>
      </c>
      <c r="CH37" s="8">
        <f t="shared" si="140"/>
        <v>35</v>
      </c>
      <c r="CI37" s="8">
        <f ca="1">SUM(INDIRECT(ADDRESS(1+CG37,53+15*($CF$3-5))):INDIRECT(ADDRESS(1+CH37,53+15*($CF$3-5))))</f>
        <v>7</v>
      </c>
      <c r="CJ37" s="24">
        <f t="shared" ca="1" si="50"/>
        <v>2.5005715592135344E-5</v>
      </c>
      <c r="CL37" s="15">
        <f t="shared" si="24"/>
        <v>42</v>
      </c>
      <c r="CM37">
        <f t="shared" si="25"/>
        <v>43</v>
      </c>
      <c r="CN37">
        <f t="shared" si="25"/>
        <v>44</v>
      </c>
      <c r="CO37">
        <f t="shared" si="25"/>
        <v>45</v>
      </c>
      <c r="CP37">
        <f t="shared" si="25"/>
        <v>46</v>
      </c>
      <c r="CQ37">
        <f t="shared" si="25"/>
        <v>47</v>
      </c>
      <c r="CR37">
        <f t="shared" si="25"/>
        <v>48</v>
      </c>
      <c r="CS37" s="36" t="s">
        <v>6</v>
      </c>
      <c r="CT37" s="32">
        <f t="shared" ca="1" si="26"/>
        <v>1</v>
      </c>
      <c r="CU37" s="25">
        <f t="shared" si="63"/>
        <v>42</v>
      </c>
      <c r="CV37" s="12">
        <f t="shared" si="77"/>
        <v>30</v>
      </c>
      <c r="CW37" s="8">
        <f t="shared" si="78"/>
        <v>35</v>
      </c>
      <c r="CX37" s="8">
        <f ca="1">SUM(INDIRECT(ADDRESS(1+CV37,53+15*($CU$3-5))):INDIRECT(ADDRESS(1+CW37,53+15*($CU$3-5))))</f>
        <v>1708</v>
      </c>
      <c r="CY37" s="24">
        <f t="shared" ca="1" si="51"/>
        <v>1.0168991007468374E-3</v>
      </c>
      <c r="DA37" s="15">
        <f t="shared" si="27"/>
        <v>43</v>
      </c>
      <c r="DB37">
        <f t="shared" si="28"/>
        <v>44</v>
      </c>
      <c r="DC37">
        <f t="shared" si="28"/>
        <v>45</v>
      </c>
      <c r="DD37">
        <f t="shared" si="28"/>
        <v>46</v>
      </c>
      <c r="DE37">
        <f t="shared" si="28"/>
        <v>47</v>
      </c>
      <c r="DF37">
        <f t="shared" si="28"/>
        <v>48</v>
      </c>
      <c r="DG37">
        <f t="shared" si="28"/>
        <v>49</v>
      </c>
      <c r="DH37" s="36" t="s">
        <v>6</v>
      </c>
      <c r="DI37" s="32">
        <f t="shared" ca="1" si="29"/>
        <v>792</v>
      </c>
      <c r="DJ37" s="25">
        <f t="shared" si="64"/>
        <v>43</v>
      </c>
      <c r="DK37" s="12">
        <f t="shared" si="79"/>
        <v>30</v>
      </c>
      <c r="DL37" s="8">
        <f t="shared" si="80"/>
        <v>35</v>
      </c>
      <c r="DM37" s="8">
        <f ca="1">SUM(INDIRECT(ADDRESS(1+DK37,53+15*($DJ$3-5))):INDIRECT(ADDRESS(1+DL37,53+15*($DJ$3-5))))</f>
        <v>63999</v>
      </c>
      <c r="DN37" s="24">
        <f t="shared" ca="1" si="52"/>
        <v>6.3505586991312304E-3</v>
      </c>
      <c r="DP37" s="15">
        <f t="shared" si="30"/>
        <v>44</v>
      </c>
      <c r="DQ37">
        <f t="shared" si="31"/>
        <v>45</v>
      </c>
      <c r="DR37">
        <f t="shared" si="31"/>
        <v>46</v>
      </c>
      <c r="DS37">
        <f t="shared" si="31"/>
        <v>47</v>
      </c>
      <c r="DT37">
        <f t="shared" si="31"/>
        <v>48</v>
      </c>
      <c r="DU37">
        <f t="shared" si="31"/>
        <v>49</v>
      </c>
      <c r="DV37">
        <f t="shared" si="31"/>
        <v>50</v>
      </c>
      <c r="DW37" s="36" t="s">
        <v>6</v>
      </c>
      <c r="DX37" s="32">
        <f t="shared" ca="1" si="32"/>
        <v>39303</v>
      </c>
      <c r="DY37" s="25">
        <f t="shared" si="65"/>
        <v>44</v>
      </c>
      <c r="DZ37" s="12">
        <f t="shared" si="81"/>
        <v>30</v>
      </c>
      <c r="EA37" s="8">
        <f t="shared" si="82"/>
        <v>35</v>
      </c>
      <c r="EB37" s="8">
        <f ca="1">SUM(INDIRECT(ADDRESS(1+DZ37,53+15*($DY$3-5))):INDIRECT(ADDRESS(1+EA37,53+15*($DY$3-5))))</f>
        <v>1151370</v>
      </c>
      <c r="EC37" s="24">
        <f t="shared" ca="1" si="53"/>
        <v>1.9041554736320684E-2</v>
      </c>
      <c r="EE37" s="15">
        <f t="shared" si="33"/>
        <v>45</v>
      </c>
      <c r="EF37">
        <f t="shared" si="143"/>
        <v>46</v>
      </c>
      <c r="EG37">
        <f t="shared" si="143"/>
        <v>47</v>
      </c>
      <c r="EH37">
        <f t="shared" si="143"/>
        <v>48</v>
      </c>
      <c r="EI37">
        <f t="shared" si="143"/>
        <v>49</v>
      </c>
      <c r="EJ37">
        <f t="shared" si="143"/>
        <v>50</v>
      </c>
      <c r="EK37">
        <f t="shared" si="143"/>
        <v>51</v>
      </c>
      <c r="EL37" s="36" t="s">
        <v>6</v>
      </c>
      <c r="EM37" s="32">
        <f ca="1">IF(EE37&lt;=INDIRECT(ADDRESS(3,69+15*($EN$3-6)))*6,VLOOKUP(EE37,$DY$3:$EB$56,4),0)</f>
        <v>831204</v>
      </c>
      <c r="EN37" s="25">
        <f t="shared" si="66"/>
        <v>45</v>
      </c>
      <c r="EO37" s="12">
        <f t="shared" ref="EO37:EP52" si="150">EO36+1</f>
        <v>30</v>
      </c>
      <c r="EP37" s="8">
        <f t="shared" si="150"/>
        <v>35</v>
      </c>
      <c r="EQ37" s="8">
        <f ca="1">SUM(INDIRECT(ADDRESS(1+EO37,53+15*($EN$3-5))):INDIRECT(ADDRESS(1+EP37,53+15*($EN$3-5))))</f>
        <v>13429405</v>
      </c>
      <c r="ER37" s="24">
        <f t="shared" ca="1" si="54"/>
        <v>3.7016300926102336E-2</v>
      </c>
      <c r="ET37" s="15">
        <f t="shared" si="35"/>
        <v>46</v>
      </c>
      <c r="EU37">
        <f t="shared" si="144"/>
        <v>47</v>
      </c>
      <c r="EV37">
        <f t="shared" si="144"/>
        <v>48</v>
      </c>
      <c r="EW37">
        <f t="shared" si="144"/>
        <v>49</v>
      </c>
      <c r="EX37">
        <f t="shared" si="144"/>
        <v>50</v>
      </c>
      <c r="EY37">
        <f t="shared" si="144"/>
        <v>51</v>
      </c>
      <c r="EZ37">
        <f t="shared" si="144"/>
        <v>52</v>
      </c>
      <c r="FA37" s="36" t="s">
        <v>6</v>
      </c>
      <c r="FB37" s="32">
        <f t="shared" ca="1" si="37"/>
        <v>10866999</v>
      </c>
      <c r="FC37" s="73">
        <f t="shared" si="67"/>
        <v>46</v>
      </c>
      <c r="FD37" s="12">
        <f t="shared" ref="FD37:FF37" si="151">FD36+1</f>
        <v>30</v>
      </c>
      <c r="FE37" s="8">
        <f t="shared" si="151"/>
        <v>35</v>
      </c>
      <c r="FF37" s="8">
        <f ca="1">SUM(INDIRECT(ADDRESS(1+FD37,53+15*($FC$3-5))):INDIRECT(ADDRESS(1+FE37,53+15*($FC$3-5))))</f>
        <v>116523342</v>
      </c>
      <c r="FG37" s="24">
        <f t="shared" ca="1" si="55"/>
        <v>5.3530084323506748E-2</v>
      </c>
      <c r="FI37" s="15">
        <f t="shared" si="38"/>
        <v>47</v>
      </c>
      <c r="FJ37">
        <f t="shared" si="146"/>
        <v>48</v>
      </c>
      <c r="FK37">
        <f t="shared" si="146"/>
        <v>49</v>
      </c>
      <c r="FL37">
        <f t="shared" si="146"/>
        <v>50</v>
      </c>
      <c r="FM37">
        <f t="shared" si="146"/>
        <v>51</v>
      </c>
      <c r="FN37">
        <f t="shared" si="146"/>
        <v>52</v>
      </c>
      <c r="FO37">
        <f t="shared" si="146"/>
        <v>53</v>
      </c>
      <c r="FP37" s="36" t="s">
        <v>6</v>
      </c>
      <c r="FQ37" s="32">
        <f t="shared" ca="1" si="69"/>
        <v>103027860</v>
      </c>
      <c r="FR37" s="25">
        <f t="shared" si="68"/>
        <v>47</v>
      </c>
      <c r="FS37" s="12">
        <f t="shared" ref="FS37:FU37" si="152">FS36+1</f>
        <v>30</v>
      </c>
      <c r="FT37" s="8">
        <f t="shared" si="152"/>
        <v>35</v>
      </c>
      <c r="FU37" s="8">
        <f ca="1">SUM(INDIRECT(ADDRESS(1+FS37,53+15*($FR$3-5))):INDIRECT(ADDRESS(1+FT37,53+15*($FR$3-5))))</f>
        <v>812525155</v>
      </c>
      <c r="FV37" s="24">
        <f t="shared" ca="1" si="56"/>
        <v>6.2211483861777654E-2</v>
      </c>
    </row>
    <row r="38" spans="21:178" s="8" customFormat="1" x14ac:dyDescent="0.25">
      <c r="AZ38" s="35"/>
      <c r="BA38" s="33"/>
      <c r="BC38" s="8">
        <f t="shared" si="120"/>
        <v>31</v>
      </c>
      <c r="BD38" s="8">
        <f t="shared" si="72"/>
        <v>36</v>
      </c>
      <c r="BP38" s="32">
        <f t="shared" si="20"/>
        <v>0</v>
      </c>
      <c r="CE38" s="32">
        <f t="shared" si="138"/>
        <v>0</v>
      </c>
      <c r="CF38" s="25">
        <f t="shared" si="62"/>
        <v>42</v>
      </c>
      <c r="CG38" s="12">
        <f t="shared" si="139"/>
        <v>31</v>
      </c>
      <c r="CH38" s="8">
        <f t="shared" si="140"/>
        <v>36</v>
      </c>
      <c r="CI38" s="8">
        <f ca="1">SUM(INDIRECT(ADDRESS(1+CG38,53+15*($CF$3-5))):INDIRECT(ADDRESS(1+CH38,53+15*($CF$3-5))))</f>
        <v>1</v>
      </c>
      <c r="CJ38" s="24">
        <f t="shared" ca="1" si="50"/>
        <v>3.5722450845907635E-6</v>
      </c>
      <c r="CT38" s="32">
        <f t="shared" ref="CT38:CT45" si="153">IF(CL38&gt;0,VLOOKUP(CL38,$BB$3:$BE$28,4),0)</f>
        <v>0</v>
      </c>
      <c r="CU38" s="25">
        <f t="shared" si="63"/>
        <v>43</v>
      </c>
      <c r="CV38" s="12">
        <f t="shared" si="77"/>
        <v>31</v>
      </c>
      <c r="CW38" s="8">
        <f t="shared" si="78"/>
        <v>36</v>
      </c>
      <c r="CX38" s="8">
        <f ca="1">SUM(INDIRECT(ADDRESS(1+CV38,53+15*($CU$3-5))):INDIRECT(ADDRESS(1+CW38,53+15*($CU$3-5))))</f>
        <v>792</v>
      </c>
      <c r="CY38" s="24">
        <f t="shared" ca="1" si="51"/>
        <v>4.7153635116598078E-4</v>
      </c>
      <c r="DA38" s="15">
        <f t="shared" si="27"/>
        <v>44</v>
      </c>
      <c r="DB38">
        <f t="shared" si="28"/>
        <v>45</v>
      </c>
      <c r="DC38">
        <f t="shared" si="28"/>
        <v>46</v>
      </c>
      <c r="DD38">
        <f t="shared" si="28"/>
        <v>47</v>
      </c>
      <c r="DE38">
        <f t="shared" si="28"/>
        <v>48</v>
      </c>
      <c r="DF38">
        <f t="shared" si="28"/>
        <v>49</v>
      </c>
      <c r="DG38">
        <f t="shared" si="28"/>
        <v>50</v>
      </c>
      <c r="DH38" s="36" t="s">
        <v>6</v>
      </c>
      <c r="DI38" s="32">
        <f t="shared" ca="1" si="29"/>
        <v>330</v>
      </c>
      <c r="DJ38" s="25">
        <f t="shared" si="64"/>
        <v>44</v>
      </c>
      <c r="DK38" s="12">
        <f t="shared" si="79"/>
        <v>31</v>
      </c>
      <c r="DL38" s="8">
        <f t="shared" si="80"/>
        <v>36</v>
      </c>
      <c r="DM38" s="8">
        <f ca="1">SUM(INDIRECT(ADDRESS(1+DK38,53+15*($DJ$3-5))):INDIRECT(ADDRESS(1+DL38,53+15*($DJ$3-5))))</f>
        <v>39303</v>
      </c>
      <c r="DN38" s="24">
        <f t="shared" ca="1" si="52"/>
        <v>3.8999985711019661E-3</v>
      </c>
      <c r="DP38" s="15">
        <f t="shared" si="30"/>
        <v>45</v>
      </c>
      <c r="DQ38">
        <f t="shared" si="31"/>
        <v>46</v>
      </c>
      <c r="DR38">
        <f t="shared" si="31"/>
        <v>47</v>
      </c>
      <c r="DS38">
        <f t="shared" si="31"/>
        <v>48</v>
      </c>
      <c r="DT38">
        <f t="shared" si="31"/>
        <v>49</v>
      </c>
      <c r="DU38">
        <f t="shared" si="31"/>
        <v>50</v>
      </c>
      <c r="DV38">
        <f t="shared" si="31"/>
        <v>51</v>
      </c>
      <c r="DW38" s="36" t="s">
        <v>6</v>
      </c>
      <c r="DX38" s="32">
        <f t="shared" ca="1" si="32"/>
        <v>22825</v>
      </c>
      <c r="DY38" s="25">
        <f t="shared" si="65"/>
        <v>45</v>
      </c>
      <c r="DZ38" s="12">
        <f t="shared" si="81"/>
        <v>31</v>
      </c>
      <c r="EA38" s="8">
        <f t="shared" si="82"/>
        <v>36</v>
      </c>
      <c r="EB38" s="8">
        <f ca="1">SUM(INDIRECT(ADDRESS(1+DZ38,53+15*($DY$3-5))):INDIRECT(ADDRESS(1+EA38,53+15*($DY$3-5))))</f>
        <v>831204</v>
      </c>
      <c r="EC38" s="24">
        <f t="shared" ca="1" si="53"/>
        <v>1.3746594459686023E-2</v>
      </c>
      <c r="EE38" s="15">
        <f t="shared" si="33"/>
        <v>46</v>
      </c>
      <c r="EF38">
        <f t="shared" si="143"/>
        <v>47</v>
      </c>
      <c r="EG38">
        <f t="shared" si="143"/>
        <v>48</v>
      </c>
      <c r="EH38">
        <f t="shared" si="143"/>
        <v>49</v>
      </c>
      <c r="EI38">
        <f t="shared" si="143"/>
        <v>50</v>
      </c>
      <c r="EJ38">
        <f t="shared" si="143"/>
        <v>51</v>
      </c>
      <c r="EK38">
        <f t="shared" si="143"/>
        <v>52</v>
      </c>
      <c r="EL38" s="36" t="s">
        <v>6</v>
      </c>
      <c r="EM38" s="32">
        <f ca="1">IF(EE38&lt;=INDIRECT(ADDRESS(3,69+15*($EN$3-6)))*6,VLOOKUP(EE38,$DY$3:$EB$56,4),0)</f>
        <v>576565</v>
      </c>
      <c r="EN38" s="25">
        <f t="shared" si="66"/>
        <v>46</v>
      </c>
      <c r="EO38" s="12">
        <f t="shared" si="150"/>
        <v>31</v>
      </c>
      <c r="EP38" s="8">
        <f t="shared" si="150"/>
        <v>36</v>
      </c>
      <c r="EQ38" s="8">
        <f ca="1">SUM(INDIRECT(ADDRESS(1+EO38,53+15*($EN$3-5))):INDIRECT(ADDRESS(1+EP38,53+15*($EN$3-5))))</f>
        <v>10866999</v>
      </c>
      <c r="ER38" s="24">
        <f t="shared" ca="1" si="54"/>
        <v>2.9953382532409523E-2</v>
      </c>
      <c r="ET38" s="15">
        <f t="shared" si="35"/>
        <v>47</v>
      </c>
      <c r="EU38">
        <f t="shared" si="144"/>
        <v>48</v>
      </c>
      <c r="EV38">
        <f t="shared" si="144"/>
        <v>49</v>
      </c>
      <c r="EW38">
        <f t="shared" si="144"/>
        <v>50</v>
      </c>
      <c r="EX38">
        <f t="shared" si="144"/>
        <v>51</v>
      </c>
      <c r="EY38">
        <f t="shared" si="144"/>
        <v>52</v>
      </c>
      <c r="EZ38">
        <f t="shared" si="144"/>
        <v>53</v>
      </c>
      <c r="FA38" s="36" t="s">
        <v>6</v>
      </c>
      <c r="FB38" s="32">
        <f t="shared" ca="1" si="37"/>
        <v>8513109</v>
      </c>
      <c r="FC38" s="73">
        <f t="shared" si="67"/>
        <v>47</v>
      </c>
      <c r="FD38" s="12">
        <f t="shared" ref="FD38:FF38" si="154">FD37+1</f>
        <v>31</v>
      </c>
      <c r="FE38" s="8">
        <f t="shared" si="154"/>
        <v>36</v>
      </c>
      <c r="FF38" s="8">
        <f ca="1">SUM(INDIRECT(ADDRESS(1+FD38,53+15*($FC$3-5))):INDIRECT(ADDRESS(1+FE38,53+15*($FC$3-5))))</f>
        <v>103027860</v>
      </c>
      <c r="FG38" s="24">
        <f t="shared" ca="1" si="55"/>
        <v>4.7330345481083509E-2</v>
      </c>
      <c r="FI38" s="15">
        <f t="shared" si="38"/>
        <v>48</v>
      </c>
      <c r="FJ38">
        <f t="shared" si="146"/>
        <v>49</v>
      </c>
      <c r="FK38">
        <f t="shared" si="146"/>
        <v>50</v>
      </c>
      <c r="FL38">
        <f t="shared" si="146"/>
        <v>51</v>
      </c>
      <c r="FM38">
        <f t="shared" si="146"/>
        <v>52</v>
      </c>
      <c r="FN38">
        <f t="shared" si="146"/>
        <v>53</v>
      </c>
      <c r="FO38">
        <f t="shared" si="146"/>
        <v>54</v>
      </c>
      <c r="FP38" s="36" t="s">
        <v>6</v>
      </c>
      <c r="FQ38" s="32">
        <f t="shared" ca="1" si="69"/>
        <v>88573343</v>
      </c>
      <c r="FR38" s="25">
        <f t="shared" si="68"/>
        <v>48</v>
      </c>
      <c r="FS38" s="12">
        <f t="shared" ref="FS38:FU38" si="155">FS37+1</f>
        <v>31</v>
      </c>
      <c r="FT38" s="8">
        <f t="shared" si="155"/>
        <v>36</v>
      </c>
      <c r="FU38" s="8">
        <f ca="1">SUM(INDIRECT(ADDRESS(1+FS38,53+15*($FR$3-5))):INDIRECT(ADDRESS(1+FT38,53+15*($FR$3-5))))</f>
        <v>772661695</v>
      </c>
      <c r="FV38" s="24">
        <f t="shared" ca="1" si="56"/>
        <v>5.9159313743469603E-2</v>
      </c>
    </row>
    <row r="39" spans="21:178" s="8" customFormat="1" x14ac:dyDescent="0.25">
      <c r="AZ39" s="35"/>
      <c r="BA39" s="33"/>
      <c r="BC39" s="8">
        <f t="shared" si="120"/>
        <v>32</v>
      </c>
      <c r="BD39" s="8">
        <f t="shared" si="72"/>
        <v>37</v>
      </c>
      <c r="BP39" s="32">
        <f t="shared" si="20"/>
        <v>0</v>
      </c>
      <c r="CE39" s="32">
        <f t="shared" si="138"/>
        <v>0</v>
      </c>
      <c r="CF39" s="25"/>
      <c r="CT39" s="32">
        <f t="shared" si="153"/>
        <v>0</v>
      </c>
      <c r="CU39" s="25">
        <f t="shared" si="63"/>
        <v>44</v>
      </c>
      <c r="CV39" s="12">
        <f t="shared" ref="CV39:CV43" si="156">CV38+1</f>
        <v>32</v>
      </c>
      <c r="CW39" s="8">
        <f t="shared" ref="CW39:CW43" si="157">CW38+1</f>
        <v>37</v>
      </c>
      <c r="CX39" s="8">
        <f ca="1">SUM(INDIRECT(ADDRESS(1+CV39,53+15*($CU$3-5))):INDIRECT(ADDRESS(1+CW39,53+15*($CU$3-5))))</f>
        <v>330</v>
      </c>
      <c r="CY39" s="24">
        <f t="shared" ca="1" si="51"/>
        <v>1.96473479652492E-4</v>
      </c>
      <c r="DA39" s="15">
        <f t="shared" si="27"/>
        <v>45</v>
      </c>
      <c r="DB39">
        <f t="shared" si="28"/>
        <v>46</v>
      </c>
      <c r="DC39">
        <f t="shared" si="28"/>
        <v>47</v>
      </c>
      <c r="DD39">
        <f t="shared" si="28"/>
        <v>48</v>
      </c>
      <c r="DE39">
        <f t="shared" si="28"/>
        <v>49</v>
      </c>
      <c r="DF39">
        <f t="shared" si="28"/>
        <v>50</v>
      </c>
      <c r="DG39">
        <f t="shared" si="28"/>
        <v>51</v>
      </c>
      <c r="DH39" s="36" t="s">
        <v>6</v>
      </c>
      <c r="DI39" s="32">
        <f t="shared" ca="1" si="29"/>
        <v>120</v>
      </c>
      <c r="DJ39" s="25">
        <f t="shared" si="64"/>
        <v>45</v>
      </c>
      <c r="DK39" s="12">
        <f t="shared" si="79"/>
        <v>32</v>
      </c>
      <c r="DL39" s="8">
        <f t="shared" si="80"/>
        <v>37</v>
      </c>
      <c r="DM39" s="8">
        <f ca="1">SUM(INDIRECT(ADDRESS(1+DK39,53+15*($DJ$3-5))):INDIRECT(ADDRESS(1+DL39,53+15*($DJ$3-5))))</f>
        <v>22825</v>
      </c>
      <c r="DN39" s="24">
        <f t="shared" ca="1" si="52"/>
        <v>2.2649026126606718E-3</v>
      </c>
      <c r="DP39" s="15">
        <f t="shared" si="30"/>
        <v>46</v>
      </c>
      <c r="DQ39">
        <f t="shared" si="31"/>
        <v>47</v>
      </c>
      <c r="DR39">
        <f t="shared" si="31"/>
        <v>48</v>
      </c>
      <c r="DS39">
        <f t="shared" si="31"/>
        <v>49</v>
      </c>
      <c r="DT39">
        <f t="shared" si="31"/>
        <v>50</v>
      </c>
      <c r="DU39">
        <f t="shared" si="31"/>
        <v>51</v>
      </c>
      <c r="DV39">
        <f t="shared" si="31"/>
        <v>52</v>
      </c>
      <c r="DW39" s="36" t="s">
        <v>6</v>
      </c>
      <c r="DX39" s="32">
        <f t="shared" ca="1" si="32"/>
        <v>12465</v>
      </c>
      <c r="DY39" s="25">
        <f t="shared" si="65"/>
        <v>46</v>
      </c>
      <c r="DZ39" s="12">
        <f t="shared" si="81"/>
        <v>32</v>
      </c>
      <c r="EA39" s="8">
        <f t="shared" si="82"/>
        <v>37</v>
      </c>
      <c r="EB39" s="8">
        <f ca="1">SUM(INDIRECT(ADDRESS(1+DZ39,53+15*($DY$3-5))):INDIRECT(ADDRESS(1+EA39,53+15*($DY$3-5))))</f>
        <v>576565</v>
      </c>
      <c r="EC39" s="24">
        <f t="shared" ca="1" si="53"/>
        <v>9.5353309592457105E-3</v>
      </c>
      <c r="EE39" s="15">
        <f t="shared" si="33"/>
        <v>47</v>
      </c>
      <c r="EF39">
        <f t="shared" si="143"/>
        <v>48</v>
      </c>
      <c r="EG39">
        <f t="shared" si="143"/>
        <v>49</v>
      </c>
      <c r="EH39">
        <f t="shared" si="143"/>
        <v>50</v>
      </c>
      <c r="EI39">
        <f t="shared" si="143"/>
        <v>51</v>
      </c>
      <c r="EJ39">
        <f t="shared" si="143"/>
        <v>52</v>
      </c>
      <c r="EK39">
        <f t="shared" si="143"/>
        <v>53</v>
      </c>
      <c r="EL39" s="36" t="s">
        <v>6</v>
      </c>
      <c r="EM39" s="32">
        <f ca="1">IF(EE39&lt;=INDIRECT(ADDRESS(3,69+15*($EN$3-6)))*6,VLOOKUP(EE39,$DY$3:$EB$56,4),0)</f>
        <v>383470</v>
      </c>
      <c r="EN39" s="25">
        <f t="shared" si="66"/>
        <v>47</v>
      </c>
      <c r="EO39" s="12">
        <f t="shared" si="150"/>
        <v>32</v>
      </c>
      <c r="EP39" s="8">
        <f t="shared" si="150"/>
        <v>37</v>
      </c>
      <c r="EQ39" s="8">
        <f ca="1">SUM(INDIRECT(ADDRESS(1+EO39,53+15*($EN$3-5))):INDIRECT(ADDRESS(1+EP39,53+15*($EN$3-5))))</f>
        <v>8513109</v>
      </c>
      <c r="ER39" s="24">
        <f t="shared" ca="1" si="54"/>
        <v>2.3465209706663111E-2</v>
      </c>
      <c r="ET39" s="15">
        <f t="shared" si="35"/>
        <v>48</v>
      </c>
      <c r="EU39">
        <f t="shared" si="144"/>
        <v>49</v>
      </c>
      <c r="EV39">
        <f t="shared" si="144"/>
        <v>50</v>
      </c>
      <c r="EW39">
        <f t="shared" si="144"/>
        <v>51</v>
      </c>
      <c r="EX39">
        <f t="shared" si="144"/>
        <v>52</v>
      </c>
      <c r="EY39">
        <f t="shared" si="144"/>
        <v>53</v>
      </c>
      <c r="EZ39">
        <f t="shared" si="144"/>
        <v>54</v>
      </c>
      <c r="FA39" s="36" t="s">
        <v>6</v>
      </c>
      <c r="FB39" s="32">
        <f t="shared" ca="1" si="37"/>
        <v>6450279</v>
      </c>
      <c r="FC39" s="73">
        <f t="shared" si="67"/>
        <v>48</v>
      </c>
      <c r="FD39" s="12">
        <f t="shared" ref="FD39:FF39" si="158">FD38+1</f>
        <v>32</v>
      </c>
      <c r="FE39" s="8">
        <f t="shared" si="158"/>
        <v>37</v>
      </c>
      <c r="FF39" s="8">
        <f ca="1">SUM(INDIRECT(ADDRESS(1+FD39,53+15*($FC$3-5))):INDIRECT(ADDRESS(1+FE39,53+15*($FC$3-5))))</f>
        <v>88573343</v>
      </c>
      <c r="FG39" s="24">
        <f t="shared" ca="1" si="55"/>
        <v>4.0690032041862362E-2</v>
      </c>
      <c r="FI39" s="15">
        <f t="shared" si="38"/>
        <v>49</v>
      </c>
      <c r="FJ39">
        <f t="shared" si="146"/>
        <v>50</v>
      </c>
      <c r="FK39">
        <f t="shared" si="146"/>
        <v>51</v>
      </c>
      <c r="FL39">
        <f t="shared" si="146"/>
        <v>52</v>
      </c>
      <c r="FM39">
        <f t="shared" si="146"/>
        <v>53</v>
      </c>
      <c r="FN39">
        <f t="shared" si="146"/>
        <v>54</v>
      </c>
      <c r="FO39">
        <f t="shared" si="146"/>
        <v>55</v>
      </c>
      <c r="FP39" s="36" t="s">
        <v>6</v>
      </c>
      <c r="FQ39" s="32">
        <f t="shared" ca="1" si="69"/>
        <v>74005152</v>
      </c>
      <c r="FR39" s="25">
        <f t="shared" si="68"/>
        <v>49</v>
      </c>
      <c r="FS39" s="12">
        <f t="shared" ref="FS39:FU39" si="159">FS38+1</f>
        <v>32</v>
      </c>
      <c r="FT39" s="8">
        <f t="shared" si="159"/>
        <v>37</v>
      </c>
      <c r="FU39" s="8">
        <f ca="1">SUM(INDIRECT(ADDRESS(1+FS39,53+15*($FR$3-5))):INDIRECT(ADDRESS(1+FT39,53+15*($FR$3-5))))</f>
        <v>716394562</v>
      </c>
      <c r="FV39" s="24">
        <f t="shared" ca="1" si="56"/>
        <v>5.4851186401149971E-2</v>
      </c>
    </row>
    <row r="40" spans="21:178" x14ac:dyDescent="0.25">
      <c r="BC40">
        <f t="shared" si="120"/>
        <v>33</v>
      </c>
      <c r="BD40">
        <f t="shared" si="72"/>
        <v>38</v>
      </c>
      <c r="BP40" s="32">
        <f t="shared" si="20"/>
        <v>0</v>
      </c>
      <c r="CE40" s="32">
        <f t="shared" si="138"/>
        <v>0</v>
      </c>
      <c r="CT40" s="32">
        <f t="shared" si="153"/>
        <v>0</v>
      </c>
      <c r="CU40" s="25">
        <f t="shared" si="63"/>
        <v>45</v>
      </c>
      <c r="CV40" s="12">
        <f t="shared" si="156"/>
        <v>33</v>
      </c>
      <c r="CW40" s="8">
        <f t="shared" si="157"/>
        <v>38</v>
      </c>
      <c r="CX40" s="8">
        <f ca="1">SUM(INDIRECT(ADDRESS(1+CV40,53+15*($CU$3-5))):INDIRECT(ADDRESS(1+CW40,53+15*($CU$3-5))))</f>
        <v>120</v>
      </c>
      <c r="CY40" s="24">
        <f t="shared" ca="1" si="51"/>
        <v>7.1444901691815278E-5</v>
      </c>
      <c r="DA40" s="15">
        <f t="shared" si="27"/>
        <v>46</v>
      </c>
      <c r="DB40">
        <f t="shared" si="28"/>
        <v>47</v>
      </c>
      <c r="DC40">
        <f t="shared" si="28"/>
        <v>48</v>
      </c>
      <c r="DD40">
        <f t="shared" si="28"/>
        <v>49</v>
      </c>
      <c r="DE40">
        <f t="shared" si="28"/>
        <v>50</v>
      </c>
      <c r="DF40">
        <f t="shared" si="28"/>
        <v>51</v>
      </c>
      <c r="DG40">
        <f t="shared" si="28"/>
        <v>52</v>
      </c>
      <c r="DH40" s="36" t="s">
        <v>6</v>
      </c>
      <c r="DI40" s="32">
        <f t="shared" ca="1" si="29"/>
        <v>36</v>
      </c>
      <c r="DJ40" s="25">
        <f t="shared" si="64"/>
        <v>46</v>
      </c>
      <c r="DK40" s="12">
        <f t="shared" si="79"/>
        <v>33</v>
      </c>
      <c r="DL40" s="8">
        <f t="shared" si="80"/>
        <v>38</v>
      </c>
      <c r="DM40" s="8">
        <f ca="1">SUM(INDIRECT(ADDRESS(1+DK40,53+15*($DJ$3-5))):INDIRECT(ADDRESS(1+DL40,53+15*($DJ$3-5))))</f>
        <v>12465</v>
      </c>
      <c r="DN40" s="24">
        <f t="shared" ca="1" si="52"/>
        <v>1.2368898605395519E-3</v>
      </c>
      <c r="DP40" s="15">
        <f t="shared" si="30"/>
        <v>47</v>
      </c>
      <c r="DQ40">
        <f t="shared" si="31"/>
        <v>48</v>
      </c>
      <c r="DR40">
        <f t="shared" si="31"/>
        <v>49</v>
      </c>
      <c r="DS40">
        <f t="shared" si="31"/>
        <v>50</v>
      </c>
      <c r="DT40">
        <f t="shared" si="31"/>
        <v>51</v>
      </c>
      <c r="DU40">
        <f t="shared" si="31"/>
        <v>52</v>
      </c>
      <c r="DV40">
        <f t="shared" si="31"/>
        <v>53</v>
      </c>
      <c r="DW40" s="36" t="s">
        <v>6</v>
      </c>
      <c r="DX40" s="32">
        <f t="shared" ca="1" si="32"/>
        <v>6354</v>
      </c>
      <c r="DY40" s="25">
        <f t="shared" si="65"/>
        <v>47</v>
      </c>
      <c r="DZ40" s="12">
        <f t="shared" si="81"/>
        <v>33</v>
      </c>
      <c r="EA40" s="8">
        <f t="shared" si="82"/>
        <v>38</v>
      </c>
      <c r="EB40" s="8">
        <f ca="1">SUM(INDIRECT(ADDRESS(1+DZ40,53+15*($DY$3-5))):INDIRECT(ADDRESS(1+EA40,53+15*($DY$3-5))))</f>
        <v>383470</v>
      </c>
      <c r="EC40" s="24">
        <f t="shared" ca="1" si="53"/>
        <v>6.3418926971667601E-3</v>
      </c>
      <c r="EE40" s="15">
        <f t="shared" si="33"/>
        <v>48</v>
      </c>
      <c r="EF40">
        <f t="shared" si="143"/>
        <v>49</v>
      </c>
      <c r="EG40">
        <f t="shared" si="143"/>
        <v>50</v>
      </c>
      <c r="EH40">
        <f t="shared" si="143"/>
        <v>51</v>
      </c>
      <c r="EI40">
        <f t="shared" si="143"/>
        <v>52</v>
      </c>
      <c r="EJ40">
        <f t="shared" si="143"/>
        <v>53</v>
      </c>
      <c r="EK40">
        <f t="shared" si="143"/>
        <v>54</v>
      </c>
      <c r="EL40" s="36" t="s">
        <v>6</v>
      </c>
      <c r="EM40" s="32">
        <f ca="1">IF(EE40&lt;=INDIRECT(ADDRESS(3,69+15*($EN$3-6)))*6,VLOOKUP(EE40,$DY$3:$EB$56,4),0)</f>
        <v>243925</v>
      </c>
      <c r="EN40" s="25">
        <f t="shared" si="66"/>
        <v>48</v>
      </c>
      <c r="EO40" s="12">
        <f t="shared" si="150"/>
        <v>33</v>
      </c>
      <c r="EP40" s="8">
        <f t="shared" si="150"/>
        <v>38</v>
      </c>
      <c r="EQ40" s="8">
        <f ca="1">SUM(INDIRECT(ADDRESS(1+EO40,53+15*($EN$3-5))):INDIRECT(ADDRESS(1+EP40,53+15*($EN$3-5))))</f>
        <v>6450279</v>
      </c>
      <c r="ER40" s="24">
        <f t="shared" ca="1" si="54"/>
        <v>1.7779303589497704E-2</v>
      </c>
      <c r="ET40" s="15">
        <f t="shared" si="35"/>
        <v>49</v>
      </c>
      <c r="EU40">
        <f t="shared" si="144"/>
        <v>50</v>
      </c>
      <c r="EV40">
        <f t="shared" si="144"/>
        <v>51</v>
      </c>
      <c r="EW40">
        <f t="shared" si="144"/>
        <v>52</v>
      </c>
      <c r="EX40">
        <f t="shared" si="144"/>
        <v>53</v>
      </c>
      <c r="EY40">
        <f t="shared" si="144"/>
        <v>54</v>
      </c>
      <c r="EZ40">
        <f t="shared" si="144"/>
        <v>55</v>
      </c>
      <c r="FA40" s="36" t="s">
        <v>6</v>
      </c>
      <c r="FB40" s="32">
        <f t="shared" ca="1" si="37"/>
        <v>4721574</v>
      </c>
      <c r="FC40" s="73">
        <f t="shared" si="67"/>
        <v>49</v>
      </c>
      <c r="FD40" s="12">
        <f t="shared" ref="FD40:FF40" si="160">FD39+1</f>
        <v>33</v>
      </c>
      <c r="FE40" s="8">
        <f t="shared" si="160"/>
        <v>38</v>
      </c>
      <c r="FF40" s="8">
        <f ca="1">SUM(INDIRECT(ADDRESS(1+FD40,53+15*($FC$3-5))):INDIRECT(ADDRESS(1+FE40,53+15*($FC$3-5))))</f>
        <v>74005152</v>
      </c>
      <c r="FG40" s="24">
        <f t="shared" ca="1" si="55"/>
        <v>3.3997497487961978E-2</v>
      </c>
      <c r="FI40" s="15">
        <f t="shared" si="38"/>
        <v>50</v>
      </c>
      <c r="FJ40">
        <f t="shared" si="146"/>
        <v>51</v>
      </c>
      <c r="FK40">
        <f t="shared" si="146"/>
        <v>52</v>
      </c>
      <c r="FL40">
        <f t="shared" si="146"/>
        <v>53</v>
      </c>
      <c r="FM40">
        <f t="shared" si="146"/>
        <v>54</v>
      </c>
      <c r="FN40">
        <f t="shared" si="146"/>
        <v>55</v>
      </c>
      <c r="FO40">
        <f t="shared" si="146"/>
        <v>56</v>
      </c>
      <c r="FP40" s="36" t="s">
        <v>6</v>
      </c>
      <c r="FQ40" s="32">
        <f t="shared" ca="1" si="69"/>
        <v>60060936</v>
      </c>
      <c r="FR40" s="25">
        <f t="shared" si="68"/>
        <v>50</v>
      </c>
      <c r="FS40" s="12">
        <f t="shared" ref="FS40:FU40" si="161">FS39+1</f>
        <v>33</v>
      </c>
      <c r="FT40" s="8">
        <f t="shared" si="161"/>
        <v>38</v>
      </c>
      <c r="FU40" s="8">
        <f ca="1">SUM(INDIRECT(ADDRESS(1+FS40,53+15*($FR$3-5))):INDIRECT(ADDRESS(1+FT40,53+15*($FR$3-5))))</f>
        <v>647508394</v>
      </c>
      <c r="FV40" s="24">
        <f t="shared" ca="1" si="56"/>
        <v>4.9576874950654999E-2</v>
      </c>
    </row>
    <row r="41" spans="21:178" x14ac:dyDescent="0.25">
      <c r="BC41">
        <f t="shared" si="120"/>
        <v>34</v>
      </c>
      <c r="BD41">
        <f t="shared" si="72"/>
        <v>39</v>
      </c>
      <c r="BP41" s="32">
        <f t="shared" si="20"/>
        <v>0</v>
      </c>
      <c r="CE41" s="32">
        <f t="shared" si="138"/>
        <v>0</v>
      </c>
      <c r="CT41" s="32">
        <f t="shared" si="153"/>
        <v>0</v>
      </c>
      <c r="CU41" s="25">
        <f t="shared" si="63"/>
        <v>46</v>
      </c>
      <c r="CV41" s="12">
        <f t="shared" si="156"/>
        <v>34</v>
      </c>
      <c r="CW41" s="8">
        <f t="shared" si="157"/>
        <v>39</v>
      </c>
      <c r="CX41" s="8">
        <f ca="1">SUM(INDIRECT(ADDRESS(1+CV41,53+15*($CU$3-5))):INDIRECT(ADDRESS(1+CW41,53+15*($CU$3-5))))</f>
        <v>36</v>
      </c>
      <c r="CY41" s="24">
        <f t="shared" ca="1" si="51"/>
        <v>2.143347050754458E-5</v>
      </c>
      <c r="DA41" s="15">
        <f t="shared" si="27"/>
        <v>47</v>
      </c>
      <c r="DB41">
        <f t="shared" si="28"/>
        <v>48</v>
      </c>
      <c r="DC41">
        <f t="shared" si="28"/>
        <v>49</v>
      </c>
      <c r="DD41">
        <f t="shared" si="28"/>
        <v>50</v>
      </c>
      <c r="DE41">
        <f t="shared" si="28"/>
        <v>51</v>
      </c>
      <c r="DF41">
        <f t="shared" si="28"/>
        <v>52</v>
      </c>
      <c r="DG41">
        <f t="shared" si="28"/>
        <v>53</v>
      </c>
      <c r="DH41" s="36" t="s">
        <v>6</v>
      </c>
      <c r="DI41" s="32">
        <f t="shared" ca="1" si="29"/>
        <v>8</v>
      </c>
      <c r="DJ41" s="25">
        <f t="shared" si="64"/>
        <v>47</v>
      </c>
      <c r="DK41" s="12">
        <f t="shared" si="79"/>
        <v>34</v>
      </c>
      <c r="DL41" s="8">
        <f t="shared" si="80"/>
        <v>39</v>
      </c>
      <c r="DM41" s="8">
        <f ca="1">SUM(INDIRECT(ADDRESS(1+DK41,53+15*($DJ$3-5))):INDIRECT(ADDRESS(1+DL41,53+15*($DJ$3-5))))</f>
        <v>6354</v>
      </c>
      <c r="DN41" s="24">
        <f t="shared" ca="1" si="52"/>
        <v>6.3050125743026981E-4</v>
      </c>
      <c r="DP41" s="15">
        <f t="shared" si="30"/>
        <v>48</v>
      </c>
      <c r="DQ41">
        <f t="shared" si="31"/>
        <v>49</v>
      </c>
      <c r="DR41">
        <f t="shared" si="31"/>
        <v>50</v>
      </c>
      <c r="DS41">
        <f t="shared" si="31"/>
        <v>51</v>
      </c>
      <c r="DT41">
        <f t="shared" si="31"/>
        <v>52</v>
      </c>
      <c r="DU41">
        <f t="shared" si="31"/>
        <v>53</v>
      </c>
      <c r="DV41">
        <f t="shared" si="31"/>
        <v>54</v>
      </c>
      <c r="DW41" s="36" t="s">
        <v>6</v>
      </c>
      <c r="DX41" s="32">
        <f t="shared" ca="1" si="32"/>
        <v>2994</v>
      </c>
      <c r="DY41" s="25">
        <f t="shared" si="65"/>
        <v>48</v>
      </c>
      <c r="DZ41" s="12">
        <f t="shared" si="81"/>
        <v>34</v>
      </c>
      <c r="EA41" s="8">
        <f t="shared" si="82"/>
        <v>39</v>
      </c>
      <c r="EB41" s="8">
        <f ca="1">SUM(INDIRECT(ADDRESS(1+DZ41,53+15*($DY$3-5))):INDIRECT(ADDRESS(1+EA41,53+15*($DY$3-5))))</f>
        <v>243925</v>
      </c>
      <c r="EC41" s="24">
        <f t="shared" ca="1" si="53"/>
        <v>4.0340735289759351E-3</v>
      </c>
      <c r="EE41" s="15">
        <f t="shared" si="33"/>
        <v>49</v>
      </c>
      <c r="EF41">
        <f t="shared" si="143"/>
        <v>50</v>
      </c>
      <c r="EG41">
        <f t="shared" si="143"/>
        <v>51</v>
      </c>
      <c r="EH41">
        <f t="shared" si="143"/>
        <v>52</v>
      </c>
      <c r="EI41">
        <f t="shared" si="143"/>
        <v>53</v>
      </c>
      <c r="EJ41">
        <f t="shared" si="143"/>
        <v>54</v>
      </c>
      <c r="EK41">
        <f t="shared" si="143"/>
        <v>55</v>
      </c>
      <c r="EL41" s="36" t="s">
        <v>6</v>
      </c>
      <c r="EM41" s="32">
        <f ca="1">IF(EE41&lt;=INDIRECT(ADDRESS(3,69+15*($EN$3-6)))*6,VLOOKUP(EE41,$DY$3:$EB$56,4),0)</f>
        <v>147940</v>
      </c>
      <c r="EN41" s="25">
        <f t="shared" si="66"/>
        <v>49</v>
      </c>
      <c r="EO41" s="12">
        <f t="shared" si="150"/>
        <v>34</v>
      </c>
      <c r="EP41" s="8">
        <f t="shared" si="150"/>
        <v>39</v>
      </c>
      <c r="EQ41" s="8">
        <f ca="1">SUM(INDIRECT(ADDRESS(1+EO41,53+15*($EN$3-5))):INDIRECT(ADDRESS(1+EP41,53+15*($EN$3-5))))</f>
        <v>4721574</v>
      </c>
      <c r="ER41" s="24">
        <f t="shared" ca="1" si="54"/>
        <v>1.3014366908203356E-2</v>
      </c>
      <c r="ET41" s="15">
        <f t="shared" si="35"/>
        <v>50</v>
      </c>
      <c r="EU41">
        <f t="shared" si="144"/>
        <v>51</v>
      </c>
      <c r="EV41">
        <f t="shared" si="144"/>
        <v>52</v>
      </c>
      <c r="EW41">
        <f t="shared" si="144"/>
        <v>53</v>
      </c>
      <c r="EX41">
        <f t="shared" si="144"/>
        <v>54</v>
      </c>
      <c r="EY41">
        <f t="shared" si="144"/>
        <v>55</v>
      </c>
      <c r="EZ41">
        <f t="shared" si="144"/>
        <v>56</v>
      </c>
      <c r="FA41" s="36" t="s">
        <v>6</v>
      </c>
      <c r="FB41" s="32">
        <f t="shared" ca="1" si="37"/>
        <v>3334474</v>
      </c>
      <c r="FC41" s="73">
        <f t="shared" si="67"/>
        <v>50</v>
      </c>
      <c r="FD41" s="12">
        <f t="shared" ref="FD41:FF41" si="162">FD40+1</f>
        <v>34</v>
      </c>
      <c r="FE41" s="8">
        <f t="shared" si="162"/>
        <v>39</v>
      </c>
      <c r="FF41" s="8">
        <f ca="1">SUM(INDIRECT(ADDRESS(1+FD41,53+15*($FC$3-5))):INDIRECT(ADDRESS(1+FE41,53+15*($FC$3-5))))</f>
        <v>60060936</v>
      </c>
      <c r="FG41" s="24">
        <f t="shared" ca="1" si="55"/>
        <v>2.7591613091810754E-2</v>
      </c>
      <c r="FI41" s="15">
        <f t="shared" si="38"/>
        <v>51</v>
      </c>
      <c r="FJ41">
        <f t="shared" si="146"/>
        <v>52</v>
      </c>
      <c r="FK41">
        <f t="shared" si="146"/>
        <v>53</v>
      </c>
      <c r="FL41">
        <f t="shared" si="146"/>
        <v>54</v>
      </c>
      <c r="FM41">
        <f t="shared" si="146"/>
        <v>55</v>
      </c>
      <c r="FN41">
        <f t="shared" si="146"/>
        <v>56</v>
      </c>
      <c r="FO41">
        <f t="shared" si="146"/>
        <v>57</v>
      </c>
      <c r="FP41" s="36" t="s">
        <v>6</v>
      </c>
      <c r="FQ41" s="32">
        <f t="shared" ca="1" si="69"/>
        <v>47315840</v>
      </c>
      <c r="FR41" s="25">
        <f t="shared" si="68"/>
        <v>51</v>
      </c>
      <c r="FS41" s="12">
        <f t="shared" ref="FS41:FU41" si="163">FS40+1</f>
        <v>34</v>
      </c>
      <c r="FT41" s="8">
        <f t="shared" si="163"/>
        <v>39</v>
      </c>
      <c r="FU41" s="8">
        <f ca="1">SUM(INDIRECT(ADDRESS(1+FS41,53+15*($FR$3-5))):INDIRECT(ADDRESS(1+FT41,53+15*($FR$3-5))))</f>
        <v>570374701</v>
      </c>
      <c r="FV41" s="24">
        <f t="shared" ca="1" si="56"/>
        <v>4.3671086720296994E-2</v>
      </c>
    </row>
    <row r="42" spans="21:178" x14ac:dyDescent="0.25">
      <c r="BC42">
        <f t="shared" si="120"/>
        <v>35</v>
      </c>
      <c r="BD42">
        <f t="shared" si="72"/>
        <v>40</v>
      </c>
      <c r="BP42" s="32">
        <f t="shared" si="20"/>
        <v>0</v>
      </c>
      <c r="CE42" s="32">
        <f t="shared" si="138"/>
        <v>0</v>
      </c>
      <c r="CT42" s="32">
        <f t="shared" si="153"/>
        <v>0</v>
      </c>
      <c r="CU42" s="25">
        <f t="shared" si="63"/>
        <v>47</v>
      </c>
      <c r="CV42" s="12">
        <f t="shared" si="156"/>
        <v>35</v>
      </c>
      <c r="CW42" s="8">
        <f t="shared" si="157"/>
        <v>40</v>
      </c>
      <c r="CX42" s="8">
        <f ca="1">SUM(INDIRECT(ADDRESS(1+CV42,53+15*($CU$3-5))):INDIRECT(ADDRESS(1+CW42,53+15*($CU$3-5))))</f>
        <v>8</v>
      </c>
      <c r="CY42" s="24">
        <f t="shared" ca="1" si="51"/>
        <v>4.7629934461210183E-6</v>
      </c>
      <c r="DA42" s="15">
        <f t="shared" si="27"/>
        <v>48</v>
      </c>
      <c r="DB42">
        <f t="shared" si="28"/>
        <v>49</v>
      </c>
      <c r="DC42">
        <f t="shared" si="28"/>
        <v>50</v>
      </c>
      <c r="DD42">
        <f t="shared" si="28"/>
        <v>51</v>
      </c>
      <c r="DE42">
        <f t="shared" si="28"/>
        <v>52</v>
      </c>
      <c r="DF42">
        <f t="shared" si="28"/>
        <v>53</v>
      </c>
      <c r="DG42">
        <f t="shared" si="28"/>
        <v>54</v>
      </c>
      <c r="DH42" s="36" t="s">
        <v>6</v>
      </c>
      <c r="DI42" s="32">
        <f t="shared" ca="1" si="29"/>
        <v>1</v>
      </c>
      <c r="DJ42" s="25">
        <f t="shared" si="64"/>
        <v>48</v>
      </c>
      <c r="DK42" s="12">
        <f t="shared" si="79"/>
        <v>35</v>
      </c>
      <c r="DL42" s="8">
        <f t="shared" si="80"/>
        <v>40</v>
      </c>
      <c r="DM42" s="8">
        <f ca="1">SUM(INDIRECT(ADDRESS(1+DK42,53+15*($DJ$3-5))):INDIRECT(ADDRESS(1+DL42,53+15*($DJ$3-5))))</f>
        <v>2994</v>
      </c>
      <c r="DN42" s="24">
        <f t="shared" ca="1" si="52"/>
        <v>2.9709171620179853E-4</v>
      </c>
      <c r="DP42" s="15">
        <f t="shared" si="30"/>
        <v>49</v>
      </c>
      <c r="DQ42">
        <f t="shared" si="31"/>
        <v>50</v>
      </c>
      <c r="DR42">
        <f t="shared" si="31"/>
        <v>51</v>
      </c>
      <c r="DS42">
        <f t="shared" si="31"/>
        <v>52</v>
      </c>
      <c r="DT42">
        <f t="shared" si="31"/>
        <v>53</v>
      </c>
      <c r="DU42">
        <f t="shared" si="31"/>
        <v>54</v>
      </c>
      <c r="DV42">
        <f t="shared" si="31"/>
        <v>55</v>
      </c>
      <c r="DW42" s="36" t="s">
        <v>6</v>
      </c>
      <c r="DX42" s="32">
        <f t="shared" ca="1" si="32"/>
        <v>1287</v>
      </c>
      <c r="DY42" s="25">
        <f t="shared" si="65"/>
        <v>49</v>
      </c>
      <c r="DZ42" s="12">
        <f t="shared" si="81"/>
        <v>35</v>
      </c>
      <c r="EA42" s="8">
        <f t="shared" si="82"/>
        <v>40</v>
      </c>
      <c r="EB42" s="8">
        <f ca="1">SUM(INDIRECT(ADDRESS(1+DZ42,53+15*($DY$3-5))):INDIRECT(ADDRESS(1+EA42,53+15*($DY$3-5))))</f>
        <v>147940</v>
      </c>
      <c r="EC42" s="24">
        <f t="shared" ca="1" si="53"/>
        <v>2.4466571195109147E-3</v>
      </c>
      <c r="EE42" s="15">
        <f t="shared" si="33"/>
        <v>50</v>
      </c>
      <c r="EF42">
        <f t="shared" si="143"/>
        <v>51</v>
      </c>
      <c r="EG42">
        <f t="shared" si="143"/>
        <v>52</v>
      </c>
      <c r="EH42">
        <f t="shared" si="143"/>
        <v>53</v>
      </c>
      <c r="EI42">
        <f t="shared" si="143"/>
        <v>54</v>
      </c>
      <c r="EJ42">
        <f t="shared" si="143"/>
        <v>55</v>
      </c>
      <c r="EK42">
        <f t="shared" si="143"/>
        <v>56</v>
      </c>
      <c r="EL42" s="36" t="s">
        <v>6</v>
      </c>
      <c r="EM42" s="32">
        <f ca="1">IF(EE42&lt;=INDIRECT(ADDRESS(3,69+15*($EN$3-6)))*6,VLOOKUP(EE42,$DY$3:$EB$56,4),0)</f>
        <v>85228</v>
      </c>
      <c r="EN42" s="25">
        <f t="shared" si="66"/>
        <v>50</v>
      </c>
      <c r="EO42" s="12">
        <f t="shared" si="150"/>
        <v>35</v>
      </c>
      <c r="EP42" s="8">
        <f t="shared" si="150"/>
        <v>40</v>
      </c>
      <c r="EQ42" s="8">
        <f ca="1">SUM(INDIRECT(ADDRESS(1+EO42,53+15*($EN$3-5))):INDIRECT(ADDRESS(1+EP42,53+15*($EN$3-5))))</f>
        <v>3334474</v>
      </c>
      <c r="ER42" s="24">
        <f t="shared" ca="1" si="54"/>
        <v>9.1910172501510051E-3</v>
      </c>
      <c r="ET42" s="15">
        <f t="shared" si="35"/>
        <v>51</v>
      </c>
      <c r="EU42">
        <f t="shared" si="144"/>
        <v>52</v>
      </c>
      <c r="EV42">
        <f t="shared" si="144"/>
        <v>53</v>
      </c>
      <c r="EW42">
        <f t="shared" si="144"/>
        <v>54</v>
      </c>
      <c r="EX42">
        <f t="shared" si="144"/>
        <v>55</v>
      </c>
      <c r="EY42">
        <f t="shared" si="144"/>
        <v>56</v>
      </c>
      <c r="EZ42">
        <f t="shared" si="144"/>
        <v>57</v>
      </c>
      <c r="FA42" s="36" t="s">
        <v>6</v>
      </c>
      <c r="FB42" s="32">
        <f t="shared" ca="1" si="37"/>
        <v>2268332</v>
      </c>
      <c r="FC42" s="73">
        <f t="shared" si="67"/>
        <v>51</v>
      </c>
      <c r="FD42" s="12">
        <f t="shared" ref="FD42:FF42" si="164">FD41+1</f>
        <v>35</v>
      </c>
      <c r="FE42" s="8">
        <f t="shared" si="164"/>
        <v>40</v>
      </c>
      <c r="FF42" s="8">
        <f ca="1">SUM(INDIRECT(ADDRESS(1+FD42,53+15*($FC$3-5))):INDIRECT(ADDRESS(1+FE42,53+15*($FC$3-5))))</f>
        <v>47315840</v>
      </c>
      <c r="FG42" s="24">
        <f t="shared" ca="1" si="55"/>
        <v>2.1736596818837838E-2</v>
      </c>
      <c r="FI42" s="15">
        <f t="shared" si="38"/>
        <v>52</v>
      </c>
      <c r="FJ42">
        <f t="shared" si="146"/>
        <v>53</v>
      </c>
      <c r="FK42">
        <f t="shared" si="146"/>
        <v>54</v>
      </c>
      <c r="FL42">
        <f t="shared" si="146"/>
        <v>55</v>
      </c>
      <c r="FM42">
        <f t="shared" si="146"/>
        <v>56</v>
      </c>
      <c r="FN42">
        <f t="shared" si="146"/>
        <v>57</v>
      </c>
      <c r="FO42">
        <f t="shared" si="146"/>
        <v>58</v>
      </c>
      <c r="FP42" s="36" t="s">
        <v>6</v>
      </c>
      <c r="FQ42" s="32">
        <f t="shared" ca="1" si="69"/>
        <v>36154767</v>
      </c>
      <c r="FR42" s="25">
        <f t="shared" si="68"/>
        <v>52</v>
      </c>
      <c r="FS42" s="12">
        <f t="shared" ref="FS42:FU42" si="165">FS41+1</f>
        <v>35</v>
      </c>
      <c r="FT42" s="8">
        <f t="shared" si="165"/>
        <v>40</v>
      </c>
      <c r="FU42" s="8">
        <f ca="1">SUM(INDIRECT(ADDRESS(1+FS42,53+15*($FR$3-5))):INDIRECT(ADDRESS(1+FT42,53+15*($FR$3-5))))</f>
        <v>489506473</v>
      </c>
      <c r="FV42" s="24">
        <f t="shared" ca="1" si="56"/>
        <v>3.7479361540843865E-2</v>
      </c>
    </row>
    <row r="43" spans="21:178" x14ac:dyDescent="0.25">
      <c r="BC43">
        <f t="shared" si="120"/>
        <v>36</v>
      </c>
      <c r="BD43">
        <f t="shared" si="72"/>
        <v>41</v>
      </c>
      <c r="BP43" s="32">
        <f t="shared" si="20"/>
        <v>0</v>
      </c>
      <c r="CE43" s="32">
        <f t="shared" si="138"/>
        <v>0</v>
      </c>
      <c r="CT43" s="32">
        <f t="shared" si="153"/>
        <v>0</v>
      </c>
      <c r="CU43" s="25">
        <f t="shared" si="63"/>
        <v>48</v>
      </c>
      <c r="CV43" s="12">
        <f t="shared" si="156"/>
        <v>36</v>
      </c>
      <c r="CW43" s="8">
        <f t="shared" si="157"/>
        <v>41</v>
      </c>
      <c r="CX43" s="8">
        <f ca="1">SUM(INDIRECT(ADDRESS(1+CV43,53+15*($CU$3-5))):INDIRECT(ADDRESS(1+CW43,53+15*($CU$3-5))))</f>
        <v>1</v>
      </c>
      <c r="CY43" s="24">
        <f t="shared" ca="1" si="51"/>
        <v>5.9537418076512728E-7</v>
      </c>
      <c r="DA43" s="15"/>
      <c r="DI43" s="32">
        <f t="shared" ref="DI43:DI51" si="166">IF(DA43&gt;0,VLOOKUP(DA43,$BB$3:$BE$28,4),0)</f>
        <v>0</v>
      </c>
      <c r="DJ43" s="25">
        <f t="shared" si="64"/>
        <v>49</v>
      </c>
      <c r="DK43" s="12">
        <f t="shared" si="79"/>
        <v>36</v>
      </c>
      <c r="DL43" s="8">
        <f t="shared" si="80"/>
        <v>41</v>
      </c>
      <c r="DM43" s="8">
        <f ca="1">SUM(INDIRECT(ADDRESS(1+DK43,53+15*($DJ$3-5))):INDIRECT(ADDRESS(1+DL43,53+15*($DJ$3-5))))</f>
        <v>1287</v>
      </c>
      <c r="DN43" s="24">
        <f t="shared" ca="1" si="52"/>
        <v>1.2770776177411979E-4</v>
      </c>
      <c r="DP43" s="15">
        <f t="shared" si="30"/>
        <v>50</v>
      </c>
      <c r="DQ43">
        <f t="shared" si="31"/>
        <v>51</v>
      </c>
      <c r="DR43">
        <f t="shared" si="31"/>
        <v>52</v>
      </c>
      <c r="DS43">
        <f t="shared" si="31"/>
        <v>53</v>
      </c>
      <c r="DT43">
        <f t="shared" si="31"/>
        <v>54</v>
      </c>
      <c r="DU43">
        <f t="shared" si="31"/>
        <v>55</v>
      </c>
      <c r="DV43">
        <f t="shared" si="31"/>
        <v>56</v>
      </c>
      <c r="DX43" s="32">
        <f t="shared" ca="1" si="32"/>
        <v>495</v>
      </c>
      <c r="DY43" s="25">
        <f t="shared" si="65"/>
        <v>50</v>
      </c>
      <c r="DZ43" s="12">
        <f t="shared" si="81"/>
        <v>36</v>
      </c>
      <c r="EA43" s="8">
        <f t="shared" si="82"/>
        <v>41</v>
      </c>
      <c r="EB43" s="8">
        <f ca="1">SUM(INDIRECT(ADDRESS(1+DZ43,53+15*($DY$3-5))):INDIRECT(ADDRESS(1+EA43,53+15*($DY$3-5))))</f>
        <v>85228</v>
      </c>
      <c r="EC43" s="24">
        <f t="shared" ca="1" si="53"/>
        <v>1.4095152966180629E-3</v>
      </c>
      <c r="EE43" s="15">
        <f t="shared" si="33"/>
        <v>51</v>
      </c>
      <c r="EF43">
        <f t="shared" si="143"/>
        <v>52</v>
      </c>
      <c r="EG43">
        <f t="shared" si="143"/>
        <v>53</v>
      </c>
      <c r="EH43">
        <f t="shared" si="143"/>
        <v>54</v>
      </c>
      <c r="EI43">
        <f t="shared" si="143"/>
        <v>55</v>
      </c>
      <c r="EJ43">
        <f t="shared" si="143"/>
        <v>56</v>
      </c>
      <c r="EK43">
        <f t="shared" si="143"/>
        <v>57</v>
      </c>
      <c r="EM43" s="32">
        <f ca="1">IF(EE43&lt;=INDIRECT(ADDRESS(3,69+15*($EN$3-6)))*6,VLOOKUP(EE43,$DY$3:$EB$56,4),0)</f>
        <v>46420</v>
      </c>
      <c r="EN43" s="25">
        <f t="shared" si="66"/>
        <v>51</v>
      </c>
      <c r="EO43" s="12">
        <f t="shared" si="150"/>
        <v>36</v>
      </c>
      <c r="EP43" s="8">
        <f t="shared" si="150"/>
        <v>41</v>
      </c>
      <c r="EQ43" s="8">
        <f ca="1">SUM(INDIRECT(ADDRESS(1+EO43,53+15*($EN$3-5))):INDIRECT(ADDRESS(1+EP43,53+15*($EN$3-5))))</f>
        <v>2268332</v>
      </c>
      <c r="ER43" s="24">
        <f t="shared" ca="1" si="54"/>
        <v>6.2523440102005678E-3</v>
      </c>
      <c r="ET43" s="15">
        <f t="shared" si="35"/>
        <v>52</v>
      </c>
      <c r="EU43">
        <f t="shared" si="144"/>
        <v>53</v>
      </c>
      <c r="EV43">
        <f t="shared" si="144"/>
        <v>54</v>
      </c>
      <c r="EW43">
        <f t="shared" si="144"/>
        <v>55</v>
      </c>
      <c r="EX43">
        <f t="shared" si="144"/>
        <v>56</v>
      </c>
      <c r="EY43">
        <f t="shared" si="144"/>
        <v>57</v>
      </c>
      <c r="EZ43">
        <f t="shared" si="144"/>
        <v>58</v>
      </c>
      <c r="FB43" s="32">
        <f t="shared" ca="1" si="37"/>
        <v>1483548</v>
      </c>
      <c r="FC43" s="73">
        <f t="shared" si="67"/>
        <v>52</v>
      </c>
      <c r="FD43" s="12">
        <f t="shared" ref="FD43:FF43" si="167">FD42+1</f>
        <v>36</v>
      </c>
      <c r="FE43" s="8">
        <f t="shared" si="167"/>
        <v>41</v>
      </c>
      <c r="FF43" s="8">
        <f ca="1">SUM(INDIRECT(ADDRESS(1+FD43,53+15*($FC$3-5))):INDIRECT(ADDRESS(1+FE43,53+15*($FC$3-5))))</f>
        <v>36154767</v>
      </c>
      <c r="FG43" s="24">
        <f t="shared" ca="1" si="55"/>
        <v>1.6609270666187545E-2</v>
      </c>
      <c r="FI43" s="15">
        <f t="shared" si="38"/>
        <v>53</v>
      </c>
      <c r="FJ43">
        <f t="shared" si="146"/>
        <v>54</v>
      </c>
      <c r="FK43">
        <f t="shared" si="146"/>
        <v>55</v>
      </c>
      <c r="FL43">
        <f t="shared" si="146"/>
        <v>56</v>
      </c>
      <c r="FM43">
        <f t="shared" si="146"/>
        <v>57</v>
      </c>
      <c r="FN43">
        <f t="shared" si="146"/>
        <v>58</v>
      </c>
      <c r="FO43">
        <f t="shared" si="146"/>
        <v>59</v>
      </c>
      <c r="FQ43" s="32">
        <f t="shared" ca="1" si="69"/>
        <v>26771316</v>
      </c>
      <c r="FR43" s="25">
        <f t="shared" si="68"/>
        <v>53</v>
      </c>
      <c r="FS43" s="12">
        <f t="shared" ref="FS43:FU43" si="168">FS42+1</f>
        <v>36</v>
      </c>
      <c r="FT43" s="8">
        <f t="shared" si="168"/>
        <v>41</v>
      </c>
      <c r="FU43" s="8">
        <f ca="1">SUM(INDIRECT(ADDRESS(1+FS43,53+15*($FR$3-5))):INDIRECT(ADDRESS(1+FT43,53+15*($FR$3-5))))</f>
        <v>409137898</v>
      </c>
      <c r="FV43" s="24">
        <f t="shared" ca="1" si="56"/>
        <v>3.132589259795733E-2</v>
      </c>
    </row>
    <row r="44" spans="21:178" x14ac:dyDescent="0.25">
      <c r="BC44">
        <f t="shared" si="120"/>
        <v>37</v>
      </c>
      <c r="BD44">
        <f t="shared" si="72"/>
        <v>42</v>
      </c>
      <c r="BP44" s="32">
        <f t="shared" si="20"/>
        <v>0</v>
      </c>
      <c r="CE44" s="32">
        <f t="shared" si="138"/>
        <v>0</v>
      </c>
      <c r="CT44" s="32">
        <f t="shared" si="153"/>
        <v>0</v>
      </c>
      <c r="DI44" s="32">
        <f t="shared" si="166"/>
        <v>0</v>
      </c>
      <c r="DJ44" s="25">
        <f t="shared" ref="DJ44:DJ48" si="169">DJ43+1</f>
        <v>50</v>
      </c>
      <c r="DK44" s="12">
        <f t="shared" ref="DK44:DK48" si="170">DK43+1</f>
        <v>37</v>
      </c>
      <c r="DL44" s="8">
        <f t="shared" ref="DL44:DL48" si="171">DL43+1</f>
        <v>42</v>
      </c>
      <c r="DM44" s="8">
        <f ca="1">SUM(INDIRECT(ADDRESS(1+DK44,53+15*($DJ$3-5))):INDIRECT(ADDRESS(1+DL44,53+15*($DJ$3-5))))</f>
        <v>495</v>
      </c>
      <c r="DN44" s="24">
        <f t="shared" ca="1" si="52"/>
        <v>4.9118369913123E-5</v>
      </c>
      <c r="DP44" s="15">
        <f t="shared" si="30"/>
        <v>51</v>
      </c>
      <c r="DQ44">
        <f t="shared" si="31"/>
        <v>52</v>
      </c>
      <c r="DR44">
        <f t="shared" si="31"/>
        <v>53</v>
      </c>
      <c r="DS44">
        <f t="shared" si="31"/>
        <v>54</v>
      </c>
      <c r="DT44">
        <f t="shared" si="31"/>
        <v>55</v>
      </c>
      <c r="DU44">
        <f t="shared" si="31"/>
        <v>56</v>
      </c>
      <c r="DV44">
        <f t="shared" si="31"/>
        <v>57</v>
      </c>
      <c r="DX44" s="32">
        <f t="shared" ca="1" si="32"/>
        <v>165</v>
      </c>
      <c r="DY44" s="25">
        <f t="shared" si="65"/>
        <v>51</v>
      </c>
      <c r="DZ44" s="12">
        <f t="shared" si="81"/>
        <v>37</v>
      </c>
      <c r="EA44" s="8">
        <f t="shared" si="82"/>
        <v>42</v>
      </c>
      <c r="EB44" s="8">
        <f ca="1">SUM(INDIRECT(ADDRESS(1+DZ44,53+15*($DY$3-5))):INDIRECT(ADDRESS(1+EA44,53+15*($DY$3-5))))</f>
        <v>46420</v>
      </c>
      <c r="EC44" s="24">
        <f t="shared" ca="1" si="53"/>
        <v>7.677019297532558E-4</v>
      </c>
      <c r="EE44" s="15">
        <f t="shared" si="33"/>
        <v>52</v>
      </c>
      <c r="EF44">
        <f t="shared" si="143"/>
        <v>53</v>
      </c>
      <c r="EG44">
        <f t="shared" si="143"/>
        <v>54</v>
      </c>
      <c r="EH44">
        <f t="shared" si="143"/>
        <v>55</v>
      </c>
      <c r="EI44">
        <f t="shared" si="143"/>
        <v>56</v>
      </c>
      <c r="EJ44">
        <f t="shared" si="143"/>
        <v>57</v>
      </c>
      <c r="EK44">
        <f t="shared" si="143"/>
        <v>58</v>
      </c>
      <c r="EM44" s="32">
        <f ca="1">IF(EE44&lt;=INDIRECT(ADDRESS(3,69+15*($EN$3-6)))*6,VLOOKUP(EE44,$DY$3:$EB$56,4),0)</f>
        <v>23760</v>
      </c>
      <c r="EN44" s="25">
        <f t="shared" si="66"/>
        <v>52</v>
      </c>
      <c r="EO44" s="12">
        <f t="shared" si="150"/>
        <v>37</v>
      </c>
      <c r="EP44" s="8">
        <f t="shared" si="150"/>
        <v>42</v>
      </c>
      <c r="EQ44" s="8">
        <f ca="1">SUM(INDIRECT(ADDRESS(1+EO44,53+15*($EN$3-5))):INDIRECT(ADDRESS(1+EP44,53+15*($EN$3-5))))</f>
        <v>1483548</v>
      </c>
      <c r="ER44" s="24">
        <f t="shared" ca="1" si="54"/>
        <v>4.0891952552117731E-3</v>
      </c>
      <c r="ET44" s="15">
        <f t="shared" si="35"/>
        <v>53</v>
      </c>
      <c r="EU44">
        <f t="shared" si="144"/>
        <v>54</v>
      </c>
      <c r="EV44">
        <f t="shared" si="144"/>
        <v>55</v>
      </c>
      <c r="EW44">
        <f t="shared" si="144"/>
        <v>56</v>
      </c>
      <c r="EX44">
        <f t="shared" si="144"/>
        <v>57</v>
      </c>
      <c r="EY44">
        <f t="shared" si="144"/>
        <v>58</v>
      </c>
      <c r="EZ44">
        <f t="shared" si="144"/>
        <v>59</v>
      </c>
      <c r="FB44" s="32">
        <f t="shared" ca="1" si="37"/>
        <v>930743</v>
      </c>
      <c r="FC44" s="73">
        <f t="shared" si="67"/>
        <v>53</v>
      </c>
      <c r="FD44" s="12">
        <f t="shared" ref="FD44:FF44" si="172">FD43+1</f>
        <v>37</v>
      </c>
      <c r="FE44" s="8">
        <f t="shared" si="172"/>
        <v>42</v>
      </c>
      <c r="FF44" s="8">
        <f ca="1">SUM(INDIRECT(ADDRESS(1+FD44,53+15*($FC$3-5))):INDIRECT(ADDRESS(1+FE44,53+15*($FC$3-5))))</f>
        <v>26771316</v>
      </c>
      <c r="FG44" s="24">
        <f t="shared" ca="1" si="55"/>
        <v>1.2298572786654586E-2</v>
      </c>
      <c r="FI44" s="15">
        <f t="shared" si="38"/>
        <v>54</v>
      </c>
      <c r="FJ44">
        <f t="shared" si="146"/>
        <v>55</v>
      </c>
      <c r="FK44">
        <f t="shared" si="146"/>
        <v>56</v>
      </c>
      <c r="FL44">
        <f t="shared" si="146"/>
        <v>57</v>
      </c>
      <c r="FM44">
        <f t="shared" si="146"/>
        <v>58</v>
      </c>
      <c r="FN44">
        <f t="shared" si="146"/>
        <v>59</v>
      </c>
      <c r="FO44">
        <f t="shared" si="146"/>
        <v>60</v>
      </c>
      <c r="FQ44" s="32">
        <f t="shared" ca="1" si="69"/>
        <v>19188950</v>
      </c>
      <c r="FR44" s="25">
        <f t="shared" si="68"/>
        <v>54</v>
      </c>
      <c r="FS44" s="12">
        <f t="shared" ref="FS44:FU44" si="173">FS43+1</f>
        <v>37</v>
      </c>
      <c r="FT44" s="8">
        <f t="shared" si="173"/>
        <v>42</v>
      </c>
      <c r="FU44" s="8">
        <f ca="1">SUM(INDIRECT(ADDRESS(1+FS44,53+15*($FR$3-5))):INDIRECT(ADDRESS(1+FT44,53+15*($FR$3-5))))</f>
        <v>332881354</v>
      </c>
      <c r="FV44" s="24">
        <f t="shared" ca="1" si="56"/>
        <v>2.5487263815552511E-2</v>
      </c>
    </row>
    <row r="45" spans="21:178" x14ac:dyDescent="0.25">
      <c r="BC45">
        <f t="shared" si="120"/>
        <v>38</v>
      </c>
      <c r="BD45">
        <f t="shared" si="72"/>
        <v>43</v>
      </c>
      <c r="BP45" s="32">
        <f t="shared" si="20"/>
        <v>0</v>
      </c>
      <c r="CE45" s="32">
        <f t="shared" si="138"/>
        <v>0</v>
      </c>
      <c r="CT45" s="32">
        <f t="shared" si="153"/>
        <v>0</v>
      </c>
      <c r="DI45" s="32">
        <f t="shared" si="166"/>
        <v>0</v>
      </c>
      <c r="DJ45" s="25">
        <f t="shared" si="169"/>
        <v>51</v>
      </c>
      <c r="DK45" s="12">
        <f t="shared" si="170"/>
        <v>38</v>
      </c>
      <c r="DL45" s="8">
        <f t="shared" si="171"/>
        <v>43</v>
      </c>
      <c r="DM45" s="8">
        <f ca="1">SUM(INDIRECT(ADDRESS(1+DK45,53+15*($DJ$3-5))):INDIRECT(ADDRESS(1+DL45,53+15*($DJ$3-5))))</f>
        <v>165</v>
      </c>
      <c r="DN45" s="24">
        <f t="shared" ca="1" si="52"/>
        <v>1.6372789971041E-5</v>
      </c>
      <c r="DP45" s="15">
        <f t="shared" si="30"/>
        <v>52</v>
      </c>
      <c r="DQ45">
        <f t="shared" si="31"/>
        <v>53</v>
      </c>
      <c r="DR45">
        <f t="shared" si="31"/>
        <v>54</v>
      </c>
      <c r="DS45">
        <f t="shared" si="31"/>
        <v>55</v>
      </c>
      <c r="DT45">
        <f t="shared" si="31"/>
        <v>56</v>
      </c>
      <c r="DU45">
        <f t="shared" si="31"/>
        <v>57</v>
      </c>
      <c r="DV45">
        <f t="shared" si="31"/>
        <v>58</v>
      </c>
      <c r="DX45" s="32">
        <f t="shared" ca="1" si="32"/>
        <v>45</v>
      </c>
      <c r="DY45" s="25">
        <f t="shared" si="65"/>
        <v>52</v>
      </c>
      <c r="DZ45" s="12">
        <f t="shared" si="81"/>
        <v>38</v>
      </c>
      <c r="EA45" s="8">
        <f t="shared" si="82"/>
        <v>43</v>
      </c>
      <c r="EB45" s="8">
        <f ca="1">SUM(INDIRECT(ADDRESS(1+DZ45,53+15*($DY$3-5))):INDIRECT(ADDRESS(1+EA45,53+15*($DY$3-5))))</f>
        <v>23760</v>
      </c>
      <c r="EC45" s="24">
        <f t="shared" ca="1" si="53"/>
        <v>3.92946959304984E-4</v>
      </c>
      <c r="EE45" s="15">
        <f t="shared" si="33"/>
        <v>53</v>
      </c>
      <c r="EF45">
        <f t="shared" si="143"/>
        <v>54</v>
      </c>
      <c r="EG45">
        <f t="shared" si="143"/>
        <v>55</v>
      </c>
      <c r="EH45">
        <f t="shared" si="143"/>
        <v>56</v>
      </c>
      <c r="EI45">
        <f t="shared" si="143"/>
        <v>57</v>
      </c>
      <c r="EJ45">
        <f t="shared" si="143"/>
        <v>58</v>
      </c>
      <c r="EK45">
        <f t="shared" si="143"/>
        <v>59</v>
      </c>
      <c r="EM45" s="32">
        <f ca="1">IF(EE45&lt;=INDIRECT(ADDRESS(3,69+15*($EN$3-6)))*6,VLOOKUP(EE45,$DY$3:$EB$56,4),0)</f>
        <v>11340</v>
      </c>
      <c r="EN45" s="25">
        <f t="shared" si="66"/>
        <v>53</v>
      </c>
      <c r="EO45" s="12">
        <f t="shared" si="150"/>
        <v>38</v>
      </c>
      <c r="EP45" s="8">
        <f t="shared" si="150"/>
        <v>43</v>
      </c>
      <c r="EQ45" s="8">
        <f ca="1">SUM(INDIRECT(ADDRESS(1+EO45,53+15*($EN$3-5))):INDIRECT(ADDRESS(1+EP45,53+15*($EN$3-5))))</f>
        <v>930743</v>
      </c>
      <c r="ER45" s="24">
        <f t="shared" ca="1" si="54"/>
        <v>2.5654645885549855E-3</v>
      </c>
      <c r="ET45" s="15">
        <f t="shared" si="35"/>
        <v>54</v>
      </c>
      <c r="EU45">
        <f t="shared" si="144"/>
        <v>55</v>
      </c>
      <c r="EV45">
        <f t="shared" si="144"/>
        <v>56</v>
      </c>
      <c r="EW45">
        <f t="shared" si="144"/>
        <v>57</v>
      </c>
      <c r="EX45">
        <f t="shared" si="144"/>
        <v>58</v>
      </c>
      <c r="EY45">
        <f t="shared" si="144"/>
        <v>59</v>
      </c>
      <c r="EZ45">
        <f t="shared" si="144"/>
        <v>60</v>
      </c>
      <c r="FB45" s="32">
        <f t="shared" ca="1" si="37"/>
        <v>558613</v>
      </c>
      <c r="FC45" s="73">
        <f t="shared" si="67"/>
        <v>54</v>
      </c>
      <c r="FD45" s="12">
        <f t="shared" ref="FD45:FF45" si="174">FD44+1</f>
        <v>38</v>
      </c>
      <c r="FE45" s="8">
        <f t="shared" si="174"/>
        <v>43</v>
      </c>
      <c r="FF45" s="8">
        <f ca="1">SUM(INDIRECT(ADDRESS(1+FD45,53+15*($FC$3-5))):INDIRECT(ADDRESS(1+FE45,53+15*($FC$3-5))))</f>
        <v>19188950</v>
      </c>
      <c r="FG45" s="24">
        <f t="shared" ca="1" si="55"/>
        <v>8.8152819336365651E-3</v>
      </c>
      <c r="FI45" s="15">
        <f t="shared" si="38"/>
        <v>55</v>
      </c>
      <c r="FJ45">
        <f t="shared" si="146"/>
        <v>56</v>
      </c>
      <c r="FK45">
        <f t="shared" si="146"/>
        <v>57</v>
      </c>
      <c r="FL45">
        <f t="shared" si="146"/>
        <v>58</v>
      </c>
      <c r="FM45">
        <f t="shared" si="146"/>
        <v>59</v>
      </c>
      <c r="FN45">
        <f t="shared" si="146"/>
        <v>60</v>
      </c>
      <c r="FO45">
        <f t="shared" si="146"/>
        <v>61</v>
      </c>
      <c r="FQ45" s="32">
        <f t="shared" ca="1" si="69"/>
        <v>13297284</v>
      </c>
      <c r="FR45" s="25">
        <f t="shared" si="68"/>
        <v>55</v>
      </c>
      <c r="FS45" s="12">
        <f t="shared" ref="FS45:FU45" si="175">FS44+1</f>
        <v>38</v>
      </c>
      <c r="FT45" s="8">
        <f t="shared" si="175"/>
        <v>43</v>
      </c>
      <c r="FU45" s="8">
        <f ca="1">SUM(INDIRECT(ADDRESS(1+FS45,53+15*($FR$3-5))):INDIRECT(ADDRESS(1+FT45,53+15*($FR$3-5))))</f>
        <v>263496961</v>
      </c>
      <c r="FV45" s="24">
        <f t="shared" ca="1" si="56"/>
        <v>2.0174805464181544E-2</v>
      </c>
    </row>
    <row r="46" spans="21:178" x14ac:dyDescent="0.25">
      <c r="BC46">
        <f t="shared" si="120"/>
        <v>39</v>
      </c>
      <c r="BD46">
        <f t="shared" si="72"/>
        <v>44</v>
      </c>
      <c r="BP46" s="32" t="e">
        <f t="shared" ref="BP46:BP49" si="176">VLOOKUP(BH46,$BB$3:$BE$28,4)</f>
        <v>#N/A</v>
      </c>
      <c r="CE46" s="32" t="e">
        <f t="shared" ref="CE46:CE49" si="177">VLOOKUP(BW46,$BB$3:$BE$28,4)</f>
        <v>#N/A</v>
      </c>
      <c r="CT46" s="32" t="e">
        <f t="shared" ref="CT46:CT49" si="178">VLOOKUP(CL46,$BB$3:$BE$28,4)</f>
        <v>#N/A</v>
      </c>
      <c r="DI46" s="32">
        <f t="shared" si="166"/>
        <v>0</v>
      </c>
      <c r="DJ46" s="25">
        <f t="shared" si="169"/>
        <v>52</v>
      </c>
      <c r="DK46" s="12">
        <f t="shared" si="170"/>
        <v>39</v>
      </c>
      <c r="DL46" s="8">
        <f t="shared" si="171"/>
        <v>44</v>
      </c>
      <c r="DM46" s="8">
        <f ca="1">SUM(INDIRECT(ADDRESS(1+DK46,53+15*($DJ$3-5))):INDIRECT(ADDRESS(1+DL46,53+15*($DJ$3-5))))</f>
        <v>45</v>
      </c>
      <c r="DN46" s="24">
        <f t="shared" ca="1" si="52"/>
        <v>4.4653063557384549E-6</v>
      </c>
      <c r="DP46" s="15">
        <f t="shared" si="30"/>
        <v>53</v>
      </c>
      <c r="DQ46">
        <f t="shared" si="31"/>
        <v>54</v>
      </c>
      <c r="DR46">
        <f t="shared" si="31"/>
        <v>55</v>
      </c>
      <c r="DS46">
        <f t="shared" si="31"/>
        <v>56</v>
      </c>
      <c r="DT46">
        <f t="shared" si="31"/>
        <v>57</v>
      </c>
      <c r="DU46">
        <f t="shared" si="31"/>
        <v>58</v>
      </c>
      <c r="DV46">
        <f t="shared" si="31"/>
        <v>59</v>
      </c>
      <c r="DX46" s="32">
        <f t="shared" ca="1" si="32"/>
        <v>9</v>
      </c>
      <c r="DY46" s="25">
        <f t="shared" si="65"/>
        <v>53</v>
      </c>
      <c r="DZ46" s="12">
        <f t="shared" si="81"/>
        <v>39</v>
      </c>
      <c r="EA46" s="8">
        <f t="shared" si="82"/>
        <v>44</v>
      </c>
      <c r="EB46" s="8">
        <f ca="1">SUM(INDIRECT(ADDRESS(1+DZ46,53+15*($DY$3-5))):INDIRECT(ADDRESS(1+EA46,53+15*($DY$3-5))))</f>
        <v>11340</v>
      </c>
      <c r="EC46" s="24">
        <f t="shared" ca="1" si="53"/>
        <v>1.8754286694101508E-4</v>
      </c>
      <c r="EE46" s="15">
        <f t="shared" si="33"/>
        <v>54</v>
      </c>
      <c r="EF46">
        <f t="shared" si="143"/>
        <v>55</v>
      </c>
      <c r="EG46">
        <f t="shared" si="143"/>
        <v>56</v>
      </c>
      <c r="EH46">
        <f t="shared" si="143"/>
        <v>57</v>
      </c>
      <c r="EI46">
        <f t="shared" si="143"/>
        <v>58</v>
      </c>
      <c r="EJ46">
        <f t="shared" si="143"/>
        <v>59</v>
      </c>
      <c r="EK46">
        <f t="shared" si="143"/>
        <v>60</v>
      </c>
      <c r="EM46" s="32">
        <f ca="1">IF(EE46&lt;=INDIRECT(ADDRESS(3,69+15*($EN$3-6)))*6,VLOOKUP(EE46,$DY$3:$EB$56,4),0)</f>
        <v>4995</v>
      </c>
      <c r="EN46" s="25">
        <f t="shared" si="66"/>
        <v>54</v>
      </c>
      <c r="EO46" s="12">
        <f t="shared" si="150"/>
        <v>39</v>
      </c>
      <c r="EP46" s="8">
        <f t="shared" si="150"/>
        <v>44</v>
      </c>
      <c r="EQ46" s="8">
        <f ca="1">SUM(INDIRECT(ADDRESS(1+EO46,53+15*($EN$3-5))):INDIRECT(ADDRESS(1+EP46,53+15*($EN$3-5))))</f>
        <v>558613</v>
      </c>
      <c r="ER46" s="24">
        <f t="shared" ca="1" si="54"/>
        <v>1.5397396168506947E-3</v>
      </c>
      <c r="ET46" s="15">
        <f t="shared" si="35"/>
        <v>55</v>
      </c>
      <c r="EU46">
        <f t="shared" si="144"/>
        <v>56</v>
      </c>
      <c r="EV46">
        <f t="shared" si="144"/>
        <v>57</v>
      </c>
      <c r="EW46">
        <f t="shared" si="144"/>
        <v>58</v>
      </c>
      <c r="EX46">
        <f t="shared" si="144"/>
        <v>59</v>
      </c>
      <c r="EY46">
        <f t="shared" si="144"/>
        <v>60</v>
      </c>
      <c r="EZ46">
        <f t="shared" si="144"/>
        <v>61</v>
      </c>
      <c r="FB46" s="32">
        <f t="shared" ca="1" si="37"/>
        <v>319683</v>
      </c>
      <c r="FC46" s="73">
        <f t="shared" si="67"/>
        <v>55</v>
      </c>
      <c r="FD46" s="12">
        <f t="shared" ref="FD46:FF46" si="179">FD45+1</f>
        <v>39</v>
      </c>
      <c r="FE46" s="8">
        <f t="shared" si="179"/>
        <v>44</v>
      </c>
      <c r="FF46" s="8">
        <f ca="1">SUM(INDIRECT(ADDRESS(1+FD46,53+15*($FC$3-5))):INDIRECT(ADDRESS(1+FE46,53+15*($FC$3-5))))</f>
        <v>13297284</v>
      </c>
      <c r="FG46" s="24">
        <f t="shared" ca="1" si="55"/>
        <v>6.108687938195397E-3</v>
      </c>
      <c r="FI46" s="15">
        <f t="shared" si="38"/>
        <v>56</v>
      </c>
      <c r="FJ46">
        <f t="shared" si="146"/>
        <v>57</v>
      </c>
      <c r="FK46">
        <f t="shared" si="146"/>
        <v>58</v>
      </c>
      <c r="FL46">
        <f t="shared" si="146"/>
        <v>59</v>
      </c>
      <c r="FM46">
        <f t="shared" si="146"/>
        <v>60</v>
      </c>
      <c r="FN46">
        <f t="shared" si="146"/>
        <v>61</v>
      </c>
      <c r="FO46">
        <f t="shared" si="146"/>
        <v>62</v>
      </c>
      <c r="FQ46" s="32">
        <f t="shared" ca="1" si="69"/>
        <v>8895393</v>
      </c>
      <c r="FR46" s="25">
        <f t="shared" si="68"/>
        <v>56</v>
      </c>
      <c r="FS46" s="12">
        <f t="shared" ref="FS46:FU46" si="180">FS45+1</f>
        <v>39</v>
      </c>
      <c r="FT46" s="8">
        <f t="shared" si="180"/>
        <v>44</v>
      </c>
      <c r="FU46" s="8">
        <f ca="1">SUM(INDIRECT(ADDRESS(1+FS46,53+15*($FR$3-5))):INDIRECT(ADDRESS(1+FT46,53+15*($FR$3-5))))</f>
        <v>202789093</v>
      </c>
      <c r="FV46" s="24">
        <f t="shared" ca="1" si="56"/>
        <v>1.5526670539220449E-2</v>
      </c>
    </row>
    <row r="47" spans="21:178" x14ac:dyDescent="0.25">
      <c r="BP47" s="32" t="e">
        <f t="shared" si="176"/>
        <v>#N/A</v>
      </c>
      <c r="CE47" s="32" t="e">
        <f t="shared" si="177"/>
        <v>#N/A</v>
      </c>
      <c r="CT47" s="32" t="e">
        <f t="shared" si="178"/>
        <v>#N/A</v>
      </c>
      <c r="DI47" s="32">
        <f t="shared" si="166"/>
        <v>0</v>
      </c>
      <c r="DJ47" s="25">
        <f t="shared" si="169"/>
        <v>53</v>
      </c>
      <c r="DK47" s="12">
        <f t="shared" si="170"/>
        <v>40</v>
      </c>
      <c r="DL47" s="8">
        <f t="shared" si="171"/>
        <v>45</v>
      </c>
      <c r="DM47" s="8">
        <f ca="1">SUM(INDIRECT(ADDRESS(1+DK47,53+15*($DJ$3-5))):INDIRECT(ADDRESS(1+DL47,53+15*($DJ$3-5))))</f>
        <v>9</v>
      </c>
      <c r="DN47" s="24">
        <f t="shared" ca="1" si="52"/>
        <v>8.9306127114769087E-7</v>
      </c>
      <c r="DP47" s="15">
        <f t="shared" si="30"/>
        <v>54</v>
      </c>
      <c r="DQ47">
        <f t="shared" si="31"/>
        <v>55</v>
      </c>
      <c r="DR47">
        <f t="shared" si="31"/>
        <v>56</v>
      </c>
      <c r="DS47">
        <f t="shared" si="31"/>
        <v>57</v>
      </c>
      <c r="DT47">
        <f t="shared" si="31"/>
        <v>58</v>
      </c>
      <c r="DU47">
        <f t="shared" si="31"/>
        <v>59</v>
      </c>
      <c r="DV47">
        <f t="shared" si="31"/>
        <v>60</v>
      </c>
      <c r="DX47" s="32">
        <f t="shared" ca="1" si="32"/>
        <v>1</v>
      </c>
      <c r="DY47" s="25">
        <f t="shared" si="65"/>
        <v>54</v>
      </c>
      <c r="DZ47" s="12">
        <f t="shared" si="81"/>
        <v>40</v>
      </c>
      <c r="EA47" s="8">
        <f t="shared" si="82"/>
        <v>45</v>
      </c>
      <c r="EB47" s="8">
        <f ca="1">SUM(INDIRECT(ADDRESS(1+DZ47,53+15*($DY$3-5))):INDIRECT(ADDRESS(1+EA47,53+15*($DY$3-5))))</f>
        <v>4995</v>
      </c>
      <c r="EC47" s="24">
        <f t="shared" ca="1" si="53"/>
        <v>8.260816758116141E-5</v>
      </c>
      <c r="EE47" s="15">
        <f t="shared" si="33"/>
        <v>55</v>
      </c>
      <c r="EF47">
        <f t="shared" si="143"/>
        <v>56</v>
      </c>
      <c r="EG47">
        <f t="shared" si="143"/>
        <v>57</v>
      </c>
      <c r="EH47">
        <f t="shared" si="143"/>
        <v>58</v>
      </c>
      <c r="EI47">
        <f t="shared" si="143"/>
        <v>59</v>
      </c>
      <c r="EJ47">
        <f t="shared" si="143"/>
        <v>60</v>
      </c>
      <c r="EK47">
        <f t="shared" si="143"/>
        <v>61</v>
      </c>
      <c r="EM47" s="32">
        <f ca="1">IF(EE47&lt;=INDIRECT(ADDRESS(3,69+15*($EN$3-6)))*6,VLOOKUP(EE47,$DY$3:$EB$56,4),0)</f>
        <v>2002</v>
      </c>
      <c r="EN47" s="25">
        <f t="shared" si="66"/>
        <v>55</v>
      </c>
      <c r="EO47" s="12">
        <f t="shared" si="150"/>
        <v>40</v>
      </c>
      <c r="EP47" s="8">
        <f t="shared" si="150"/>
        <v>45</v>
      </c>
      <c r="EQ47" s="8">
        <f ca="1">SUM(INDIRECT(ADDRESS(1+EO47,53+15*($EN$3-5))):INDIRECT(ADDRESS(1+EP47,53+15*($EN$3-5))))</f>
        <v>319683</v>
      </c>
      <c r="ER47" s="24">
        <f t="shared" ca="1" si="54"/>
        <v>8.8116205661823235E-4</v>
      </c>
      <c r="ET47" s="15">
        <f t="shared" si="35"/>
        <v>56</v>
      </c>
      <c r="EU47">
        <f t="shared" si="144"/>
        <v>57</v>
      </c>
      <c r="EV47">
        <f t="shared" si="144"/>
        <v>58</v>
      </c>
      <c r="EW47">
        <f t="shared" si="144"/>
        <v>59</v>
      </c>
      <c r="EX47">
        <f t="shared" si="144"/>
        <v>60</v>
      </c>
      <c r="EY47">
        <f t="shared" si="144"/>
        <v>61</v>
      </c>
      <c r="EZ47">
        <f t="shared" si="144"/>
        <v>62</v>
      </c>
      <c r="FB47" s="32">
        <f t="shared" ca="1" si="37"/>
        <v>173745</v>
      </c>
      <c r="FC47" s="73">
        <f t="shared" si="67"/>
        <v>56</v>
      </c>
      <c r="FD47" s="12">
        <f t="shared" ref="FD47:FF47" si="181">FD46+1</f>
        <v>40</v>
      </c>
      <c r="FE47" s="8">
        <f t="shared" si="181"/>
        <v>45</v>
      </c>
      <c r="FF47" s="8">
        <f ca="1">SUM(INDIRECT(ADDRESS(1+FD47,53+15*($FC$3-5))):INDIRECT(ADDRESS(1+FE47,53+15*($FC$3-5))))</f>
        <v>8895393</v>
      </c>
      <c r="FG47" s="24">
        <f t="shared" ca="1" si="55"/>
        <v>4.0864871295978765E-3</v>
      </c>
      <c r="FI47" s="15">
        <f t="shared" si="38"/>
        <v>57</v>
      </c>
      <c r="FJ47">
        <f t="shared" si="146"/>
        <v>58</v>
      </c>
      <c r="FK47">
        <f t="shared" si="146"/>
        <v>59</v>
      </c>
      <c r="FL47">
        <f t="shared" si="146"/>
        <v>60</v>
      </c>
      <c r="FM47">
        <f t="shared" si="146"/>
        <v>61</v>
      </c>
      <c r="FN47">
        <f t="shared" si="146"/>
        <v>62</v>
      </c>
      <c r="FO47">
        <f t="shared" si="146"/>
        <v>63</v>
      </c>
      <c r="FQ47" s="32">
        <f t="shared" ca="1" si="69"/>
        <v>5734664</v>
      </c>
      <c r="FR47" s="25">
        <f t="shared" si="68"/>
        <v>57</v>
      </c>
      <c r="FS47" s="12">
        <f t="shared" ref="FS47:FU47" si="182">FS46+1</f>
        <v>40</v>
      </c>
      <c r="FT47" s="8">
        <f t="shared" si="182"/>
        <v>45</v>
      </c>
      <c r="FU47" s="8">
        <f ca="1">SUM(INDIRECT(ADDRESS(1+FS47,53+15*($FR$3-5))):INDIRECT(ADDRESS(1+FT47,53+15*($FR$3-5))))</f>
        <v>151623550</v>
      </c>
      <c r="FV47" s="24">
        <f t="shared" ca="1" si="56"/>
        <v>1.1609149545518302E-2</v>
      </c>
    </row>
    <row r="48" spans="21:178" x14ac:dyDescent="0.25">
      <c r="BP48" s="32" t="e">
        <f t="shared" si="176"/>
        <v>#N/A</v>
      </c>
      <c r="CE48" s="32" t="e">
        <f t="shared" si="177"/>
        <v>#N/A</v>
      </c>
      <c r="CT48" s="32" t="e">
        <f t="shared" si="178"/>
        <v>#N/A</v>
      </c>
      <c r="DI48" s="32">
        <f t="shared" si="166"/>
        <v>0</v>
      </c>
      <c r="DJ48" s="25">
        <f t="shared" si="169"/>
        <v>54</v>
      </c>
      <c r="DK48" s="12">
        <f t="shared" si="170"/>
        <v>41</v>
      </c>
      <c r="DL48" s="8">
        <f t="shared" si="171"/>
        <v>46</v>
      </c>
      <c r="DM48" s="8">
        <f ca="1">SUM(INDIRECT(ADDRESS(1+DK48,53+15*($DJ$3-5))):INDIRECT(ADDRESS(1+DL48,53+15*($DJ$3-5))))</f>
        <v>1</v>
      </c>
      <c r="DN48" s="24">
        <f t="shared" ca="1" si="52"/>
        <v>9.9229030127521205E-8</v>
      </c>
      <c r="DP48" s="15"/>
      <c r="DX48" s="32">
        <f t="shared" ref="DX48:DX70" si="183">IF(DP48&gt;0,VLOOKUP(DP48,$BB$3:$BE$28,4),0)</f>
        <v>0</v>
      </c>
      <c r="DY48" s="25">
        <f t="shared" si="65"/>
        <v>55</v>
      </c>
      <c r="DZ48" s="12">
        <f t="shared" si="81"/>
        <v>41</v>
      </c>
      <c r="EA48" s="8">
        <f t="shared" si="82"/>
        <v>46</v>
      </c>
      <c r="EB48" s="8">
        <f ca="1">SUM(INDIRECT(ADDRESS(1+DZ48,53+15*($DY$3-5))):INDIRECT(ADDRESS(1+EA48,53+15*($DY$3-5))))</f>
        <v>2002</v>
      </c>
      <c r="EC48" s="24">
        <f t="shared" ca="1" si="53"/>
        <v>3.3109419719216242E-5</v>
      </c>
      <c r="EE48" s="15">
        <f t="shared" si="33"/>
        <v>56</v>
      </c>
      <c r="EF48">
        <f t="shared" si="143"/>
        <v>57</v>
      </c>
      <c r="EG48">
        <f t="shared" si="143"/>
        <v>58</v>
      </c>
      <c r="EH48">
        <f t="shared" si="143"/>
        <v>59</v>
      </c>
      <c r="EI48">
        <f t="shared" si="143"/>
        <v>60</v>
      </c>
      <c r="EJ48">
        <f t="shared" si="143"/>
        <v>61</v>
      </c>
      <c r="EK48">
        <f t="shared" si="143"/>
        <v>62</v>
      </c>
      <c r="EM48" s="32">
        <f ca="1">IF(EE48&lt;=INDIRECT(ADDRESS(3,69+15*($EN$3-6)))*6,VLOOKUP(EE48,$DY$3:$EB$56,4),0)</f>
        <v>715</v>
      </c>
      <c r="EN48" s="25">
        <f t="shared" si="66"/>
        <v>56</v>
      </c>
      <c r="EO48" s="12">
        <f t="shared" si="150"/>
        <v>41</v>
      </c>
      <c r="EP48" s="8">
        <f t="shared" si="150"/>
        <v>46</v>
      </c>
      <c r="EQ48" s="8">
        <f ca="1">SUM(INDIRECT(ADDRESS(1+EO48,53+15*($EN$3-5))):INDIRECT(ADDRESS(1+EP48,53+15*($EN$3-5))))</f>
        <v>173745</v>
      </c>
      <c r="ER48" s="24">
        <f t="shared" ca="1" si="54"/>
        <v>4.7890410665294927E-4</v>
      </c>
      <c r="ET48" s="15">
        <f t="shared" si="35"/>
        <v>57</v>
      </c>
      <c r="EU48">
        <f t="shared" si="144"/>
        <v>58</v>
      </c>
      <c r="EV48">
        <f t="shared" si="144"/>
        <v>59</v>
      </c>
      <c r="EW48">
        <f t="shared" si="144"/>
        <v>60</v>
      </c>
      <c r="EX48">
        <f t="shared" si="144"/>
        <v>61</v>
      </c>
      <c r="EY48">
        <f t="shared" si="144"/>
        <v>62</v>
      </c>
      <c r="EZ48">
        <f t="shared" si="144"/>
        <v>63</v>
      </c>
      <c r="FB48" s="32">
        <f t="shared" ca="1" si="37"/>
        <v>89232</v>
      </c>
      <c r="FC48" s="73">
        <f t="shared" si="67"/>
        <v>57</v>
      </c>
      <c r="FD48" s="12">
        <f t="shared" ref="FD48:FF48" si="184">FD47+1</f>
        <v>41</v>
      </c>
      <c r="FE48" s="8">
        <f t="shared" si="184"/>
        <v>46</v>
      </c>
      <c r="FF48" s="8">
        <f ca="1">SUM(INDIRECT(ADDRESS(1+FD48,53+15*($FC$3-5))):INDIRECT(ADDRESS(1+FE48,53+15*($FC$3-5))))</f>
        <v>5734664</v>
      </c>
      <c r="FG48" s="24">
        <f t="shared" ca="1" si="55"/>
        <v>2.6344682723482005E-3</v>
      </c>
      <c r="FI48" s="15">
        <f t="shared" si="38"/>
        <v>58</v>
      </c>
      <c r="FJ48">
        <f t="shared" si="146"/>
        <v>59</v>
      </c>
      <c r="FK48">
        <f t="shared" si="146"/>
        <v>60</v>
      </c>
      <c r="FL48">
        <f t="shared" si="146"/>
        <v>61</v>
      </c>
      <c r="FM48">
        <f t="shared" si="146"/>
        <v>62</v>
      </c>
      <c r="FN48">
        <f t="shared" si="146"/>
        <v>63</v>
      </c>
      <c r="FO48">
        <f t="shared" si="146"/>
        <v>64</v>
      </c>
      <c r="FQ48" s="32">
        <f t="shared" ca="1" si="69"/>
        <v>3555564</v>
      </c>
      <c r="FR48" s="25">
        <f t="shared" si="68"/>
        <v>58</v>
      </c>
      <c r="FS48" s="12">
        <f t="shared" ref="FS48:FU48" si="185">FS47+1</f>
        <v>41</v>
      </c>
      <c r="FT48" s="8">
        <f t="shared" si="185"/>
        <v>46</v>
      </c>
      <c r="FU48" s="8">
        <f ca="1">SUM(INDIRECT(ADDRESS(1+FS48,53+15*($FR$3-5))):INDIRECT(ADDRESS(1+FT48,53+15*($FR$3-5))))</f>
        <v>110042374</v>
      </c>
      <c r="FV48" s="24">
        <f t="shared" ca="1" si="56"/>
        <v>8.4254614544366953E-3</v>
      </c>
    </row>
    <row r="49" spans="68:178" x14ac:dyDescent="0.25">
      <c r="BP49" s="32" t="e">
        <f t="shared" si="176"/>
        <v>#N/A</v>
      </c>
      <c r="CE49" s="32" t="e">
        <f t="shared" si="177"/>
        <v>#N/A</v>
      </c>
      <c r="CT49" s="32" t="e">
        <f t="shared" si="178"/>
        <v>#N/A</v>
      </c>
      <c r="DI49" s="32">
        <f t="shared" si="166"/>
        <v>0</v>
      </c>
      <c r="DX49" s="32">
        <f t="shared" si="183"/>
        <v>0</v>
      </c>
      <c r="DY49" s="25">
        <f t="shared" ref="DY49:DY53" si="186">DY48+1</f>
        <v>56</v>
      </c>
      <c r="DZ49" s="12">
        <f t="shared" ref="DZ49:DZ53" si="187">DZ48+1</f>
        <v>42</v>
      </c>
      <c r="EA49" s="8">
        <f t="shared" ref="EA49:EA53" si="188">EA48+1</f>
        <v>47</v>
      </c>
      <c r="EB49" s="8">
        <f ca="1">SUM(INDIRECT(ADDRESS(1+DZ49,53+15*($DY$3-5))):INDIRECT(ADDRESS(1+EA49,53+15*($DY$3-5))))</f>
        <v>715</v>
      </c>
      <c r="EC49" s="24">
        <f t="shared" ca="1" si="53"/>
        <v>1.1824792756862945E-5</v>
      </c>
      <c r="EE49" s="15">
        <f t="shared" si="33"/>
        <v>57</v>
      </c>
      <c r="EF49">
        <f t="shared" si="143"/>
        <v>58</v>
      </c>
      <c r="EG49">
        <f t="shared" si="143"/>
        <v>59</v>
      </c>
      <c r="EH49">
        <f t="shared" si="143"/>
        <v>60</v>
      </c>
      <c r="EI49">
        <f t="shared" si="143"/>
        <v>61</v>
      </c>
      <c r="EJ49">
        <f t="shared" si="143"/>
        <v>62</v>
      </c>
      <c r="EK49">
        <f t="shared" si="143"/>
        <v>63</v>
      </c>
      <c r="EM49" s="32">
        <f ca="1">IF(EE49&lt;=INDIRECT(ADDRESS(3,69+15*($EN$3-6)))*6,VLOOKUP(EE49,$DY$3:$EB$56,4),0)</f>
        <v>220</v>
      </c>
      <c r="EN49" s="25">
        <f t="shared" si="66"/>
        <v>57</v>
      </c>
      <c r="EO49" s="12">
        <f t="shared" si="150"/>
        <v>42</v>
      </c>
      <c r="EP49" s="8">
        <f t="shared" si="150"/>
        <v>47</v>
      </c>
      <c r="EQ49" s="8">
        <f ca="1">SUM(INDIRECT(ADDRESS(1+EO49,53+15*($EN$3-5))):INDIRECT(ADDRESS(1+EP49,53+15*($EN$3-5))))</f>
        <v>89232</v>
      </c>
      <c r="ER49" s="24">
        <f t="shared" ca="1" si="54"/>
        <v>2.4595568934274924E-4</v>
      </c>
      <c r="ET49" s="15">
        <f t="shared" si="35"/>
        <v>58</v>
      </c>
      <c r="EU49">
        <f t="shared" si="144"/>
        <v>59</v>
      </c>
      <c r="EV49">
        <f t="shared" si="144"/>
        <v>60</v>
      </c>
      <c r="EW49">
        <f t="shared" si="144"/>
        <v>61</v>
      </c>
      <c r="EX49">
        <f t="shared" si="144"/>
        <v>62</v>
      </c>
      <c r="EY49">
        <f t="shared" si="144"/>
        <v>63</v>
      </c>
      <c r="EZ49">
        <f t="shared" si="144"/>
        <v>64</v>
      </c>
      <c r="FB49" s="32">
        <f t="shared" ca="1" si="37"/>
        <v>43032</v>
      </c>
      <c r="FC49" s="73">
        <f t="shared" si="67"/>
        <v>58</v>
      </c>
      <c r="FD49" s="12">
        <f t="shared" ref="FD49:FF49" si="189">FD48+1</f>
        <v>42</v>
      </c>
      <c r="FE49" s="8">
        <f t="shared" si="189"/>
        <v>47</v>
      </c>
      <c r="FF49" s="8">
        <f ca="1">SUM(INDIRECT(ADDRESS(1+FD49,53+15*($FC$3-5))):INDIRECT(ADDRESS(1+FE49,53+15*($FC$3-5))))</f>
        <v>3555564</v>
      </c>
      <c r="FG49" s="24">
        <f t="shared" ca="1" si="55"/>
        <v>1.6334035522052306E-3</v>
      </c>
      <c r="FI49" s="15">
        <f t="shared" si="38"/>
        <v>59</v>
      </c>
      <c r="FJ49">
        <f t="shared" si="146"/>
        <v>60</v>
      </c>
      <c r="FK49">
        <f t="shared" si="146"/>
        <v>61</v>
      </c>
      <c r="FL49">
        <f t="shared" si="146"/>
        <v>62</v>
      </c>
      <c r="FM49">
        <f t="shared" si="146"/>
        <v>63</v>
      </c>
      <c r="FN49">
        <f t="shared" si="146"/>
        <v>64</v>
      </c>
      <c r="FO49">
        <f t="shared" si="146"/>
        <v>65</v>
      </c>
      <c r="FQ49" s="32">
        <f t="shared" ca="1" si="69"/>
        <v>2115048</v>
      </c>
      <c r="FR49" s="25">
        <f t="shared" si="68"/>
        <v>59</v>
      </c>
      <c r="FS49" s="12">
        <f t="shared" ref="FS49:FU49" si="190">FS48+1</f>
        <v>42</v>
      </c>
      <c r="FT49" s="8">
        <f t="shared" si="190"/>
        <v>47</v>
      </c>
      <c r="FU49" s="8">
        <f ca="1">SUM(INDIRECT(ADDRESS(1+FS49,53+15*($FR$3-5))):INDIRECT(ADDRESS(1+FT49,53+15*($FR$3-5))))</f>
        <v>77443171</v>
      </c>
      <c r="FV49" s="24">
        <f t="shared" ca="1" si="56"/>
        <v>5.9294836021063094E-3</v>
      </c>
    </row>
    <row r="50" spans="68:178" x14ac:dyDescent="0.25">
      <c r="DI50" s="32">
        <f t="shared" si="166"/>
        <v>0</v>
      </c>
      <c r="DX50" s="32">
        <f t="shared" si="183"/>
        <v>0</v>
      </c>
      <c r="DY50" s="25">
        <f t="shared" si="186"/>
        <v>57</v>
      </c>
      <c r="DZ50" s="12">
        <f t="shared" si="187"/>
        <v>43</v>
      </c>
      <c r="EA50" s="8">
        <f t="shared" si="188"/>
        <v>48</v>
      </c>
      <c r="EB50" s="8">
        <f ca="1">SUM(INDIRECT(ADDRESS(1+DZ50,53+15*($DY$3-5))):INDIRECT(ADDRESS(1+EA50,53+15*($DY$3-5))))</f>
        <v>220</v>
      </c>
      <c r="EC50" s="24">
        <f t="shared" ca="1" si="53"/>
        <v>3.6383977713424442E-6</v>
      </c>
      <c r="EE50" s="15">
        <f t="shared" si="33"/>
        <v>58</v>
      </c>
      <c r="EF50">
        <f t="shared" si="143"/>
        <v>59</v>
      </c>
      <c r="EG50">
        <f t="shared" si="143"/>
        <v>60</v>
      </c>
      <c r="EH50">
        <f t="shared" si="143"/>
        <v>61</v>
      </c>
      <c r="EI50">
        <f t="shared" si="143"/>
        <v>62</v>
      </c>
      <c r="EJ50">
        <f t="shared" si="143"/>
        <v>63</v>
      </c>
      <c r="EK50">
        <f t="shared" si="143"/>
        <v>64</v>
      </c>
      <c r="EM50" s="32">
        <f ca="1">IF(EE50&lt;=INDIRECT(ADDRESS(3,69+15*($EN$3-6)))*6,VLOOKUP(EE50,$DY$3:$EB$56,4),0)</f>
        <v>55</v>
      </c>
      <c r="EN50" s="25">
        <f t="shared" si="66"/>
        <v>58</v>
      </c>
      <c r="EO50" s="12">
        <f t="shared" si="150"/>
        <v>43</v>
      </c>
      <c r="EP50" s="8">
        <f t="shared" si="150"/>
        <v>48</v>
      </c>
      <c r="EQ50" s="8">
        <f ca="1">SUM(INDIRECT(ADDRESS(1+EO50,53+15*($EN$3-5))):INDIRECT(ADDRESS(1+EP50,53+15*($EN$3-5))))</f>
        <v>43032</v>
      </c>
      <c r="ER50" s="24">
        <f t="shared" ca="1" si="54"/>
        <v>1.1861176734576369E-4</v>
      </c>
      <c r="ET50" s="15">
        <f t="shared" si="35"/>
        <v>59</v>
      </c>
      <c r="EU50">
        <f t="shared" si="144"/>
        <v>60</v>
      </c>
      <c r="EV50">
        <f t="shared" si="144"/>
        <v>61</v>
      </c>
      <c r="EW50">
        <f t="shared" si="144"/>
        <v>62</v>
      </c>
      <c r="EX50">
        <f t="shared" si="144"/>
        <v>63</v>
      </c>
      <c r="EY50">
        <f t="shared" si="144"/>
        <v>64</v>
      </c>
      <c r="EZ50">
        <f t="shared" si="144"/>
        <v>65</v>
      </c>
      <c r="FB50" s="32">
        <f t="shared" ca="1" si="37"/>
        <v>19327</v>
      </c>
      <c r="FC50" s="73">
        <f t="shared" si="67"/>
        <v>59</v>
      </c>
      <c r="FD50" s="12">
        <f t="shared" ref="FD50:FF50" si="191">FD49+1</f>
        <v>43</v>
      </c>
      <c r="FE50" s="8">
        <f t="shared" si="191"/>
        <v>48</v>
      </c>
      <c r="FF50" s="8">
        <f ca="1">SUM(INDIRECT(ADDRESS(1+FD50,53+15*($FC$3-5))):INDIRECT(ADDRESS(1+FE50,53+15*($FC$3-5))))</f>
        <v>2115048</v>
      </c>
      <c r="FG50" s="24">
        <f t="shared" ca="1" si="55"/>
        <v>9.7163963756089573E-4</v>
      </c>
      <c r="FI50" s="15">
        <f t="shared" si="38"/>
        <v>60</v>
      </c>
      <c r="FJ50">
        <f t="shared" si="146"/>
        <v>61</v>
      </c>
      <c r="FK50">
        <f t="shared" si="146"/>
        <v>62</v>
      </c>
      <c r="FL50">
        <f t="shared" si="146"/>
        <v>63</v>
      </c>
      <c r="FM50">
        <f t="shared" si="146"/>
        <v>64</v>
      </c>
      <c r="FN50">
        <f t="shared" si="146"/>
        <v>65</v>
      </c>
      <c r="FO50">
        <f t="shared" si="146"/>
        <v>66</v>
      </c>
      <c r="FQ50" s="32">
        <f t="shared" ca="1" si="69"/>
        <v>1203632</v>
      </c>
      <c r="FR50" s="25">
        <f t="shared" si="68"/>
        <v>60</v>
      </c>
      <c r="FS50" s="12">
        <f t="shared" ref="FS50:FU50" si="192">FS49+1</f>
        <v>43</v>
      </c>
      <c r="FT50" s="8">
        <f t="shared" si="192"/>
        <v>48</v>
      </c>
      <c r="FU50" s="8">
        <f ca="1">SUM(INDIRECT(ADDRESS(1+FS50,53+15*($FR$3-5))):INDIRECT(ADDRESS(1+FT50,53+15*($FR$3-5))))</f>
        <v>52786903</v>
      </c>
      <c r="FV50" s="24">
        <f t="shared" ca="1" si="56"/>
        <v>4.0416614105906945E-3</v>
      </c>
    </row>
    <row r="51" spans="68:178" x14ac:dyDescent="0.25">
      <c r="DI51" s="32">
        <f t="shared" si="166"/>
        <v>0</v>
      </c>
      <c r="DX51" s="32">
        <f t="shared" si="183"/>
        <v>0</v>
      </c>
      <c r="DY51" s="25">
        <f t="shared" si="186"/>
        <v>58</v>
      </c>
      <c r="DZ51" s="12">
        <f t="shared" si="187"/>
        <v>44</v>
      </c>
      <c r="EA51" s="8">
        <f t="shared" si="188"/>
        <v>49</v>
      </c>
      <c r="EB51" s="8">
        <f ca="1">SUM(INDIRECT(ADDRESS(1+DZ51,53+15*($DY$3-5))):INDIRECT(ADDRESS(1+EA51,53+15*($DY$3-5))))</f>
        <v>55</v>
      </c>
      <c r="EC51" s="24">
        <f t="shared" ca="1" si="53"/>
        <v>9.0959944283561106E-7</v>
      </c>
      <c r="EE51" s="15">
        <f t="shared" si="33"/>
        <v>59</v>
      </c>
      <c r="EF51">
        <f t="shared" si="143"/>
        <v>60</v>
      </c>
      <c r="EG51">
        <f t="shared" si="143"/>
        <v>61</v>
      </c>
      <c r="EH51">
        <f t="shared" si="143"/>
        <v>62</v>
      </c>
      <c r="EI51">
        <f t="shared" si="143"/>
        <v>63</v>
      </c>
      <c r="EJ51">
        <f t="shared" si="143"/>
        <v>64</v>
      </c>
      <c r="EK51">
        <f t="shared" si="143"/>
        <v>65</v>
      </c>
      <c r="EM51" s="32">
        <f ca="1">IF(EE51&lt;=INDIRECT(ADDRESS(3,69+15*($EN$3-6)))*6,VLOOKUP(EE51,$DY$3:$EB$56,4),0)</f>
        <v>10</v>
      </c>
      <c r="EN51" s="25">
        <f t="shared" si="66"/>
        <v>59</v>
      </c>
      <c r="EO51" s="12">
        <f t="shared" si="150"/>
        <v>44</v>
      </c>
      <c r="EP51" s="8">
        <f t="shared" si="150"/>
        <v>49</v>
      </c>
      <c r="EQ51" s="8">
        <f ca="1">SUM(INDIRECT(ADDRESS(1+EO51,53+15*($EN$3-5))):INDIRECT(ADDRESS(1+EP51,53+15*($EN$3-5))))</f>
        <v>19327</v>
      </c>
      <c r="ER51" s="24">
        <f t="shared" ca="1" si="54"/>
        <v>5.3272207368738955E-5</v>
      </c>
      <c r="ET51" s="15">
        <f t="shared" si="35"/>
        <v>60</v>
      </c>
      <c r="EU51">
        <f t="shared" si="144"/>
        <v>61</v>
      </c>
      <c r="EV51">
        <f t="shared" si="144"/>
        <v>62</v>
      </c>
      <c r="EW51">
        <f t="shared" si="144"/>
        <v>63</v>
      </c>
      <c r="EX51">
        <f t="shared" si="144"/>
        <v>64</v>
      </c>
      <c r="EY51">
        <f t="shared" si="144"/>
        <v>65</v>
      </c>
      <c r="EZ51">
        <f t="shared" si="144"/>
        <v>66</v>
      </c>
      <c r="FB51" s="32">
        <f t="shared" ca="1" si="37"/>
        <v>7997</v>
      </c>
      <c r="FC51" s="73">
        <f t="shared" si="67"/>
        <v>60</v>
      </c>
      <c r="FD51" s="12">
        <f t="shared" ref="FD51:FF51" si="193">FD50+1</f>
        <v>44</v>
      </c>
      <c r="FE51" s="8">
        <f t="shared" si="193"/>
        <v>49</v>
      </c>
      <c r="FF51" s="8">
        <f ca="1">SUM(INDIRECT(ADDRESS(1+FD51,53+15*($FC$3-5))):INDIRECT(ADDRESS(1+FE51,53+15*($FC$3-5))))</f>
        <v>1203632</v>
      </c>
      <c r="FG51" s="24">
        <f t="shared" ca="1" si="55"/>
        <v>5.5294090736318798E-4</v>
      </c>
      <c r="FI51" s="15">
        <f t="shared" si="38"/>
        <v>61</v>
      </c>
      <c r="FJ51">
        <f t="shared" si="146"/>
        <v>62</v>
      </c>
      <c r="FK51">
        <f t="shared" si="146"/>
        <v>63</v>
      </c>
      <c r="FL51">
        <f t="shared" si="146"/>
        <v>64</v>
      </c>
      <c r="FM51">
        <f t="shared" si="146"/>
        <v>65</v>
      </c>
      <c r="FN51">
        <f t="shared" si="146"/>
        <v>66</v>
      </c>
      <c r="FO51">
        <f t="shared" si="146"/>
        <v>67</v>
      </c>
      <c r="FQ51" s="32">
        <f t="shared" ca="1" si="69"/>
        <v>653016</v>
      </c>
      <c r="FR51" s="25">
        <f t="shared" si="68"/>
        <v>61</v>
      </c>
      <c r="FS51" s="12">
        <f t="shared" ref="FS51:FU51" si="194">FS50+1</f>
        <v>44</v>
      </c>
      <c r="FT51" s="8">
        <f t="shared" si="194"/>
        <v>49</v>
      </c>
      <c r="FU51" s="8">
        <f ca="1">SUM(INDIRECT(ADDRESS(1+FS51,53+15*($FR$3-5))):INDIRECT(ADDRESS(1+FT51,53+15*($FR$3-5))))</f>
        <v>34801585</v>
      </c>
      <c r="FV51" s="24">
        <f t="shared" ca="1" si="56"/>
        <v>2.6646045728784648E-3</v>
      </c>
    </row>
    <row r="52" spans="68:178" x14ac:dyDescent="0.25">
      <c r="DX52" s="32">
        <f t="shared" si="183"/>
        <v>0</v>
      </c>
      <c r="DY52" s="25">
        <f t="shared" si="186"/>
        <v>59</v>
      </c>
      <c r="DZ52" s="12">
        <f t="shared" si="187"/>
        <v>45</v>
      </c>
      <c r="EA52" s="8">
        <f t="shared" si="188"/>
        <v>50</v>
      </c>
      <c r="EB52" s="8">
        <f ca="1">SUM(INDIRECT(ADDRESS(1+DZ52,53+15*($DY$3-5))):INDIRECT(ADDRESS(1+EA52,53+15*($DY$3-5))))</f>
        <v>10</v>
      </c>
      <c r="EC52" s="24">
        <f t="shared" ca="1" si="53"/>
        <v>1.6538171687920201E-7</v>
      </c>
      <c r="EE52" s="15">
        <f t="shared" si="33"/>
        <v>60</v>
      </c>
      <c r="EF52">
        <f t="shared" si="143"/>
        <v>61</v>
      </c>
      <c r="EG52">
        <f t="shared" si="143"/>
        <v>62</v>
      </c>
      <c r="EH52">
        <f t="shared" si="143"/>
        <v>63</v>
      </c>
      <c r="EI52">
        <f t="shared" si="143"/>
        <v>64</v>
      </c>
      <c r="EJ52">
        <f t="shared" si="143"/>
        <v>65</v>
      </c>
      <c r="EK52">
        <f t="shared" si="143"/>
        <v>66</v>
      </c>
      <c r="EM52" s="32">
        <f ca="1">IF(EE52&lt;=INDIRECT(ADDRESS(3,69+15*($EN$3-6)))*6,VLOOKUP(EE52,$DY$3:$EB$56,4),0)</f>
        <v>1</v>
      </c>
      <c r="EN52" s="25">
        <f t="shared" si="66"/>
        <v>60</v>
      </c>
      <c r="EO52" s="12">
        <f t="shared" si="150"/>
        <v>45</v>
      </c>
      <c r="EP52" s="8">
        <f t="shared" si="150"/>
        <v>50</v>
      </c>
      <c r="EQ52" s="8">
        <f ca="1">SUM(INDIRECT(ADDRESS(1+EO52,53+15*($EN$3-5))):INDIRECT(ADDRESS(1+EP52,53+15*($EN$3-5))))</f>
        <v>7997</v>
      </c>
      <c r="ER52" s="24">
        <f t="shared" ca="1" si="54"/>
        <v>2.2042626498049643E-5</v>
      </c>
      <c r="ET52" s="15">
        <f t="shared" si="35"/>
        <v>61</v>
      </c>
      <c r="EU52">
        <f t="shared" si="144"/>
        <v>62</v>
      </c>
      <c r="EV52">
        <f t="shared" si="144"/>
        <v>63</v>
      </c>
      <c r="EW52">
        <f t="shared" si="144"/>
        <v>64</v>
      </c>
      <c r="EX52">
        <f t="shared" si="144"/>
        <v>65</v>
      </c>
      <c r="EY52">
        <f t="shared" si="144"/>
        <v>66</v>
      </c>
      <c r="EZ52">
        <f t="shared" si="144"/>
        <v>67</v>
      </c>
      <c r="FB52" s="32">
        <f t="shared" ca="1" si="37"/>
        <v>3003</v>
      </c>
      <c r="FC52" s="73">
        <f t="shared" si="67"/>
        <v>61</v>
      </c>
      <c r="FD52" s="12">
        <f t="shared" ref="FD52:FF52" si="195">FD51+1</f>
        <v>45</v>
      </c>
      <c r="FE52" s="8">
        <f t="shared" si="195"/>
        <v>50</v>
      </c>
      <c r="FF52" s="8">
        <f ca="1">SUM(INDIRECT(ADDRESS(1+FD52,53+15*($FC$3-5))):INDIRECT(ADDRESS(1+FE52,53+15*($FC$3-5))))</f>
        <v>653016</v>
      </c>
      <c r="FG52" s="24">
        <f t="shared" ca="1" si="55"/>
        <v>2.9999140897108052E-4</v>
      </c>
      <c r="FI52" s="15">
        <f t="shared" si="38"/>
        <v>62</v>
      </c>
      <c r="FJ52">
        <f t="shared" si="146"/>
        <v>63</v>
      </c>
      <c r="FK52">
        <f t="shared" si="146"/>
        <v>64</v>
      </c>
      <c r="FL52">
        <f t="shared" si="146"/>
        <v>65</v>
      </c>
      <c r="FM52">
        <f t="shared" si="146"/>
        <v>66</v>
      </c>
      <c r="FN52">
        <f t="shared" si="146"/>
        <v>67</v>
      </c>
      <c r="FO52">
        <f t="shared" si="146"/>
        <v>68</v>
      </c>
      <c r="FQ52" s="32">
        <f t="shared" ca="1" si="69"/>
        <v>336336</v>
      </c>
      <c r="FR52" s="25">
        <f t="shared" si="68"/>
        <v>62</v>
      </c>
      <c r="FS52" s="12">
        <f t="shared" ref="FS52:FU52" si="196">FS51+1</f>
        <v>45</v>
      </c>
      <c r="FT52" s="8">
        <f t="shared" si="196"/>
        <v>50</v>
      </c>
      <c r="FU52" s="8">
        <f ca="1">SUM(INDIRECT(ADDRESS(1+FS52,53+15*($FR$3-5))):INDIRECT(ADDRESS(1+FT52,53+15*($FR$3-5))))</f>
        <v>22157317</v>
      </c>
      <c r="FV52" s="24">
        <f t="shared" ca="1" si="56"/>
        <v>1.6964884846744121E-3</v>
      </c>
    </row>
    <row r="53" spans="68:178" x14ac:dyDescent="0.25">
      <c r="DX53" s="32">
        <f t="shared" si="183"/>
        <v>0</v>
      </c>
      <c r="DY53" s="25">
        <f t="shared" si="186"/>
        <v>60</v>
      </c>
      <c r="DZ53" s="12">
        <f t="shared" si="187"/>
        <v>46</v>
      </c>
      <c r="EA53" s="8">
        <f t="shared" si="188"/>
        <v>51</v>
      </c>
      <c r="EB53" s="8">
        <f ca="1">SUM(INDIRECT(ADDRESS(1+DZ53,53+15*($DY$3-5))):INDIRECT(ADDRESS(1+EA53,53+15*($DY$3-5))))</f>
        <v>1</v>
      </c>
      <c r="EC53" s="24">
        <f t="shared" ca="1" si="53"/>
        <v>1.6538171687920201E-8</v>
      </c>
      <c r="EE53" s="15">
        <f t="shared" si="33"/>
        <v>61</v>
      </c>
      <c r="EF53">
        <f t="shared" si="143"/>
        <v>62</v>
      </c>
      <c r="EG53">
        <f t="shared" si="143"/>
        <v>63</v>
      </c>
      <c r="EH53">
        <f t="shared" si="143"/>
        <v>64</v>
      </c>
      <c r="EI53">
        <f t="shared" si="143"/>
        <v>65</v>
      </c>
      <c r="EJ53">
        <f t="shared" si="143"/>
        <v>66</v>
      </c>
      <c r="EK53">
        <f t="shared" si="143"/>
        <v>67</v>
      </c>
      <c r="EM53" s="32">
        <f ca="1">IF(EE53&lt;=INDIRECT(ADDRESS(3,69+15*($EN$3-6)))*6,VLOOKUP(EE53,$DY$3:$EB$56,4),0)</f>
        <v>0</v>
      </c>
      <c r="EN53" s="25">
        <f t="shared" si="66"/>
        <v>61</v>
      </c>
      <c r="EO53" s="12">
        <f t="shared" ref="EO53:EP56" si="197">EO52+1</f>
        <v>46</v>
      </c>
      <c r="EP53" s="8">
        <f t="shared" si="197"/>
        <v>51</v>
      </c>
      <c r="EQ53" s="8">
        <f ca="1">SUM(INDIRECT(ADDRESS(1+EO53,53+15*($EN$3-5))):INDIRECT(ADDRESS(1+EP53,53+15*($EN$3-5))))</f>
        <v>3003</v>
      </c>
      <c r="ER53" s="24">
        <f t="shared" ca="1" si="54"/>
        <v>8.2773549298040605E-6</v>
      </c>
      <c r="ET53" s="15">
        <f t="shared" si="35"/>
        <v>62</v>
      </c>
      <c r="EU53">
        <f t="shared" si="144"/>
        <v>63</v>
      </c>
      <c r="EV53">
        <f t="shared" si="144"/>
        <v>64</v>
      </c>
      <c r="EW53">
        <f t="shared" si="144"/>
        <v>65</v>
      </c>
      <c r="EX53">
        <f t="shared" si="144"/>
        <v>66</v>
      </c>
      <c r="EY53">
        <f t="shared" si="144"/>
        <v>67</v>
      </c>
      <c r="EZ53">
        <f t="shared" si="144"/>
        <v>68</v>
      </c>
      <c r="FB53" s="32">
        <f t="shared" ca="1" si="37"/>
        <v>1001</v>
      </c>
      <c r="FC53" s="73">
        <f t="shared" si="67"/>
        <v>62</v>
      </c>
      <c r="FD53" s="12">
        <f t="shared" ref="FD53:FF53" si="198">FD52+1</f>
        <v>46</v>
      </c>
      <c r="FE53" s="8">
        <f t="shared" si="198"/>
        <v>51</v>
      </c>
      <c r="FF53" s="8">
        <f ca="1">SUM(INDIRECT(ADDRESS(1+FD53,53+15*($FC$3-5))):INDIRECT(ADDRESS(1+FE53,53+15*($FC$3-5))))</f>
        <v>336336</v>
      </c>
      <c r="FG53" s="24">
        <f t="shared" ca="1" si="55"/>
        <v>1.5451062535634248E-4</v>
      </c>
      <c r="FI53" s="15">
        <f t="shared" si="38"/>
        <v>63</v>
      </c>
      <c r="FJ53">
        <f t="shared" si="146"/>
        <v>64</v>
      </c>
      <c r="FK53">
        <f t="shared" si="146"/>
        <v>65</v>
      </c>
      <c r="FL53">
        <f t="shared" si="146"/>
        <v>66</v>
      </c>
      <c r="FM53">
        <f t="shared" si="146"/>
        <v>67</v>
      </c>
      <c r="FN53">
        <f t="shared" si="146"/>
        <v>68</v>
      </c>
      <c r="FO53">
        <f t="shared" si="146"/>
        <v>69</v>
      </c>
      <c r="FQ53" s="32">
        <f t="shared" ca="1" si="69"/>
        <v>163592</v>
      </c>
      <c r="FR53" s="25">
        <f t="shared" si="68"/>
        <v>63</v>
      </c>
      <c r="FS53" s="12">
        <f t="shared" ref="FS53:FU53" si="199">FS52+1</f>
        <v>46</v>
      </c>
      <c r="FT53" s="8">
        <f t="shared" si="199"/>
        <v>51</v>
      </c>
      <c r="FU53" s="8">
        <f ca="1">SUM(INDIRECT(ADDRESS(1+FS53,53+15*($FR$3-5))):INDIRECT(ADDRESS(1+FT53,53+15*($FR$3-5))))</f>
        <v>13598260</v>
      </c>
      <c r="FV53" s="24">
        <f t="shared" ca="1" si="56"/>
        <v>1.041159067300823E-3</v>
      </c>
    </row>
    <row r="54" spans="68:178" x14ac:dyDescent="0.25">
      <c r="DX54" s="32">
        <f t="shared" si="183"/>
        <v>0</v>
      </c>
      <c r="DY54" s="25">
        <f t="shared" ref="DY54:DY56" si="200">DY53+1</f>
        <v>61</v>
      </c>
      <c r="DZ54" s="12">
        <f t="shared" ref="DZ54:DZ56" si="201">DZ53+1</f>
        <v>47</v>
      </c>
      <c r="EA54" s="8">
        <f t="shared" ref="EA54:EA56" si="202">EA53+1</f>
        <v>52</v>
      </c>
      <c r="EB54" s="8">
        <f ca="1">SUM(INDIRECT(ADDRESS(1+DZ54,53+15*($DY$3-5))):INDIRECT(ADDRESS(1+EA54,53+15*($DY$3-5))))</f>
        <v>0</v>
      </c>
      <c r="EC54" s="24">
        <f t="shared" ca="1" si="53"/>
        <v>0</v>
      </c>
      <c r="EE54" s="15">
        <f t="shared" si="33"/>
        <v>62</v>
      </c>
      <c r="EF54">
        <f t="shared" si="143"/>
        <v>63</v>
      </c>
      <c r="EG54">
        <f t="shared" si="143"/>
        <v>64</v>
      </c>
      <c r="EH54">
        <f t="shared" si="143"/>
        <v>65</v>
      </c>
      <c r="EI54">
        <f t="shared" si="143"/>
        <v>66</v>
      </c>
      <c r="EJ54">
        <f t="shared" si="143"/>
        <v>67</v>
      </c>
      <c r="EK54">
        <f t="shared" si="143"/>
        <v>68</v>
      </c>
      <c r="EM54" s="32">
        <f ca="1">IF(EE54&lt;=INDIRECT(ADDRESS(3,69+15*($EN$3-6)))*6,VLOOKUP(EE54,$DY$3:$EB$56,4),0)</f>
        <v>0</v>
      </c>
      <c r="EN54" s="25">
        <f t="shared" si="66"/>
        <v>62</v>
      </c>
      <c r="EO54" s="12">
        <f t="shared" si="197"/>
        <v>47</v>
      </c>
      <c r="EP54" s="8">
        <f t="shared" si="197"/>
        <v>52</v>
      </c>
      <c r="EQ54" s="8">
        <f ca="1">SUM(INDIRECT(ADDRESS(1+EO54,53+15*($EN$3-5))):INDIRECT(ADDRESS(1+EP54,53+15*($EN$3-5))))</f>
        <v>1001</v>
      </c>
      <c r="ER54" s="24">
        <f t="shared" ca="1" si="54"/>
        <v>2.7591183099346871E-6</v>
      </c>
      <c r="ET54" s="15">
        <f t="shared" si="35"/>
        <v>63</v>
      </c>
      <c r="EU54">
        <f t="shared" si="144"/>
        <v>64</v>
      </c>
      <c r="EV54">
        <f t="shared" si="144"/>
        <v>65</v>
      </c>
      <c r="EW54">
        <f t="shared" si="144"/>
        <v>66</v>
      </c>
      <c r="EX54">
        <f t="shared" si="144"/>
        <v>67</v>
      </c>
      <c r="EY54">
        <f t="shared" si="144"/>
        <v>68</v>
      </c>
      <c r="EZ54">
        <f t="shared" si="144"/>
        <v>69</v>
      </c>
      <c r="FB54" s="32">
        <f t="shared" ca="1" si="37"/>
        <v>286</v>
      </c>
      <c r="FC54" s="73">
        <f t="shared" si="67"/>
        <v>63</v>
      </c>
      <c r="FD54" s="12">
        <f t="shared" ref="FD54:FF54" si="203">FD53+1</f>
        <v>47</v>
      </c>
      <c r="FE54" s="8">
        <f t="shared" si="203"/>
        <v>52</v>
      </c>
      <c r="FF54" s="8">
        <f ca="1">SUM(INDIRECT(ADDRESS(1+FD54,53+15*($FC$3-5))):INDIRECT(ADDRESS(1+FE54,53+15*($FC$3-5))))</f>
        <v>163592</v>
      </c>
      <c r="FG54" s="24">
        <f t="shared" ca="1" si="55"/>
        <v>7.5153127299173376E-5</v>
      </c>
      <c r="FI54" s="15">
        <f t="shared" si="38"/>
        <v>64</v>
      </c>
      <c r="FJ54">
        <f t="shared" si="146"/>
        <v>65</v>
      </c>
      <c r="FK54">
        <f t="shared" si="146"/>
        <v>66</v>
      </c>
      <c r="FL54">
        <f t="shared" si="146"/>
        <v>67</v>
      </c>
      <c r="FM54">
        <f t="shared" si="146"/>
        <v>68</v>
      </c>
      <c r="FN54">
        <f t="shared" si="146"/>
        <v>69</v>
      </c>
      <c r="FO54">
        <f t="shared" si="146"/>
        <v>70</v>
      </c>
      <c r="FQ54" s="32">
        <f t="shared" ca="1" si="69"/>
        <v>74646</v>
      </c>
      <c r="FR54" s="25">
        <f t="shared" si="68"/>
        <v>64</v>
      </c>
      <c r="FS54" s="12">
        <f t="shared" ref="FS54:FU54" si="204">FS53+1</f>
        <v>47</v>
      </c>
      <c r="FT54" s="8">
        <f t="shared" si="204"/>
        <v>52</v>
      </c>
      <c r="FU54" s="8">
        <f ca="1">SUM(INDIRECT(ADDRESS(1+FS54,53+15*($FR$3-5))):INDIRECT(ADDRESS(1+FT54,53+15*($FR$3-5))))</f>
        <v>8027188</v>
      </c>
      <c r="FV54" s="24">
        <f t="shared" ca="1" si="56"/>
        <v>6.1460654312598512E-4</v>
      </c>
    </row>
    <row r="55" spans="68:178" x14ac:dyDescent="0.25">
      <c r="DX55" s="32">
        <f t="shared" si="183"/>
        <v>0</v>
      </c>
      <c r="DY55" s="25">
        <f t="shared" si="200"/>
        <v>62</v>
      </c>
      <c r="DZ55" s="12">
        <f t="shared" si="201"/>
        <v>48</v>
      </c>
      <c r="EA55" s="8">
        <f t="shared" si="202"/>
        <v>53</v>
      </c>
      <c r="EB55" s="8">
        <f ca="1">SUM(INDIRECT(ADDRESS(1+DZ55,53+15*($DY$3-5))):INDIRECT(ADDRESS(1+EA55,53+15*($DY$3-5))))</f>
        <v>0</v>
      </c>
      <c r="EC55" s="24">
        <f t="shared" ca="1" si="53"/>
        <v>0</v>
      </c>
      <c r="EE55" s="15">
        <f t="shared" si="33"/>
        <v>63</v>
      </c>
      <c r="EF55">
        <f t="shared" si="143"/>
        <v>64</v>
      </c>
      <c r="EG55">
        <f t="shared" si="143"/>
        <v>65</v>
      </c>
      <c r="EH55">
        <f t="shared" si="143"/>
        <v>66</v>
      </c>
      <c r="EI55">
        <f t="shared" si="143"/>
        <v>67</v>
      </c>
      <c r="EJ55">
        <f t="shared" si="143"/>
        <v>68</v>
      </c>
      <c r="EK55">
        <f t="shared" si="143"/>
        <v>69</v>
      </c>
      <c r="EM55" s="32">
        <f ca="1">IF(EE55&lt;=INDIRECT(ADDRESS(3,69+15*($EN$3-6)))*6,VLOOKUP(EE55,$DY$3:$EB$56,4),0)</f>
        <v>0</v>
      </c>
      <c r="EN55" s="25">
        <f t="shared" si="66"/>
        <v>63</v>
      </c>
      <c r="EO55" s="12">
        <f t="shared" si="197"/>
        <v>48</v>
      </c>
      <c r="EP55" s="8">
        <f t="shared" si="197"/>
        <v>53</v>
      </c>
      <c r="EQ55" s="8">
        <f ca="1">SUM(INDIRECT(ADDRESS(1+EO55,53+15*($EN$3-5))):INDIRECT(ADDRESS(1+EP55,53+15*($EN$3-5))))</f>
        <v>286</v>
      </c>
      <c r="ER55" s="24">
        <f t="shared" ca="1" si="54"/>
        <v>7.8831951712419631E-7</v>
      </c>
      <c r="ET55" s="15">
        <f t="shared" si="35"/>
        <v>64</v>
      </c>
      <c r="EU55">
        <f t="shared" si="144"/>
        <v>65</v>
      </c>
      <c r="EV55">
        <f t="shared" si="144"/>
        <v>66</v>
      </c>
      <c r="EW55">
        <f t="shared" si="144"/>
        <v>67</v>
      </c>
      <c r="EX55">
        <f t="shared" si="144"/>
        <v>68</v>
      </c>
      <c r="EY55">
        <f t="shared" si="144"/>
        <v>69</v>
      </c>
      <c r="EZ55">
        <f t="shared" si="144"/>
        <v>70</v>
      </c>
      <c r="FB55" s="32">
        <f t="shared" ca="1" si="37"/>
        <v>66</v>
      </c>
      <c r="FC55" s="73">
        <f t="shared" si="67"/>
        <v>64</v>
      </c>
      <c r="FD55" s="12">
        <f t="shared" ref="FD55:FF55" si="205">FD54+1</f>
        <v>48</v>
      </c>
      <c r="FE55" s="8">
        <f t="shared" si="205"/>
        <v>53</v>
      </c>
      <c r="FF55" s="8">
        <f ca="1">SUM(INDIRECT(ADDRESS(1+FD55,53+15*($FC$3-5))):INDIRECT(ADDRESS(1+FE55,53+15*($FC$3-5))))</f>
        <v>74646</v>
      </c>
      <c r="FG55" s="24">
        <f t="shared" ca="1" si="55"/>
        <v>3.4291898994902535E-5</v>
      </c>
      <c r="FI55" s="15">
        <f t="shared" si="38"/>
        <v>65</v>
      </c>
      <c r="FJ55">
        <f t="shared" si="146"/>
        <v>66</v>
      </c>
      <c r="FK55">
        <f t="shared" si="146"/>
        <v>67</v>
      </c>
      <c r="FL55">
        <f t="shared" si="146"/>
        <v>68</v>
      </c>
      <c r="FM55">
        <f t="shared" si="146"/>
        <v>69</v>
      </c>
      <c r="FN55">
        <f t="shared" si="146"/>
        <v>70</v>
      </c>
      <c r="FO55">
        <f t="shared" si="146"/>
        <v>71</v>
      </c>
      <c r="FQ55" s="32">
        <f t="shared" ca="1" si="69"/>
        <v>31680</v>
      </c>
      <c r="FR55" s="25">
        <f t="shared" si="68"/>
        <v>65</v>
      </c>
      <c r="FS55" s="12">
        <f t="shared" ref="FS55:FU55" si="206">FS54+1</f>
        <v>48</v>
      </c>
      <c r="FT55" s="8">
        <f t="shared" si="206"/>
        <v>53</v>
      </c>
      <c r="FU55" s="8">
        <f ca="1">SUM(INDIRECT(ADDRESS(1+FS55,53+15*($FR$3-5))):INDIRECT(ADDRESS(1+FT55,53+15*($FR$3-5))))</f>
        <v>4546270</v>
      </c>
      <c r="FV55" s="24">
        <f t="shared" ca="1" si="56"/>
        <v>3.4808793425759714E-4</v>
      </c>
    </row>
    <row r="56" spans="68:178" x14ac:dyDescent="0.25">
      <c r="DX56" s="32">
        <f t="shared" si="183"/>
        <v>0</v>
      </c>
      <c r="DY56" s="25">
        <f t="shared" si="200"/>
        <v>63</v>
      </c>
      <c r="DZ56" s="12">
        <f t="shared" si="201"/>
        <v>49</v>
      </c>
      <c r="EA56" s="8">
        <f t="shared" si="202"/>
        <v>54</v>
      </c>
      <c r="EB56" s="8">
        <f ca="1">SUM(INDIRECT(ADDRESS(1+DZ56,53+15*($DY$3-5))):INDIRECT(ADDRESS(1+EA56,53+15*($DY$3-5))))</f>
        <v>0</v>
      </c>
      <c r="EC56" s="24">
        <f t="shared" ca="1" si="53"/>
        <v>0</v>
      </c>
      <c r="EE56" s="15">
        <f t="shared" si="33"/>
        <v>64</v>
      </c>
      <c r="EF56">
        <f t="shared" si="143"/>
        <v>65</v>
      </c>
      <c r="EG56">
        <f t="shared" si="143"/>
        <v>66</v>
      </c>
      <c r="EH56">
        <f t="shared" si="143"/>
        <v>67</v>
      </c>
      <c r="EI56">
        <f t="shared" si="143"/>
        <v>68</v>
      </c>
      <c r="EJ56">
        <f t="shared" si="143"/>
        <v>69</v>
      </c>
      <c r="EK56">
        <f t="shared" si="143"/>
        <v>70</v>
      </c>
      <c r="EM56" s="32">
        <f ca="1">IF(EE56&lt;=INDIRECT(ADDRESS(3,69+15*($EN$3-6)))*6,VLOOKUP(EE56,$DY$3:$EB$56,4),0)</f>
        <v>0</v>
      </c>
      <c r="EN56" s="25">
        <f t="shared" si="66"/>
        <v>64</v>
      </c>
      <c r="EO56" s="12">
        <f t="shared" si="197"/>
        <v>49</v>
      </c>
      <c r="EP56" s="8">
        <f t="shared" si="197"/>
        <v>54</v>
      </c>
      <c r="EQ56" s="8">
        <f ca="1">SUM(INDIRECT(ADDRESS(1+EO56,53+15*($EN$3-5))):INDIRECT(ADDRESS(1+EP56,53+15*($EN$3-5))))</f>
        <v>66</v>
      </c>
      <c r="ER56" s="24">
        <f t="shared" ca="1" si="54"/>
        <v>1.8191988856712222E-7</v>
      </c>
      <c r="ET56" s="15">
        <f t="shared" si="35"/>
        <v>65</v>
      </c>
      <c r="EU56">
        <f t="shared" si="144"/>
        <v>66</v>
      </c>
      <c r="EV56">
        <f t="shared" si="144"/>
        <v>67</v>
      </c>
      <c r="EW56">
        <f t="shared" si="144"/>
        <v>68</v>
      </c>
      <c r="EX56">
        <f t="shared" si="144"/>
        <v>69</v>
      </c>
      <c r="EY56">
        <f t="shared" si="144"/>
        <v>70</v>
      </c>
      <c r="EZ56">
        <f t="shared" si="144"/>
        <v>71</v>
      </c>
      <c r="FB56" s="32">
        <f t="shared" ca="1" si="37"/>
        <v>11</v>
      </c>
      <c r="FC56" s="73">
        <f t="shared" si="67"/>
        <v>65</v>
      </c>
      <c r="FD56" s="12">
        <f t="shared" ref="FD56:FF56" si="207">FD55+1</f>
        <v>49</v>
      </c>
      <c r="FE56" s="8">
        <f t="shared" si="207"/>
        <v>54</v>
      </c>
      <c r="FF56" s="8">
        <f ca="1">SUM(INDIRECT(ADDRESS(1+FD56,53+15*($FC$3-5))):INDIRECT(ADDRESS(1+FE56,53+15*($FC$3-5))))</f>
        <v>31680</v>
      </c>
      <c r="FG56" s="24">
        <f t="shared" ca="1" si="55"/>
        <v>1.4553591085369777E-5</v>
      </c>
      <c r="FI56" s="15">
        <f t="shared" si="38"/>
        <v>66</v>
      </c>
      <c r="FJ56">
        <f t="shared" si="146"/>
        <v>67</v>
      </c>
      <c r="FK56">
        <f t="shared" si="146"/>
        <v>68</v>
      </c>
      <c r="FL56">
        <f t="shared" si="146"/>
        <v>69</v>
      </c>
      <c r="FM56">
        <f t="shared" si="146"/>
        <v>70</v>
      </c>
      <c r="FN56">
        <f t="shared" si="146"/>
        <v>71</v>
      </c>
      <c r="FO56">
        <f t="shared" si="146"/>
        <v>72</v>
      </c>
      <c r="FQ56" s="32">
        <f t="shared" ca="1" si="69"/>
        <v>12364</v>
      </c>
      <c r="FR56" s="25">
        <f t="shared" si="68"/>
        <v>66</v>
      </c>
      <c r="FS56" s="12">
        <f t="shared" ref="FS56:FU56" si="208">FS55+1</f>
        <v>49</v>
      </c>
      <c r="FT56" s="8">
        <f t="shared" si="208"/>
        <v>54</v>
      </c>
      <c r="FU56" s="8">
        <f ca="1">SUM(INDIRECT(ADDRESS(1+FS56,53+15*($FR$3-5))):INDIRECT(ADDRESS(1+FT56,53+15*($FR$3-5))))</f>
        <v>2462902</v>
      </c>
      <c r="FV56" s="24">
        <f t="shared" ca="1" si="56"/>
        <v>1.8857359317834277E-4</v>
      </c>
    </row>
    <row r="57" spans="68:178" x14ac:dyDescent="0.25">
      <c r="DX57" s="32">
        <f t="shared" si="183"/>
        <v>0</v>
      </c>
      <c r="EE57" s="15">
        <f t="shared" si="33"/>
        <v>65</v>
      </c>
      <c r="EF57">
        <f t="shared" si="143"/>
        <v>66</v>
      </c>
      <c r="EG57">
        <f t="shared" si="143"/>
        <v>67</v>
      </c>
      <c r="EH57">
        <f t="shared" si="143"/>
        <v>68</v>
      </c>
      <c r="EI57">
        <f t="shared" si="143"/>
        <v>69</v>
      </c>
      <c r="EJ57">
        <f t="shared" si="143"/>
        <v>70</v>
      </c>
      <c r="EK57">
        <f t="shared" si="143"/>
        <v>71</v>
      </c>
      <c r="EM57" s="32">
        <f ca="1">IF(EE57&lt;=INDIRECT(ADDRESS(3,69+15*($EN$3-6)))*6,VLOOKUP(EE57,$DY$3:$EB$56,4),0)</f>
        <v>0</v>
      </c>
      <c r="EN57" s="25">
        <f t="shared" si="66"/>
        <v>65</v>
      </c>
      <c r="EO57" s="12">
        <f t="shared" ref="EO57:EP57" si="209">EO56+1</f>
        <v>50</v>
      </c>
      <c r="EP57" s="8">
        <f t="shared" si="209"/>
        <v>55</v>
      </c>
      <c r="EQ57" s="8">
        <f ca="1">SUM(INDIRECT(ADDRESS(1+EO57,53+15*($EN$3-5))):INDIRECT(ADDRESS(1+EP57,53+15*($EN$3-5))))</f>
        <v>11</v>
      </c>
      <c r="ER57" s="24">
        <f t="shared" ca="1" si="54"/>
        <v>3.0319981427853706E-8</v>
      </c>
      <c r="ET57" s="15">
        <f t="shared" si="35"/>
        <v>66</v>
      </c>
      <c r="EU57">
        <f t="shared" si="144"/>
        <v>67</v>
      </c>
      <c r="EV57">
        <f t="shared" si="144"/>
        <v>68</v>
      </c>
      <c r="EW57">
        <f t="shared" si="144"/>
        <v>69</v>
      </c>
      <c r="EX57">
        <f t="shared" si="144"/>
        <v>70</v>
      </c>
      <c r="EY57">
        <f t="shared" si="144"/>
        <v>71</v>
      </c>
      <c r="EZ57">
        <f t="shared" si="144"/>
        <v>72</v>
      </c>
      <c r="FB57" s="32">
        <f ca="1">IF(ET57&lt;=INDIRECT(ADDRESS(3,69+15*($EN$3-6)))*6,VLOOKUP(ET57,$EN$3:$EQ$58,4),0)</f>
        <v>1</v>
      </c>
      <c r="FC57" s="73">
        <f t="shared" si="67"/>
        <v>66</v>
      </c>
      <c r="FD57" s="12">
        <f t="shared" ref="FD57:FE57" si="210">FD56+1</f>
        <v>50</v>
      </c>
      <c r="FE57" s="8">
        <f t="shared" si="210"/>
        <v>55</v>
      </c>
      <c r="FF57" s="8">
        <f ca="1">SUM(INDIRECT(ADDRESS(1+FD57,53+15*($FC$3-5))):INDIRECT(ADDRESS(1+FE57,53+15*($FC$3-5))))</f>
        <v>12364</v>
      </c>
      <c r="FG57" s="24">
        <f t="shared" ca="1" si="55"/>
        <v>5.679943187484594E-6</v>
      </c>
      <c r="FI57" s="15">
        <f t="shared" si="38"/>
        <v>67</v>
      </c>
      <c r="FJ57">
        <f t="shared" si="146"/>
        <v>68</v>
      </c>
      <c r="FK57">
        <f t="shared" si="146"/>
        <v>69</v>
      </c>
      <c r="FL57">
        <f t="shared" si="146"/>
        <v>70</v>
      </c>
      <c r="FM57">
        <f t="shared" si="146"/>
        <v>71</v>
      </c>
      <c r="FN57">
        <f t="shared" si="146"/>
        <v>72</v>
      </c>
      <c r="FO57">
        <f t="shared" si="146"/>
        <v>73</v>
      </c>
      <c r="FQ57" s="32">
        <f t="shared" ca="1" si="69"/>
        <v>4368</v>
      </c>
      <c r="FR57" s="25">
        <f t="shared" si="68"/>
        <v>67</v>
      </c>
      <c r="FS57" s="12">
        <f t="shared" ref="FS57:FT57" si="211">FS56+1</f>
        <v>50</v>
      </c>
      <c r="FT57" s="8">
        <f t="shared" si="211"/>
        <v>55</v>
      </c>
      <c r="FU57" s="8">
        <f ca="1">SUM(INDIRECT(ADDRESS(1+FS57,53+15*($FR$3-5))):INDIRECT(ADDRESS(1+FT57,53+15*($FR$3-5))))</f>
        <v>1271634</v>
      </c>
      <c r="FV57" s="24">
        <f t="shared" ca="1" si="56"/>
        <v>9.7363432482392207E-5</v>
      </c>
    </row>
    <row r="58" spans="68:178" x14ac:dyDescent="0.25">
      <c r="DX58" s="32">
        <f t="shared" si="183"/>
        <v>0</v>
      </c>
      <c r="EE58" s="15">
        <f t="shared" si="33"/>
        <v>66</v>
      </c>
      <c r="EF58">
        <f t="shared" si="143"/>
        <v>67</v>
      </c>
      <c r="EG58">
        <f t="shared" si="143"/>
        <v>68</v>
      </c>
      <c r="EH58">
        <f t="shared" si="143"/>
        <v>69</v>
      </c>
      <c r="EI58">
        <f t="shared" si="143"/>
        <v>70</v>
      </c>
      <c r="EJ58">
        <f t="shared" si="143"/>
        <v>71</v>
      </c>
      <c r="EK58">
        <f t="shared" si="143"/>
        <v>72</v>
      </c>
      <c r="EM58" s="32">
        <f ca="1">IF(EE58&lt;=INDIRECT(ADDRESS(3,69+15*($EN$3-6)))*6,VLOOKUP(EE58,$DY$3:$EB$56,4),0)</f>
        <v>0</v>
      </c>
      <c r="EN58" s="25">
        <f t="shared" si="66"/>
        <v>66</v>
      </c>
      <c r="EO58" s="12">
        <f t="shared" ref="EO58:EP58" si="212">EO57+1</f>
        <v>51</v>
      </c>
      <c r="EP58" s="8">
        <f t="shared" si="212"/>
        <v>56</v>
      </c>
      <c r="EQ58" s="8">
        <f ca="1">SUM(INDIRECT(ADDRESS(1+EO58,53+15*($EN$3-5))):INDIRECT(ADDRESS(1+EP58,53+15*($EN$3-5))))</f>
        <v>1</v>
      </c>
      <c r="ER58" s="24">
        <f t="shared" ca="1" si="54"/>
        <v>2.7563619479867003E-9</v>
      </c>
      <c r="ET58" s="15">
        <f t="shared" si="35"/>
        <v>67</v>
      </c>
      <c r="EU58">
        <f t="shared" si="144"/>
        <v>68</v>
      </c>
      <c r="EV58">
        <f t="shared" si="144"/>
        <v>69</v>
      </c>
      <c r="EW58">
        <f t="shared" si="144"/>
        <v>70</v>
      </c>
      <c r="EX58">
        <f t="shared" si="144"/>
        <v>71</v>
      </c>
      <c r="EY58">
        <f t="shared" si="144"/>
        <v>72</v>
      </c>
      <c r="EZ58">
        <f t="shared" si="144"/>
        <v>73</v>
      </c>
      <c r="FB58" s="32">
        <f t="shared" ca="1" si="37"/>
        <v>0</v>
      </c>
      <c r="FC58" s="73">
        <f t="shared" si="67"/>
        <v>67</v>
      </c>
      <c r="FD58" s="12">
        <f t="shared" ref="FD58:FE58" si="213">FD57+1</f>
        <v>51</v>
      </c>
      <c r="FE58" s="8">
        <f t="shared" si="213"/>
        <v>56</v>
      </c>
      <c r="FF58" s="8">
        <f ca="1">SUM(INDIRECT(ADDRESS(1+FD58,53+15*($FC$3-5))):INDIRECT(ADDRESS(1+FE58,53+15*($FC$3-5))))</f>
        <v>4368</v>
      </c>
      <c r="FG58" s="24">
        <f t="shared" ca="1" si="55"/>
        <v>2.0066314981343179E-6</v>
      </c>
      <c r="FI58" s="15">
        <f t="shared" si="38"/>
        <v>68</v>
      </c>
      <c r="FJ58">
        <f t="shared" si="146"/>
        <v>69</v>
      </c>
      <c r="FK58">
        <f t="shared" si="146"/>
        <v>70</v>
      </c>
      <c r="FL58">
        <f t="shared" si="146"/>
        <v>71</v>
      </c>
      <c r="FM58">
        <f t="shared" si="146"/>
        <v>72</v>
      </c>
      <c r="FN58">
        <f t="shared" si="146"/>
        <v>73</v>
      </c>
      <c r="FO58">
        <f t="shared" si="146"/>
        <v>74</v>
      </c>
      <c r="FQ58" s="32">
        <f t="shared" ca="1" si="69"/>
        <v>1365</v>
      </c>
      <c r="FR58" s="25">
        <f t="shared" si="68"/>
        <v>68</v>
      </c>
      <c r="FS58" s="12">
        <f t="shared" ref="FS58:FT58" si="214">FS57+1</f>
        <v>51</v>
      </c>
      <c r="FT58" s="8">
        <f t="shared" si="214"/>
        <v>56</v>
      </c>
      <c r="FU58" s="8">
        <f ca="1">SUM(INDIRECT(ADDRESS(1+FS58,53+15*($FR$3-5))):INDIRECT(ADDRESS(1+FT58,53+15*($FR$3-5))))</f>
        <v>622986</v>
      </c>
      <c r="FV58" s="24">
        <f t="shared" ca="1" si="56"/>
        <v>4.7699302903567848E-5</v>
      </c>
    </row>
    <row r="59" spans="68:178" x14ac:dyDescent="0.25">
      <c r="DX59" s="32">
        <f t="shared" si="183"/>
        <v>0</v>
      </c>
      <c r="EE59" s="15">
        <f t="shared" si="33"/>
        <v>67</v>
      </c>
      <c r="EF59">
        <f t="shared" si="143"/>
        <v>68</v>
      </c>
      <c r="EG59">
        <f t="shared" si="143"/>
        <v>69</v>
      </c>
      <c r="EH59">
        <f t="shared" si="143"/>
        <v>70</v>
      </c>
      <c r="EI59">
        <f t="shared" si="143"/>
        <v>71</v>
      </c>
      <c r="EJ59">
        <f t="shared" si="143"/>
        <v>72</v>
      </c>
      <c r="EK59">
        <f t="shared" si="143"/>
        <v>73</v>
      </c>
      <c r="EM59" s="32">
        <f ca="1">IF(EE59&lt;=INDIRECT(ADDRESS(3,69+15*($EN$3-6)))*6,VLOOKUP(EE59,$DY$3:$EB$56,4),0)</f>
        <v>0</v>
      </c>
      <c r="EN59" s="25">
        <f t="shared" si="66"/>
        <v>0</v>
      </c>
      <c r="EO59" s="12">
        <f t="shared" ref="EO59:EP59" si="215">EO58+1</f>
        <v>52</v>
      </c>
      <c r="EP59" s="8">
        <f t="shared" si="215"/>
        <v>57</v>
      </c>
      <c r="EQ59" s="8">
        <f ca="1">SUM(INDIRECT(ADDRESS(1+EO59,53+15*($EN$3-5))):INDIRECT(ADDRESS(1+EP59,53+15*($EN$3-5))))</f>
        <v>0</v>
      </c>
      <c r="ER59" s="24">
        <f t="shared" ca="1" si="54"/>
        <v>0</v>
      </c>
      <c r="ET59" s="15">
        <f t="shared" si="35"/>
        <v>68</v>
      </c>
      <c r="EU59">
        <f t="shared" si="144"/>
        <v>69</v>
      </c>
      <c r="EV59">
        <f t="shared" si="144"/>
        <v>70</v>
      </c>
      <c r="EW59">
        <f t="shared" si="144"/>
        <v>71</v>
      </c>
      <c r="EX59">
        <f t="shared" si="144"/>
        <v>72</v>
      </c>
      <c r="EY59">
        <f t="shared" si="144"/>
        <v>73</v>
      </c>
      <c r="EZ59">
        <f t="shared" si="144"/>
        <v>74</v>
      </c>
      <c r="FB59" s="32">
        <f t="shared" ca="1" si="37"/>
        <v>0</v>
      </c>
      <c r="FC59" s="73">
        <f t="shared" si="67"/>
        <v>68</v>
      </c>
      <c r="FD59" s="12">
        <f t="shared" ref="FD59:FE59" si="216">FD58+1</f>
        <v>52</v>
      </c>
      <c r="FE59" s="8">
        <f t="shared" si="216"/>
        <v>57</v>
      </c>
      <c r="FF59" s="8">
        <f ca="1">SUM(INDIRECT(ADDRESS(1+FD59,53+15*($FC$3-5))):INDIRECT(ADDRESS(1+FE59,53+15*($FC$3-5))))</f>
        <v>1365</v>
      </c>
      <c r="FG59" s="24">
        <f t="shared" ca="1" si="55"/>
        <v>6.2707234316697427E-7</v>
      </c>
      <c r="FI59" s="15">
        <f t="shared" si="38"/>
        <v>69</v>
      </c>
      <c r="FJ59">
        <f t="shared" si="146"/>
        <v>70</v>
      </c>
      <c r="FK59">
        <f t="shared" si="146"/>
        <v>71</v>
      </c>
      <c r="FL59">
        <f t="shared" si="146"/>
        <v>72</v>
      </c>
      <c r="FM59">
        <f t="shared" si="146"/>
        <v>73</v>
      </c>
      <c r="FN59">
        <f t="shared" si="146"/>
        <v>74</v>
      </c>
      <c r="FO59">
        <f t="shared" si="146"/>
        <v>75</v>
      </c>
      <c r="FQ59" s="32">
        <f t="shared" ca="1" si="69"/>
        <v>364</v>
      </c>
      <c r="FR59" s="25">
        <f t="shared" si="68"/>
        <v>69</v>
      </c>
      <c r="FS59" s="12">
        <f t="shared" ref="FS59:FT59" si="217">FS58+1</f>
        <v>52</v>
      </c>
      <c r="FT59" s="8">
        <f t="shared" si="217"/>
        <v>57</v>
      </c>
      <c r="FU59" s="8">
        <f ca="1">SUM(INDIRECT(ADDRESS(1+FS59,53+15*($FR$3-5))):INDIRECT(ADDRESS(1+FT59,53+15*($FR$3-5))))</f>
        <v>288015</v>
      </c>
      <c r="FV59" s="24">
        <f t="shared" ca="1" si="56"/>
        <v>2.2052044068038598E-5</v>
      </c>
    </row>
    <row r="60" spans="68:178" x14ac:dyDescent="0.25">
      <c r="DX60" s="32">
        <f t="shared" si="183"/>
        <v>0</v>
      </c>
      <c r="EE60" s="15">
        <f t="shared" si="33"/>
        <v>68</v>
      </c>
      <c r="EF60">
        <f t="shared" si="143"/>
        <v>69</v>
      </c>
      <c r="EG60">
        <f t="shared" si="143"/>
        <v>70</v>
      </c>
      <c r="EH60">
        <f t="shared" si="143"/>
        <v>71</v>
      </c>
      <c r="EI60">
        <f t="shared" si="143"/>
        <v>72</v>
      </c>
      <c r="EJ60">
        <f t="shared" si="143"/>
        <v>73</v>
      </c>
      <c r="EK60">
        <f t="shared" si="143"/>
        <v>74</v>
      </c>
      <c r="EM60" s="32">
        <f ca="1">IF(EE60&lt;=INDIRECT(ADDRESS(3,69+15*($EN$3-6)))*6,VLOOKUP(EE60,$DY$3:$EB$56,4),0)</f>
        <v>0</v>
      </c>
      <c r="EN60" s="25">
        <f t="shared" si="66"/>
        <v>0</v>
      </c>
      <c r="EO60" s="12">
        <f t="shared" ref="EO60:EP60" si="218">EO59+1</f>
        <v>53</v>
      </c>
      <c r="EP60" s="8">
        <f t="shared" si="218"/>
        <v>58</v>
      </c>
      <c r="EQ60" s="8">
        <f ca="1">SUM(INDIRECT(ADDRESS(1+EO60,53+15*($EN$3-5))):INDIRECT(ADDRESS(1+EP60,53+15*($EN$3-5))))</f>
        <v>0</v>
      </c>
      <c r="ER60" s="24">
        <f t="shared" ca="1" si="54"/>
        <v>0</v>
      </c>
      <c r="ET60" s="15">
        <f t="shared" si="35"/>
        <v>69</v>
      </c>
      <c r="EU60">
        <f t="shared" si="144"/>
        <v>70</v>
      </c>
      <c r="EV60">
        <f t="shared" si="144"/>
        <v>71</v>
      </c>
      <c r="EW60">
        <f t="shared" si="144"/>
        <v>72</v>
      </c>
      <c r="EX60">
        <f t="shared" si="144"/>
        <v>73</v>
      </c>
      <c r="EY60">
        <f t="shared" si="144"/>
        <v>74</v>
      </c>
      <c r="EZ60">
        <f t="shared" si="144"/>
        <v>75</v>
      </c>
      <c r="FB60" s="32">
        <f t="shared" ca="1" si="37"/>
        <v>0</v>
      </c>
      <c r="FC60" s="73">
        <f t="shared" si="67"/>
        <v>69</v>
      </c>
      <c r="FD60" s="12">
        <f t="shared" ref="FD60:FE60" si="219">FD59+1</f>
        <v>53</v>
      </c>
      <c r="FE60" s="8">
        <f t="shared" si="219"/>
        <v>58</v>
      </c>
      <c r="FF60" s="8">
        <f ca="1">SUM(INDIRECT(ADDRESS(1+FD60,53+15*($FC$3-5))):INDIRECT(ADDRESS(1+FE60,53+15*($FC$3-5))))</f>
        <v>364</v>
      </c>
      <c r="FG60" s="24">
        <f t="shared" ca="1" si="55"/>
        <v>1.6721929151119315E-7</v>
      </c>
      <c r="FI60" s="15">
        <f t="shared" si="38"/>
        <v>70</v>
      </c>
      <c r="FJ60">
        <f t="shared" si="146"/>
        <v>71</v>
      </c>
      <c r="FK60">
        <f t="shared" si="146"/>
        <v>72</v>
      </c>
      <c r="FL60">
        <f t="shared" si="146"/>
        <v>73</v>
      </c>
      <c r="FM60">
        <f t="shared" si="146"/>
        <v>74</v>
      </c>
      <c r="FN60">
        <f t="shared" si="146"/>
        <v>75</v>
      </c>
      <c r="FO60">
        <f t="shared" si="146"/>
        <v>76</v>
      </c>
      <c r="FQ60" s="32">
        <f t="shared" ca="1" si="69"/>
        <v>78</v>
      </c>
      <c r="FR60" s="25">
        <f t="shared" si="68"/>
        <v>70</v>
      </c>
      <c r="FS60" s="12">
        <f t="shared" ref="FS60:FT60" si="220">FS59+1</f>
        <v>53</v>
      </c>
      <c r="FT60" s="8">
        <f t="shared" si="220"/>
        <v>58</v>
      </c>
      <c r="FU60" s="8">
        <f ca="1">SUM(INDIRECT(ADDRESS(1+FS60,53+15*($FR$3-5))):INDIRECT(ADDRESS(1+FT60,53+15*($FR$3-5))))</f>
        <v>124787</v>
      </c>
      <c r="FV60" s="24">
        <f t="shared" ca="1" si="56"/>
        <v>9.5543927334282321E-6</v>
      </c>
    </row>
    <row r="61" spans="68:178" x14ac:dyDescent="0.25">
      <c r="DX61" s="32">
        <f t="shared" si="183"/>
        <v>0</v>
      </c>
      <c r="EE61" s="15">
        <f t="shared" si="33"/>
        <v>69</v>
      </c>
      <c r="EF61">
        <f t="shared" si="143"/>
        <v>70</v>
      </c>
      <c r="EG61">
        <f t="shared" si="143"/>
        <v>71</v>
      </c>
      <c r="EH61">
        <f t="shared" si="143"/>
        <v>72</v>
      </c>
      <c r="EI61">
        <f t="shared" si="143"/>
        <v>73</v>
      </c>
      <c r="EJ61">
        <f t="shared" si="143"/>
        <v>74</v>
      </c>
      <c r="EK61">
        <f t="shared" si="143"/>
        <v>75</v>
      </c>
      <c r="EM61" s="32">
        <f ca="1">IF(EE61&lt;=INDIRECT(ADDRESS(3,69+15*($EN$3-6)))*6,VLOOKUP(EE61,$DY$3:$EB$56,4),0)</f>
        <v>0</v>
      </c>
      <c r="EN61" s="25">
        <f t="shared" si="66"/>
        <v>0</v>
      </c>
      <c r="EO61" s="12">
        <f t="shared" ref="EO61:EP61" si="221">EO60+1</f>
        <v>54</v>
      </c>
      <c r="EP61" s="8">
        <f t="shared" si="221"/>
        <v>59</v>
      </c>
      <c r="EQ61" s="8">
        <f ca="1">SUM(INDIRECT(ADDRESS(1+EO61,53+15*($EN$3-5))):INDIRECT(ADDRESS(1+EP61,53+15*($EN$3-5))))</f>
        <v>0</v>
      </c>
      <c r="ER61" s="24">
        <f t="shared" ca="1" si="54"/>
        <v>0</v>
      </c>
      <c r="ET61" s="15">
        <f t="shared" si="35"/>
        <v>70</v>
      </c>
      <c r="EU61">
        <f t="shared" si="144"/>
        <v>71</v>
      </c>
      <c r="EV61">
        <f t="shared" si="144"/>
        <v>72</v>
      </c>
      <c r="EW61">
        <f t="shared" si="144"/>
        <v>73</v>
      </c>
      <c r="EX61">
        <f t="shared" si="144"/>
        <v>74</v>
      </c>
      <c r="EY61">
        <f t="shared" si="144"/>
        <v>75</v>
      </c>
      <c r="EZ61">
        <f t="shared" si="144"/>
        <v>76</v>
      </c>
      <c r="FB61" s="32">
        <f t="shared" ca="1" si="37"/>
        <v>0</v>
      </c>
      <c r="FC61" s="73">
        <f t="shared" si="67"/>
        <v>70</v>
      </c>
      <c r="FD61" s="12">
        <f t="shared" ref="FD61:FE61" si="222">FD60+1</f>
        <v>54</v>
      </c>
      <c r="FE61" s="8">
        <f t="shared" si="222"/>
        <v>59</v>
      </c>
      <c r="FF61" s="8">
        <f ca="1">SUM(INDIRECT(ADDRESS(1+FD61,53+15*($FC$3-5))):INDIRECT(ADDRESS(1+FE61,53+15*($FC$3-5))))</f>
        <v>78</v>
      </c>
      <c r="FG61" s="24">
        <f t="shared" ca="1" si="55"/>
        <v>3.5832705323827104E-8</v>
      </c>
      <c r="FI61" s="15">
        <f t="shared" si="38"/>
        <v>71</v>
      </c>
      <c r="FJ61">
        <f t="shared" si="146"/>
        <v>72</v>
      </c>
      <c r="FK61">
        <f t="shared" si="146"/>
        <v>73</v>
      </c>
      <c r="FL61">
        <f t="shared" si="146"/>
        <v>74</v>
      </c>
      <c r="FM61">
        <f t="shared" si="146"/>
        <v>75</v>
      </c>
      <c r="FN61">
        <f t="shared" si="146"/>
        <v>76</v>
      </c>
      <c r="FO61">
        <f t="shared" si="146"/>
        <v>77</v>
      </c>
      <c r="FQ61" s="32">
        <f ca="1">IF(FI61&lt;=FQ$1*6,VLOOKUP(FI61,$FC$3:$FF$82,4),0)</f>
        <v>12</v>
      </c>
      <c r="FR61" s="25">
        <f t="shared" si="68"/>
        <v>71</v>
      </c>
      <c r="FS61" s="12">
        <f t="shared" ref="FS61:FT61" si="223">FS60+1</f>
        <v>54</v>
      </c>
      <c r="FT61" s="8">
        <f t="shared" si="223"/>
        <v>59</v>
      </c>
      <c r="FU61" s="8">
        <f ca="1">SUM(INDIRECT(ADDRESS(1+FS61,53+15*($FR$3-5))):INDIRECT(ADDRESS(1+FT61,53+15*($FR$3-5))))</f>
        <v>50219</v>
      </c>
      <c r="FV61" s="24">
        <f t="shared" ca="1" si="56"/>
        <v>3.8450483518317806E-6</v>
      </c>
    </row>
    <row r="62" spans="68:178" x14ac:dyDescent="0.25">
      <c r="DX62" s="32">
        <f t="shared" si="183"/>
        <v>0</v>
      </c>
      <c r="EE62" s="15">
        <f t="shared" si="33"/>
        <v>70</v>
      </c>
      <c r="EF62">
        <f t="shared" si="143"/>
        <v>71</v>
      </c>
      <c r="EG62">
        <f t="shared" si="143"/>
        <v>72</v>
      </c>
      <c r="EH62">
        <f t="shared" si="143"/>
        <v>73</v>
      </c>
      <c r="EI62">
        <f t="shared" si="143"/>
        <v>74</v>
      </c>
      <c r="EJ62">
        <f t="shared" si="143"/>
        <v>75</v>
      </c>
      <c r="EK62">
        <f t="shared" si="143"/>
        <v>76</v>
      </c>
      <c r="EM62" s="32">
        <f ca="1">IF(EE62&lt;=INDIRECT(ADDRESS(3,69+15*($EN$3-6)))*6,VLOOKUP(EE62,$DY$3:$EB$56,4),0)</f>
        <v>0</v>
      </c>
      <c r="EN62" s="25">
        <f t="shared" si="66"/>
        <v>0</v>
      </c>
      <c r="EO62" s="12">
        <f t="shared" ref="EO62:EP62" si="224">EO61+1</f>
        <v>55</v>
      </c>
      <c r="EP62" s="8">
        <f t="shared" si="224"/>
        <v>60</v>
      </c>
      <c r="EQ62" s="8">
        <f ca="1">SUM(INDIRECT(ADDRESS(1+EO62,53+15*($EN$3-5))):INDIRECT(ADDRESS(1+EP62,53+15*($EN$3-5))))</f>
        <v>0</v>
      </c>
      <c r="ER62" s="24">
        <f t="shared" ca="1" si="54"/>
        <v>0</v>
      </c>
      <c r="ET62" s="15">
        <f t="shared" si="35"/>
        <v>71</v>
      </c>
      <c r="EU62">
        <f t="shared" si="144"/>
        <v>72</v>
      </c>
      <c r="EV62">
        <f t="shared" si="144"/>
        <v>73</v>
      </c>
      <c r="EW62">
        <f t="shared" si="144"/>
        <v>74</v>
      </c>
      <c r="EX62">
        <f t="shared" si="144"/>
        <v>75</v>
      </c>
      <c r="EY62">
        <f t="shared" si="144"/>
        <v>76</v>
      </c>
      <c r="EZ62">
        <f t="shared" si="144"/>
        <v>77</v>
      </c>
      <c r="FB62" s="32">
        <f t="shared" ca="1" si="37"/>
        <v>0</v>
      </c>
      <c r="FC62" s="73">
        <f t="shared" si="67"/>
        <v>71</v>
      </c>
      <c r="FD62" s="12">
        <f t="shared" ref="FD62:FE62" si="225">FD61+1</f>
        <v>55</v>
      </c>
      <c r="FE62" s="8">
        <f t="shared" si="225"/>
        <v>60</v>
      </c>
      <c r="FF62" s="8">
        <f ca="1">SUM(INDIRECT(ADDRESS(1+FD62,53+15*($FC$3-5))):INDIRECT(ADDRESS(1+FE62,53+15*($FC$3-5))))</f>
        <v>12</v>
      </c>
      <c r="FG62" s="24">
        <f t="shared" ca="1" si="55"/>
        <v>5.5127238959734005E-9</v>
      </c>
      <c r="FI62" s="15">
        <f t="shared" si="38"/>
        <v>72</v>
      </c>
      <c r="FJ62">
        <f t="shared" si="146"/>
        <v>73</v>
      </c>
      <c r="FK62">
        <f t="shared" si="146"/>
        <v>74</v>
      </c>
      <c r="FL62">
        <f t="shared" si="146"/>
        <v>75</v>
      </c>
      <c r="FM62">
        <f t="shared" si="146"/>
        <v>76</v>
      </c>
      <c r="FN62">
        <f t="shared" si="146"/>
        <v>77</v>
      </c>
      <c r="FO62">
        <f t="shared" si="146"/>
        <v>78</v>
      </c>
      <c r="FQ62" s="32">
        <f t="shared" ref="FQ62:FQ63" ca="1" si="226">IF(FI62&lt;=FQ$1*6,VLOOKUP(FI62,$FC$3:$FF$82,4),0)</f>
        <v>0</v>
      </c>
      <c r="FR62" s="25">
        <f t="shared" si="68"/>
        <v>72</v>
      </c>
      <c r="FS62" s="12">
        <f t="shared" ref="FS62:FT62" si="227">FS61+1</f>
        <v>55</v>
      </c>
      <c r="FT62" s="8">
        <f t="shared" si="227"/>
        <v>60</v>
      </c>
      <c r="FU62" s="8">
        <f ca="1">SUM(INDIRECT(ADDRESS(1+FS62,53+15*($FR$3-5))):INDIRECT(ADDRESS(1+FT62,53+15*($FR$3-5))))</f>
        <v>18551</v>
      </c>
      <c r="FV62" s="24">
        <f t="shared" ca="1" si="56"/>
        <v>1.42036862491948E-6</v>
      </c>
    </row>
    <row r="63" spans="68:178" x14ac:dyDescent="0.25">
      <c r="DX63" s="32">
        <f t="shared" si="183"/>
        <v>0</v>
      </c>
      <c r="EE63" s="15">
        <f t="shared" si="33"/>
        <v>71</v>
      </c>
      <c r="EF63">
        <f t="shared" si="143"/>
        <v>72</v>
      </c>
      <c r="EG63">
        <f t="shared" si="143"/>
        <v>73</v>
      </c>
      <c r="EH63">
        <f t="shared" si="143"/>
        <v>74</v>
      </c>
      <c r="EI63">
        <f t="shared" si="143"/>
        <v>75</v>
      </c>
      <c r="EJ63">
        <f t="shared" si="143"/>
        <v>76</v>
      </c>
      <c r="EK63">
        <f t="shared" si="143"/>
        <v>77</v>
      </c>
      <c r="EM63" s="32">
        <f ca="1">IF(EE63&lt;=INDIRECT(ADDRESS(3,69+15*($EN$3-6)))*6,VLOOKUP(EE63,$DY$3:$EB$56,4),0)</f>
        <v>0</v>
      </c>
      <c r="EN63" s="25">
        <f t="shared" si="66"/>
        <v>0</v>
      </c>
      <c r="EO63" s="12">
        <f t="shared" ref="EO63:EP63" si="228">EO62+1</f>
        <v>56</v>
      </c>
      <c r="EP63" s="8">
        <f t="shared" si="228"/>
        <v>61</v>
      </c>
      <c r="EQ63" s="8">
        <f ca="1">SUM(INDIRECT(ADDRESS(1+EO63,53+15*($EN$3-5))):INDIRECT(ADDRESS(1+EP63,53+15*($EN$3-5))))</f>
        <v>0</v>
      </c>
      <c r="ER63" s="24">
        <f t="shared" ca="1" si="54"/>
        <v>0</v>
      </c>
      <c r="ET63" s="15">
        <f t="shared" si="35"/>
        <v>72</v>
      </c>
      <c r="EU63">
        <f t="shared" si="144"/>
        <v>73</v>
      </c>
      <c r="EV63">
        <f t="shared" si="144"/>
        <v>74</v>
      </c>
      <c r="EW63">
        <f t="shared" si="144"/>
        <v>75</v>
      </c>
      <c r="EX63">
        <f t="shared" si="144"/>
        <v>76</v>
      </c>
      <c r="EY63">
        <f t="shared" si="144"/>
        <v>77</v>
      </c>
      <c r="EZ63">
        <f t="shared" si="144"/>
        <v>78</v>
      </c>
      <c r="FB63" s="32">
        <f t="shared" ca="1" si="37"/>
        <v>0</v>
      </c>
      <c r="FC63" s="73">
        <f t="shared" si="67"/>
        <v>72</v>
      </c>
      <c r="FD63" s="12">
        <f t="shared" ref="FD63:FE63" si="229">FD62+1</f>
        <v>56</v>
      </c>
      <c r="FE63" s="8">
        <f t="shared" si="229"/>
        <v>61</v>
      </c>
      <c r="FF63" s="74">
        <f ca="1">SUM(INDIRECT(ADDRESS(1+FD63,53+15*($FC$3-5))):INDIRECT(ADDRESS(1+FE63,53+15*($FC$3-5))))</f>
        <v>1</v>
      </c>
      <c r="FG63" s="24">
        <f t="shared" ca="1" si="55"/>
        <v>4.593936579977834E-10</v>
      </c>
      <c r="FI63" s="15">
        <f t="shared" si="38"/>
        <v>73</v>
      </c>
      <c r="FJ63">
        <f t="shared" si="146"/>
        <v>74</v>
      </c>
      <c r="FK63">
        <f t="shared" si="146"/>
        <v>75</v>
      </c>
      <c r="FL63">
        <f t="shared" si="146"/>
        <v>76</v>
      </c>
      <c r="FM63">
        <f t="shared" si="146"/>
        <v>77</v>
      </c>
      <c r="FN63">
        <f t="shared" si="146"/>
        <v>78</v>
      </c>
      <c r="FO63">
        <f t="shared" si="146"/>
        <v>79</v>
      </c>
      <c r="FQ63" s="32">
        <f t="shared" ca="1" si="226"/>
        <v>0</v>
      </c>
      <c r="FR63" s="25">
        <f t="shared" si="68"/>
        <v>73</v>
      </c>
      <c r="FS63" s="12">
        <f t="shared" ref="FS63:FT63" si="230">FS62+1</f>
        <v>56</v>
      </c>
      <c r="FT63" s="8">
        <f t="shared" si="230"/>
        <v>61</v>
      </c>
      <c r="FU63" s="8">
        <f ca="1">SUM(INDIRECT(ADDRESS(1+FS63,53+15*($FR$3-5))):INDIRECT(ADDRESS(1+FT63,53+15*($FR$3-5))))</f>
        <v>6187</v>
      </c>
      <c r="FV63" s="24">
        <f t="shared" ca="1" si="56"/>
        <v>4.7371142700538095E-7</v>
      </c>
    </row>
    <row r="64" spans="68:178" x14ac:dyDescent="0.25">
      <c r="DX64" s="32">
        <f t="shared" si="183"/>
        <v>0</v>
      </c>
      <c r="EE64" s="15">
        <f t="shared" si="33"/>
        <v>72</v>
      </c>
      <c r="EF64">
        <f t="shared" si="143"/>
        <v>73</v>
      </c>
      <c r="EG64">
        <f t="shared" si="143"/>
        <v>74</v>
      </c>
      <c r="EH64">
        <f t="shared" si="143"/>
        <v>75</v>
      </c>
      <c r="EI64">
        <f t="shared" si="143"/>
        <v>76</v>
      </c>
      <c r="EJ64">
        <f t="shared" si="143"/>
        <v>77</v>
      </c>
      <c r="EK64">
        <f t="shared" si="143"/>
        <v>78</v>
      </c>
      <c r="EM64" s="32">
        <f ca="1">IF(EE64&lt;=INDIRECT(ADDRESS(3,69+15*($EN$3-6)))*6,VLOOKUP(EE64,$DY$3:$EB$56,4),0)</f>
        <v>0</v>
      </c>
      <c r="EN64" s="25">
        <f t="shared" si="66"/>
        <v>0</v>
      </c>
      <c r="EO64" s="12">
        <f t="shared" ref="EO64:EP64" si="231">EO63+1</f>
        <v>57</v>
      </c>
      <c r="EP64" s="8">
        <f t="shared" si="231"/>
        <v>62</v>
      </c>
      <c r="EQ64" s="8">
        <f ca="1">SUM(INDIRECT(ADDRESS(1+EO64,53+15*($EN$3-5))):INDIRECT(ADDRESS(1+EP64,53+15*($EN$3-5))))</f>
        <v>0</v>
      </c>
      <c r="ER64" s="24">
        <f t="shared" ca="1" si="54"/>
        <v>0</v>
      </c>
      <c r="ET64" s="15">
        <f t="shared" si="35"/>
        <v>73</v>
      </c>
      <c r="EU64">
        <f t="shared" si="144"/>
        <v>74</v>
      </c>
      <c r="EV64">
        <f t="shared" si="144"/>
        <v>75</v>
      </c>
      <c r="EW64">
        <f t="shared" si="144"/>
        <v>76</v>
      </c>
      <c r="EX64">
        <f t="shared" si="144"/>
        <v>77</v>
      </c>
      <c r="EY64">
        <f t="shared" si="144"/>
        <v>78</v>
      </c>
      <c r="EZ64">
        <f t="shared" si="144"/>
        <v>79</v>
      </c>
      <c r="FB64" s="32">
        <f t="shared" ca="1" si="37"/>
        <v>0</v>
      </c>
      <c r="FC64" s="73">
        <f t="shared" si="67"/>
        <v>0</v>
      </c>
      <c r="FD64" s="12">
        <f t="shared" ref="FD64:FE64" si="232">FD63+1</f>
        <v>57</v>
      </c>
      <c r="FE64" s="8">
        <f t="shared" si="232"/>
        <v>62</v>
      </c>
      <c r="FF64" s="8">
        <f ca="1">SUM(INDIRECT(ADDRESS(1+FD64,53+15*($FC$3-5))):INDIRECT(ADDRESS(1+FE64,53+15*($FC$3-5))))</f>
        <v>0</v>
      </c>
      <c r="FG64" s="24">
        <f t="shared" ca="1" si="55"/>
        <v>0</v>
      </c>
      <c r="FI64" s="15">
        <f t="shared" si="38"/>
        <v>74</v>
      </c>
      <c r="FJ64">
        <f t="shared" si="146"/>
        <v>75</v>
      </c>
      <c r="FK64">
        <f t="shared" si="146"/>
        <v>76</v>
      </c>
      <c r="FL64">
        <f t="shared" si="146"/>
        <v>77</v>
      </c>
      <c r="FM64">
        <f t="shared" si="146"/>
        <v>78</v>
      </c>
      <c r="FN64">
        <f t="shared" si="146"/>
        <v>79</v>
      </c>
      <c r="FO64">
        <f t="shared" si="146"/>
        <v>80</v>
      </c>
      <c r="FQ64" s="32">
        <f t="shared" ref="FQ62:FQ87" ca="1" si="233">IF(FI64&lt;=FQ$1*6,VLOOKUP(FI64,$FC$3:$FF$82,4),0)</f>
        <v>0</v>
      </c>
      <c r="FR64" s="25">
        <f t="shared" si="68"/>
        <v>74</v>
      </c>
      <c r="FS64" s="12">
        <f t="shared" ref="FS64:FT64" si="234">FS63+1</f>
        <v>57</v>
      </c>
      <c r="FT64" s="8">
        <f t="shared" si="234"/>
        <v>62</v>
      </c>
      <c r="FU64" s="8">
        <f ca="1">SUM(INDIRECT(ADDRESS(1+FS64,53+15*($FR$3-5))):INDIRECT(ADDRESS(1+FT64,53+15*($FR$3-5))))</f>
        <v>1819</v>
      </c>
      <c r="FV64" s="24">
        <f t="shared" ca="1" si="56"/>
        <v>1.3927284398299467E-7</v>
      </c>
    </row>
    <row r="65" spans="128:178" x14ac:dyDescent="0.25">
      <c r="DX65" s="32">
        <f t="shared" si="183"/>
        <v>0</v>
      </c>
      <c r="EE65" s="15">
        <f t="shared" si="33"/>
        <v>73</v>
      </c>
      <c r="EF65">
        <f t="shared" si="143"/>
        <v>74</v>
      </c>
      <c r="EG65">
        <f t="shared" si="143"/>
        <v>75</v>
      </c>
      <c r="EH65">
        <f t="shared" si="143"/>
        <v>76</v>
      </c>
      <c r="EI65">
        <f t="shared" si="143"/>
        <v>77</v>
      </c>
      <c r="EJ65">
        <f t="shared" si="143"/>
        <v>78</v>
      </c>
      <c r="EK65">
        <f t="shared" si="143"/>
        <v>79</v>
      </c>
      <c r="EM65" s="32">
        <f ca="1">IF(EE65&lt;=INDIRECT(ADDRESS(3,69+15*($EN$3-6)))*6,VLOOKUP(EE65,$DY$3:$EB$56,4),0)</f>
        <v>0</v>
      </c>
      <c r="EN65" s="25">
        <f t="shared" si="66"/>
        <v>0</v>
      </c>
      <c r="EO65" s="12">
        <f t="shared" ref="EO65:EP65" si="235">EO64+1</f>
        <v>58</v>
      </c>
      <c r="EP65" s="8">
        <f t="shared" si="235"/>
        <v>63</v>
      </c>
      <c r="EQ65" s="8">
        <f ca="1">SUM(INDIRECT(ADDRESS(1+EO65,53+15*($EN$3-5))):INDIRECT(ADDRESS(1+EP65,53+15*($EN$3-5))))</f>
        <v>0</v>
      </c>
      <c r="ER65" s="24">
        <f t="shared" ca="1" si="54"/>
        <v>0</v>
      </c>
      <c r="ET65" s="15">
        <f t="shared" si="35"/>
        <v>74</v>
      </c>
      <c r="EU65">
        <f t="shared" si="144"/>
        <v>75</v>
      </c>
      <c r="EV65">
        <f t="shared" si="144"/>
        <v>76</v>
      </c>
      <c r="EW65">
        <f t="shared" si="144"/>
        <v>77</v>
      </c>
      <c r="EX65">
        <f t="shared" si="144"/>
        <v>78</v>
      </c>
      <c r="EY65">
        <f t="shared" si="144"/>
        <v>79</v>
      </c>
      <c r="EZ65">
        <f t="shared" si="144"/>
        <v>80</v>
      </c>
      <c r="FB65" s="32">
        <f t="shared" ca="1" si="37"/>
        <v>0</v>
      </c>
      <c r="FC65" s="73">
        <f t="shared" si="67"/>
        <v>0</v>
      </c>
      <c r="FD65" s="12">
        <f t="shared" ref="FD65:FE65" si="236">FD64+1</f>
        <v>58</v>
      </c>
      <c r="FE65" s="8">
        <f t="shared" si="236"/>
        <v>63</v>
      </c>
      <c r="FF65" s="8">
        <f ca="1">SUM(INDIRECT(ADDRESS(1+FD65,53+15*($FC$3-5))):INDIRECT(ADDRESS(1+FE65,53+15*($FC$3-5))))</f>
        <v>0</v>
      </c>
      <c r="FG65" s="24">
        <f t="shared" ca="1" si="55"/>
        <v>0</v>
      </c>
      <c r="FI65" s="15">
        <f t="shared" si="38"/>
        <v>75</v>
      </c>
      <c r="FJ65">
        <f t="shared" si="146"/>
        <v>76</v>
      </c>
      <c r="FK65">
        <f t="shared" si="146"/>
        <v>77</v>
      </c>
      <c r="FL65">
        <f t="shared" si="146"/>
        <v>78</v>
      </c>
      <c r="FM65">
        <f t="shared" si="146"/>
        <v>79</v>
      </c>
      <c r="FN65">
        <f t="shared" si="146"/>
        <v>80</v>
      </c>
      <c r="FO65">
        <f t="shared" si="146"/>
        <v>81</v>
      </c>
      <c r="FQ65" s="32">
        <f t="shared" ca="1" si="233"/>
        <v>0</v>
      </c>
      <c r="FR65" s="25">
        <f t="shared" si="68"/>
        <v>75</v>
      </c>
      <c r="FS65" s="12">
        <f t="shared" ref="FS65:FT65" si="237">FS64+1</f>
        <v>58</v>
      </c>
      <c r="FT65" s="8">
        <f t="shared" si="237"/>
        <v>63</v>
      </c>
      <c r="FU65" s="8">
        <f ca="1">SUM(INDIRECT(ADDRESS(1+FS65,53+15*($FR$3-5))):INDIRECT(ADDRESS(1+FT65,53+15*($FR$3-5))))</f>
        <v>454</v>
      </c>
      <c r="FV65" s="24">
        <f t="shared" ca="1" si="56"/>
        <v>3.4760786788498941E-8</v>
      </c>
    </row>
    <row r="66" spans="128:178" x14ac:dyDescent="0.25">
      <c r="DX66" s="32">
        <f t="shared" si="183"/>
        <v>0</v>
      </c>
      <c r="EE66" s="15">
        <f t="shared" si="33"/>
        <v>74</v>
      </c>
      <c r="EF66">
        <f t="shared" si="143"/>
        <v>75</v>
      </c>
      <c r="EG66">
        <f t="shared" si="143"/>
        <v>76</v>
      </c>
      <c r="EH66">
        <f t="shared" si="143"/>
        <v>77</v>
      </c>
      <c r="EI66">
        <f t="shared" si="143"/>
        <v>78</v>
      </c>
      <c r="EJ66">
        <f t="shared" si="143"/>
        <v>79</v>
      </c>
      <c r="EK66">
        <f t="shared" si="143"/>
        <v>80</v>
      </c>
      <c r="EM66" s="32">
        <f ca="1">IF(EE66&lt;=INDIRECT(ADDRESS(3,69+15*($EN$3-6)))*6,VLOOKUP(EE66,$DY$3:$EB$56,4),0)</f>
        <v>0</v>
      </c>
      <c r="EN66" s="25">
        <f t="shared" si="66"/>
        <v>0</v>
      </c>
      <c r="EO66" s="12">
        <f t="shared" ref="EO66:EP66" si="238">EO65+1</f>
        <v>59</v>
      </c>
      <c r="EP66" s="8">
        <f t="shared" si="238"/>
        <v>64</v>
      </c>
      <c r="EQ66" s="8">
        <f ca="1">SUM(INDIRECT(ADDRESS(1+EO66,53+15*($EN$3-5))):INDIRECT(ADDRESS(1+EP66,53+15*($EN$3-5))))</f>
        <v>0</v>
      </c>
      <c r="ER66" s="24">
        <f t="shared" ca="1" si="54"/>
        <v>0</v>
      </c>
      <c r="ET66" s="15">
        <f t="shared" si="35"/>
        <v>75</v>
      </c>
      <c r="EU66">
        <f t="shared" si="144"/>
        <v>76</v>
      </c>
      <c r="EV66">
        <f t="shared" si="144"/>
        <v>77</v>
      </c>
      <c r="EW66">
        <f t="shared" si="144"/>
        <v>78</v>
      </c>
      <c r="EX66">
        <f t="shared" si="144"/>
        <v>79</v>
      </c>
      <c r="EY66">
        <f t="shared" si="144"/>
        <v>80</v>
      </c>
      <c r="EZ66">
        <f t="shared" si="144"/>
        <v>81</v>
      </c>
      <c r="FB66" s="32">
        <f t="shared" ca="1" si="37"/>
        <v>0</v>
      </c>
      <c r="FC66" s="73">
        <f t="shared" si="67"/>
        <v>0</v>
      </c>
      <c r="FD66" s="12">
        <f t="shared" ref="FD66:FE66" si="239">FD65+1</f>
        <v>59</v>
      </c>
      <c r="FE66" s="8">
        <f t="shared" si="239"/>
        <v>64</v>
      </c>
      <c r="FF66" s="8">
        <f ca="1">SUM(INDIRECT(ADDRESS(1+FD66,53+15*($FC$3-5))):INDIRECT(ADDRESS(1+FE66,53+15*($FC$3-5))))</f>
        <v>0</v>
      </c>
      <c r="FG66" s="24">
        <f t="shared" ca="1" si="55"/>
        <v>0</v>
      </c>
      <c r="FI66" s="15">
        <f t="shared" si="38"/>
        <v>76</v>
      </c>
      <c r="FJ66">
        <f t="shared" si="146"/>
        <v>77</v>
      </c>
      <c r="FK66">
        <f t="shared" si="146"/>
        <v>78</v>
      </c>
      <c r="FL66">
        <f t="shared" si="146"/>
        <v>79</v>
      </c>
      <c r="FM66">
        <f t="shared" si="146"/>
        <v>80</v>
      </c>
      <c r="FN66">
        <f t="shared" si="146"/>
        <v>81</v>
      </c>
      <c r="FO66">
        <f t="shared" si="146"/>
        <v>82</v>
      </c>
      <c r="FQ66" s="32">
        <f t="shared" ca="1" si="233"/>
        <v>0</v>
      </c>
      <c r="FR66" s="25">
        <f t="shared" si="68"/>
        <v>76</v>
      </c>
      <c r="FS66" s="12">
        <f t="shared" ref="FS66:FT66" si="240">FS65+1</f>
        <v>59</v>
      </c>
      <c r="FT66" s="8">
        <f t="shared" si="240"/>
        <v>64</v>
      </c>
      <c r="FU66" s="8">
        <f ca="1">SUM(INDIRECT(ADDRESS(1+FS66,53+15*($FR$3-5))):INDIRECT(ADDRESS(1+FT66,53+15*($FR$3-5))))</f>
        <v>90</v>
      </c>
      <c r="FV66" s="24">
        <f t="shared" ca="1" si="56"/>
        <v>6.8909048699667509E-9</v>
      </c>
    </row>
    <row r="67" spans="128:178" x14ac:dyDescent="0.25">
      <c r="DX67" s="32">
        <f t="shared" si="183"/>
        <v>0</v>
      </c>
      <c r="EE67" s="15">
        <f t="shared" ref="EE67:EE71" si="241">EE66+1</f>
        <v>75</v>
      </c>
      <c r="EF67">
        <f t="shared" si="143"/>
        <v>76</v>
      </c>
      <c r="EG67">
        <f t="shared" si="143"/>
        <v>77</v>
      </c>
      <c r="EH67">
        <f t="shared" si="143"/>
        <v>78</v>
      </c>
      <c r="EI67">
        <f t="shared" si="143"/>
        <v>79</v>
      </c>
      <c r="EJ67">
        <f t="shared" si="143"/>
        <v>80</v>
      </c>
      <c r="EK67">
        <f t="shared" si="143"/>
        <v>81</v>
      </c>
      <c r="EM67" s="32">
        <f t="shared" ref="EM67:EM71" ca="1" si="242">IF(EE67&lt;=INDIRECT(ADDRESS(3,69+15*($EN$3-6)))*6,VLOOKUP(EE67,$DY$3:$EB$56,4),0)</f>
        <v>0</v>
      </c>
      <c r="EN67" s="25">
        <f t="shared" si="66"/>
        <v>0</v>
      </c>
      <c r="EO67" s="12">
        <f t="shared" ref="EO67:EP67" si="243">EO66+1</f>
        <v>60</v>
      </c>
      <c r="EP67" s="8">
        <f t="shared" si="243"/>
        <v>65</v>
      </c>
      <c r="EQ67" s="8">
        <f ca="1">SUM(INDIRECT(ADDRESS(1+EO67,53+15*($EN$3-5))):INDIRECT(ADDRESS(1+EP67,53+15*($EN$3-5))))</f>
        <v>0</v>
      </c>
      <c r="ER67" s="24">
        <f t="shared" ca="1" si="54"/>
        <v>0</v>
      </c>
      <c r="ET67" s="15">
        <f t="shared" ref="ET67:ET71" si="244">ET66+1</f>
        <v>76</v>
      </c>
      <c r="EU67">
        <f t="shared" si="144"/>
        <v>77</v>
      </c>
      <c r="EV67">
        <f t="shared" si="144"/>
        <v>78</v>
      </c>
      <c r="EW67">
        <f t="shared" si="144"/>
        <v>79</v>
      </c>
      <c r="EX67">
        <f t="shared" si="144"/>
        <v>80</v>
      </c>
      <c r="EY67">
        <f t="shared" si="144"/>
        <v>81</v>
      </c>
      <c r="EZ67">
        <f t="shared" si="144"/>
        <v>82</v>
      </c>
      <c r="FB67" s="32">
        <f t="shared" ref="FB67:FB71" ca="1" si="245">IF(ET67&lt;=INDIRECT(ADDRESS(3,69+15*($EN$3-6)))*6,VLOOKUP(ET67,$EN$3:$EQ$58,4),0)</f>
        <v>0</v>
      </c>
      <c r="FC67" s="73">
        <f t="shared" si="67"/>
        <v>0</v>
      </c>
      <c r="FD67" s="12">
        <f t="shared" ref="FD67:FE67" si="246">FD66+1</f>
        <v>60</v>
      </c>
      <c r="FE67" s="8">
        <f t="shared" si="246"/>
        <v>65</v>
      </c>
      <c r="FF67" s="8">
        <f ca="1">SUM(INDIRECT(ADDRESS(1+FD67,53+15*($FC$3-5))):INDIRECT(ADDRESS(1+FE67,53+15*($FC$3-5))))</f>
        <v>0</v>
      </c>
      <c r="FG67" s="24">
        <f t="shared" ca="1" si="55"/>
        <v>0</v>
      </c>
      <c r="FI67" s="15">
        <f t="shared" ref="FI67:FI71" si="247">FI66+1</f>
        <v>77</v>
      </c>
      <c r="FJ67">
        <f t="shared" si="146"/>
        <v>78</v>
      </c>
      <c r="FK67">
        <f t="shared" si="146"/>
        <v>79</v>
      </c>
      <c r="FL67">
        <f t="shared" si="146"/>
        <v>80</v>
      </c>
      <c r="FM67">
        <f t="shared" si="146"/>
        <v>81</v>
      </c>
      <c r="FN67">
        <f t="shared" si="146"/>
        <v>82</v>
      </c>
      <c r="FO67">
        <f t="shared" si="146"/>
        <v>83</v>
      </c>
      <c r="FQ67" s="32">
        <f t="shared" ca="1" si="233"/>
        <v>0</v>
      </c>
      <c r="FR67" s="25">
        <f t="shared" si="68"/>
        <v>77</v>
      </c>
      <c r="FS67" s="12">
        <f t="shared" ref="FS67:FT67" si="248">FS66+1</f>
        <v>60</v>
      </c>
      <c r="FT67" s="8">
        <f t="shared" si="248"/>
        <v>65</v>
      </c>
      <c r="FU67" s="8">
        <f ca="1">SUM(INDIRECT(ADDRESS(1+FS67,53+15*($FR$3-5))):INDIRECT(ADDRESS(1+FT67,53+15*($FR$3-5))))</f>
        <v>12</v>
      </c>
      <c r="FV67" s="24">
        <f t="shared" ca="1" si="56"/>
        <v>9.1878731599556679E-10</v>
      </c>
    </row>
    <row r="68" spans="128:178" x14ac:dyDescent="0.25">
      <c r="DX68" s="32">
        <f t="shared" si="183"/>
        <v>0</v>
      </c>
      <c r="EE68" s="15">
        <f t="shared" si="241"/>
        <v>76</v>
      </c>
      <c r="EF68">
        <f t="shared" si="143"/>
        <v>77</v>
      </c>
      <c r="EG68">
        <f t="shared" si="143"/>
        <v>78</v>
      </c>
      <c r="EH68">
        <f t="shared" si="143"/>
        <v>79</v>
      </c>
      <c r="EI68">
        <f t="shared" si="143"/>
        <v>80</v>
      </c>
      <c r="EJ68">
        <f t="shared" si="143"/>
        <v>81</v>
      </c>
      <c r="EK68">
        <f t="shared" si="143"/>
        <v>82</v>
      </c>
      <c r="EM68" s="32">
        <f t="shared" ca="1" si="242"/>
        <v>0</v>
      </c>
      <c r="EN68" s="25">
        <f t="shared" si="66"/>
        <v>0</v>
      </c>
      <c r="EO68" s="12">
        <f t="shared" ref="EO68:EP68" si="249">EO67+1</f>
        <v>61</v>
      </c>
      <c r="EP68" s="8">
        <f t="shared" si="249"/>
        <v>66</v>
      </c>
      <c r="EQ68" s="8">
        <f ca="1">SUM(INDIRECT(ADDRESS(1+EO68,53+15*($EN$3-5))):INDIRECT(ADDRESS(1+EP68,53+15*($EN$3-5))))</f>
        <v>0</v>
      </c>
      <c r="ER68" s="24">
        <f t="shared" ref="ER68:ER82" ca="1" si="250">EQ68/ER$1</f>
        <v>0</v>
      </c>
      <c r="ET68" s="15">
        <f t="shared" si="244"/>
        <v>77</v>
      </c>
      <c r="EU68">
        <f t="shared" si="144"/>
        <v>78</v>
      </c>
      <c r="EV68">
        <f t="shared" si="144"/>
        <v>79</v>
      </c>
      <c r="EW68">
        <f t="shared" si="144"/>
        <v>80</v>
      </c>
      <c r="EX68">
        <f t="shared" si="144"/>
        <v>81</v>
      </c>
      <c r="EY68">
        <f t="shared" si="144"/>
        <v>82</v>
      </c>
      <c r="EZ68">
        <f t="shared" si="144"/>
        <v>83</v>
      </c>
      <c r="FB68" s="32">
        <f t="shared" ca="1" si="245"/>
        <v>0</v>
      </c>
      <c r="FC68" s="73">
        <f t="shared" si="67"/>
        <v>0</v>
      </c>
      <c r="FD68" s="12">
        <f t="shared" ref="FD68:FE68" si="251">FD67+1</f>
        <v>61</v>
      </c>
      <c r="FE68" s="8">
        <f t="shared" si="251"/>
        <v>66</v>
      </c>
      <c r="FF68" s="8">
        <f ca="1">SUM(INDIRECT(ADDRESS(1+FD68,53+15*($FC$3-5))):INDIRECT(ADDRESS(1+FE68,53+15*($FC$3-5))))</f>
        <v>0</v>
      </c>
      <c r="FG68" s="24">
        <f t="shared" ref="FG68:FG82" ca="1" si="252">FF68/FG$1</f>
        <v>0</v>
      </c>
      <c r="FI68" s="15">
        <f t="shared" si="247"/>
        <v>78</v>
      </c>
      <c r="FJ68">
        <f t="shared" si="146"/>
        <v>79</v>
      </c>
      <c r="FK68">
        <f t="shared" si="146"/>
        <v>80</v>
      </c>
      <c r="FL68">
        <f t="shared" si="146"/>
        <v>81</v>
      </c>
      <c r="FM68">
        <f t="shared" si="146"/>
        <v>82</v>
      </c>
      <c r="FN68">
        <f t="shared" si="146"/>
        <v>83</v>
      </c>
      <c r="FO68">
        <f t="shared" si="146"/>
        <v>84</v>
      </c>
      <c r="FQ68" s="32">
        <f t="shared" ca="1" si="233"/>
        <v>0</v>
      </c>
      <c r="FR68" s="25">
        <f t="shared" si="68"/>
        <v>78</v>
      </c>
      <c r="FS68" s="12">
        <f t="shared" ref="FS68:FT68" si="253">FS67+1</f>
        <v>61</v>
      </c>
      <c r="FT68" s="8">
        <f t="shared" si="253"/>
        <v>66</v>
      </c>
      <c r="FU68" s="8">
        <f ca="1">SUM(INDIRECT(ADDRESS(1+FS68,53+15*($FR$3-5))):INDIRECT(ADDRESS(1+FT68,53+15*($FR$3-5))))</f>
        <v>0</v>
      </c>
      <c r="FV68" s="24">
        <f t="shared" ref="FV68:FV82" ca="1" si="254">FU68/FV$1</f>
        <v>0</v>
      </c>
    </row>
    <row r="69" spans="128:178" x14ac:dyDescent="0.25">
      <c r="DX69" s="32">
        <f t="shared" si="183"/>
        <v>0</v>
      </c>
      <c r="EE69" s="15">
        <f t="shared" si="241"/>
        <v>77</v>
      </c>
      <c r="EF69">
        <f t="shared" si="143"/>
        <v>78</v>
      </c>
      <c r="EG69">
        <f t="shared" si="143"/>
        <v>79</v>
      </c>
      <c r="EH69">
        <f t="shared" si="143"/>
        <v>80</v>
      </c>
      <c r="EI69">
        <f t="shared" si="143"/>
        <v>81</v>
      </c>
      <c r="EJ69">
        <f t="shared" si="143"/>
        <v>82</v>
      </c>
      <c r="EK69">
        <f t="shared" si="143"/>
        <v>83</v>
      </c>
      <c r="EM69" s="32">
        <f t="shared" ca="1" si="242"/>
        <v>0</v>
      </c>
      <c r="EN69" s="25">
        <f t="shared" ref="EN69:EN70" si="255">IF(EN68+1&lt;=EN$1,IF(EN68&gt;EN$1/6-1,EN68+1,0),0)</f>
        <v>0</v>
      </c>
      <c r="EO69" s="12">
        <f t="shared" ref="EO69:EP69" si="256">EO68+1</f>
        <v>62</v>
      </c>
      <c r="EP69" s="8">
        <f t="shared" si="256"/>
        <v>67</v>
      </c>
      <c r="EQ69" s="8">
        <f ca="1">SUM(INDIRECT(ADDRESS(1+EO69,53+15*($EN$3-5))):INDIRECT(ADDRESS(1+EP69,53+15*($EN$3-5))))</f>
        <v>0</v>
      </c>
      <c r="ER69" s="24">
        <f t="shared" ca="1" si="250"/>
        <v>0</v>
      </c>
      <c r="ET69" s="15">
        <f t="shared" si="244"/>
        <v>78</v>
      </c>
      <c r="EU69">
        <f t="shared" si="144"/>
        <v>79</v>
      </c>
      <c r="EV69">
        <f t="shared" si="144"/>
        <v>80</v>
      </c>
      <c r="EW69">
        <f t="shared" si="144"/>
        <v>81</v>
      </c>
      <c r="EX69">
        <f t="shared" si="144"/>
        <v>82</v>
      </c>
      <c r="EY69">
        <f t="shared" si="144"/>
        <v>83</v>
      </c>
      <c r="EZ69">
        <f t="shared" si="144"/>
        <v>84</v>
      </c>
      <c r="FB69" s="32">
        <f t="shared" ca="1" si="245"/>
        <v>0</v>
      </c>
      <c r="FC69" s="73">
        <f t="shared" ref="FC69:FC70" si="257">IF(FC68+1&lt;=FC$1,IF(FC68&gt;FC$1/6-1,FC68+1,0),0)</f>
        <v>0</v>
      </c>
      <c r="FD69" s="12">
        <f t="shared" ref="FD69:FE69" si="258">FD68+1</f>
        <v>62</v>
      </c>
      <c r="FE69" s="8">
        <f t="shared" si="258"/>
        <v>67</v>
      </c>
      <c r="FF69" s="8">
        <f ca="1">SUM(INDIRECT(ADDRESS(1+FD69,53+15*($FC$3-5))):INDIRECT(ADDRESS(1+FE69,53+15*($FC$3-5))))</f>
        <v>0</v>
      </c>
      <c r="FG69" s="24">
        <f t="shared" ca="1" si="252"/>
        <v>0</v>
      </c>
      <c r="FI69" s="15">
        <f t="shared" si="247"/>
        <v>79</v>
      </c>
      <c r="FJ69">
        <f t="shared" si="146"/>
        <v>80</v>
      </c>
      <c r="FK69">
        <f t="shared" si="146"/>
        <v>81</v>
      </c>
      <c r="FL69">
        <f t="shared" si="146"/>
        <v>82</v>
      </c>
      <c r="FM69">
        <f t="shared" si="146"/>
        <v>83</v>
      </c>
      <c r="FN69">
        <f t="shared" si="146"/>
        <v>84</v>
      </c>
      <c r="FO69">
        <f t="shared" si="146"/>
        <v>85</v>
      </c>
      <c r="FQ69" s="32">
        <f t="shared" si="233"/>
        <v>0</v>
      </c>
      <c r="FR69" s="25">
        <f t="shared" ref="FR69:FR70" si="259">IF(FR68+1&lt;=FR$1,IF(FR68&gt;FR$1/6-1,FR68+1,0),0)</f>
        <v>0</v>
      </c>
      <c r="FS69" s="12">
        <f t="shared" ref="FS69:FT69" si="260">FS68+1</f>
        <v>62</v>
      </c>
      <c r="FT69" s="8">
        <f t="shared" si="260"/>
        <v>67</v>
      </c>
      <c r="FU69" s="8">
        <f ca="1">SUM(INDIRECT(ADDRESS(1+FS69,53+15*($FR$3-5))):INDIRECT(ADDRESS(1+FT69,53+15*($FR$3-5))))</f>
        <v>0</v>
      </c>
      <c r="FV69" s="24">
        <f t="shared" ca="1" si="254"/>
        <v>0</v>
      </c>
    </row>
    <row r="70" spans="128:178" x14ac:dyDescent="0.25">
      <c r="DX70" s="32">
        <f t="shared" si="183"/>
        <v>0</v>
      </c>
      <c r="EE70" s="15">
        <f t="shared" si="241"/>
        <v>78</v>
      </c>
      <c r="EF70">
        <f t="shared" si="143"/>
        <v>79</v>
      </c>
      <c r="EG70">
        <f t="shared" si="143"/>
        <v>80</v>
      </c>
      <c r="EH70">
        <f t="shared" si="143"/>
        <v>81</v>
      </c>
      <c r="EI70">
        <f t="shared" si="143"/>
        <v>82</v>
      </c>
      <c r="EJ70">
        <f t="shared" si="143"/>
        <v>83</v>
      </c>
      <c r="EK70">
        <f t="shared" si="143"/>
        <v>84</v>
      </c>
      <c r="EM70" s="32">
        <f t="shared" ca="1" si="242"/>
        <v>0</v>
      </c>
      <c r="EN70" s="25">
        <f t="shared" si="255"/>
        <v>0</v>
      </c>
      <c r="EO70" s="12">
        <f t="shared" ref="EO70:EP70" si="261">EO69+1</f>
        <v>63</v>
      </c>
      <c r="EP70" s="8">
        <f t="shared" si="261"/>
        <v>68</v>
      </c>
      <c r="EQ70" s="8">
        <f ca="1">SUM(INDIRECT(ADDRESS(1+EO70,53+15*($EN$3-5))):INDIRECT(ADDRESS(1+EP70,53+15*($EN$3-5))))</f>
        <v>0</v>
      </c>
      <c r="ER70" s="24">
        <f t="shared" ca="1" si="250"/>
        <v>0</v>
      </c>
      <c r="ET70" s="15">
        <f t="shared" si="244"/>
        <v>79</v>
      </c>
      <c r="EU70">
        <f t="shared" si="144"/>
        <v>80</v>
      </c>
      <c r="EV70">
        <f t="shared" si="144"/>
        <v>81</v>
      </c>
      <c r="EW70">
        <f t="shared" si="144"/>
        <v>82</v>
      </c>
      <c r="EX70">
        <f t="shared" si="144"/>
        <v>83</v>
      </c>
      <c r="EY70">
        <f t="shared" si="144"/>
        <v>84</v>
      </c>
      <c r="EZ70">
        <f t="shared" si="144"/>
        <v>85</v>
      </c>
      <c r="FB70" s="32">
        <f t="shared" ca="1" si="245"/>
        <v>0</v>
      </c>
      <c r="FC70" s="73">
        <f t="shared" si="257"/>
        <v>0</v>
      </c>
      <c r="FD70" s="12">
        <f t="shared" ref="FD70:FE70" si="262">FD69+1</f>
        <v>63</v>
      </c>
      <c r="FE70" s="8">
        <f t="shared" si="262"/>
        <v>68</v>
      </c>
      <c r="FF70" s="8">
        <f ca="1">SUM(INDIRECT(ADDRESS(1+FD70,53+15*($FC$3-5))):INDIRECT(ADDRESS(1+FE70,53+15*($FC$3-5))))</f>
        <v>0</v>
      </c>
      <c r="FG70" s="24">
        <f t="shared" ca="1" si="252"/>
        <v>0</v>
      </c>
      <c r="FI70" s="15">
        <f t="shared" si="247"/>
        <v>80</v>
      </c>
      <c r="FJ70">
        <f t="shared" si="146"/>
        <v>81</v>
      </c>
      <c r="FK70">
        <f t="shared" si="146"/>
        <v>82</v>
      </c>
      <c r="FL70">
        <f t="shared" si="146"/>
        <v>83</v>
      </c>
      <c r="FM70">
        <f t="shared" si="146"/>
        <v>84</v>
      </c>
      <c r="FN70">
        <f t="shared" si="146"/>
        <v>85</v>
      </c>
      <c r="FO70">
        <f t="shared" si="146"/>
        <v>86</v>
      </c>
      <c r="FQ70" s="32">
        <f t="shared" si="233"/>
        <v>0</v>
      </c>
      <c r="FR70" s="25">
        <f t="shared" si="259"/>
        <v>0</v>
      </c>
      <c r="FS70" s="12">
        <f t="shared" ref="FS70:FT70" si="263">FS69+1</f>
        <v>63</v>
      </c>
      <c r="FT70" s="8">
        <f t="shared" si="263"/>
        <v>68</v>
      </c>
      <c r="FU70" s="8">
        <f ca="1">SUM(INDIRECT(ADDRESS(1+FS70,53+15*($FR$3-5))):INDIRECT(ADDRESS(1+FT70,53+15*($FR$3-5))))</f>
        <v>0</v>
      </c>
      <c r="FV70" s="24">
        <f t="shared" ca="1" si="254"/>
        <v>0</v>
      </c>
    </row>
    <row r="71" spans="128:178" x14ac:dyDescent="0.25">
      <c r="EE71" s="15">
        <f t="shared" si="241"/>
        <v>79</v>
      </c>
      <c r="EF71">
        <f t="shared" si="143"/>
        <v>80</v>
      </c>
      <c r="EG71">
        <f t="shared" si="143"/>
        <v>81</v>
      </c>
      <c r="EH71">
        <f t="shared" si="143"/>
        <v>82</v>
      </c>
      <c r="EI71">
        <f t="shared" si="143"/>
        <v>83</v>
      </c>
      <c r="EJ71">
        <f t="shared" si="143"/>
        <v>84</v>
      </c>
      <c r="EK71">
        <f t="shared" si="143"/>
        <v>85</v>
      </c>
      <c r="EM71" s="32">
        <f t="shared" ca="1" si="242"/>
        <v>0</v>
      </c>
      <c r="EN71" s="25">
        <f>IF(EN70+1&lt;=EN$1,IF(EN70&gt;EN$1/6-1,EN70+1,0),0)</f>
        <v>0</v>
      </c>
      <c r="EO71" s="12">
        <f t="shared" ref="EO71:EP71" si="264">EO70+1</f>
        <v>64</v>
      </c>
      <c r="EP71" s="8">
        <f t="shared" si="264"/>
        <v>69</v>
      </c>
      <c r="EQ71" s="8">
        <f ca="1">SUM(INDIRECT(ADDRESS(1+EO71,53+15*($EN$3-5))):INDIRECT(ADDRESS(1+EP71,53+15*($EN$3-5))))</f>
        <v>0</v>
      </c>
      <c r="ER71" s="24">
        <f t="shared" ca="1" si="250"/>
        <v>0</v>
      </c>
      <c r="ET71" s="15">
        <f t="shared" si="244"/>
        <v>80</v>
      </c>
      <c r="EU71">
        <f t="shared" si="144"/>
        <v>81</v>
      </c>
      <c r="EV71">
        <f t="shared" si="144"/>
        <v>82</v>
      </c>
      <c r="EW71">
        <f t="shared" si="144"/>
        <v>83</v>
      </c>
      <c r="EX71">
        <f t="shared" si="144"/>
        <v>84</v>
      </c>
      <c r="EY71">
        <f t="shared" si="144"/>
        <v>85</v>
      </c>
      <c r="EZ71">
        <f t="shared" si="144"/>
        <v>86</v>
      </c>
      <c r="FB71" s="32">
        <f t="shared" ca="1" si="245"/>
        <v>0</v>
      </c>
      <c r="FC71" s="73">
        <f>IF(FC70+1&lt;=FC$1,IF(FC70&gt;FC$1/6-1,FC70+1,0),0)</f>
        <v>0</v>
      </c>
      <c r="FD71" s="12">
        <f t="shared" ref="FD71:FE71" si="265">FD70+1</f>
        <v>64</v>
      </c>
      <c r="FE71" s="8">
        <f t="shared" si="265"/>
        <v>69</v>
      </c>
      <c r="FF71" s="8">
        <f ca="1">SUM(INDIRECT(ADDRESS(1+FD71,53+15*($FC$3-5))):INDIRECT(ADDRESS(1+FE71,53+15*($FC$3-5))))</f>
        <v>0</v>
      </c>
      <c r="FG71" s="24">
        <f t="shared" ca="1" si="252"/>
        <v>0</v>
      </c>
      <c r="FI71" s="15">
        <f t="shared" si="247"/>
        <v>81</v>
      </c>
      <c r="FJ71">
        <f t="shared" si="146"/>
        <v>82</v>
      </c>
      <c r="FK71">
        <f t="shared" si="146"/>
        <v>83</v>
      </c>
      <c r="FL71">
        <f t="shared" si="146"/>
        <v>84</v>
      </c>
      <c r="FM71">
        <f t="shared" si="146"/>
        <v>85</v>
      </c>
      <c r="FN71">
        <f t="shared" si="146"/>
        <v>86</v>
      </c>
      <c r="FO71">
        <f t="shared" si="146"/>
        <v>87</v>
      </c>
      <c r="FQ71" s="32">
        <f t="shared" si="233"/>
        <v>0</v>
      </c>
      <c r="FR71" s="25">
        <f>IF(FR70+1&lt;=FR$1,IF(FR70&gt;FR$1/6-1,FR70+1,0),0)</f>
        <v>0</v>
      </c>
      <c r="FS71" s="12">
        <f t="shared" ref="FS71:FT71" si="266">FS70+1</f>
        <v>64</v>
      </c>
      <c r="FT71" s="8">
        <f t="shared" si="266"/>
        <v>69</v>
      </c>
      <c r="FU71" s="8">
        <f ca="1">SUM(INDIRECT(ADDRESS(1+FS71,53+15*($FR$3-5))):INDIRECT(ADDRESS(1+FT71,53+15*($FR$3-5))))</f>
        <v>0</v>
      </c>
      <c r="FV71" s="24">
        <f t="shared" ca="1" si="254"/>
        <v>0</v>
      </c>
    </row>
    <row r="72" spans="128:178" x14ac:dyDescent="0.25">
      <c r="EN72" s="25">
        <f t="shared" ref="EN72:EN82" si="267">IF(EN71+1&lt;=EN$1,IF(EN71&gt;EN$1/6-1,EN71+1,0),0)</f>
        <v>0</v>
      </c>
      <c r="EO72" s="12">
        <f t="shared" ref="EO72:EP72" si="268">EO71+1</f>
        <v>65</v>
      </c>
      <c r="EP72" s="8">
        <f t="shared" si="268"/>
        <v>70</v>
      </c>
      <c r="EQ72" s="8">
        <f ca="1">SUM(INDIRECT(ADDRESS(1+EO72,53+15*($EN$3-5))):INDIRECT(ADDRESS(1+EP72,53+15*($EN$3-5))))</f>
        <v>0</v>
      </c>
      <c r="ER72" s="24">
        <f t="shared" ca="1" si="250"/>
        <v>0</v>
      </c>
      <c r="FC72" s="73">
        <f t="shared" ref="FC72:FC82" si="269">IF(FC71+1&lt;=FC$1,IF(FC71&gt;FC$1/6-1,FC71+1,0),0)</f>
        <v>0</v>
      </c>
      <c r="FD72" s="12">
        <f t="shared" ref="FD72:FE72" si="270">FD71+1</f>
        <v>65</v>
      </c>
      <c r="FE72" s="8">
        <f t="shared" si="270"/>
        <v>70</v>
      </c>
      <c r="FF72" s="8">
        <f ca="1">SUM(INDIRECT(ADDRESS(1+FD72,53+15*($FC$3-5))):INDIRECT(ADDRESS(1+FE72,53+15*($FC$3-5))))</f>
        <v>0</v>
      </c>
      <c r="FG72" s="24">
        <f t="shared" ca="1" si="252"/>
        <v>0</v>
      </c>
      <c r="FQ72" s="32" t="e">
        <f t="shared" si="233"/>
        <v>#N/A</v>
      </c>
      <c r="FR72" s="25">
        <f t="shared" ref="FR72:FR82" si="271">IF(FR71+1&lt;=FR$1,IF(FR71&gt;FR$1/6-1,FR71+1,0),0)</f>
        <v>0</v>
      </c>
      <c r="FS72" s="12">
        <f t="shared" ref="FS72:FT72" si="272">FS71+1</f>
        <v>65</v>
      </c>
      <c r="FT72" s="8">
        <f t="shared" si="272"/>
        <v>70</v>
      </c>
      <c r="FU72" s="8">
        <f ca="1">SUM(INDIRECT(ADDRESS(1+FS72,53+15*($FR$3-5))):INDIRECT(ADDRESS(1+FT72,53+15*($FR$3-5))))</f>
        <v>0</v>
      </c>
      <c r="FV72" s="24">
        <f t="shared" ca="1" si="254"/>
        <v>0</v>
      </c>
    </row>
    <row r="73" spans="128:178" x14ac:dyDescent="0.25">
      <c r="EN73" s="25">
        <f t="shared" si="267"/>
        <v>0</v>
      </c>
      <c r="EO73" s="12">
        <f t="shared" ref="EO73:EP73" si="273">EO72+1</f>
        <v>66</v>
      </c>
      <c r="EP73" s="8">
        <f t="shared" si="273"/>
        <v>71</v>
      </c>
      <c r="EQ73" s="8">
        <f ca="1">SUM(INDIRECT(ADDRESS(1+EO73,53+15*($EN$3-5))):INDIRECT(ADDRESS(1+EP73,53+15*($EN$3-5))))</f>
        <v>0</v>
      </c>
      <c r="ER73" s="24">
        <f t="shared" ca="1" si="250"/>
        <v>0</v>
      </c>
      <c r="FC73" s="73">
        <f t="shared" si="269"/>
        <v>0</v>
      </c>
      <c r="FD73" s="12">
        <f t="shared" ref="FD73:FE73" si="274">FD72+1</f>
        <v>66</v>
      </c>
      <c r="FE73" s="8">
        <f t="shared" si="274"/>
        <v>71</v>
      </c>
      <c r="FF73" s="8">
        <f ca="1">SUM(INDIRECT(ADDRESS(1+FD73,53+15*($FC$3-5))):INDIRECT(ADDRESS(1+FE73,53+15*($FC$3-5))))</f>
        <v>0</v>
      </c>
      <c r="FG73" s="24">
        <f t="shared" ca="1" si="252"/>
        <v>0</v>
      </c>
      <c r="FQ73" s="32" t="e">
        <f t="shared" si="233"/>
        <v>#N/A</v>
      </c>
      <c r="FR73" s="25">
        <f t="shared" si="271"/>
        <v>0</v>
      </c>
      <c r="FS73" s="12">
        <f t="shared" ref="FS73:FT73" si="275">FS72+1</f>
        <v>66</v>
      </c>
      <c r="FT73" s="8">
        <f t="shared" si="275"/>
        <v>71</v>
      </c>
      <c r="FU73" s="8" t="e">
        <f ca="1">SUM(INDIRECT(ADDRESS(1+FS73,53+15*($FR$3-5))):INDIRECT(ADDRESS(1+FT73,53+15*($FR$3-5))))</f>
        <v>#N/A</v>
      </c>
      <c r="FV73" s="24" t="e">
        <f t="shared" ca="1" si="254"/>
        <v>#N/A</v>
      </c>
    </row>
    <row r="74" spans="128:178" x14ac:dyDescent="0.25">
      <c r="EN74" s="25">
        <f t="shared" si="267"/>
        <v>0</v>
      </c>
      <c r="EO74" s="12">
        <f t="shared" ref="EO74:EP74" si="276">EO73+1</f>
        <v>67</v>
      </c>
      <c r="EP74" s="8">
        <f t="shared" si="276"/>
        <v>72</v>
      </c>
      <c r="EQ74" s="8">
        <f ca="1">SUM(INDIRECT(ADDRESS(1+EO74,53+15*($EN$3-5))):INDIRECT(ADDRESS(1+EP74,53+15*($EN$3-5))))</f>
        <v>0</v>
      </c>
      <c r="ER74" s="24">
        <f t="shared" ca="1" si="250"/>
        <v>0</v>
      </c>
      <c r="FC74" s="73">
        <f t="shared" si="269"/>
        <v>0</v>
      </c>
      <c r="FD74" s="12">
        <f t="shared" ref="FD74:FE74" si="277">FD73+1</f>
        <v>67</v>
      </c>
      <c r="FE74" s="8">
        <f t="shared" si="277"/>
        <v>72</v>
      </c>
      <c r="FF74" s="8">
        <f ca="1">SUM(INDIRECT(ADDRESS(1+FD74,53+15*($FC$3-5))):INDIRECT(ADDRESS(1+FE74,53+15*($FC$3-5))))</f>
        <v>0</v>
      </c>
      <c r="FG74" s="24">
        <f t="shared" ca="1" si="252"/>
        <v>0</v>
      </c>
      <c r="FQ74" s="32" t="e">
        <f t="shared" si="233"/>
        <v>#N/A</v>
      </c>
      <c r="FR74" s="25">
        <f t="shared" si="271"/>
        <v>0</v>
      </c>
      <c r="FS74" s="12">
        <f t="shared" ref="FS74:FT74" si="278">FS73+1</f>
        <v>67</v>
      </c>
      <c r="FT74" s="8">
        <f t="shared" si="278"/>
        <v>72</v>
      </c>
      <c r="FU74" s="8">
        <f ca="1">SUM(INDIRECT(ADDRESS(1+FS74,53+15*($FC$3-5))):INDIRECT(ADDRESS(1+FT74,53+15*($FC$3-5))))</f>
        <v>0</v>
      </c>
      <c r="FV74" s="24">
        <f t="shared" ca="1" si="254"/>
        <v>0</v>
      </c>
    </row>
    <row r="75" spans="128:178" x14ac:dyDescent="0.25">
      <c r="EN75" s="25">
        <f t="shared" si="267"/>
        <v>0</v>
      </c>
      <c r="EO75" s="12">
        <f t="shared" ref="EO75:EP75" si="279">EO74+1</f>
        <v>68</v>
      </c>
      <c r="EP75" s="8">
        <f t="shared" si="279"/>
        <v>73</v>
      </c>
      <c r="EQ75" s="8">
        <f ca="1">SUM(INDIRECT(ADDRESS(1+EO75,53+15*($EN$3-5))):INDIRECT(ADDRESS(1+EP75,53+15*($EN$3-5))))</f>
        <v>0</v>
      </c>
      <c r="ER75" s="24">
        <f t="shared" ca="1" si="250"/>
        <v>0</v>
      </c>
      <c r="FC75" s="73">
        <f t="shared" si="269"/>
        <v>0</v>
      </c>
      <c r="FD75" s="12">
        <f t="shared" ref="FD75:FE75" si="280">FD74+1</f>
        <v>68</v>
      </c>
      <c r="FE75" s="8">
        <f t="shared" si="280"/>
        <v>73</v>
      </c>
      <c r="FF75" s="8">
        <f ca="1">SUM(INDIRECT(ADDRESS(1+FD75,53+15*($FC$3-5))):INDIRECT(ADDRESS(1+FE75,53+15*($FC$3-5))))</f>
        <v>0</v>
      </c>
      <c r="FG75" s="24">
        <f t="shared" ca="1" si="252"/>
        <v>0</v>
      </c>
      <c r="FQ75" s="32" t="e">
        <f t="shared" si="233"/>
        <v>#N/A</v>
      </c>
      <c r="FR75" s="25">
        <f t="shared" si="271"/>
        <v>0</v>
      </c>
      <c r="FS75" s="12">
        <f t="shared" ref="FS75:FT75" si="281">FS74+1</f>
        <v>68</v>
      </c>
      <c r="FT75" s="8">
        <f t="shared" si="281"/>
        <v>73</v>
      </c>
      <c r="FU75" s="8">
        <f ca="1">SUM(INDIRECT(ADDRESS(1+FS75,53+15*($FC$3-5))):INDIRECT(ADDRESS(1+FT75,53+15*($FC$3-5))))</f>
        <v>0</v>
      </c>
      <c r="FV75" s="24">
        <f t="shared" ca="1" si="254"/>
        <v>0</v>
      </c>
    </row>
    <row r="76" spans="128:178" x14ac:dyDescent="0.25">
      <c r="EN76" s="25">
        <f t="shared" si="267"/>
        <v>0</v>
      </c>
      <c r="EO76" s="12">
        <f t="shared" ref="EO76:EP76" si="282">EO75+1</f>
        <v>69</v>
      </c>
      <c r="EP76" s="8">
        <f t="shared" si="282"/>
        <v>74</v>
      </c>
      <c r="EQ76" s="8">
        <f ca="1">SUM(INDIRECT(ADDRESS(1+EO76,53+15*($EN$3-5))):INDIRECT(ADDRESS(1+EP76,53+15*($EN$3-5))))</f>
        <v>0</v>
      </c>
      <c r="ER76" s="24">
        <f t="shared" ca="1" si="250"/>
        <v>0</v>
      </c>
      <c r="FC76" s="73">
        <f t="shared" si="269"/>
        <v>0</v>
      </c>
      <c r="FD76" s="12">
        <f t="shared" ref="FD76:FE76" si="283">FD75+1</f>
        <v>69</v>
      </c>
      <c r="FE76" s="8">
        <f t="shared" si="283"/>
        <v>74</v>
      </c>
      <c r="FF76" s="8">
        <f ca="1">SUM(INDIRECT(ADDRESS(1+FD76,53+15*($FC$3-5))):INDIRECT(ADDRESS(1+FE76,53+15*($FC$3-5))))</f>
        <v>0</v>
      </c>
      <c r="FG76" s="24">
        <f t="shared" ca="1" si="252"/>
        <v>0</v>
      </c>
      <c r="FQ76" s="32" t="e">
        <f t="shared" si="233"/>
        <v>#N/A</v>
      </c>
      <c r="FR76" s="25">
        <f t="shared" si="271"/>
        <v>0</v>
      </c>
      <c r="FS76" s="12">
        <f t="shared" ref="FS76:FT76" si="284">FS75+1</f>
        <v>69</v>
      </c>
      <c r="FT76" s="8">
        <f t="shared" si="284"/>
        <v>74</v>
      </c>
      <c r="FU76" s="8">
        <f ca="1">SUM(INDIRECT(ADDRESS(1+FS76,53+15*($FC$3-5))):INDIRECT(ADDRESS(1+FT76,53+15*($FC$3-5))))</f>
        <v>0</v>
      </c>
      <c r="FV76" s="24">
        <f t="shared" ca="1" si="254"/>
        <v>0</v>
      </c>
    </row>
    <row r="77" spans="128:178" x14ac:dyDescent="0.25">
      <c r="EN77" s="25">
        <f t="shared" si="267"/>
        <v>0</v>
      </c>
      <c r="EO77" s="12">
        <f t="shared" ref="EO77:EP77" si="285">EO76+1</f>
        <v>70</v>
      </c>
      <c r="EP77" s="8">
        <f t="shared" si="285"/>
        <v>75</v>
      </c>
      <c r="EQ77" s="8">
        <f ca="1">SUM(INDIRECT(ADDRESS(1+EO77,53+15*($EN$3-5))):INDIRECT(ADDRESS(1+EP77,53+15*($EN$3-5))))</f>
        <v>0</v>
      </c>
      <c r="ER77" s="24">
        <f t="shared" ca="1" si="250"/>
        <v>0</v>
      </c>
      <c r="FC77" s="73">
        <f t="shared" si="269"/>
        <v>0</v>
      </c>
      <c r="FD77" s="12">
        <f t="shared" ref="FD77:FE77" si="286">FD76+1</f>
        <v>70</v>
      </c>
      <c r="FE77" s="8">
        <f t="shared" si="286"/>
        <v>75</v>
      </c>
      <c r="FF77" s="8">
        <f ca="1">SUM(INDIRECT(ADDRESS(1+FD77,53+15*($FC$3-5))):INDIRECT(ADDRESS(1+FE77,53+15*($FC$3-5))))</f>
        <v>0</v>
      </c>
      <c r="FG77" s="24">
        <f t="shared" ca="1" si="252"/>
        <v>0</v>
      </c>
      <c r="FQ77" s="32" t="e">
        <f t="shared" si="233"/>
        <v>#N/A</v>
      </c>
      <c r="FR77" s="25">
        <f t="shared" si="271"/>
        <v>0</v>
      </c>
      <c r="FS77" s="12">
        <f t="shared" ref="FS77:FT77" si="287">FS76+1</f>
        <v>70</v>
      </c>
      <c r="FT77" s="8">
        <f t="shared" si="287"/>
        <v>75</v>
      </c>
      <c r="FU77" s="8">
        <f ca="1">SUM(INDIRECT(ADDRESS(1+FS77,53+15*($FC$3-5))):INDIRECT(ADDRESS(1+FT77,53+15*($FC$3-5))))</f>
        <v>0</v>
      </c>
      <c r="FV77" s="24">
        <f t="shared" ca="1" si="254"/>
        <v>0</v>
      </c>
    </row>
    <row r="78" spans="128:178" x14ac:dyDescent="0.25">
      <c r="EN78" s="25">
        <f t="shared" si="267"/>
        <v>0</v>
      </c>
      <c r="EO78" s="12">
        <f t="shared" ref="EO78:EP78" si="288">EO77+1</f>
        <v>71</v>
      </c>
      <c r="EP78" s="8">
        <f t="shared" si="288"/>
        <v>76</v>
      </c>
      <c r="EQ78" s="8">
        <f ca="1">SUM(INDIRECT(ADDRESS(1+EO78,53+15*($EN$3-5))):INDIRECT(ADDRESS(1+EP78,53+15*($EN$3-5))))</f>
        <v>0</v>
      </c>
      <c r="ER78" s="24">
        <f t="shared" ca="1" si="250"/>
        <v>0</v>
      </c>
      <c r="FC78" s="73">
        <f t="shared" si="269"/>
        <v>0</v>
      </c>
      <c r="FD78" s="12">
        <f t="shared" ref="FD78:FE78" si="289">FD77+1</f>
        <v>71</v>
      </c>
      <c r="FE78" s="8">
        <f t="shared" si="289"/>
        <v>76</v>
      </c>
      <c r="FF78" s="8">
        <f ca="1">SUM(INDIRECT(ADDRESS(1+FD78,53+15*($FC$3-5))):INDIRECT(ADDRESS(1+FE78,53+15*($FC$3-5))))</f>
        <v>0</v>
      </c>
      <c r="FG78" s="24">
        <f t="shared" ca="1" si="252"/>
        <v>0</v>
      </c>
      <c r="FQ78" s="32" t="e">
        <f t="shared" si="233"/>
        <v>#N/A</v>
      </c>
      <c r="FR78" s="25">
        <f t="shared" si="271"/>
        <v>0</v>
      </c>
      <c r="FS78" s="12">
        <f t="shared" ref="FS78:FT78" si="290">FS77+1</f>
        <v>71</v>
      </c>
      <c r="FT78" s="8">
        <f t="shared" si="290"/>
        <v>76</v>
      </c>
      <c r="FU78" s="8">
        <f ca="1">SUM(INDIRECT(ADDRESS(1+FS78,53+15*($FC$3-5))):INDIRECT(ADDRESS(1+FT78,53+15*($FC$3-5))))</f>
        <v>0</v>
      </c>
      <c r="FV78" s="24">
        <f t="shared" ca="1" si="254"/>
        <v>0</v>
      </c>
    </row>
    <row r="79" spans="128:178" x14ac:dyDescent="0.25">
      <c r="EN79" s="25">
        <f t="shared" si="267"/>
        <v>0</v>
      </c>
      <c r="EO79" s="12">
        <f t="shared" ref="EO79:EP79" si="291">EO78+1</f>
        <v>72</v>
      </c>
      <c r="EP79" s="8">
        <f t="shared" si="291"/>
        <v>77</v>
      </c>
      <c r="EQ79" s="8">
        <f ca="1">SUM(INDIRECT(ADDRESS(1+EO79,53+15*($EN$3-5))):INDIRECT(ADDRESS(1+EP79,53+15*($EN$3-5))))</f>
        <v>0</v>
      </c>
      <c r="ER79" s="24">
        <f t="shared" ca="1" si="250"/>
        <v>0</v>
      </c>
      <c r="FC79" s="73">
        <f t="shared" si="269"/>
        <v>0</v>
      </c>
      <c r="FD79" s="12">
        <f t="shared" ref="FD79:FE79" si="292">FD78+1</f>
        <v>72</v>
      </c>
      <c r="FE79" s="8">
        <f t="shared" si="292"/>
        <v>77</v>
      </c>
      <c r="FF79" s="8">
        <f ca="1">SUM(INDIRECT(ADDRESS(1+FD79,53+15*($FC$3-5))):INDIRECT(ADDRESS(1+FE79,53+15*($FC$3-5))))</f>
        <v>0</v>
      </c>
      <c r="FG79" s="24">
        <f t="shared" ca="1" si="252"/>
        <v>0</v>
      </c>
      <c r="FQ79" s="32" t="e">
        <f t="shared" si="233"/>
        <v>#N/A</v>
      </c>
      <c r="FR79" s="25">
        <f t="shared" si="271"/>
        <v>0</v>
      </c>
      <c r="FS79" s="12">
        <f t="shared" ref="FS79:FT79" si="293">FS78+1</f>
        <v>72</v>
      </c>
      <c r="FT79" s="8">
        <f t="shared" si="293"/>
        <v>77</v>
      </c>
      <c r="FU79" s="8">
        <f ca="1">SUM(INDIRECT(ADDRESS(1+FS79,53+15*($FC$3-5))):INDIRECT(ADDRESS(1+FT79,53+15*($FC$3-5))))</f>
        <v>0</v>
      </c>
      <c r="FV79" s="24">
        <f t="shared" ca="1" si="254"/>
        <v>0</v>
      </c>
    </row>
    <row r="80" spans="128:178" x14ac:dyDescent="0.25">
      <c r="EN80" s="25">
        <f t="shared" si="267"/>
        <v>0</v>
      </c>
      <c r="EO80" s="12">
        <f t="shared" ref="EO80:EP80" si="294">EO79+1</f>
        <v>73</v>
      </c>
      <c r="EP80" s="8">
        <f t="shared" si="294"/>
        <v>78</v>
      </c>
      <c r="EQ80" s="8">
        <f ca="1">SUM(INDIRECT(ADDRESS(1+EO80,53+15*($EN$3-5))):INDIRECT(ADDRESS(1+EP80,53+15*($EN$3-5))))</f>
        <v>0</v>
      </c>
      <c r="ER80" s="24">
        <f t="shared" ca="1" si="250"/>
        <v>0</v>
      </c>
      <c r="FC80" s="73">
        <f t="shared" si="269"/>
        <v>0</v>
      </c>
      <c r="FD80" s="12">
        <f t="shared" ref="FD80:FE80" si="295">FD79+1</f>
        <v>73</v>
      </c>
      <c r="FE80" s="8">
        <f t="shared" si="295"/>
        <v>78</v>
      </c>
      <c r="FF80" s="8">
        <f ca="1">SUM(INDIRECT(ADDRESS(1+FD80,53+15*($FC$3-5))):INDIRECT(ADDRESS(1+FE80,53+15*($FC$3-5))))</f>
        <v>0</v>
      </c>
      <c r="FG80" s="24">
        <f t="shared" ca="1" si="252"/>
        <v>0</v>
      </c>
      <c r="FQ80" s="32" t="e">
        <f t="shared" si="233"/>
        <v>#N/A</v>
      </c>
      <c r="FR80" s="25">
        <f t="shared" si="271"/>
        <v>0</v>
      </c>
      <c r="FS80" s="12">
        <f t="shared" ref="FS80:FT80" si="296">FS79+1</f>
        <v>73</v>
      </c>
      <c r="FT80" s="8">
        <f t="shared" si="296"/>
        <v>78</v>
      </c>
      <c r="FU80" s="8">
        <f ca="1">SUM(INDIRECT(ADDRESS(1+FS80,53+15*($FC$3-5))):INDIRECT(ADDRESS(1+FT80,53+15*($FC$3-5))))</f>
        <v>0</v>
      </c>
      <c r="FV80" s="24">
        <f t="shared" ca="1" si="254"/>
        <v>0</v>
      </c>
    </row>
    <row r="81" spans="52:178" x14ac:dyDescent="0.25">
      <c r="EN81" s="25">
        <f t="shared" si="267"/>
        <v>0</v>
      </c>
      <c r="EO81" s="12">
        <f t="shared" ref="EO81:EP81" si="297">EO80+1</f>
        <v>74</v>
      </c>
      <c r="EP81" s="8">
        <f t="shared" si="297"/>
        <v>79</v>
      </c>
      <c r="EQ81" s="8">
        <f ca="1">SUM(INDIRECT(ADDRESS(1+EO81,53+15*($EN$3-5))):INDIRECT(ADDRESS(1+EP81,53+15*($EN$3-5))))</f>
        <v>0</v>
      </c>
      <c r="ER81" s="24">
        <f t="shared" ca="1" si="250"/>
        <v>0</v>
      </c>
      <c r="FC81" s="73">
        <f t="shared" si="269"/>
        <v>0</v>
      </c>
      <c r="FD81" s="12">
        <f t="shared" ref="FD81:FE81" si="298">FD80+1</f>
        <v>74</v>
      </c>
      <c r="FE81" s="8">
        <f t="shared" si="298"/>
        <v>79</v>
      </c>
      <c r="FF81" s="8">
        <f ca="1">SUM(INDIRECT(ADDRESS(1+FD81,53+15*($FC$3-5))):INDIRECT(ADDRESS(1+FE81,53+15*($FC$3-5))))</f>
        <v>0</v>
      </c>
      <c r="FG81" s="24">
        <f t="shared" ca="1" si="252"/>
        <v>0</v>
      </c>
      <c r="FQ81" s="32" t="e">
        <f t="shared" si="233"/>
        <v>#N/A</v>
      </c>
      <c r="FR81" s="25">
        <f t="shared" si="271"/>
        <v>0</v>
      </c>
      <c r="FS81" s="12">
        <f t="shared" ref="FS81:FT81" si="299">FS80+1</f>
        <v>74</v>
      </c>
      <c r="FT81" s="8">
        <f t="shared" si="299"/>
        <v>79</v>
      </c>
      <c r="FU81" s="8">
        <f ca="1">SUM(INDIRECT(ADDRESS(1+FS81,53+15*($FC$3-5))):INDIRECT(ADDRESS(1+FT81,53+15*($FC$3-5))))</f>
        <v>0</v>
      </c>
      <c r="FV81" s="24">
        <f t="shared" ca="1" si="254"/>
        <v>0</v>
      </c>
    </row>
    <row r="82" spans="52:178" x14ac:dyDescent="0.25">
      <c r="EN82" s="25">
        <f t="shared" si="267"/>
        <v>0</v>
      </c>
      <c r="EO82" s="12">
        <f t="shared" ref="EO82:EP82" si="300">EO81+1</f>
        <v>75</v>
      </c>
      <c r="EP82" s="8">
        <f t="shared" si="300"/>
        <v>80</v>
      </c>
      <c r="EQ82" s="8">
        <f ca="1">SUM(INDIRECT(ADDRESS(1+EO82,53+15*($EN$3-5))):INDIRECT(ADDRESS(1+EP82,53+15*($EN$3-5))))</f>
        <v>0</v>
      </c>
      <c r="ER82" s="24">
        <f t="shared" ca="1" si="250"/>
        <v>0</v>
      </c>
      <c r="FC82" s="73">
        <f t="shared" si="269"/>
        <v>0</v>
      </c>
      <c r="FD82" s="12">
        <f t="shared" ref="FD82:FE82" si="301">FD81+1</f>
        <v>75</v>
      </c>
      <c r="FE82" s="8">
        <f t="shared" si="301"/>
        <v>80</v>
      </c>
      <c r="FF82" s="8">
        <f ca="1">SUM(INDIRECT(ADDRESS(1+FD82,53+15*($EN$3-5))):INDIRECT(ADDRESS(1+FE82,53+15*($EN$3-5))))</f>
        <v>0</v>
      </c>
      <c r="FG82" s="24">
        <f t="shared" ca="1" si="252"/>
        <v>0</v>
      </c>
      <c r="FQ82" s="32" t="e">
        <f t="shared" si="233"/>
        <v>#N/A</v>
      </c>
      <c r="FR82" s="25">
        <f t="shared" si="271"/>
        <v>0</v>
      </c>
      <c r="FS82" s="12">
        <f t="shared" ref="FS82:FT82" si="302">FS81+1</f>
        <v>75</v>
      </c>
      <c r="FT82" s="8">
        <f t="shared" si="302"/>
        <v>80</v>
      </c>
      <c r="FU82" s="8">
        <f ca="1">SUM(INDIRECT(ADDRESS(1+FS82,53+15*($EN$3-5))):INDIRECT(ADDRESS(1+FT82,53+15*($EN$3-5))))</f>
        <v>0</v>
      </c>
      <c r="FV82" s="24">
        <f t="shared" ca="1" si="254"/>
        <v>0</v>
      </c>
    </row>
    <row r="83" spans="52:178" x14ac:dyDescent="0.25">
      <c r="FQ83" s="32" t="e">
        <f t="shared" si="233"/>
        <v>#N/A</v>
      </c>
    </row>
    <row r="84" spans="52:178" x14ac:dyDescent="0.25">
      <c r="FQ84" s="32" t="e">
        <f t="shared" si="233"/>
        <v>#N/A</v>
      </c>
    </row>
    <row r="85" spans="52:178" x14ac:dyDescent="0.25">
      <c r="FQ85" s="32" t="e">
        <f t="shared" si="233"/>
        <v>#N/A</v>
      </c>
    </row>
    <row r="86" spans="52:178" x14ac:dyDescent="0.25">
      <c r="FQ86" s="32" t="e">
        <f t="shared" si="233"/>
        <v>#N/A</v>
      </c>
    </row>
    <row r="87" spans="52:178" x14ac:dyDescent="0.25">
      <c r="FQ87" s="32" t="e">
        <f t="shared" si="233"/>
        <v>#N/A</v>
      </c>
    </row>
    <row r="95" spans="52:178" x14ac:dyDescent="0.25">
      <c r="AZ95"/>
      <c r="BA95"/>
    </row>
  </sheetData>
  <conditionalFormatting sqref="J2:O7">
    <cfRule type="colorScale" priority="2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V2:AA37">
    <cfRule type="colorScale" priority="1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H2:AM17">
    <cfRule type="colorScale" priority="1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B2:B7 F2:G7">
    <cfRule type="colorScale" priority="1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T2:AZ22">
    <cfRule type="colorScale" priority="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BI2:BO2 BI3:BN28 BO3:BO37">
    <cfRule type="colorScale" priority="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CD3:CD37 BX2:CD2 BX3:CC33">
    <cfRule type="colorScale" priority="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CM2:CS37">
    <cfRule type="colorScale" priority="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DB2:DH42">
    <cfRule type="colorScale" priority="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DQ2:DW2 DW3:DW42 DQ3:DV48">
    <cfRule type="colorScale" priority="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L3:EL42 EF2:EL2 EF3:EK71">
    <cfRule type="colorScale" priority="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FA3:FA42 EU2:FA2 EU3:EZ71">
    <cfRule type="colorScale" priority="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FP3:FP42 FJ2:FP2 FJ3:FO71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liste</vt:lpstr>
      <vt:lpstr>liste travail</vt:lpstr>
      <vt:lpstr>réduction dés</vt:lpstr>
      <vt:lpstr>Feuil4</vt:lpstr>
      <vt:lpstr>Feuil3</vt:lpstr>
      <vt:lpstr>tableaux lancers de dés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Michaël Goffin</dc:creator>
  <cp:lastModifiedBy>Michaël Goffin</cp:lastModifiedBy>
  <dcterms:created xsi:type="dcterms:W3CDTF">2018-08-08T11:35:56Z</dcterms:created>
  <dcterms:modified xsi:type="dcterms:W3CDTF">2018-08-09T11:04:11Z</dcterms:modified>
</cp:coreProperties>
</file>