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0" yWindow="120" windowWidth="16380" windowHeight="8070" tabRatio="650" activeTab="1"/>
  </bookViews>
  <sheets>
    <sheet name="Feuil1" sheetId="15" r:id="rId1"/>
    <sheet name="L1" sheetId="1" r:id="rId2"/>
    <sheet name="L2" sheetId="2" r:id="rId3"/>
    <sheet name="L3" sheetId="3" r:id="rId4"/>
    <sheet name="FeuilGlob" sheetId="16" r:id="rId5"/>
  </sheets>
  <definedNames>
    <definedName name="_1_2jour.">Feuil1!$C$5</definedName>
    <definedName name="_fer1">Feuil1!$H$4</definedName>
    <definedName name="_fer10">Feuil1!$H$13</definedName>
    <definedName name="_fer11">Feuil1!$H$14</definedName>
    <definedName name="_fer12">Feuil1!$H$15</definedName>
    <definedName name="_fer13">Feuil1!$H$16</definedName>
    <definedName name="_fer2">Feuil1!$H$5</definedName>
    <definedName name="_fer3">Feuil1!$H$6</definedName>
    <definedName name="_fer4">Feuil1!$H$7</definedName>
    <definedName name="_fer5">Feuil1!$H$8</definedName>
    <definedName name="_fer6">Feuil1!$H$9</definedName>
    <definedName name="_fer7">Feuil1!$H$10</definedName>
    <definedName name="_fer8">Feuil1!$H$11</definedName>
    <definedName name="_fer9">Feuil1!$H$12</definedName>
    <definedName name="Ann">Feuil1!$A$2</definedName>
    <definedName name="Braderie">Feuil1!$C$9</definedName>
    <definedName name="Congés">Feuil1!$C$3</definedName>
    <definedName name="Invent.">Feuil1!$C$8</definedName>
    <definedName name="ListeAJO">Feuil1!$C$2:$C$19</definedName>
    <definedName name="magasins">Feuil1!$E$3:$E$14</definedName>
    <definedName name="Mal.">Feuil1!$C$10</definedName>
    <definedName name="Mater.">Feuil1!$C$7</definedName>
    <definedName name="Pater.">Feuil1!$C$6</definedName>
    <definedName name="Repos">Feuil1!$C$4</definedName>
  </definedNames>
  <calcPr calcId="144525"/>
</workbook>
</file>

<file path=xl/calcChain.xml><?xml version="1.0" encoding="utf-8"?>
<calcChain xmlns="http://schemas.openxmlformats.org/spreadsheetml/2006/main">
  <c r="A13" i="2" l="1"/>
  <c r="AH12" i="2"/>
  <c r="AJ11" i="2"/>
  <c r="AH11" i="2"/>
  <c r="AJ10" i="2"/>
  <c r="AH10" i="2"/>
  <c r="AJ9" i="2"/>
  <c r="AH9" i="2"/>
  <c r="A8" i="2"/>
  <c r="AJ8" i="2" s="1"/>
  <c r="AJ7" i="2"/>
  <c r="A6" i="2"/>
  <c r="AB8" i="2" s="1"/>
  <c r="AJ13" i="16"/>
  <c r="AH13" i="16"/>
  <c r="AH12" i="16"/>
  <c r="AJ12" i="16"/>
  <c r="E8" i="2" l="1"/>
  <c r="I8" i="2"/>
  <c r="M8" i="2"/>
  <c r="Q8" i="2"/>
  <c r="U8" i="2"/>
  <c r="Y8" i="2"/>
  <c r="AC8" i="2"/>
  <c r="B8" i="2"/>
  <c r="F8" i="2"/>
  <c r="J8" i="2"/>
  <c r="N8" i="2"/>
  <c r="R8" i="2"/>
  <c r="V8" i="2"/>
  <c r="Z8" i="2"/>
  <c r="AD8" i="2"/>
  <c r="C8" i="2"/>
  <c r="G8" i="2"/>
  <c r="K8" i="2"/>
  <c r="O8" i="2"/>
  <c r="S8" i="2"/>
  <c r="W8" i="2"/>
  <c r="AA8" i="2"/>
  <c r="AE8" i="2"/>
  <c r="D8" i="2"/>
  <c r="H8" i="2"/>
  <c r="L8" i="2"/>
  <c r="P8" i="2"/>
  <c r="T8" i="2"/>
  <c r="X8" i="2"/>
  <c r="AH11" i="16"/>
  <c r="AH10" i="16"/>
  <c r="AH9" i="16"/>
  <c r="A8" i="16"/>
  <c r="AJ8" i="16" s="1"/>
  <c r="AJ7" i="16"/>
  <c r="A6" i="16"/>
  <c r="AD8" i="16" s="1"/>
  <c r="AJ10" i="1"/>
  <c r="AJ11" i="1"/>
  <c r="AJ9" i="1"/>
  <c r="AH10" i="1"/>
  <c r="AH11" i="1"/>
  <c r="AH12" i="1"/>
  <c r="AH9" i="1"/>
  <c r="L1" i="1"/>
  <c r="H16" i="15"/>
  <c r="H15" i="15"/>
  <c r="H14" i="15"/>
  <c r="H13" i="15"/>
  <c r="H12" i="15"/>
  <c r="H8" i="15"/>
  <c r="H7" i="15"/>
  <c r="H5" i="15"/>
  <c r="H4" i="15"/>
  <c r="C8" i="16" l="1"/>
  <c r="G8" i="16"/>
  <c r="K8" i="16"/>
  <c r="O8" i="16"/>
  <c r="S8" i="16"/>
  <c r="W8" i="16"/>
  <c r="AA8" i="16"/>
  <c r="AE8" i="16"/>
  <c r="D8" i="16"/>
  <c r="H8" i="16"/>
  <c r="L8" i="16"/>
  <c r="P8" i="16"/>
  <c r="T8" i="16"/>
  <c r="X8" i="16"/>
  <c r="AB8" i="16"/>
  <c r="E8" i="16"/>
  <c r="I8" i="16"/>
  <c r="M8" i="16"/>
  <c r="Q8" i="16"/>
  <c r="U8" i="16"/>
  <c r="Y8" i="16"/>
  <c r="AC8" i="16"/>
  <c r="B8" i="16"/>
  <c r="F8" i="16"/>
  <c r="J8" i="16"/>
  <c r="N8" i="16"/>
  <c r="R8" i="16"/>
  <c r="V8" i="16"/>
  <c r="Z8" i="16"/>
  <c r="A6" i="1"/>
  <c r="F8" i="1" s="1"/>
  <c r="AJ7" i="1"/>
  <c r="A13" i="1"/>
  <c r="A8" i="1"/>
  <c r="AJ8" i="1" s="1"/>
  <c r="H10" i="15" l="1"/>
  <c r="H11" i="15" s="1"/>
  <c r="H6" i="15"/>
  <c r="H9" i="15"/>
  <c r="B8" i="1"/>
  <c r="H8" i="1"/>
  <c r="AB8" i="1"/>
  <c r="T8" i="1"/>
  <c r="P8" i="1"/>
  <c r="L8" i="1"/>
  <c r="D8" i="1"/>
  <c r="AE8" i="1"/>
  <c r="AA8" i="1"/>
  <c r="W8" i="1"/>
  <c r="S8" i="1"/>
  <c r="O8" i="1"/>
  <c r="K8" i="1"/>
  <c r="G8" i="1"/>
  <c r="C8" i="1"/>
  <c r="AC8" i="1"/>
  <c r="Y8" i="1"/>
  <c r="U8" i="1"/>
  <c r="Q8" i="1"/>
  <c r="M8" i="1"/>
  <c r="I8" i="1"/>
  <c r="E8" i="1"/>
  <c r="X8" i="1"/>
  <c r="AD8" i="1"/>
  <c r="Z8" i="1"/>
  <c r="V8" i="1"/>
  <c r="R8" i="1"/>
  <c r="N8" i="1"/>
  <c r="J8" i="1"/>
</calcChain>
</file>

<file path=xl/comments1.xml><?xml version="1.0" encoding="utf-8"?>
<comments xmlns="http://schemas.openxmlformats.org/spreadsheetml/2006/main">
  <authors>
    <author>Technique</author>
  </authors>
  <commentList>
    <comment ref="H9" authorId="0">
      <text>
        <r>
          <rPr>
            <b/>
            <sz val="9"/>
            <color indexed="81"/>
            <rFont val="Tahoma"/>
            <family val="2"/>
          </rPr>
          <t xml:space="preserve">Congées 2009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Technique</author>
  </authors>
  <commentList>
    <comment ref="H9" authorId="0">
      <text>
        <r>
          <rPr>
            <b/>
            <sz val="9"/>
            <color indexed="81"/>
            <rFont val="Tahoma"/>
            <family val="2"/>
          </rPr>
          <t>Pet 20h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<sst xmlns="http://schemas.openxmlformats.org/spreadsheetml/2006/main" count="304" uniqueCount="46">
  <si>
    <t>juin</t>
  </si>
  <si>
    <t xml:space="preserve"> le 8 solde 2009</t>
  </si>
  <si>
    <t>30+2 JOURS DE 2009</t>
  </si>
  <si>
    <t>sylvie</t>
  </si>
  <si>
    <t>vero</t>
  </si>
  <si>
    <t>Bea</t>
  </si>
  <si>
    <t>benjamin</t>
  </si>
  <si>
    <t xml:space="preserve">nizar </t>
  </si>
  <si>
    <t>-</t>
  </si>
  <si>
    <t>Repos</t>
  </si>
  <si>
    <t>Congés</t>
  </si>
  <si>
    <t>1/2 jour.</t>
  </si>
  <si>
    <t>Pater.</t>
  </si>
  <si>
    <t>Mater.</t>
  </si>
  <si>
    <t>Invent.</t>
  </si>
  <si>
    <t>Mal.</t>
  </si>
  <si>
    <t>Brad.</t>
  </si>
  <si>
    <t>Année</t>
  </si>
  <si>
    <t>Fériés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</si>
  <si>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</si>
  <si>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</si>
  <si>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</si>
  <si>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</si>
  <si>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</si>
  <si>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</si>
  <si>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</si>
  <si>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</si>
  <si>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</si>
  <si>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</si>
  <si>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</si>
  <si>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</si>
  <si>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</si>
  <si>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Locaux</t>
  </si>
  <si>
    <t>Liste JO</t>
  </si>
  <si>
    <t>Remp.</t>
  </si>
  <si>
    <t>Martine</t>
  </si>
  <si>
    <t>Sylvie</t>
  </si>
  <si>
    <t>LOCAL 1</t>
  </si>
  <si>
    <t>Je souhaite trouver local 1 (A1) pour sylvie le 1 et 2 juin en B et C 12 de la FeuilGlob</t>
  </si>
  <si>
    <t>Je souhaite trouver Local 1 (A1)  pour martine le 3 juin en D 13 de la FeuilGlob</t>
  </si>
  <si>
    <t>local 1</t>
  </si>
  <si>
    <t>Local 1</t>
  </si>
  <si>
    <t>LOCAL 2</t>
  </si>
  <si>
    <t>Local 2</t>
  </si>
  <si>
    <t>Je souhaite trouver Local 2 (A1 - Feuille L2)  pour martine le 4 juin en E 13 de la FeuilGlob</t>
  </si>
  <si>
    <t>Je souhaite utiliser dans la feuilleGlob les MFC (comme du 7 au 14 juin de cette feuille) pour Martine qui est en congées le 4 juin.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</si>
</sst>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4" x14ac:knownFonts="1">
    <font>
      <sz val="10"/>
      <name val="Arial"/>
      <family val="2"/>
    </font>
    <font>
      <sz val="22"/>
      <name val="Arial"/>
      <family val="2"/>
    </font>
    <font>
      <sz val="10"/>
      <color indexed="10"/>
      <name val="Arial"/>
      <family val="2"/>
    </font>
    <font>
      <sz val="10"/>
      <color indexed="63"/>
      <name val="Arial"/>
      <family val="2"/>
    </font>
    <font>
      <sz val="14"/>
      <name val="Arial"/>
      <family val="2"/>
    </font>
    <font>
      <sz val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  <font>
      <sz val="12"/>
      <name val="Times New Roman"/>
      <family val="1"/>
    </font>
    <font>
      <b/>
      <sz val="10"/>
      <color theme="0"/>
      <name val="Arial"/>
      <family val="2"/>
    </font>
    <font>
      <b/>
      <sz val="16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31"/>
        <bgColor indexed="22"/>
      </patternFill>
    </fill>
    <fill>
      <patternFill patternType="solid">
        <fgColor indexed="52"/>
        <bgColor indexed="51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41"/>
      </patternFill>
    </fill>
    <fill>
      <patternFill patternType="solid">
        <fgColor theme="9" tint="0.79998168889431442"/>
        <bgColor indexed="22"/>
      </patternFill>
    </fill>
    <fill>
      <patternFill patternType="solid">
        <fgColor theme="9" tint="0.79998168889431442"/>
        <bgColor indexed="31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22"/>
      </patternFill>
    </fill>
    <fill>
      <patternFill patternType="solid">
        <fgColor theme="9" tint="0.59999389629810485"/>
        <bgColor indexed="4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11" fillId="0" borderId="0"/>
  </cellStyleXfs>
  <cellXfs count="47">
    <xf numFmtId="0" fontId="0" fillId="0" borderId="0" xfId="0"/>
    <xf numFmtId="49" fontId="0" fillId="0" borderId="0" xfId="0" applyNumberFormat="1"/>
    <xf numFmtId="0" fontId="0" fillId="0" borderId="0" xfId="0" applyNumberFormat="1" applyFont="1" applyFill="1" applyBorder="1" applyAlignment="1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0" fontId="0" fillId="0" borderId="0" xfId="0" applyFont="1" applyAlignment="1">
      <alignment horizontal="center"/>
    </xf>
    <xf numFmtId="0" fontId="0" fillId="0" borderId="0" xfId="0" applyFont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NumberFormat="1" applyFont="1" applyFill="1" applyBorder="1" applyAlignment="1"/>
    <xf numFmtId="0" fontId="0" fillId="2" borderId="1" xfId="0" applyNumberFormat="1" applyFont="1" applyFill="1" applyBorder="1" applyAlignment="1"/>
    <xf numFmtId="0" fontId="0" fillId="0" borderId="1" xfId="0" applyBorder="1"/>
    <xf numFmtId="0" fontId="0" fillId="0" borderId="1" xfId="0" applyFill="1" applyBorder="1"/>
    <xf numFmtId="0" fontId="0" fillId="3" borderId="1" xfId="0" applyNumberFormat="1" applyFont="1" applyFill="1" applyBorder="1" applyAlignment="1"/>
    <xf numFmtId="0" fontId="6" fillId="0" borderId="0" xfId="0" applyFont="1"/>
    <xf numFmtId="0" fontId="0" fillId="5" borderId="0" xfId="0" applyFill="1" applyAlignment="1">
      <alignment horizontal="center"/>
    </xf>
    <xf numFmtId="0" fontId="6" fillId="6" borderId="1" xfId="0" applyNumberFormat="1" applyFont="1" applyFill="1" applyBorder="1" applyAlignment="1">
      <alignment horizontal="left"/>
    </xf>
    <xf numFmtId="0" fontId="6" fillId="7" borderId="1" xfId="0" applyNumberFormat="1" applyFont="1" applyFill="1" applyBorder="1" applyAlignment="1">
      <alignment horizontal="left"/>
    </xf>
    <xf numFmtId="0" fontId="6" fillId="8" borderId="1" xfId="0" applyNumberFormat="1" applyFont="1" applyFill="1" applyBorder="1" applyAlignment="1">
      <alignment horizontal="left"/>
    </xf>
    <xf numFmtId="0" fontId="10" fillId="0" borderId="0" xfId="0" applyFont="1"/>
    <xf numFmtId="0" fontId="0" fillId="5" borderId="0" xfId="0" applyFill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3" borderId="2" xfId="0" applyNumberFormat="1" applyFont="1" applyFill="1" applyBorder="1" applyAlignment="1"/>
    <xf numFmtId="14" fontId="0" fillId="0" borderId="0" xfId="0" applyNumberFormat="1"/>
    <xf numFmtId="0" fontId="0" fillId="11" borderId="1" xfId="0" applyFill="1" applyBorder="1" applyAlignment="1">
      <alignment horizontal="center"/>
    </xf>
    <xf numFmtId="0" fontId="7" fillId="0" borderId="0" xfId="2" applyFont="1" applyFill="1" applyBorder="1"/>
    <xf numFmtId="165" fontId="7" fillId="0" borderId="0" xfId="2" applyNumberFormat="1" applyFont="1" applyFill="1" applyBorder="1" applyAlignment="1">
      <alignment horizontal="left"/>
    </xf>
    <xf numFmtId="0" fontId="12" fillId="10" borderId="1" xfId="0" applyFont="1" applyFill="1" applyBorder="1" applyAlignment="1">
      <alignment horizontal="center"/>
    </xf>
    <xf numFmtId="0" fontId="0" fillId="12" borderId="1" xfId="0" applyFill="1" applyBorder="1"/>
    <xf numFmtId="0" fontId="0" fillId="2" borderId="1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 vertical="center" textRotation="45" readingOrder="1"/>
    </xf>
    <xf numFmtId="0" fontId="0" fillId="0" borderId="4" xfId="0" applyNumberFormat="1" applyFont="1" applyFill="1" applyBorder="1" applyAlignment="1">
      <alignment horizontal="center" vertical="center" textRotation="45" readingOrder="1"/>
    </xf>
    <xf numFmtId="0" fontId="0" fillId="9" borderId="1" xfId="0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center"/>
    </xf>
    <xf numFmtId="0" fontId="2" fillId="2" borderId="6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13" borderId="1" xfId="0" applyNumberFormat="1" applyFont="1" applyFill="1" applyBorder="1" applyAlignment="1"/>
    <xf numFmtId="0" fontId="4" fillId="0" borderId="0" xfId="0" applyFont="1"/>
    <xf numFmtId="0" fontId="0" fillId="14" borderId="1" xfId="0" applyNumberFormat="1" applyFont="1" applyFill="1" applyBorder="1" applyAlignment="1"/>
    <xf numFmtId="0" fontId="13" fillId="0" borderId="0" xfId="0" applyFont="1"/>
    <xf numFmtId="0" fontId="0" fillId="15" borderId="1" xfId="0" applyFill="1" applyBorder="1"/>
  </cellXfs>
  <cellStyles count="3">
    <cellStyle name="Excel Built-in Normal" xfId="1"/>
    <cellStyle name="Normal" xfId="0" builtinId="0"/>
    <cellStyle name="Normal_feries" xfId="2"/>
  </cellStyles>
  <dxfs count="146"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indexed="6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indexed="61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6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indexed="6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ddd\ dd\ mmmm\ 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ddd\ dd\ mmmm\ 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99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9966CC"/>
      <rgbColor rgb="00969696"/>
      <rgbColor rgb="00003366"/>
      <rgbColor rgb="0033CC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G4:H16" headerRowCount="0" totalsRowShown="0">
  <tableColumns count="2">
    <tableColumn id="1" name="Colonne1" headerRowDxfId="145" dataDxfId="144" headerRowCellStyle="Normal_feries" dataCellStyle="Normal_feries"/>
    <tableColumn id="2" name="Colonne2" headerRowDxfId="143" dataDxfId="142" headerRowCellStyle="Normal_feries" dataCellStyle="Normal_ferie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31"/>
  <sheetViews>
    <sheetView workbookViewId="0">
      <selection activeCell="E16" sqref="E16"/>
    </sheetView>
  </sheetViews>
  <sheetFormatPr baseColWidth="10" defaultRowHeight="12.75" x14ac:dyDescent="0.2"/>
  <cols>
    <col min="3" max="3" width="15.140625" customWidth="1"/>
    <col min="7" max="7" width="17.140625" bestFit="1" customWidth="1"/>
    <col min="8" max="8" width="10.42578125" customWidth="1"/>
  </cols>
  <sheetData>
    <row r="1" spans="1:8" x14ac:dyDescent="0.2">
      <c r="A1" s="21" t="s">
        <v>17</v>
      </c>
      <c r="C1" s="16" t="s">
        <v>33</v>
      </c>
      <c r="E1" s="21" t="s">
        <v>32</v>
      </c>
      <c r="G1" s="32" t="s">
        <v>18</v>
      </c>
      <c r="H1" s="32"/>
    </row>
    <row r="2" spans="1:8" x14ac:dyDescent="0.2">
      <c r="A2">
        <v>2011</v>
      </c>
      <c r="C2" s="15" t="s">
        <v>8</v>
      </c>
    </row>
    <row r="3" spans="1:8" x14ac:dyDescent="0.2">
      <c r="C3" s="15" t="s">
        <v>10</v>
      </c>
      <c r="E3">
        <v>1</v>
      </c>
    </row>
    <row r="4" spans="1:8" x14ac:dyDescent="0.2">
      <c r="C4" s="15" t="s">
        <v>9</v>
      </c>
      <c r="E4">
        <v>2</v>
      </c>
      <c r="G4" s="27" t="s">
        <v>19</v>
      </c>
      <c r="H4" s="28">
        <f>DATE(Ann,1,1)</f>
        <v>40544</v>
      </c>
    </row>
    <row r="5" spans="1:8" x14ac:dyDescent="0.2">
      <c r="C5" s="15" t="s">
        <v>11</v>
      </c>
      <c r="E5">
        <v>3</v>
      </c>
      <c r="G5" s="27" t="s">
        <v>20</v>
      </c>
      <c r="H5" s="28">
        <f>FLOOR(DATE(Ann,5,DAY(MINUTE(Ann/38)/2+56)),7)-34+7*(Ann=2079)</f>
        <v>40657</v>
      </c>
    </row>
    <row r="6" spans="1:8" x14ac:dyDescent="0.2">
      <c r="C6" s="15" t="s">
        <v>12</v>
      </c>
      <c r="G6" s="27" t="s">
        <v>21</v>
      </c>
      <c r="H6" s="28">
        <f>H5+1</f>
        <v>40658</v>
      </c>
    </row>
    <row r="7" spans="1:8" x14ac:dyDescent="0.2">
      <c r="C7" s="15" t="s">
        <v>13</v>
      </c>
      <c r="G7" s="27" t="s">
        <v>22</v>
      </c>
      <c r="H7" s="28">
        <f>DATE(Ann,5,1)</f>
        <v>40664</v>
      </c>
    </row>
    <row r="8" spans="1:8" x14ac:dyDescent="0.2">
      <c r="C8" s="15" t="s">
        <v>14</v>
      </c>
      <c r="G8" s="27" t="s">
        <v>23</v>
      </c>
      <c r="H8" s="28">
        <f>DATE(Ann,5,8)</f>
        <v>40671</v>
      </c>
    </row>
    <row r="9" spans="1:8" x14ac:dyDescent="0.2">
      <c r="C9" s="15" t="s">
        <v>16</v>
      </c>
      <c r="G9" s="27" t="s">
        <v>24</v>
      </c>
      <c r="H9" s="28">
        <f>H5+39</f>
        <v>40696</v>
      </c>
    </row>
    <row r="10" spans="1:8" x14ac:dyDescent="0.2">
      <c r="C10" s="15" t="s">
        <v>15</v>
      </c>
      <c r="G10" s="27" t="s">
        <v>25</v>
      </c>
      <c r="H10" s="28">
        <f>H5+49</f>
        <v>40706</v>
      </c>
    </row>
    <row r="11" spans="1:8" x14ac:dyDescent="0.2">
      <c r="C11" s="11" t="s">
        <v>4</v>
      </c>
      <c r="G11" s="27" t="s">
        <v>26</v>
      </c>
      <c r="H11" s="28">
        <f>H10+1</f>
        <v>40707</v>
      </c>
    </row>
    <row r="12" spans="1:8" x14ac:dyDescent="0.2">
      <c r="C12" s="11" t="s">
        <v>6</v>
      </c>
      <c r="G12" s="27" t="s">
        <v>27</v>
      </c>
      <c r="H12" s="28">
        <f>DATE(Ann,7,14)</f>
        <v>40738</v>
      </c>
    </row>
    <row r="13" spans="1:8" x14ac:dyDescent="0.2">
      <c r="C13" s="11" t="s">
        <v>7</v>
      </c>
      <c r="G13" s="27" t="s">
        <v>28</v>
      </c>
      <c r="H13" s="28">
        <f>DATE(Ann,8,15)</f>
        <v>40770</v>
      </c>
    </row>
    <row r="14" spans="1:8" x14ac:dyDescent="0.2">
      <c r="C14" s="44" t="s">
        <v>3</v>
      </c>
      <c r="G14" s="27" t="s">
        <v>29</v>
      </c>
      <c r="H14" s="28">
        <f>DATE(Ann,11,1)</f>
        <v>40848</v>
      </c>
    </row>
    <row r="15" spans="1:8" x14ac:dyDescent="0.2">
      <c r="C15" s="44" t="s">
        <v>35</v>
      </c>
      <c r="G15" s="27" t="s">
        <v>30</v>
      </c>
      <c r="H15" s="28">
        <f>DATE(Ann,11,11)</f>
        <v>40858</v>
      </c>
    </row>
    <row r="16" spans="1:8" x14ac:dyDescent="0.2">
      <c r="C16" s="17"/>
      <c r="G16" s="27" t="s">
        <v>31</v>
      </c>
      <c r="H16" s="28">
        <f>DATE(Ann,12,25)</f>
        <v>40902</v>
      </c>
    </row>
    <row r="17" spans="3:3" x14ac:dyDescent="0.2">
      <c r="C17" s="18"/>
    </row>
    <row r="18" spans="3:3" x14ac:dyDescent="0.2">
      <c r="C18" s="19"/>
    </row>
    <row r="19" spans="3:3" x14ac:dyDescent="0.2">
      <c r="C19" s="18"/>
    </row>
    <row r="30" spans="3:3" ht="13.5" customHeight="1" x14ac:dyDescent="0.2"/>
    <row r="31" spans="3:3" ht="13.5" customHeight="1" x14ac:dyDescent="0.2"/>
  </sheetData>
  <mergeCells count="1">
    <mergeCell ref="G1:H1"/>
  </mergeCells>
  <phoneticPr fontId="5" type="noConversion"/>
  <dataValidations count="2">
    <dataValidation type="list" allowBlank="1" showInputMessage="1" showErrorMessage="1" sqref="E3:E14">
      <formula1>$E$3:$E$14</formula1>
    </dataValidation>
    <dataValidation type="list" allowBlank="1" showInputMessage="1" showErrorMessage="1" sqref="C2:C10 C16:C19">
      <formula1>$C$2:$C$19</formula1>
    </dataValidation>
  </dataValidations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24"/>
  <sheetViews>
    <sheetView tabSelected="1" zoomScale="80" zoomScaleNormal="80" workbookViewId="0">
      <selection activeCell="C1" sqref="C1"/>
    </sheetView>
  </sheetViews>
  <sheetFormatPr baseColWidth="10" defaultRowHeight="12.75" x14ac:dyDescent="0.2"/>
  <cols>
    <col min="1" max="1" width="14.140625" bestFit="1" customWidth="1"/>
    <col min="2" max="32" width="6.7109375" customWidth="1"/>
    <col min="33" max="33" width="3.42578125" style="4" customWidth="1"/>
    <col min="34" max="34" width="4.5703125" style="4" customWidth="1"/>
    <col min="35" max="35" width="3.28515625" style="4" customWidth="1"/>
    <col min="36" max="36" width="9.5703125" style="4" bestFit="1" customWidth="1"/>
    <col min="37" max="37" width="4.7109375" style="9" customWidth="1"/>
    <col min="38" max="38" width="9.85546875" customWidth="1"/>
    <col min="39" max="39" width="22.140625" style="1" customWidth="1"/>
  </cols>
  <sheetData>
    <row r="1" spans="1:39" ht="20.25" x14ac:dyDescent="0.3">
      <c r="A1" s="45" t="s">
        <v>37</v>
      </c>
      <c r="B1" s="15"/>
      <c r="D1" s="15"/>
      <c r="L1" s="33" t="str">
        <f>Ann &amp; "   " &amp; Ann +1</f>
        <v>2011   2012</v>
      </c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</row>
    <row r="2" spans="1:39" x14ac:dyDescent="0.2">
      <c r="B2" s="15"/>
      <c r="D2" s="15"/>
      <c r="J2" s="20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</row>
    <row r="3" spans="1:39" x14ac:dyDescent="0.2">
      <c r="B3" s="25"/>
      <c r="D3" s="15"/>
    </row>
    <row r="4" spans="1:39" x14ac:dyDescent="0.2">
      <c r="A4" s="25"/>
      <c r="B4" s="25"/>
      <c r="D4" s="15"/>
      <c r="H4" s="3"/>
      <c r="I4" s="4"/>
      <c r="J4" s="3"/>
      <c r="K4" s="4"/>
      <c r="L4" s="3"/>
    </row>
    <row r="5" spans="1:39" x14ac:dyDescent="0.2">
      <c r="B5" s="25"/>
      <c r="D5" s="15"/>
      <c r="AH5" s="36" t="s">
        <v>10</v>
      </c>
      <c r="AI5" s="36"/>
      <c r="AJ5" s="36"/>
      <c r="AK5" s="36"/>
    </row>
    <row r="6" spans="1:39" ht="13.5" thickBot="1" x14ac:dyDescent="0.25">
      <c r="A6" s="25">
        <f>DATE(Ann,6,1)</f>
        <v>40695</v>
      </c>
      <c r="D6" s="15"/>
    </row>
    <row r="7" spans="1:39" ht="12.75" customHeight="1" x14ac:dyDescent="0.2">
      <c r="A7" s="10" t="s">
        <v>0</v>
      </c>
      <c r="B7" s="31">
        <v>1</v>
      </c>
      <c r="C7" s="31">
        <v>2</v>
      </c>
      <c r="D7" s="31">
        <v>3</v>
      </c>
      <c r="E7" s="31">
        <v>4</v>
      </c>
      <c r="F7" s="31">
        <v>5</v>
      </c>
      <c r="G7" s="31">
        <v>6</v>
      </c>
      <c r="H7" s="31">
        <v>7</v>
      </c>
      <c r="I7" s="31">
        <v>8</v>
      </c>
      <c r="J7" s="31">
        <v>9</v>
      </c>
      <c r="K7" s="31">
        <v>10</v>
      </c>
      <c r="L7" s="31">
        <v>11</v>
      </c>
      <c r="M7" s="31">
        <v>12</v>
      </c>
      <c r="N7" s="31">
        <v>13</v>
      </c>
      <c r="O7" s="31">
        <v>14</v>
      </c>
      <c r="P7" s="31">
        <v>15</v>
      </c>
      <c r="Q7" s="31">
        <v>16</v>
      </c>
      <c r="R7" s="31">
        <v>17</v>
      </c>
      <c r="S7" s="31">
        <v>18</v>
      </c>
      <c r="T7" s="31">
        <v>19</v>
      </c>
      <c r="U7" s="31">
        <v>20</v>
      </c>
      <c r="V7" s="31">
        <v>21</v>
      </c>
      <c r="W7" s="31">
        <v>22</v>
      </c>
      <c r="X7" s="31">
        <v>23</v>
      </c>
      <c r="Y7" s="31">
        <v>24</v>
      </c>
      <c r="Z7" s="31">
        <v>25</v>
      </c>
      <c r="AA7" s="31">
        <v>26</v>
      </c>
      <c r="AB7" s="31">
        <v>27</v>
      </c>
      <c r="AC7" s="31">
        <v>28</v>
      </c>
      <c r="AD7" s="31">
        <v>29</v>
      </c>
      <c r="AE7" s="31">
        <v>30</v>
      </c>
      <c r="AF7" s="2"/>
      <c r="AG7" s="2"/>
      <c r="AH7" s="34"/>
      <c r="AJ7" s="37" t="str">
        <f>A7</f>
        <v>juin</v>
      </c>
      <c r="AK7" s="38"/>
      <c r="AM7"/>
    </row>
    <row r="8" spans="1:39" x14ac:dyDescent="0.2">
      <c r="A8" s="12">
        <f>Ann</f>
        <v>2011</v>
      </c>
      <c r="B8" s="22" t="str">
        <f>TEXT(A6,"jjj")</f>
        <v>mer</v>
      </c>
      <c r="C8" s="22" t="str">
        <f t="shared" ref="C8:AE8" si="0">TEXT($A$6+C7-1,"jjj")</f>
        <v>jeu</v>
      </c>
      <c r="D8" s="22" t="str">
        <f t="shared" si="0"/>
        <v>ven</v>
      </c>
      <c r="E8" s="22" t="str">
        <f t="shared" si="0"/>
        <v>sam</v>
      </c>
      <c r="F8" s="22" t="str">
        <f t="shared" si="0"/>
        <v>dim</v>
      </c>
      <c r="G8" s="22" t="str">
        <f t="shared" si="0"/>
        <v>lun</v>
      </c>
      <c r="H8" s="22" t="str">
        <f t="shared" si="0"/>
        <v>mar</v>
      </c>
      <c r="I8" s="22" t="str">
        <f t="shared" si="0"/>
        <v>mer</v>
      </c>
      <c r="J8" s="22" t="str">
        <f t="shared" si="0"/>
        <v>jeu</v>
      </c>
      <c r="K8" s="22" t="str">
        <f t="shared" si="0"/>
        <v>ven</v>
      </c>
      <c r="L8" s="22" t="str">
        <f t="shared" si="0"/>
        <v>sam</v>
      </c>
      <c r="M8" s="22" t="str">
        <f t="shared" si="0"/>
        <v>dim</v>
      </c>
      <c r="N8" s="22" t="str">
        <f t="shared" si="0"/>
        <v>lun</v>
      </c>
      <c r="O8" s="22" t="str">
        <f t="shared" si="0"/>
        <v>mar</v>
      </c>
      <c r="P8" s="22" t="str">
        <f t="shared" si="0"/>
        <v>mer</v>
      </c>
      <c r="Q8" s="22" t="str">
        <f t="shared" si="0"/>
        <v>jeu</v>
      </c>
      <c r="R8" s="22" t="str">
        <f t="shared" si="0"/>
        <v>ven</v>
      </c>
      <c r="S8" s="22" t="str">
        <f t="shared" si="0"/>
        <v>sam</v>
      </c>
      <c r="T8" s="22" t="str">
        <f t="shared" si="0"/>
        <v>dim</v>
      </c>
      <c r="U8" s="22" t="str">
        <f t="shared" si="0"/>
        <v>lun</v>
      </c>
      <c r="V8" s="22" t="str">
        <f t="shared" si="0"/>
        <v>mar</v>
      </c>
      <c r="W8" s="22" t="str">
        <f t="shared" si="0"/>
        <v>mer</v>
      </c>
      <c r="X8" s="22" t="str">
        <f t="shared" si="0"/>
        <v>jeu</v>
      </c>
      <c r="Y8" s="22" t="str">
        <f t="shared" si="0"/>
        <v>ven</v>
      </c>
      <c r="Z8" s="22" t="str">
        <f t="shared" si="0"/>
        <v>sam</v>
      </c>
      <c r="AA8" s="22" t="str">
        <f t="shared" si="0"/>
        <v>dim</v>
      </c>
      <c r="AB8" s="22" t="str">
        <f t="shared" si="0"/>
        <v>lun</v>
      </c>
      <c r="AC8" s="22" t="str">
        <f t="shared" si="0"/>
        <v>mar</v>
      </c>
      <c r="AD8" s="22" t="str">
        <f t="shared" si="0"/>
        <v>mer</v>
      </c>
      <c r="AE8" s="22" t="str">
        <f t="shared" si="0"/>
        <v>jeu</v>
      </c>
      <c r="AF8" s="2"/>
      <c r="AG8" s="2"/>
      <c r="AH8" s="35"/>
      <c r="AJ8" s="39">
        <f>A8-1</f>
        <v>2010</v>
      </c>
      <c r="AK8" s="40"/>
      <c r="AM8"/>
    </row>
    <row r="9" spans="1:39" x14ac:dyDescent="0.2">
      <c r="A9" s="11" t="s">
        <v>4</v>
      </c>
      <c r="B9" s="13" t="s">
        <v>8</v>
      </c>
      <c r="C9" s="13" t="s">
        <v>8</v>
      </c>
      <c r="D9" s="13" t="s">
        <v>8</v>
      </c>
      <c r="E9" s="13" t="s">
        <v>8</v>
      </c>
      <c r="F9" s="13" t="s">
        <v>8</v>
      </c>
      <c r="G9" s="13" t="s">
        <v>8</v>
      </c>
      <c r="H9" s="13" t="s">
        <v>10</v>
      </c>
      <c r="I9" s="13" t="s">
        <v>9</v>
      </c>
      <c r="J9" s="13" t="s">
        <v>11</v>
      </c>
      <c r="K9" s="13" t="s">
        <v>12</v>
      </c>
      <c r="L9" s="13" t="s">
        <v>13</v>
      </c>
      <c r="M9" s="13" t="s">
        <v>14</v>
      </c>
      <c r="N9" s="13" t="s">
        <v>16</v>
      </c>
      <c r="O9" s="13" t="s">
        <v>15</v>
      </c>
      <c r="P9" s="13" t="s">
        <v>8</v>
      </c>
      <c r="Q9" s="13" t="s">
        <v>8</v>
      </c>
      <c r="R9" s="13" t="s">
        <v>8</v>
      </c>
      <c r="S9" s="13" t="s">
        <v>8</v>
      </c>
      <c r="T9" s="13" t="s">
        <v>8</v>
      </c>
      <c r="U9" s="13" t="s">
        <v>8</v>
      </c>
      <c r="V9" s="13" t="s">
        <v>8</v>
      </c>
      <c r="W9" s="13" t="s">
        <v>8</v>
      </c>
      <c r="X9" s="13" t="s">
        <v>8</v>
      </c>
      <c r="Y9" s="13" t="s">
        <v>8</v>
      </c>
      <c r="Z9" s="13" t="s">
        <v>8</v>
      </c>
      <c r="AA9" s="13" t="s">
        <v>8</v>
      </c>
      <c r="AB9" s="13" t="s">
        <v>8</v>
      </c>
      <c r="AC9" s="13" t="s">
        <v>8</v>
      </c>
      <c r="AD9" s="13" t="s">
        <v>8</v>
      </c>
      <c r="AE9" s="13" t="s">
        <v>8</v>
      </c>
      <c r="AF9" s="4"/>
      <c r="AH9" s="29">
        <f>IF(COUNTIF(B9:AE9,"Congés")&gt;0,COUNTIF(B9:AE9,"Congés"),"")</f>
        <v>1</v>
      </c>
      <c r="AJ9" s="24" t="str">
        <f>IF(A9&lt;&gt;"",A9,"")</f>
        <v>vero</v>
      </c>
      <c r="AK9" s="23">
        <v>30</v>
      </c>
      <c r="AL9" s="1"/>
    </row>
    <row r="10" spans="1:39" x14ac:dyDescent="0.2">
      <c r="A10" s="11" t="s">
        <v>6</v>
      </c>
      <c r="B10" s="13" t="s">
        <v>8</v>
      </c>
      <c r="C10" s="13" t="s">
        <v>8</v>
      </c>
      <c r="D10" s="13" t="s">
        <v>8</v>
      </c>
      <c r="E10" s="13" t="s">
        <v>8</v>
      </c>
      <c r="F10" s="13" t="s">
        <v>8</v>
      </c>
      <c r="G10" s="13" t="s">
        <v>8</v>
      </c>
      <c r="H10" s="13" t="s">
        <v>8</v>
      </c>
      <c r="I10" s="13" t="s">
        <v>8</v>
      </c>
      <c r="J10" s="13" t="s">
        <v>8</v>
      </c>
      <c r="K10" s="13" t="s">
        <v>8</v>
      </c>
      <c r="L10" s="13" t="s">
        <v>8</v>
      </c>
      <c r="M10" s="13" t="s">
        <v>8</v>
      </c>
      <c r="N10" s="13" t="s">
        <v>8</v>
      </c>
      <c r="O10" s="13" t="s">
        <v>8</v>
      </c>
      <c r="P10" s="13" t="s">
        <v>8</v>
      </c>
      <c r="Q10" s="13" t="s">
        <v>8</v>
      </c>
      <c r="R10" s="13" t="s">
        <v>8</v>
      </c>
      <c r="S10" s="13" t="s">
        <v>8</v>
      </c>
      <c r="T10" s="13" t="s">
        <v>8</v>
      </c>
      <c r="U10" s="13" t="s">
        <v>8</v>
      </c>
      <c r="V10" s="13" t="s">
        <v>8</v>
      </c>
      <c r="W10" s="13" t="s">
        <v>8</v>
      </c>
      <c r="X10" s="13" t="s">
        <v>8</v>
      </c>
      <c r="Y10" s="13" t="s">
        <v>8</v>
      </c>
      <c r="Z10" s="13" t="s">
        <v>8</v>
      </c>
      <c r="AA10" s="13" t="s">
        <v>8</v>
      </c>
      <c r="AB10" s="13" t="s">
        <v>8</v>
      </c>
      <c r="AC10" s="13" t="s">
        <v>8</v>
      </c>
      <c r="AD10" s="13" t="s">
        <v>8</v>
      </c>
      <c r="AE10" s="13" t="s">
        <v>8</v>
      </c>
      <c r="AF10" s="4"/>
      <c r="AH10" s="29" t="str">
        <f t="shared" ref="AH10:AH12" si="1">IF(COUNTIF(B10:AE10,"Congés")&gt;0,COUNTIF(B10:AE10,"Congés"),"")</f>
        <v/>
      </c>
      <c r="AJ10" s="24" t="str">
        <f t="shared" ref="AJ10:AJ11" si="2">IF(A10&lt;&gt;"",A10,"")</f>
        <v>benjamin</v>
      </c>
      <c r="AK10" s="23">
        <v>30</v>
      </c>
      <c r="AL10" s="1" t="s">
        <v>1</v>
      </c>
    </row>
    <row r="11" spans="1:39" x14ac:dyDescent="0.2">
      <c r="A11" s="11" t="s">
        <v>7</v>
      </c>
      <c r="B11" s="13" t="s">
        <v>8</v>
      </c>
      <c r="C11" s="13" t="s">
        <v>8</v>
      </c>
      <c r="D11" s="13" t="s">
        <v>8</v>
      </c>
      <c r="E11" s="13" t="s">
        <v>8</v>
      </c>
      <c r="F11" s="13" t="s">
        <v>8</v>
      </c>
      <c r="G11" s="13" t="s">
        <v>8</v>
      </c>
      <c r="H11" s="13" t="s">
        <v>8</v>
      </c>
      <c r="I11" s="13" t="s">
        <v>8</v>
      </c>
      <c r="J11" s="13" t="s">
        <v>8</v>
      </c>
      <c r="K11" s="13" t="s">
        <v>8</v>
      </c>
      <c r="L11" s="13" t="s">
        <v>8</v>
      </c>
      <c r="M11" s="13" t="s">
        <v>8</v>
      </c>
      <c r="N11" s="13" t="s">
        <v>8</v>
      </c>
      <c r="O11" s="13" t="s">
        <v>8</v>
      </c>
      <c r="P11" s="13" t="s">
        <v>8</v>
      </c>
      <c r="Q11" s="13" t="s">
        <v>8</v>
      </c>
      <c r="R11" s="13" t="s">
        <v>8</v>
      </c>
      <c r="S11" s="13" t="s">
        <v>8</v>
      </c>
      <c r="T11" s="13" t="s">
        <v>8</v>
      </c>
      <c r="U11" s="13" t="s">
        <v>8</v>
      </c>
      <c r="V11" s="13" t="s">
        <v>8</v>
      </c>
      <c r="W11" s="13" t="s">
        <v>8</v>
      </c>
      <c r="X11" s="13" t="s">
        <v>8</v>
      </c>
      <c r="Y11" s="13" t="s">
        <v>8</v>
      </c>
      <c r="Z11" s="13" t="s">
        <v>8</v>
      </c>
      <c r="AA11" s="13" t="s">
        <v>8</v>
      </c>
      <c r="AB11" s="13" t="s">
        <v>8</v>
      </c>
      <c r="AC11" s="13" t="s">
        <v>8</v>
      </c>
      <c r="AD11" s="13" t="s">
        <v>8</v>
      </c>
      <c r="AE11" s="13" t="s">
        <v>8</v>
      </c>
      <c r="AF11" s="4"/>
      <c r="AH11" s="29" t="str">
        <f t="shared" si="1"/>
        <v/>
      </c>
      <c r="AJ11" s="24" t="str">
        <f t="shared" si="2"/>
        <v xml:space="preserve">nizar </v>
      </c>
      <c r="AK11" s="23">
        <v>32</v>
      </c>
      <c r="AL11" s="1" t="s">
        <v>2</v>
      </c>
    </row>
    <row r="12" spans="1:39" x14ac:dyDescent="0.2">
      <c r="A12" s="42" t="s">
        <v>34</v>
      </c>
      <c r="B12" s="30" t="s">
        <v>3</v>
      </c>
      <c r="C12" s="30" t="s">
        <v>3</v>
      </c>
      <c r="D12" s="30" t="s">
        <v>35</v>
      </c>
      <c r="E12" s="30" t="s">
        <v>8</v>
      </c>
      <c r="F12" s="30" t="s">
        <v>8</v>
      </c>
      <c r="G12" s="30" t="s">
        <v>8</v>
      </c>
      <c r="H12" s="30" t="s">
        <v>8</v>
      </c>
      <c r="I12" s="30" t="s">
        <v>8</v>
      </c>
      <c r="J12" s="30" t="s">
        <v>5</v>
      </c>
      <c r="K12" s="30" t="s">
        <v>8</v>
      </c>
      <c r="L12" s="30" t="s">
        <v>8</v>
      </c>
      <c r="M12" s="30" t="s">
        <v>8</v>
      </c>
      <c r="N12" s="30" t="s">
        <v>8</v>
      </c>
      <c r="O12" s="30" t="s">
        <v>8</v>
      </c>
      <c r="P12" s="30" t="s">
        <v>8</v>
      </c>
      <c r="Q12" s="30" t="s">
        <v>8</v>
      </c>
      <c r="R12" s="30" t="s">
        <v>8</v>
      </c>
      <c r="S12" s="30" t="s">
        <v>8</v>
      </c>
      <c r="T12" s="30" t="s">
        <v>8</v>
      </c>
      <c r="U12" s="30" t="s">
        <v>8</v>
      </c>
      <c r="V12" s="30" t="s">
        <v>8</v>
      </c>
      <c r="W12" s="30" t="s">
        <v>8</v>
      </c>
      <c r="X12" s="30" t="s">
        <v>8</v>
      </c>
      <c r="Y12" s="30" t="s">
        <v>8</v>
      </c>
      <c r="Z12" s="30" t="s">
        <v>8</v>
      </c>
      <c r="AA12" s="30" t="s">
        <v>8</v>
      </c>
      <c r="AB12" s="30" t="s">
        <v>8</v>
      </c>
      <c r="AC12" s="30" t="s">
        <v>8</v>
      </c>
      <c r="AD12" s="30" t="s">
        <v>8</v>
      </c>
      <c r="AE12" s="30" t="s">
        <v>8</v>
      </c>
      <c r="AF12" s="4"/>
      <c r="AH12" s="2" t="str">
        <f t="shared" si="1"/>
        <v/>
      </c>
      <c r="AI12" s="2"/>
      <c r="AJ12" s="5"/>
      <c r="AL12" s="1"/>
      <c r="AM12"/>
    </row>
    <row r="13" spans="1:39" x14ac:dyDescent="0.2">
      <c r="A13" s="29">
        <f>SUM(B13:AE13)</f>
        <v>0</v>
      </c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4"/>
      <c r="AL13" s="1"/>
      <c r="AM13"/>
    </row>
    <row r="14" spans="1:39" x14ac:dyDescent="0.2">
      <c r="A14" s="7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K14" s="8"/>
    </row>
    <row r="15" spans="1:39" x14ac:dyDescent="0.2"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K15" s="8"/>
    </row>
    <row r="21" spans="7:7" ht="18" x14ac:dyDescent="0.25">
      <c r="G21" s="43" t="s">
        <v>38</v>
      </c>
    </row>
    <row r="22" spans="7:7" ht="18" x14ac:dyDescent="0.25">
      <c r="G22" s="43" t="s">
        <v>39</v>
      </c>
    </row>
    <row r="23" spans="7:7" ht="18" x14ac:dyDescent="0.25">
      <c r="G23" s="43" t="s">
        <v>44</v>
      </c>
    </row>
    <row r="24" spans="7:7" ht="18" x14ac:dyDescent="0.25">
      <c r="G24" s="43" t="s">
        <v>45</v>
      </c>
    </row>
  </sheetData>
  <mergeCells count="5">
    <mergeCell ref="L1:AC2"/>
    <mergeCell ref="AH7:AH8"/>
    <mergeCell ref="AH5:AK5"/>
    <mergeCell ref="AJ7:AK7"/>
    <mergeCell ref="AJ8:AK8"/>
  </mergeCells>
  <phoneticPr fontId="5" type="noConversion"/>
  <conditionalFormatting sqref="C9:AE12 B10:B12">
    <cfRule type="cellIs" dxfId="99" priority="83" stopIfTrue="1" operator="equal">
      <formula>Mal.</formula>
    </cfRule>
  </conditionalFormatting>
  <conditionalFormatting sqref="B8">
    <cfRule type="timePeriod" dxfId="98" priority="57" stopIfTrue="1" timePeriod="today">
      <formula>FLOOR(B8,1)=TODAY()</formula>
    </cfRule>
    <cfRule type="cellIs" dxfId="97" priority="60" stopIfTrue="1" operator="equal">
      <formula>"dim"</formula>
    </cfRule>
  </conditionalFormatting>
  <conditionalFormatting sqref="C8:AE8">
    <cfRule type="cellIs" dxfId="96" priority="59" stopIfTrue="1" operator="equal">
      <formula>"dim"</formula>
    </cfRule>
  </conditionalFormatting>
  <conditionalFormatting sqref="B8:AE8">
    <cfRule type="cellIs" dxfId="95" priority="58" stopIfTrue="1" operator="equal">
      <formula>__fer1&amp;__fer2&amp;__fer3&amp;__fer4&amp;__fer5&amp;__fer6&amp;__fer7&amp;__fer8&amp;__fer9&amp;__fer10&amp;__fer11&amp;__fer12&amp;__fer13</formula>
    </cfRule>
  </conditionalFormatting>
  <conditionalFormatting sqref="C8:AE8">
    <cfRule type="timePeriod" dxfId="94" priority="55" stopIfTrue="1" timePeriod="today">
      <formula>FLOOR(C8,1)=TODAY()</formula>
    </cfRule>
    <cfRule type="cellIs" dxfId="93" priority="56" stopIfTrue="1" operator="equal">
      <formula>"dim"</formula>
    </cfRule>
  </conditionalFormatting>
  <conditionalFormatting sqref="I4">
    <cfRule type="cellIs" dxfId="92" priority="14" stopIfTrue="1" operator="equal">
      <formula>Mal.</formula>
    </cfRule>
  </conditionalFormatting>
  <conditionalFormatting sqref="I4">
    <cfRule type="cellIs" dxfId="91" priority="15" stopIfTrue="1" operator="equal">
      <formula>Braderie</formula>
    </cfRule>
    <cfRule type="cellIs" dxfId="90" priority="16" stopIfTrue="1" operator="equal">
      <formula>"Invent."</formula>
    </cfRule>
    <cfRule type="cellIs" dxfId="89" priority="17" stopIfTrue="1" operator="equal">
      <formula>_1_2jour.</formula>
    </cfRule>
    <cfRule type="cellIs" dxfId="88" priority="18" stopIfTrue="1" operator="equal">
      <formula>Mater.</formula>
    </cfRule>
    <cfRule type="cellIs" dxfId="87" priority="19" stopIfTrue="1" operator="equal">
      <formula>Pater.</formula>
    </cfRule>
    <cfRule type="cellIs" dxfId="86" priority="20" stopIfTrue="1" operator="equal">
      <formula>Congés</formula>
    </cfRule>
    <cfRule type="cellIs" dxfId="85" priority="21" stopIfTrue="1" operator="equal">
      <formula>Repos</formula>
    </cfRule>
    <cfRule type="cellIs" dxfId="84" priority="22" stopIfTrue="1" operator="equal">
      <formula>Mal.</formula>
    </cfRule>
    <cfRule type="iconSet" priority="23">
      <iconSet>
        <cfvo type="percent" val="0"/>
        <cfvo type="percent" val="33"/>
        <cfvo type="percent" val="67"/>
      </iconSet>
    </cfRule>
    <cfRule type="cellIs" dxfId="83" priority="24" stopIfTrue="1" operator="equal">
      <formula>Mal.</formula>
    </cfRule>
    <cfRule type="cellIs" dxfId="82" priority="25" stopIfTrue="1" operator="equal">
      <formula>Congés</formula>
    </cfRule>
    <cfRule type="cellIs" dxfId="81" priority="26" stopIfTrue="1" operator="equal">
      <formula>Repos</formula>
    </cfRule>
  </conditionalFormatting>
  <conditionalFormatting sqref="K4">
    <cfRule type="cellIs" dxfId="80" priority="1" stopIfTrue="1" operator="equal">
      <formula>Mal.</formula>
    </cfRule>
  </conditionalFormatting>
  <conditionalFormatting sqref="K4">
    <cfRule type="cellIs" dxfId="79" priority="2" stopIfTrue="1" operator="equal">
      <formula>Braderie</formula>
    </cfRule>
    <cfRule type="cellIs" dxfId="78" priority="3" stopIfTrue="1" operator="equal">
      <formula>"Invent."</formula>
    </cfRule>
    <cfRule type="cellIs" dxfId="77" priority="4" stopIfTrue="1" operator="equal">
      <formula>_1_2jour.</formula>
    </cfRule>
    <cfRule type="cellIs" dxfId="76" priority="5" stopIfTrue="1" operator="equal">
      <formula>Mater.</formula>
    </cfRule>
    <cfRule type="cellIs" dxfId="75" priority="6" stopIfTrue="1" operator="equal">
      <formula>Pater.</formula>
    </cfRule>
    <cfRule type="cellIs" dxfId="74" priority="7" stopIfTrue="1" operator="equal">
      <formula>Congés</formula>
    </cfRule>
    <cfRule type="cellIs" dxfId="73" priority="8" stopIfTrue="1" operator="equal">
      <formula>Repos</formula>
    </cfRule>
    <cfRule type="cellIs" dxfId="72" priority="9" stopIfTrue="1" operator="equal">
      <formula>Mal.</formula>
    </cfRule>
    <cfRule type="iconSet" priority="10">
      <iconSet>
        <cfvo type="percent" val="0"/>
        <cfvo type="percent" val="33"/>
        <cfvo type="percent" val="67"/>
      </iconSet>
    </cfRule>
    <cfRule type="cellIs" dxfId="71" priority="11" stopIfTrue="1" operator="equal">
      <formula>Mal.</formula>
    </cfRule>
    <cfRule type="cellIs" dxfId="70" priority="12" stopIfTrue="1" operator="equal">
      <formula>Congés</formula>
    </cfRule>
    <cfRule type="cellIs" dxfId="69" priority="13" stopIfTrue="1" operator="equal">
      <formula>Repos</formula>
    </cfRule>
  </conditionalFormatting>
  <conditionalFormatting sqref="B9:AE12">
    <cfRule type="cellIs" dxfId="68" priority="115" stopIfTrue="1" operator="equal">
      <formula>Braderie</formula>
    </cfRule>
    <cfRule type="cellIs" dxfId="67" priority="116" stopIfTrue="1" operator="equal">
      <formula>"Invent."</formula>
    </cfRule>
    <cfRule type="cellIs" dxfId="66" priority="117" stopIfTrue="1" operator="equal">
      <formula>_1_2jour.</formula>
    </cfRule>
    <cfRule type="cellIs" dxfId="65" priority="118" stopIfTrue="1" operator="equal">
      <formula>Mater.</formula>
    </cfRule>
    <cfRule type="cellIs" dxfId="64" priority="119" stopIfTrue="1" operator="equal">
      <formula>Pater.</formula>
    </cfRule>
    <cfRule type="cellIs" dxfId="63" priority="120" stopIfTrue="1" operator="equal">
      <formula>Congés</formula>
    </cfRule>
    <cfRule type="cellIs" dxfId="62" priority="121" stopIfTrue="1" operator="equal">
      <formula>Repos</formula>
    </cfRule>
    <cfRule type="cellIs" dxfId="61" priority="122" stopIfTrue="1" operator="equal">
      <formula>Mal.</formula>
    </cfRule>
    <cfRule type="iconSet" priority="123">
      <iconSet>
        <cfvo type="percent" val="0"/>
        <cfvo type="percent" val="33"/>
        <cfvo type="percent" val="67"/>
      </iconSet>
    </cfRule>
    <cfRule type="cellIs" dxfId="60" priority="124" stopIfTrue="1" operator="equal">
      <formula>Mal.</formula>
    </cfRule>
    <cfRule type="cellIs" dxfId="59" priority="125" stopIfTrue="1" operator="equal">
      <formula>Congés</formula>
    </cfRule>
    <cfRule type="cellIs" dxfId="58" priority="126" stopIfTrue="1" operator="equal">
      <formula>Repos</formula>
    </cfRule>
  </conditionalFormatting>
  <dataValidations count="2">
    <dataValidation type="list" allowBlank="1" showInputMessage="1" showErrorMessage="1" sqref="K4 B9:AE12">
      <formula1>ListeAJO</formula1>
    </dataValidation>
    <dataValidation type="list" allowBlank="1" showInputMessage="1" showErrorMessage="1" sqref="B1:B2 D1:D6">
      <formula1>$B$3:$B$14</formula1>
    </dataValidation>
  </dataValidations>
  <pageMargins left="0.39374999999999999" right="0.39374999999999999" top="0.39375000000000004" bottom="0.59027777777777779" header="0.11805555555555555" footer="0.51180555555555551"/>
  <pageSetup paperSize="9" scale="64" firstPageNumber="0" orientation="landscape" horizontalDpi="300" verticalDpi="300" r:id="rId1"/>
  <headerFooter alignWithMargins="0">
    <oddHeader>&amp;C&amp;"Arial,Gras"MONTBRISON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M229"/>
  <sheetViews>
    <sheetView zoomScale="80" zoomScaleNormal="80" workbookViewId="0">
      <selection activeCell="E12" sqref="E12"/>
    </sheetView>
  </sheetViews>
  <sheetFormatPr baseColWidth="10" defaultRowHeight="12.75" x14ac:dyDescent="0.2"/>
  <cols>
    <col min="1" max="1" width="12.42578125" customWidth="1"/>
    <col min="2" max="32" width="5.7109375" customWidth="1"/>
    <col min="34" max="34" width="11.42578125" style="6"/>
    <col min="35" max="35" width="13.42578125" customWidth="1"/>
  </cols>
  <sheetData>
    <row r="1" spans="1:39" ht="20.25" x14ac:dyDescent="0.3">
      <c r="A1" s="45" t="s">
        <v>42</v>
      </c>
      <c r="AH1"/>
    </row>
    <row r="2" spans="1:39" ht="12.75" customHeight="1" x14ac:dyDescent="0.2">
      <c r="AH2"/>
    </row>
    <row r="3" spans="1:39" ht="12.75" customHeight="1" x14ac:dyDescent="0.2">
      <c r="AH3"/>
    </row>
    <row r="4" spans="1:39" ht="12.75" customHeight="1" x14ac:dyDescent="0.2">
      <c r="AH4"/>
    </row>
    <row r="5" spans="1:39" x14ac:dyDescent="0.2">
      <c r="B5" s="25"/>
      <c r="D5" s="15"/>
      <c r="AG5" s="4"/>
      <c r="AH5" s="36" t="s">
        <v>10</v>
      </c>
      <c r="AI5" s="36"/>
      <c r="AJ5" s="36"/>
      <c r="AK5" s="36"/>
      <c r="AM5" s="1"/>
    </row>
    <row r="6" spans="1:39" ht="13.5" thickBot="1" x14ac:dyDescent="0.25">
      <c r="A6" s="25">
        <f>DATE(Ann,6,1)</f>
        <v>40695</v>
      </c>
      <c r="D6" s="15"/>
      <c r="AG6" s="4"/>
      <c r="AH6" s="4"/>
      <c r="AI6" s="4"/>
      <c r="AJ6" s="4"/>
      <c r="AK6" s="9"/>
      <c r="AM6" s="1"/>
    </row>
    <row r="7" spans="1:39" ht="12.75" customHeight="1" x14ac:dyDescent="0.2">
      <c r="A7" s="10" t="s">
        <v>0</v>
      </c>
      <c r="B7" s="31">
        <v>1</v>
      </c>
      <c r="C7" s="31">
        <v>2</v>
      </c>
      <c r="D7" s="31">
        <v>3</v>
      </c>
      <c r="E7" s="31">
        <v>4</v>
      </c>
      <c r="F7" s="31">
        <v>5</v>
      </c>
      <c r="G7" s="31">
        <v>6</v>
      </c>
      <c r="H7" s="31">
        <v>7</v>
      </c>
      <c r="I7" s="31">
        <v>8</v>
      </c>
      <c r="J7" s="31">
        <v>9</v>
      </c>
      <c r="K7" s="31">
        <v>10</v>
      </c>
      <c r="L7" s="31">
        <v>11</v>
      </c>
      <c r="M7" s="31">
        <v>12</v>
      </c>
      <c r="N7" s="31">
        <v>13</v>
      </c>
      <c r="O7" s="31">
        <v>14</v>
      </c>
      <c r="P7" s="31">
        <v>15</v>
      </c>
      <c r="Q7" s="31">
        <v>16</v>
      </c>
      <c r="R7" s="31">
        <v>17</v>
      </c>
      <c r="S7" s="31">
        <v>18</v>
      </c>
      <c r="T7" s="31">
        <v>19</v>
      </c>
      <c r="U7" s="31">
        <v>20</v>
      </c>
      <c r="V7" s="31">
        <v>21</v>
      </c>
      <c r="W7" s="31">
        <v>22</v>
      </c>
      <c r="X7" s="31">
        <v>23</v>
      </c>
      <c r="Y7" s="31">
        <v>24</v>
      </c>
      <c r="Z7" s="31">
        <v>25</v>
      </c>
      <c r="AA7" s="31">
        <v>26</v>
      </c>
      <c r="AB7" s="31">
        <v>27</v>
      </c>
      <c r="AC7" s="31">
        <v>28</v>
      </c>
      <c r="AD7" s="31">
        <v>29</v>
      </c>
      <c r="AE7" s="31">
        <v>30</v>
      </c>
      <c r="AF7" s="2"/>
      <c r="AG7" s="2"/>
      <c r="AH7" s="34"/>
      <c r="AI7" s="4"/>
      <c r="AJ7" s="37" t="str">
        <f>A7</f>
        <v>juin</v>
      </c>
      <c r="AK7" s="38"/>
    </row>
    <row r="8" spans="1:39" x14ac:dyDescent="0.2">
      <c r="A8" s="12">
        <f>Ann</f>
        <v>2011</v>
      </c>
      <c r="B8" s="22" t="str">
        <f>TEXT(A6,"jjj")</f>
        <v>mer</v>
      </c>
      <c r="C8" s="22" t="str">
        <f t="shared" ref="C8:AE8" si="0">TEXT($A$6+C7-1,"jjj")</f>
        <v>jeu</v>
      </c>
      <c r="D8" s="22" t="str">
        <f t="shared" si="0"/>
        <v>ven</v>
      </c>
      <c r="E8" s="22" t="str">
        <f t="shared" si="0"/>
        <v>sam</v>
      </c>
      <c r="F8" s="22" t="str">
        <f t="shared" si="0"/>
        <v>dim</v>
      </c>
      <c r="G8" s="22" t="str">
        <f t="shared" si="0"/>
        <v>lun</v>
      </c>
      <c r="H8" s="22" t="str">
        <f t="shared" si="0"/>
        <v>mar</v>
      </c>
      <c r="I8" s="22" t="str">
        <f t="shared" si="0"/>
        <v>mer</v>
      </c>
      <c r="J8" s="22" t="str">
        <f t="shared" si="0"/>
        <v>jeu</v>
      </c>
      <c r="K8" s="22" t="str">
        <f t="shared" si="0"/>
        <v>ven</v>
      </c>
      <c r="L8" s="22" t="str">
        <f t="shared" si="0"/>
        <v>sam</v>
      </c>
      <c r="M8" s="22" t="str">
        <f t="shared" si="0"/>
        <v>dim</v>
      </c>
      <c r="N8" s="22" t="str">
        <f t="shared" si="0"/>
        <v>lun</v>
      </c>
      <c r="O8" s="22" t="str">
        <f t="shared" si="0"/>
        <v>mar</v>
      </c>
      <c r="P8" s="22" t="str">
        <f t="shared" si="0"/>
        <v>mer</v>
      </c>
      <c r="Q8" s="22" t="str">
        <f t="shared" si="0"/>
        <v>jeu</v>
      </c>
      <c r="R8" s="22" t="str">
        <f t="shared" si="0"/>
        <v>ven</v>
      </c>
      <c r="S8" s="22" t="str">
        <f t="shared" si="0"/>
        <v>sam</v>
      </c>
      <c r="T8" s="22" t="str">
        <f t="shared" si="0"/>
        <v>dim</v>
      </c>
      <c r="U8" s="22" t="str">
        <f t="shared" si="0"/>
        <v>lun</v>
      </c>
      <c r="V8" s="22" t="str">
        <f t="shared" si="0"/>
        <v>mar</v>
      </c>
      <c r="W8" s="22" t="str">
        <f t="shared" si="0"/>
        <v>mer</v>
      </c>
      <c r="X8" s="22" t="str">
        <f t="shared" si="0"/>
        <v>jeu</v>
      </c>
      <c r="Y8" s="22" t="str">
        <f t="shared" si="0"/>
        <v>ven</v>
      </c>
      <c r="Z8" s="22" t="str">
        <f t="shared" si="0"/>
        <v>sam</v>
      </c>
      <c r="AA8" s="22" t="str">
        <f t="shared" si="0"/>
        <v>dim</v>
      </c>
      <c r="AB8" s="22" t="str">
        <f t="shared" si="0"/>
        <v>lun</v>
      </c>
      <c r="AC8" s="22" t="str">
        <f t="shared" si="0"/>
        <v>mar</v>
      </c>
      <c r="AD8" s="22" t="str">
        <f t="shared" si="0"/>
        <v>mer</v>
      </c>
      <c r="AE8" s="22" t="str">
        <f t="shared" si="0"/>
        <v>jeu</v>
      </c>
      <c r="AF8" s="2"/>
      <c r="AG8" s="2"/>
      <c r="AH8" s="35"/>
      <c r="AI8" s="4"/>
      <c r="AJ8" s="39">
        <f>A8-1</f>
        <v>2010</v>
      </c>
      <c r="AK8" s="40"/>
    </row>
    <row r="9" spans="1:39" x14ac:dyDescent="0.2">
      <c r="A9" s="11" t="s">
        <v>4</v>
      </c>
      <c r="B9" s="13" t="s">
        <v>8</v>
      </c>
      <c r="C9" s="13" t="s">
        <v>8</v>
      </c>
      <c r="D9" s="13" t="s">
        <v>8</v>
      </c>
      <c r="E9" s="13" t="s">
        <v>8</v>
      </c>
      <c r="F9" s="13" t="s">
        <v>8</v>
      </c>
      <c r="G9" s="13" t="s">
        <v>8</v>
      </c>
      <c r="H9" s="13" t="s">
        <v>10</v>
      </c>
      <c r="I9" s="13" t="s">
        <v>9</v>
      </c>
      <c r="J9" s="13" t="s">
        <v>11</v>
      </c>
      <c r="K9" s="13" t="s">
        <v>12</v>
      </c>
      <c r="L9" s="13" t="s">
        <v>13</v>
      </c>
      <c r="M9" s="13" t="s">
        <v>14</v>
      </c>
      <c r="N9" s="13" t="s">
        <v>16</v>
      </c>
      <c r="O9" s="13" t="s">
        <v>15</v>
      </c>
      <c r="P9" s="13" t="s">
        <v>8</v>
      </c>
      <c r="Q9" s="13" t="s">
        <v>8</v>
      </c>
      <c r="R9" s="13" t="s">
        <v>8</v>
      </c>
      <c r="S9" s="13" t="s">
        <v>8</v>
      </c>
      <c r="T9" s="13" t="s">
        <v>8</v>
      </c>
      <c r="U9" s="13" t="s">
        <v>8</v>
      </c>
      <c r="V9" s="13" t="s">
        <v>8</v>
      </c>
      <c r="W9" s="13" t="s">
        <v>8</v>
      </c>
      <c r="X9" s="13" t="s">
        <v>8</v>
      </c>
      <c r="Y9" s="13" t="s">
        <v>8</v>
      </c>
      <c r="Z9" s="13" t="s">
        <v>8</v>
      </c>
      <c r="AA9" s="13" t="s">
        <v>8</v>
      </c>
      <c r="AB9" s="13" t="s">
        <v>8</v>
      </c>
      <c r="AC9" s="13" t="s">
        <v>8</v>
      </c>
      <c r="AD9" s="13" t="s">
        <v>8</v>
      </c>
      <c r="AE9" s="13" t="s">
        <v>8</v>
      </c>
      <c r="AF9" s="4"/>
      <c r="AG9" s="4"/>
      <c r="AH9" s="29">
        <f>IF(COUNTIF(B9:AE9,"Congés")&gt;0,COUNTIF(B9:AE9,"Congés"),"")</f>
        <v>1</v>
      </c>
      <c r="AI9" s="4"/>
      <c r="AJ9" s="24" t="str">
        <f>IF(A9&lt;&gt;"",A9,"")</f>
        <v>vero</v>
      </c>
      <c r="AK9" s="23">
        <v>30</v>
      </c>
      <c r="AL9" s="1"/>
      <c r="AM9" s="1"/>
    </row>
    <row r="10" spans="1:39" x14ac:dyDescent="0.2">
      <c r="A10" s="11" t="s">
        <v>6</v>
      </c>
      <c r="B10" s="13" t="s">
        <v>8</v>
      </c>
      <c r="C10" s="13" t="s">
        <v>8</v>
      </c>
      <c r="D10" s="13" t="s">
        <v>8</v>
      </c>
      <c r="E10" s="13" t="s">
        <v>8</v>
      </c>
      <c r="F10" s="13" t="s">
        <v>8</v>
      </c>
      <c r="G10" s="13" t="s">
        <v>8</v>
      </c>
      <c r="H10" s="13" t="s">
        <v>8</v>
      </c>
      <c r="I10" s="13" t="s">
        <v>8</v>
      </c>
      <c r="J10" s="13" t="s">
        <v>8</v>
      </c>
      <c r="K10" s="13" t="s">
        <v>8</v>
      </c>
      <c r="L10" s="13" t="s">
        <v>8</v>
      </c>
      <c r="M10" s="13" t="s">
        <v>8</v>
      </c>
      <c r="N10" s="13" t="s">
        <v>8</v>
      </c>
      <c r="O10" s="13" t="s">
        <v>8</v>
      </c>
      <c r="P10" s="13" t="s">
        <v>8</v>
      </c>
      <c r="Q10" s="13" t="s">
        <v>8</v>
      </c>
      <c r="R10" s="13" t="s">
        <v>8</v>
      </c>
      <c r="S10" s="13" t="s">
        <v>8</v>
      </c>
      <c r="T10" s="13" t="s">
        <v>8</v>
      </c>
      <c r="U10" s="13" t="s">
        <v>8</v>
      </c>
      <c r="V10" s="13" t="s">
        <v>8</v>
      </c>
      <c r="W10" s="13" t="s">
        <v>8</v>
      </c>
      <c r="X10" s="13" t="s">
        <v>8</v>
      </c>
      <c r="Y10" s="13" t="s">
        <v>8</v>
      </c>
      <c r="Z10" s="13" t="s">
        <v>8</v>
      </c>
      <c r="AA10" s="13" t="s">
        <v>8</v>
      </c>
      <c r="AB10" s="13" t="s">
        <v>8</v>
      </c>
      <c r="AC10" s="13" t="s">
        <v>8</v>
      </c>
      <c r="AD10" s="13" t="s">
        <v>8</v>
      </c>
      <c r="AE10" s="13" t="s">
        <v>8</v>
      </c>
      <c r="AF10" s="4"/>
      <c r="AG10" s="4"/>
      <c r="AH10" s="29" t="str">
        <f t="shared" ref="AH10:AH12" si="1">IF(COUNTIF(B10:AE10,"Congés")&gt;0,COUNTIF(B10:AE10,"Congés"),"")</f>
        <v/>
      </c>
      <c r="AI10" s="4"/>
      <c r="AJ10" s="24" t="str">
        <f t="shared" ref="AJ10:AJ11" si="2">IF(A10&lt;&gt;"",A10,"")</f>
        <v>benjamin</v>
      </c>
      <c r="AK10" s="23">
        <v>30</v>
      </c>
      <c r="AL10" s="1" t="s">
        <v>1</v>
      </c>
      <c r="AM10" s="1"/>
    </row>
    <row r="11" spans="1:39" x14ac:dyDescent="0.2">
      <c r="A11" s="11" t="s">
        <v>7</v>
      </c>
      <c r="B11" s="13" t="s">
        <v>8</v>
      </c>
      <c r="C11" s="13" t="s">
        <v>8</v>
      </c>
      <c r="D11" s="13" t="s">
        <v>8</v>
      </c>
      <c r="E11" s="13" t="s">
        <v>8</v>
      </c>
      <c r="F11" s="13" t="s">
        <v>8</v>
      </c>
      <c r="G11" s="13" t="s">
        <v>8</v>
      </c>
      <c r="H11" s="13" t="s">
        <v>8</v>
      </c>
      <c r="I11" s="13" t="s">
        <v>8</v>
      </c>
      <c r="J11" s="13" t="s">
        <v>8</v>
      </c>
      <c r="K11" s="13" t="s">
        <v>8</v>
      </c>
      <c r="L11" s="13" t="s">
        <v>8</v>
      </c>
      <c r="M11" s="13" t="s">
        <v>8</v>
      </c>
      <c r="N11" s="13" t="s">
        <v>8</v>
      </c>
      <c r="O11" s="13" t="s">
        <v>8</v>
      </c>
      <c r="P11" s="13" t="s">
        <v>8</v>
      </c>
      <c r="Q11" s="13" t="s">
        <v>8</v>
      </c>
      <c r="R11" s="13" t="s">
        <v>8</v>
      </c>
      <c r="S11" s="13" t="s">
        <v>8</v>
      </c>
      <c r="T11" s="13" t="s">
        <v>8</v>
      </c>
      <c r="U11" s="13" t="s">
        <v>8</v>
      </c>
      <c r="V11" s="13" t="s">
        <v>8</v>
      </c>
      <c r="W11" s="13" t="s">
        <v>8</v>
      </c>
      <c r="X11" s="13" t="s">
        <v>8</v>
      </c>
      <c r="Y11" s="13" t="s">
        <v>8</v>
      </c>
      <c r="Z11" s="13" t="s">
        <v>8</v>
      </c>
      <c r="AA11" s="13" t="s">
        <v>8</v>
      </c>
      <c r="AB11" s="13" t="s">
        <v>8</v>
      </c>
      <c r="AC11" s="13" t="s">
        <v>8</v>
      </c>
      <c r="AD11" s="13" t="s">
        <v>8</v>
      </c>
      <c r="AE11" s="13" t="s">
        <v>8</v>
      </c>
      <c r="AF11" s="4"/>
      <c r="AG11" s="4"/>
      <c r="AH11" s="29" t="str">
        <f t="shared" si="1"/>
        <v/>
      </c>
      <c r="AI11" s="4"/>
      <c r="AJ11" s="24" t="str">
        <f t="shared" si="2"/>
        <v xml:space="preserve">nizar </v>
      </c>
      <c r="AK11" s="23">
        <v>32</v>
      </c>
      <c r="AL11" s="1" t="s">
        <v>2</v>
      </c>
      <c r="AM11" s="1"/>
    </row>
    <row r="12" spans="1:39" x14ac:dyDescent="0.2">
      <c r="A12" s="42" t="s">
        <v>34</v>
      </c>
      <c r="B12" s="30" t="s">
        <v>8</v>
      </c>
      <c r="C12" s="30" t="s">
        <v>8</v>
      </c>
      <c r="D12" s="30" t="s">
        <v>8</v>
      </c>
      <c r="E12" s="30" t="s">
        <v>35</v>
      </c>
      <c r="F12" s="30" t="s">
        <v>8</v>
      </c>
      <c r="G12" s="30" t="s">
        <v>8</v>
      </c>
      <c r="H12" s="30" t="s">
        <v>8</v>
      </c>
      <c r="I12" s="30" t="s">
        <v>8</v>
      </c>
      <c r="J12" s="30" t="s">
        <v>8</v>
      </c>
      <c r="K12" s="30" t="s">
        <v>8</v>
      </c>
      <c r="L12" s="30" t="s">
        <v>8</v>
      </c>
      <c r="M12" s="30" t="s">
        <v>8</v>
      </c>
      <c r="N12" s="30" t="s">
        <v>8</v>
      </c>
      <c r="O12" s="30" t="s">
        <v>8</v>
      </c>
      <c r="P12" s="30" t="s">
        <v>8</v>
      </c>
      <c r="Q12" s="30" t="s">
        <v>8</v>
      </c>
      <c r="R12" s="30" t="s">
        <v>8</v>
      </c>
      <c r="S12" s="30" t="s">
        <v>8</v>
      </c>
      <c r="T12" s="30" t="s">
        <v>8</v>
      </c>
      <c r="U12" s="30" t="s">
        <v>8</v>
      </c>
      <c r="V12" s="30" t="s">
        <v>8</v>
      </c>
      <c r="W12" s="30" t="s">
        <v>8</v>
      </c>
      <c r="X12" s="30" t="s">
        <v>8</v>
      </c>
      <c r="Y12" s="30" t="s">
        <v>8</v>
      </c>
      <c r="Z12" s="30" t="s">
        <v>8</v>
      </c>
      <c r="AA12" s="30" t="s">
        <v>8</v>
      </c>
      <c r="AB12" s="30" t="s">
        <v>8</v>
      </c>
      <c r="AC12" s="30" t="s">
        <v>8</v>
      </c>
      <c r="AD12" s="30" t="s">
        <v>8</v>
      </c>
      <c r="AE12" s="30" t="s">
        <v>8</v>
      </c>
      <c r="AF12" s="4"/>
      <c r="AG12" s="4"/>
      <c r="AH12" s="2" t="str">
        <f t="shared" si="1"/>
        <v/>
      </c>
      <c r="AI12" s="2"/>
      <c r="AJ12" s="5"/>
      <c r="AK12" s="9"/>
      <c r="AL12" s="1"/>
    </row>
    <row r="13" spans="1:39" x14ac:dyDescent="0.2">
      <c r="A13" s="29">
        <f>SUM(B13:AE13)</f>
        <v>0</v>
      </c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4"/>
      <c r="AG13" s="4"/>
      <c r="AH13" s="4"/>
      <c r="AI13" s="4"/>
      <c r="AJ13" s="4"/>
      <c r="AK13" s="9"/>
      <c r="AL13" s="1"/>
    </row>
    <row r="14" spans="1:39" x14ac:dyDescent="0.2">
      <c r="AH14"/>
    </row>
    <row r="15" spans="1:39" x14ac:dyDescent="0.2">
      <c r="AH15"/>
    </row>
    <row r="16" spans="1:39" x14ac:dyDescent="0.2">
      <c r="AH16"/>
    </row>
    <row r="17" spans="34:34" x14ac:dyDescent="0.2">
      <c r="AH17"/>
    </row>
    <row r="18" spans="34:34" x14ac:dyDescent="0.2">
      <c r="AH18"/>
    </row>
    <row r="19" spans="34:34" x14ac:dyDescent="0.2">
      <c r="AH19"/>
    </row>
    <row r="20" spans="34:34" x14ac:dyDescent="0.2">
      <c r="AH20"/>
    </row>
    <row r="21" spans="34:34" x14ac:dyDescent="0.2">
      <c r="AH21"/>
    </row>
    <row r="22" spans="34:34" x14ac:dyDescent="0.2">
      <c r="AH22"/>
    </row>
    <row r="23" spans="34:34" x14ac:dyDescent="0.2">
      <c r="AH23"/>
    </row>
    <row r="24" spans="34:34" x14ac:dyDescent="0.2">
      <c r="AH24"/>
    </row>
    <row r="25" spans="34:34" x14ac:dyDescent="0.2">
      <c r="AH25"/>
    </row>
    <row r="26" spans="34:34" x14ac:dyDescent="0.2">
      <c r="AH26"/>
    </row>
    <row r="27" spans="34:34" x14ac:dyDescent="0.2">
      <c r="AH27"/>
    </row>
    <row r="28" spans="34:34" x14ac:dyDescent="0.2">
      <c r="AH28"/>
    </row>
    <row r="29" spans="34:34" x14ac:dyDescent="0.2">
      <c r="AH29"/>
    </row>
    <row r="30" spans="34:34" x14ac:dyDescent="0.2">
      <c r="AH30"/>
    </row>
    <row r="31" spans="34:34" x14ac:dyDescent="0.2">
      <c r="AH31"/>
    </row>
    <row r="32" spans="34:34" x14ac:dyDescent="0.2">
      <c r="AH32"/>
    </row>
    <row r="33" spans="34:34" x14ac:dyDescent="0.2">
      <c r="AH33"/>
    </row>
    <row r="34" spans="34:34" x14ac:dyDescent="0.2">
      <c r="AH34"/>
    </row>
    <row r="35" spans="34:34" x14ac:dyDescent="0.2">
      <c r="AH35"/>
    </row>
    <row r="36" spans="34:34" x14ac:dyDescent="0.2">
      <c r="AH36"/>
    </row>
    <row r="37" spans="34:34" x14ac:dyDescent="0.2">
      <c r="AH37"/>
    </row>
    <row r="38" spans="34:34" x14ac:dyDescent="0.2">
      <c r="AH38"/>
    </row>
    <row r="39" spans="34:34" x14ac:dyDescent="0.2">
      <c r="AH39"/>
    </row>
    <row r="40" spans="34:34" x14ac:dyDescent="0.2">
      <c r="AH40"/>
    </row>
    <row r="41" spans="34:34" x14ac:dyDescent="0.2">
      <c r="AH41"/>
    </row>
    <row r="42" spans="34:34" x14ac:dyDescent="0.2">
      <c r="AH42"/>
    </row>
    <row r="43" spans="34:34" x14ac:dyDescent="0.2">
      <c r="AH43"/>
    </row>
    <row r="44" spans="34:34" x14ac:dyDescent="0.2">
      <c r="AH44"/>
    </row>
    <row r="45" spans="34:34" x14ac:dyDescent="0.2">
      <c r="AH45"/>
    </row>
    <row r="46" spans="34:34" x14ac:dyDescent="0.2">
      <c r="AH46"/>
    </row>
    <row r="47" spans="34:34" x14ac:dyDescent="0.2">
      <c r="AH47"/>
    </row>
    <row r="48" spans="34:34" x14ac:dyDescent="0.2">
      <c r="AH48"/>
    </row>
    <row r="49" spans="34:34" x14ac:dyDescent="0.2">
      <c r="AH49"/>
    </row>
    <row r="50" spans="34:34" x14ac:dyDescent="0.2">
      <c r="AH50"/>
    </row>
    <row r="51" spans="34:34" x14ac:dyDescent="0.2">
      <c r="AH51"/>
    </row>
    <row r="52" spans="34:34" x14ac:dyDescent="0.2">
      <c r="AH52"/>
    </row>
    <row r="53" spans="34:34" x14ac:dyDescent="0.2">
      <c r="AH53"/>
    </row>
    <row r="54" spans="34:34" x14ac:dyDescent="0.2">
      <c r="AH54"/>
    </row>
    <row r="55" spans="34:34" x14ac:dyDescent="0.2">
      <c r="AH55"/>
    </row>
    <row r="56" spans="34:34" x14ac:dyDescent="0.2">
      <c r="AH56"/>
    </row>
    <row r="57" spans="34:34" x14ac:dyDescent="0.2">
      <c r="AH57"/>
    </row>
    <row r="58" spans="34:34" x14ac:dyDescent="0.2">
      <c r="AH58"/>
    </row>
    <row r="59" spans="34:34" x14ac:dyDescent="0.2">
      <c r="AH59"/>
    </row>
    <row r="60" spans="34:34" x14ac:dyDescent="0.2">
      <c r="AH60"/>
    </row>
    <row r="61" spans="34:34" x14ac:dyDescent="0.2">
      <c r="AH61"/>
    </row>
    <row r="62" spans="34:34" x14ac:dyDescent="0.2">
      <c r="AH62"/>
    </row>
    <row r="63" spans="34:34" x14ac:dyDescent="0.2">
      <c r="AH63"/>
    </row>
    <row r="64" spans="34:34" x14ac:dyDescent="0.2">
      <c r="AH64"/>
    </row>
    <row r="65" spans="34:34" x14ac:dyDescent="0.2">
      <c r="AH65"/>
    </row>
    <row r="66" spans="34:34" x14ac:dyDescent="0.2">
      <c r="AH66"/>
    </row>
    <row r="67" spans="34:34" x14ac:dyDescent="0.2">
      <c r="AH67"/>
    </row>
    <row r="68" spans="34:34" x14ac:dyDescent="0.2">
      <c r="AH68"/>
    </row>
    <row r="69" spans="34:34" x14ac:dyDescent="0.2">
      <c r="AH69"/>
    </row>
    <row r="70" spans="34:34" x14ac:dyDescent="0.2">
      <c r="AH70"/>
    </row>
    <row r="71" spans="34:34" x14ac:dyDescent="0.2">
      <c r="AH71"/>
    </row>
    <row r="72" spans="34:34" x14ac:dyDescent="0.2">
      <c r="AH72"/>
    </row>
    <row r="73" spans="34:34" x14ac:dyDescent="0.2">
      <c r="AH73"/>
    </row>
    <row r="74" spans="34:34" x14ac:dyDescent="0.2">
      <c r="AH74"/>
    </row>
    <row r="75" spans="34:34" x14ac:dyDescent="0.2">
      <c r="AH75"/>
    </row>
    <row r="76" spans="34:34" x14ac:dyDescent="0.2">
      <c r="AH76"/>
    </row>
    <row r="77" spans="34:34" x14ac:dyDescent="0.2">
      <c r="AH77"/>
    </row>
    <row r="78" spans="34:34" x14ac:dyDescent="0.2">
      <c r="AH78"/>
    </row>
    <row r="79" spans="34:34" x14ac:dyDescent="0.2">
      <c r="AH79"/>
    </row>
    <row r="80" spans="34:34" x14ac:dyDescent="0.2">
      <c r="AH80"/>
    </row>
    <row r="81" spans="34:34" x14ac:dyDescent="0.2">
      <c r="AH81"/>
    </row>
    <row r="82" spans="34:34" x14ac:dyDescent="0.2">
      <c r="AH82"/>
    </row>
    <row r="83" spans="34:34" x14ac:dyDescent="0.2">
      <c r="AH83"/>
    </row>
    <row r="84" spans="34:34" x14ac:dyDescent="0.2">
      <c r="AH84"/>
    </row>
    <row r="85" spans="34:34" x14ac:dyDescent="0.2">
      <c r="AH85"/>
    </row>
    <row r="86" spans="34:34" x14ac:dyDescent="0.2">
      <c r="AH86"/>
    </row>
    <row r="87" spans="34:34" x14ac:dyDescent="0.2">
      <c r="AH87"/>
    </row>
    <row r="88" spans="34:34" x14ac:dyDescent="0.2">
      <c r="AH88"/>
    </row>
    <row r="89" spans="34:34" x14ac:dyDescent="0.2">
      <c r="AH89"/>
    </row>
    <row r="90" spans="34:34" x14ac:dyDescent="0.2">
      <c r="AH90"/>
    </row>
    <row r="91" spans="34:34" x14ac:dyDescent="0.2">
      <c r="AH91"/>
    </row>
    <row r="92" spans="34:34" x14ac:dyDescent="0.2">
      <c r="AH92"/>
    </row>
    <row r="93" spans="34:34" x14ac:dyDescent="0.2">
      <c r="AH93"/>
    </row>
    <row r="94" spans="34:34" x14ac:dyDescent="0.2">
      <c r="AH94"/>
    </row>
    <row r="95" spans="34:34" x14ac:dyDescent="0.2">
      <c r="AH95"/>
    </row>
    <row r="96" spans="34:34" x14ac:dyDescent="0.2">
      <c r="AH96"/>
    </row>
    <row r="97" spans="34:34" x14ac:dyDescent="0.2">
      <c r="AH97"/>
    </row>
    <row r="98" spans="34:34" x14ac:dyDescent="0.2">
      <c r="AH98"/>
    </row>
    <row r="99" spans="34:34" x14ac:dyDescent="0.2">
      <c r="AH99"/>
    </row>
    <row r="100" spans="34:34" x14ac:dyDescent="0.2">
      <c r="AH100"/>
    </row>
    <row r="101" spans="34:34" x14ac:dyDescent="0.2">
      <c r="AH101"/>
    </row>
    <row r="102" spans="34:34" s="3" customFormat="1" x14ac:dyDescent="0.2"/>
    <row r="103" spans="34:34" x14ac:dyDescent="0.2">
      <c r="AH103"/>
    </row>
    <row r="104" spans="34:34" ht="12.75" customHeight="1" x14ac:dyDescent="0.2">
      <c r="AH104"/>
    </row>
    <row r="105" spans="34:34" ht="12.75" customHeight="1" x14ac:dyDescent="0.2">
      <c r="AH105"/>
    </row>
    <row r="106" spans="34:34" x14ac:dyDescent="0.2">
      <c r="AH106"/>
    </row>
    <row r="107" spans="34:34" s="3" customFormat="1" x14ac:dyDescent="0.2"/>
    <row r="108" spans="34:34" s="3" customFormat="1" x14ac:dyDescent="0.2"/>
    <row r="109" spans="34:34" x14ac:dyDescent="0.2">
      <c r="AH109"/>
    </row>
    <row r="110" spans="34:34" x14ac:dyDescent="0.2">
      <c r="AH110"/>
    </row>
    <row r="111" spans="34:34" x14ac:dyDescent="0.2">
      <c r="AH111"/>
    </row>
    <row r="112" spans="34:34" x14ac:dyDescent="0.2">
      <c r="AH112"/>
    </row>
    <row r="113" spans="34:34" x14ac:dyDescent="0.2">
      <c r="AH113"/>
    </row>
    <row r="114" spans="34:34" x14ac:dyDescent="0.2">
      <c r="AH114"/>
    </row>
    <row r="115" spans="34:34" x14ac:dyDescent="0.2">
      <c r="AH115"/>
    </row>
    <row r="116" spans="34:34" x14ac:dyDescent="0.2">
      <c r="AH116"/>
    </row>
    <row r="117" spans="34:34" x14ac:dyDescent="0.2">
      <c r="AH117"/>
    </row>
    <row r="118" spans="34:34" x14ac:dyDescent="0.2">
      <c r="AH118"/>
    </row>
    <row r="119" spans="34:34" x14ac:dyDescent="0.2">
      <c r="AH119"/>
    </row>
    <row r="120" spans="34:34" x14ac:dyDescent="0.2">
      <c r="AH120"/>
    </row>
    <row r="121" spans="34:34" x14ac:dyDescent="0.2">
      <c r="AH121"/>
    </row>
    <row r="122" spans="34:34" x14ac:dyDescent="0.2">
      <c r="AH122"/>
    </row>
    <row r="123" spans="34:34" x14ac:dyDescent="0.2">
      <c r="AH123"/>
    </row>
    <row r="124" spans="34:34" x14ac:dyDescent="0.2">
      <c r="AH124"/>
    </row>
    <row r="125" spans="34:34" x14ac:dyDescent="0.2">
      <c r="AH125"/>
    </row>
    <row r="126" spans="34:34" x14ac:dyDescent="0.2">
      <c r="AH126"/>
    </row>
    <row r="127" spans="34:34" x14ac:dyDescent="0.2">
      <c r="AH127"/>
    </row>
    <row r="128" spans="34:34" x14ac:dyDescent="0.2">
      <c r="AH128"/>
    </row>
    <row r="129" spans="34:34" x14ac:dyDescent="0.2">
      <c r="AH129"/>
    </row>
    <row r="130" spans="34:34" x14ac:dyDescent="0.2">
      <c r="AH130"/>
    </row>
    <row r="131" spans="34:34" x14ac:dyDescent="0.2">
      <c r="AH131"/>
    </row>
    <row r="132" spans="34:34" x14ac:dyDescent="0.2">
      <c r="AH132"/>
    </row>
    <row r="133" spans="34:34" x14ac:dyDescent="0.2">
      <c r="AH133"/>
    </row>
    <row r="134" spans="34:34" x14ac:dyDescent="0.2">
      <c r="AH134"/>
    </row>
    <row r="135" spans="34:34" x14ac:dyDescent="0.2">
      <c r="AH135"/>
    </row>
    <row r="136" spans="34:34" x14ac:dyDescent="0.2">
      <c r="AH136"/>
    </row>
    <row r="137" spans="34:34" x14ac:dyDescent="0.2">
      <c r="AH137"/>
    </row>
    <row r="138" spans="34:34" x14ac:dyDescent="0.2">
      <c r="AH138"/>
    </row>
    <row r="139" spans="34:34" x14ac:dyDescent="0.2">
      <c r="AH139"/>
    </row>
    <row r="140" spans="34:34" x14ac:dyDescent="0.2">
      <c r="AH140"/>
    </row>
    <row r="141" spans="34:34" x14ac:dyDescent="0.2">
      <c r="AH141"/>
    </row>
    <row r="142" spans="34:34" x14ac:dyDescent="0.2">
      <c r="AH142"/>
    </row>
    <row r="143" spans="34:34" x14ac:dyDescent="0.2">
      <c r="AH143"/>
    </row>
    <row r="144" spans="34:34" x14ac:dyDescent="0.2">
      <c r="AH144"/>
    </row>
    <row r="145" spans="34:34" x14ac:dyDescent="0.2">
      <c r="AH145"/>
    </row>
    <row r="146" spans="34:34" x14ac:dyDescent="0.2">
      <c r="AH146"/>
    </row>
    <row r="147" spans="34:34" x14ac:dyDescent="0.2">
      <c r="AH147"/>
    </row>
    <row r="148" spans="34:34" x14ac:dyDescent="0.2">
      <c r="AH148"/>
    </row>
    <row r="149" spans="34:34" x14ac:dyDescent="0.2">
      <c r="AH149"/>
    </row>
    <row r="150" spans="34:34" x14ac:dyDescent="0.2">
      <c r="AH150"/>
    </row>
    <row r="151" spans="34:34" x14ac:dyDescent="0.2">
      <c r="AH151"/>
    </row>
    <row r="152" spans="34:34" x14ac:dyDescent="0.2">
      <c r="AH152"/>
    </row>
    <row r="153" spans="34:34" x14ac:dyDescent="0.2">
      <c r="AH153"/>
    </row>
    <row r="154" spans="34:34" x14ac:dyDescent="0.2">
      <c r="AH154"/>
    </row>
    <row r="155" spans="34:34" x14ac:dyDescent="0.2">
      <c r="AH155"/>
    </row>
    <row r="156" spans="34:34" x14ac:dyDescent="0.2">
      <c r="AH156"/>
    </row>
    <row r="157" spans="34:34" x14ac:dyDescent="0.2">
      <c r="AH157"/>
    </row>
    <row r="158" spans="34:34" x14ac:dyDescent="0.2">
      <c r="AH158"/>
    </row>
    <row r="159" spans="34:34" x14ac:dyDescent="0.2">
      <c r="AH159"/>
    </row>
    <row r="160" spans="34:34" x14ac:dyDescent="0.2">
      <c r="AH160"/>
    </row>
    <row r="161" spans="34:34" x14ac:dyDescent="0.2">
      <c r="AH161"/>
    </row>
    <row r="162" spans="34:34" x14ac:dyDescent="0.2">
      <c r="AH162"/>
    </row>
    <row r="163" spans="34:34" x14ac:dyDescent="0.2">
      <c r="AH163"/>
    </row>
    <row r="164" spans="34:34" x14ac:dyDescent="0.2">
      <c r="AH164"/>
    </row>
    <row r="165" spans="34:34" x14ac:dyDescent="0.2">
      <c r="AH165"/>
    </row>
    <row r="166" spans="34:34" x14ac:dyDescent="0.2">
      <c r="AH166"/>
    </row>
    <row r="167" spans="34:34" x14ac:dyDescent="0.2">
      <c r="AH167"/>
    </row>
    <row r="168" spans="34:34" x14ac:dyDescent="0.2">
      <c r="AH168"/>
    </row>
    <row r="169" spans="34:34" x14ac:dyDescent="0.2">
      <c r="AH169"/>
    </row>
    <row r="170" spans="34:34" x14ac:dyDescent="0.2">
      <c r="AH170"/>
    </row>
    <row r="171" spans="34:34" x14ac:dyDescent="0.2">
      <c r="AH171"/>
    </row>
    <row r="172" spans="34:34" x14ac:dyDescent="0.2">
      <c r="AH172"/>
    </row>
    <row r="173" spans="34:34" x14ac:dyDescent="0.2">
      <c r="AH173"/>
    </row>
    <row r="174" spans="34:34" x14ac:dyDescent="0.2">
      <c r="AH174"/>
    </row>
    <row r="175" spans="34:34" x14ac:dyDescent="0.2">
      <c r="AH175"/>
    </row>
    <row r="176" spans="34:34" x14ac:dyDescent="0.2">
      <c r="AH176"/>
    </row>
    <row r="177" spans="34:34" x14ac:dyDescent="0.2">
      <c r="AH177"/>
    </row>
    <row r="178" spans="34:34" x14ac:dyDescent="0.2">
      <c r="AH178"/>
    </row>
    <row r="179" spans="34:34" x14ac:dyDescent="0.2">
      <c r="AH179"/>
    </row>
    <row r="180" spans="34:34" x14ac:dyDescent="0.2">
      <c r="AH180"/>
    </row>
    <row r="181" spans="34:34" x14ac:dyDescent="0.2">
      <c r="AH181"/>
    </row>
    <row r="182" spans="34:34" x14ac:dyDescent="0.2">
      <c r="AH182"/>
    </row>
    <row r="183" spans="34:34" x14ac:dyDescent="0.2">
      <c r="AH183"/>
    </row>
    <row r="184" spans="34:34" x14ac:dyDescent="0.2">
      <c r="AH184"/>
    </row>
    <row r="185" spans="34:34" x14ac:dyDescent="0.2">
      <c r="AH185"/>
    </row>
    <row r="186" spans="34:34" x14ac:dyDescent="0.2">
      <c r="AH186"/>
    </row>
    <row r="187" spans="34:34" x14ac:dyDescent="0.2">
      <c r="AH187"/>
    </row>
    <row r="188" spans="34:34" x14ac:dyDescent="0.2">
      <c r="AH188"/>
    </row>
    <row r="189" spans="34:34" x14ac:dyDescent="0.2">
      <c r="AH189"/>
    </row>
    <row r="190" spans="34:34" x14ac:dyDescent="0.2">
      <c r="AH190"/>
    </row>
    <row r="191" spans="34:34" x14ac:dyDescent="0.2">
      <c r="AH191"/>
    </row>
    <row r="192" spans="34:34" x14ac:dyDescent="0.2">
      <c r="AH192"/>
    </row>
    <row r="193" spans="34:34" x14ac:dyDescent="0.2">
      <c r="AH193"/>
    </row>
    <row r="194" spans="34:34" x14ac:dyDescent="0.2">
      <c r="AH194"/>
    </row>
    <row r="195" spans="34:34" x14ac:dyDescent="0.2">
      <c r="AH195"/>
    </row>
    <row r="196" spans="34:34" x14ac:dyDescent="0.2">
      <c r="AH196"/>
    </row>
    <row r="197" spans="34:34" x14ac:dyDescent="0.2">
      <c r="AH197"/>
    </row>
    <row r="198" spans="34:34" x14ac:dyDescent="0.2">
      <c r="AH198"/>
    </row>
    <row r="199" spans="34:34" x14ac:dyDescent="0.2">
      <c r="AH199"/>
    </row>
    <row r="200" spans="34:34" x14ac:dyDescent="0.2">
      <c r="AH200"/>
    </row>
    <row r="201" spans="34:34" x14ac:dyDescent="0.2">
      <c r="AH201"/>
    </row>
    <row r="202" spans="34:34" x14ac:dyDescent="0.2">
      <c r="AH202"/>
    </row>
    <row r="203" spans="34:34" x14ac:dyDescent="0.2">
      <c r="AH203"/>
    </row>
    <row r="204" spans="34:34" x14ac:dyDescent="0.2">
      <c r="AH204"/>
    </row>
    <row r="205" spans="34:34" x14ac:dyDescent="0.2">
      <c r="AH205"/>
    </row>
    <row r="206" spans="34:34" x14ac:dyDescent="0.2">
      <c r="AH206"/>
    </row>
    <row r="207" spans="34:34" x14ac:dyDescent="0.2">
      <c r="AH207"/>
    </row>
    <row r="208" spans="34:34" x14ac:dyDescent="0.2">
      <c r="AH208"/>
    </row>
    <row r="209" spans="34:34" x14ac:dyDescent="0.2">
      <c r="AH209"/>
    </row>
    <row r="210" spans="34:34" x14ac:dyDescent="0.2">
      <c r="AH210"/>
    </row>
    <row r="211" spans="34:34" x14ac:dyDescent="0.2">
      <c r="AH211"/>
    </row>
    <row r="212" spans="34:34" x14ac:dyDescent="0.2">
      <c r="AH212"/>
    </row>
    <row r="213" spans="34:34" x14ac:dyDescent="0.2">
      <c r="AH213"/>
    </row>
    <row r="214" spans="34:34" x14ac:dyDescent="0.2">
      <c r="AH214"/>
    </row>
    <row r="215" spans="34:34" x14ac:dyDescent="0.2">
      <c r="AH215"/>
    </row>
    <row r="216" spans="34:34" x14ac:dyDescent="0.2">
      <c r="AH216"/>
    </row>
    <row r="217" spans="34:34" x14ac:dyDescent="0.2">
      <c r="AH217"/>
    </row>
    <row r="218" spans="34:34" x14ac:dyDescent="0.2">
      <c r="AH218"/>
    </row>
    <row r="219" spans="34:34" x14ac:dyDescent="0.2">
      <c r="AH219"/>
    </row>
    <row r="220" spans="34:34" x14ac:dyDescent="0.2">
      <c r="AH220"/>
    </row>
    <row r="221" spans="34:34" x14ac:dyDescent="0.2">
      <c r="AH221"/>
    </row>
    <row r="222" spans="34:34" x14ac:dyDescent="0.2">
      <c r="AH222"/>
    </row>
    <row r="223" spans="34:34" x14ac:dyDescent="0.2">
      <c r="AH223"/>
    </row>
    <row r="224" spans="34:34" x14ac:dyDescent="0.2">
      <c r="AH224"/>
    </row>
    <row r="225" spans="34:34" x14ac:dyDescent="0.2">
      <c r="AH225"/>
    </row>
    <row r="226" spans="34:34" x14ac:dyDescent="0.2">
      <c r="AH226"/>
    </row>
    <row r="227" spans="34:34" x14ac:dyDescent="0.2">
      <c r="AH227"/>
    </row>
    <row r="228" spans="34:34" x14ac:dyDescent="0.2">
      <c r="AH228"/>
    </row>
    <row r="229" spans="34:34" x14ac:dyDescent="0.2">
      <c r="AH229"/>
    </row>
  </sheetData>
  <mergeCells count="4">
    <mergeCell ref="AH5:AK5"/>
    <mergeCell ref="AH7:AH8"/>
    <mergeCell ref="AJ7:AK7"/>
    <mergeCell ref="AJ8:AK8"/>
  </mergeCells>
  <phoneticPr fontId="5" type="noConversion"/>
  <conditionalFormatting sqref="C9:AE12 B10:B12">
    <cfRule type="cellIs" dxfId="57" priority="7" stopIfTrue="1" operator="equal">
      <formula>Mal.</formula>
    </cfRule>
  </conditionalFormatting>
  <conditionalFormatting sqref="B8">
    <cfRule type="timePeriod" dxfId="56" priority="3" stopIfTrue="1" timePeriod="today">
      <formula>FLOOR(B8,1)=TODAY()</formula>
    </cfRule>
    <cfRule type="cellIs" dxfId="55" priority="6" stopIfTrue="1" operator="equal">
      <formula>"dim"</formula>
    </cfRule>
  </conditionalFormatting>
  <conditionalFormatting sqref="C8:AE8">
    <cfRule type="cellIs" dxfId="54" priority="5" stopIfTrue="1" operator="equal">
      <formula>"dim"</formula>
    </cfRule>
  </conditionalFormatting>
  <conditionalFormatting sqref="B8:AE8">
    <cfRule type="cellIs" dxfId="53" priority="4" stopIfTrue="1" operator="equal">
      <formula>__fer1&amp;__fer2&amp;__fer3&amp;__fer4&amp;__fer5&amp;__fer6&amp;__fer7&amp;__fer8&amp;__fer9&amp;__fer10&amp;__fer11&amp;__fer12&amp;__fer13</formula>
    </cfRule>
  </conditionalFormatting>
  <conditionalFormatting sqref="C8:AE8">
    <cfRule type="timePeriod" dxfId="52" priority="1" stopIfTrue="1" timePeriod="today">
      <formula>FLOOR(C8,1)=TODAY()</formula>
    </cfRule>
    <cfRule type="cellIs" dxfId="51" priority="2" stopIfTrue="1" operator="equal">
      <formula>"dim"</formula>
    </cfRule>
  </conditionalFormatting>
  <conditionalFormatting sqref="B9:AE12">
    <cfRule type="cellIs" dxfId="50" priority="8" stopIfTrue="1" operator="equal">
      <formula>Braderie</formula>
    </cfRule>
    <cfRule type="cellIs" dxfId="49" priority="9" stopIfTrue="1" operator="equal">
      <formula>"Invent."</formula>
    </cfRule>
    <cfRule type="cellIs" dxfId="48" priority="10" stopIfTrue="1" operator="equal">
      <formula>_1_2jour.</formula>
    </cfRule>
    <cfRule type="cellIs" dxfId="47" priority="11" stopIfTrue="1" operator="equal">
      <formula>Mater.</formula>
    </cfRule>
    <cfRule type="cellIs" dxfId="46" priority="12" stopIfTrue="1" operator="equal">
      <formula>Pater.</formula>
    </cfRule>
    <cfRule type="cellIs" dxfId="45" priority="13" stopIfTrue="1" operator="equal">
      <formula>Congés</formula>
    </cfRule>
    <cfRule type="cellIs" dxfId="44" priority="14" stopIfTrue="1" operator="equal">
      <formula>Repos</formula>
    </cfRule>
    <cfRule type="cellIs" dxfId="43" priority="15" stopIfTrue="1" operator="equal">
      <formula>Mal.</formula>
    </cfRule>
    <cfRule type="iconSet" priority="16">
      <iconSet>
        <cfvo type="percent" val="0"/>
        <cfvo type="percent" val="33"/>
        <cfvo type="percent" val="67"/>
      </iconSet>
    </cfRule>
    <cfRule type="cellIs" dxfId="42" priority="17" stopIfTrue="1" operator="equal">
      <formula>Mal.</formula>
    </cfRule>
    <cfRule type="cellIs" dxfId="41" priority="18" stopIfTrue="1" operator="equal">
      <formula>Congés</formula>
    </cfRule>
    <cfRule type="cellIs" dxfId="40" priority="19" stopIfTrue="1" operator="equal">
      <formula>Repos</formula>
    </cfRule>
  </conditionalFormatting>
  <dataValidations count="2">
    <dataValidation type="list" allowBlank="1" showInputMessage="1" showErrorMessage="1" sqref="D5:D6">
      <formula1>$B$3:$B$14</formula1>
    </dataValidation>
    <dataValidation type="list" allowBlank="1" showInputMessage="1" showErrorMessage="1" sqref="B9:AE12">
      <formula1>ListeAJO</formula1>
    </dataValidation>
  </dataValidations>
  <pageMargins left="0.78749999999999998" right="0.78749999999999998" top="0.3" bottom="0" header="0.11805555555555555" footer="0.51180555555555551"/>
  <pageSetup paperSize="9" scale="70" firstPageNumber="0" orientation="landscape" horizontalDpi="300" verticalDpi="300" r:id="rId1"/>
  <headerFooter alignWithMargins="0">
    <oddHeader>&amp;C&amp;"Arial,Gras"firminy</oddHead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233"/>
  <sheetViews>
    <sheetView zoomScale="75" zoomScaleNormal="75" workbookViewId="0">
      <selection activeCell="T30" sqref="T30"/>
    </sheetView>
  </sheetViews>
  <sheetFormatPr baseColWidth="10" defaultRowHeight="12.75" x14ac:dyDescent="0.2"/>
  <cols>
    <col min="1" max="1" width="12" customWidth="1"/>
    <col min="2" max="32" width="5.7109375" customWidth="1"/>
    <col min="33" max="33" width="12.140625" customWidth="1"/>
    <col min="34" max="34" width="11.42578125" style="6"/>
    <col min="35" max="35" width="14.42578125" customWidth="1"/>
    <col min="36" max="36" width="14.28515625" style="3" customWidth="1"/>
  </cols>
  <sheetData>
    <row r="1" spans="34:36" ht="12.75" customHeight="1" x14ac:dyDescent="0.2">
      <c r="AH1"/>
      <c r="AJ1"/>
    </row>
    <row r="2" spans="34:36" ht="12.75" customHeight="1" x14ac:dyDescent="0.2">
      <c r="AH2"/>
      <c r="AJ2"/>
    </row>
    <row r="3" spans="34:36" x14ac:dyDescent="0.2">
      <c r="AH3"/>
      <c r="AJ3"/>
    </row>
    <row r="4" spans="34:36" x14ac:dyDescent="0.2">
      <c r="AH4"/>
      <c r="AJ4"/>
    </row>
    <row r="5" spans="34:36" x14ac:dyDescent="0.2">
      <c r="AH5"/>
      <c r="AJ5"/>
    </row>
    <row r="6" spans="34:36" x14ac:dyDescent="0.2">
      <c r="AH6"/>
      <c r="AJ6"/>
    </row>
    <row r="7" spans="34:36" x14ac:dyDescent="0.2">
      <c r="AH7"/>
      <c r="AJ7"/>
    </row>
    <row r="8" spans="34:36" x14ac:dyDescent="0.2">
      <c r="AH8"/>
      <c r="AJ8"/>
    </row>
    <row r="9" spans="34:36" x14ac:dyDescent="0.2">
      <c r="AH9"/>
      <c r="AJ9"/>
    </row>
    <row r="10" spans="34:36" x14ac:dyDescent="0.2">
      <c r="AH10"/>
      <c r="AJ10"/>
    </row>
    <row r="11" spans="34:36" x14ac:dyDescent="0.2">
      <c r="AH11"/>
      <c r="AJ11"/>
    </row>
    <row r="12" spans="34:36" x14ac:dyDescent="0.2">
      <c r="AH12"/>
      <c r="AJ12"/>
    </row>
    <row r="13" spans="34:36" x14ac:dyDescent="0.2">
      <c r="AH13"/>
      <c r="AJ13"/>
    </row>
    <row r="14" spans="34:36" x14ac:dyDescent="0.2">
      <c r="AH14"/>
      <c r="AJ14"/>
    </row>
    <row r="15" spans="34:36" x14ac:dyDescent="0.2">
      <c r="AH15"/>
      <c r="AJ15"/>
    </row>
    <row r="16" spans="34:36" x14ac:dyDescent="0.2">
      <c r="AH16"/>
      <c r="AJ16"/>
    </row>
    <row r="17" spans="34:36" x14ac:dyDescent="0.2">
      <c r="AH17"/>
      <c r="AJ17"/>
    </row>
    <row r="18" spans="34:36" x14ac:dyDescent="0.2">
      <c r="AH18"/>
      <c r="AJ18"/>
    </row>
    <row r="19" spans="34:36" x14ac:dyDescent="0.2">
      <c r="AH19"/>
      <c r="AJ19"/>
    </row>
    <row r="20" spans="34:36" x14ac:dyDescent="0.2">
      <c r="AH20"/>
      <c r="AJ20"/>
    </row>
    <row r="21" spans="34:36" x14ac:dyDescent="0.2">
      <c r="AH21"/>
      <c r="AJ21"/>
    </row>
    <row r="22" spans="34:36" x14ac:dyDescent="0.2">
      <c r="AH22"/>
      <c r="AJ22"/>
    </row>
    <row r="23" spans="34:36" x14ac:dyDescent="0.2">
      <c r="AH23"/>
      <c r="AJ23"/>
    </row>
    <row r="24" spans="34:36" x14ac:dyDescent="0.2">
      <c r="AH24"/>
      <c r="AJ24"/>
    </row>
    <row r="25" spans="34:36" x14ac:dyDescent="0.2">
      <c r="AH25"/>
      <c r="AJ25"/>
    </row>
    <row r="26" spans="34:36" x14ac:dyDescent="0.2">
      <c r="AH26"/>
      <c r="AJ26"/>
    </row>
    <row r="27" spans="34:36" x14ac:dyDescent="0.2">
      <c r="AH27"/>
      <c r="AJ27"/>
    </row>
    <row r="28" spans="34:36" x14ac:dyDescent="0.2">
      <c r="AH28"/>
      <c r="AJ28"/>
    </row>
    <row r="29" spans="34:36" x14ac:dyDescent="0.2">
      <c r="AH29"/>
      <c r="AJ29"/>
    </row>
    <row r="30" spans="34:36" x14ac:dyDescent="0.2">
      <c r="AH30"/>
      <c r="AJ30"/>
    </row>
    <row r="31" spans="34:36" x14ac:dyDescent="0.2">
      <c r="AH31"/>
      <c r="AJ31"/>
    </row>
    <row r="32" spans="34:36" x14ac:dyDescent="0.2">
      <c r="AH32"/>
      <c r="AJ32"/>
    </row>
    <row r="33" spans="34:36" x14ac:dyDescent="0.2">
      <c r="AH33"/>
      <c r="AJ33"/>
    </row>
    <row r="34" spans="34:36" x14ac:dyDescent="0.2">
      <c r="AH34"/>
      <c r="AJ34"/>
    </row>
    <row r="35" spans="34:36" x14ac:dyDescent="0.2">
      <c r="AH35"/>
      <c r="AJ35"/>
    </row>
    <row r="36" spans="34:36" x14ac:dyDescent="0.2">
      <c r="AH36"/>
      <c r="AJ36"/>
    </row>
    <row r="37" spans="34:36" x14ac:dyDescent="0.2">
      <c r="AH37"/>
      <c r="AJ37"/>
    </row>
    <row r="38" spans="34:36" x14ac:dyDescent="0.2">
      <c r="AH38"/>
      <c r="AJ38"/>
    </row>
    <row r="39" spans="34:36" x14ac:dyDescent="0.2">
      <c r="AH39"/>
      <c r="AJ39"/>
    </row>
    <row r="40" spans="34:36" x14ac:dyDescent="0.2">
      <c r="AH40"/>
      <c r="AJ40"/>
    </row>
    <row r="41" spans="34:36" x14ac:dyDescent="0.2">
      <c r="AH41"/>
      <c r="AJ41"/>
    </row>
    <row r="42" spans="34:36" x14ac:dyDescent="0.2">
      <c r="AH42"/>
      <c r="AJ42"/>
    </row>
    <row r="43" spans="34:36" x14ac:dyDescent="0.2">
      <c r="AH43"/>
      <c r="AJ43"/>
    </row>
    <row r="44" spans="34:36" x14ac:dyDescent="0.2">
      <c r="AH44"/>
      <c r="AJ44"/>
    </row>
    <row r="45" spans="34:36" x14ac:dyDescent="0.2">
      <c r="AH45"/>
      <c r="AJ45"/>
    </row>
    <row r="46" spans="34:36" x14ac:dyDescent="0.2">
      <c r="AH46"/>
      <c r="AJ46"/>
    </row>
    <row r="47" spans="34:36" x14ac:dyDescent="0.2">
      <c r="AH47"/>
      <c r="AJ47"/>
    </row>
    <row r="48" spans="34:36" x14ac:dyDescent="0.2">
      <c r="AH48"/>
      <c r="AJ48"/>
    </row>
    <row r="49" spans="34:36" x14ac:dyDescent="0.2">
      <c r="AH49"/>
      <c r="AJ49"/>
    </row>
    <row r="50" spans="34:36" x14ac:dyDescent="0.2">
      <c r="AH50"/>
      <c r="AJ50"/>
    </row>
    <row r="51" spans="34:36" x14ac:dyDescent="0.2">
      <c r="AH51"/>
      <c r="AJ51"/>
    </row>
    <row r="52" spans="34:36" x14ac:dyDescent="0.2">
      <c r="AH52"/>
      <c r="AJ52"/>
    </row>
    <row r="53" spans="34:36" x14ac:dyDescent="0.2">
      <c r="AH53"/>
      <c r="AJ53"/>
    </row>
    <row r="54" spans="34:36" x14ac:dyDescent="0.2">
      <c r="AH54"/>
      <c r="AJ54"/>
    </row>
    <row r="55" spans="34:36" x14ac:dyDescent="0.2">
      <c r="AH55"/>
      <c r="AJ55"/>
    </row>
    <row r="56" spans="34:36" x14ac:dyDescent="0.2">
      <c r="AH56"/>
      <c r="AJ56"/>
    </row>
    <row r="57" spans="34:36" x14ac:dyDescent="0.2">
      <c r="AH57"/>
      <c r="AJ57"/>
    </row>
    <row r="58" spans="34:36" x14ac:dyDescent="0.2">
      <c r="AH58"/>
      <c r="AJ58"/>
    </row>
    <row r="59" spans="34:36" x14ac:dyDescent="0.2">
      <c r="AH59"/>
      <c r="AJ59"/>
    </row>
    <row r="60" spans="34:36" x14ac:dyDescent="0.2">
      <c r="AH60"/>
      <c r="AJ60"/>
    </row>
    <row r="61" spans="34:36" x14ac:dyDescent="0.2">
      <c r="AH61"/>
      <c r="AJ61"/>
    </row>
    <row r="62" spans="34:36" x14ac:dyDescent="0.2">
      <c r="AH62"/>
      <c r="AJ62"/>
    </row>
    <row r="63" spans="34:36" x14ac:dyDescent="0.2">
      <c r="AH63"/>
      <c r="AJ63"/>
    </row>
    <row r="64" spans="34:36" x14ac:dyDescent="0.2">
      <c r="AH64"/>
      <c r="AJ64"/>
    </row>
    <row r="65" spans="34:36" x14ac:dyDescent="0.2">
      <c r="AH65"/>
      <c r="AJ65"/>
    </row>
    <row r="66" spans="34:36" x14ac:dyDescent="0.2">
      <c r="AH66"/>
      <c r="AJ66"/>
    </row>
    <row r="67" spans="34:36" x14ac:dyDescent="0.2">
      <c r="AH67"/>
      <c r="AJ67"/>
    </row>
    <row r="68" spans="34:36" x14ac:dyDescent="0.2">
      <c r="AH68"/>
      <c r="AJ68"/>
    </row>
    <row r="69" spans="34:36" x14ac:dyDescent="0.2">
      <c r="AH69"/>
      <c r="AJ69"/>
    </row>
    <row r="70" spans="34:36" x14ac:dyDescent="0.2">
      <c r="AH70"/>
      <c r="AJ70"/>
    </row>
    <row r="71" spans="34:36" x14ac:dyDescent="0.2">
      <c r="AH71"/>
      <c r="AJ71"/>
    </row>
    <row r="72" spans="34:36" x14ac:dyDescent="0.2">
      <c r="AH72"/>
      <c r="AJ72"/>
    </row>
    <row r="73" spans="34:36" x14ac:dyDescent="0.2">
      <c r="AH73"/>
      <c r="AJ73"/>
    </row>
    <row r="74" spans="34:36" x14ac:dyDescent="0.2">
      <c r="AH74"/>
      <c r="AJ74"/>
    </row>
    <row r="75" spans="34:36" x14ac:dyDescent="0.2">
      <c r="AH75"/>
      <c r="AJ75"/>
    </row>
    <row r="76" spans="34:36" x14ac:dyDescent="0.2">
      <c r="AH76"/>
      <c r="AJ76"/>
    </row>
    <row r="77" spans="34:36" x14ac:dyDescent="0.2">
      <c r="AH77"/>
      <c r="AJ77"/>
    </row>
    <row r="78" spans="34:36" x14ac:dyDescent="0.2">
      <c r="AH78"/>
      <c r="AJ78"/>
    </row>
    <row r="79" spans="34:36" x14ac:dyDescent="0.2">
      <c r="AH79"/>
      <c r="AJ79"/>
    </row>
    <row r="80" spans="34:36" x14ac:dyDescent="0.2">
      <c r="AH80"/>
      <c r="AJ80"/>
    </row>
    <row r="81" spans="34:36" x14ac:dyDescent="0.2">
      <c r="AH81"/>
      <c r="AJ81"/>
    </row>
    <row r="82" spans="34:36" x14ac:dyDescent="0.2">
      <c r="AH82"/>
      <c r="AJ82"/>
    </row>
    <row r="83" spans="34:36" x14ac:dyDescent="0.2">
      <c r="AH83"/>
      <c r="AJ83"/>
    </row>
    <row r="84" spans="34:36" x14ac:dyDescent="0.2">
      <c r="AH84"/>
      <c r="AJ84"/>
    </row>
    <row r="85" spans="34:36" x14ac:dyDescent="0.2">
      <c r="AH85"/>
      <c r="AJ85"/>
    </row>
    <row r="86" spans="34:36" x14ac:dyDescent="0.2">
      <c r="AH86"/>
      <c r="AJ86"/>
    </row>
    <row r="87" spans="34:36" x14ac:dyDescent="0.2">
      <c r="AH87"/>
      <c r="AJ87"/>
    </row>
    <row r="88" spans="34:36" x14ac:dyDescent="0.2">
      <c r="AH88"/>
      <c r="AJ88"/>
    </row>
    <row r="89" spans="34:36" x14ac:dyDescent="0.2">
      <c r="AH89"/>
      <c r="AJ89"/>
    </row>
    <row r="90" spans="34:36" x14ac:dyDescent="0.2">
      <c r="AH90"/>
      <c r="AJ90"/>
    </row>
    <row r="91" spans="34:36" x14ac:dyDescent="0.2">
      <c r="AH91"/>
      <c r="AJ91"/>
    </row>
    <row r="92" spans="34:36" x14ac:dyDescent="0.2">
      <c r="AH92"/>
      <c r="AJ92"/>
    </row>
    <row r="93" spans="34:36" x14ac:dyDescent="0.2">
      <c r="AH93"/>
      <c r="AJ93"/>
    </row>
    <row r="94" spans="34:36" x14ac:dyDescent="0.2">
      <c r="AH94"/>
      <c r="AJ94"/>
    </row>
    <row r="95" spans="34:36" x14ac:dyDescent="0.2">
      <c r="AH95"/>
      <c r="AJ95"/>
    </row>
    <row r="96" spans="34:36" x14ac:dyDescent="0.2">
      <c r="AH96"/>
      <c r="AJ96"/>
    </row>
    <row r="97" spans="34:36" x14ac:dyDescent="0.2">
      <c r="AH97"/>
      <c r="AJ97"/>
    </row>
    <row r="98" spans="34:36" x14ac:dyDescent="0.2">
      <c r="AH98"/>
      <c r="AJ98"/>
    </row>
    <row r="99" spans="34:36" x14ac:dyDescent="0.2">
      <c r="AH99"/>
      <c r="AJ99"/>
    </row>
    <row r="100" spans="34:36" x14ac:dyDescent="0.2">
      <c r="AH100"/>
      <c r="AJ100"/>
    </row>
    <row r="101" spans="34:36" x14ac:dyDescent="0.2">
      <c r="AH101"/>
      <c r="AJ101"/>
    </row>
    <row r="102" spans="34:36" x14ac:dyDescent="0.2">
      <c r="AH102"/>
      <c r="AJ102"/>
    </row>
    <row r="103" spans="34:36" x14ac:dyDescent="0.2">
      <c r="AH103"/>
      <c r="AJ103"/>
    </row>
    <row r="104" spans="34:36" x14ac:dyDescent="0.2">
      <c r="AH104"/>
      <c r="AJ104"/>
    </row>
    <row r="105" spans="34:36" x14ac:dyDescent="0.2">
      <c r="AH105"/>
      <c r="AJ105"/>
    </row>
    <row r="106" spans="34:36" x14ac:dyDescent="0.2">
      <c r="AH106"/>
      <c r="AJ106"/>
    </row>
    <row r="107" spans="34:36" x14ac:dyDescent="0.2">
      <c r="AH107"/>
      <c r="AJ107"/>
    </row>
    <row r="108" spans="34:36" x14ac:dyDescent="0.2">
      <c r="AH108"/>
      <c r="AJ108"/>
    </row>
    <row r="109" spans="34:36" x14ac:dyDescent="0.2">
      <c r="AH109"/>
      <c r="AJ109"/>
    </row>
    <row r="110" spans="34:36" x14ac:dyDescent="0.2">
      <c r="AH110"/>
      <c r="AJ110"/>
    </row>
    <row r="111" spans="34:36" x14ac:dyDescent="0.2">
      <c r="AH111"/>
      <c r="AJ111"/>
    </row>
    <row r="112" spans="34:36" x14ac:dyDescent="0.2">
      <c r="AH112"/>
      <c r="AJ112"/>
    </row>
    <row r="113" spans="34:36" x14ac:dyDescent="0.2">
      <c r="AH113"/>
      <c r="AJ113"/>
    </row>
    <row r="114" spans="34:36" x14ac:dyDescent="0.2">
      <c r="AH114"/>
      <c r="AJ114"/>
    </row>
    <row r="115" spans="34:36" x14ac:dyDescent="0.2">
      <c r="AH115"/>
      <c r="AJ115"/>
    </row>
    <row r="116" spans="34:36" x14ac:dyDescent="0.2">
      <c r="AH116"/>
      <c r="AJ116"/>
    </row>
    <row r="117" spans="34:36" x14ac:dyDescent="0.2">
      <c r="AH117"/>
      <c r="AJ117"/>
    </row>
    <row r="118" spans="34:36" x14ac:dyDescent="0.2">
      <c r="AH118"/>
      <c r="AJ118"/>
    </row>
    <row r="119" spans="34:36" x14ac:dyDescent="0.2">
      <c r="AH119"/>
      <c r="AJ119"/>
    </row>
    <row r="120" spans="34:36" x14ac:dyDescent="0.2">
      <c r="AH120"/>
      <c r="AJ120"/>
    </row>
    <row r="121" spans="34:36" x14ac:dyDescent="0.2">
      <c r="AH121"/>
      <c r="AJ121"/>
    </row>
    <row r="122" spans="34:36" x14ac:dyDescent="0.2">
      <c r="AH122"/>
      <c r="AJ122"/>
    </row>
    <row r="123" spans="34:36" x14ac:dyDescent="0.2">
      <c r="AH123"/>
      <c r="AJ123"/>
    </row>
    <row r="124" spans="34:36" x14ac:dyDescent="0.2">
      <c r="AH124"/>
      <c r="AJ124"/>
    </row>
    <row r="125" spans="34:36" x14ac:dyDescent="0.2">
      <c r="AH125"/>
      <c r="AJ125"/>
    </row>
    <row r="126" spans="34:36" x14ac:dyDescent="0.2">
      <c r="AH126"/>
      <c r="AJ126"/>
    </row>
    <row r="127" spans="34:36" x14ac:dyDescent="0.2">
      <c r="AH127"/>
      <c r="AJ127"/>
    </row>
    <row r="128" spans="34:36" x14ac:dyDescent="0.2">
      <c r="AH128"/>
      <c r="AJ128"/>
    </row>
    <row r="129" spans="34:36" x14ac:dyDescent="0.2">
      <c r="AH129"/>
      <c r="AJ129"/>
    </row>
    <row r="130" spans="34:36" x14ac:dyDescent="0.2">
      <c r="AH130"/>
      <c r="AJ130"/>
    </row>
    <row r="131" spans="34:36" x14ac:dyDescent="0.2">
      <c r="AH131"/>
      <c r="AJ131"/>
    </row>
    <row r="132" spans="34:36" x14ac:dyDescent="0.2">
      <c r="AH132"/>
      <c r="AJ132"/>
    </row>
    <row r="133" spans="34:36" x14ac:dyDescent="0.2">
      <c r="AH133"/>
      <c r="AJ133"/>
    </row>
    <row r="134" spans="34:36" x14ac:dyDescent="0.2">
      <c r="AH134"/>
      <c r="AJ134"/>
    </row>
    <row r="135" spans="34:36" x14ac:dyDescent="0.2">
      <c r="AH135"/>
      <c r="AJ135"/>
    </row>
    <row r="136" spans="34:36" x14ac:dyDescent="0.2">
      <c r="AH136"/>
      <c r="AJ136"/>
    </row>
    <row r="137" spans="34:36" x14ac:dyDescent="0.2">
      <c r="AH137"/>
      <c r="AJ137"/>
    </row>
    <row r="138" spans="34:36" x14ac:dyDescent="0.2">
      <c r="AH138"/>
      <c r="AJ138"/>
    </row>
    <row r="139" spans="34:36" x14ac:dyDescent="0.2">
      <c r="AH139"/>
      <c r="AJ139"/>
    </row>
    <row r="140" spans="34:36" x14ac:dyDescent="0.2">
      <c r="AH140"/>
      <c r="AJ140"/>
    </row>
    <row r="141" spans="34:36" x14ac:dyDescent="0.2">
      <c r="AH141"/>
      <c r="AJ141"/>
    </row>
    <row r="142" spans="34:36" x14ac:dyDescent="0.2">
      <c r="AH142"/>
      <c r="AJ142"/>
    </row>
    <row r="143" spans="34:36" x14ac:dyDescent="0.2">
      <c r="AH143"/>
      <c r="AJ143"/>
    </row>
    <row r="144" spans="34:36" x14ac:dyDescent="0.2">
      <c r="AH144"/>
      <c r="AJ144"/>
    </row>
    <row r="145" spans="34:36" x14ac:dyDescent="0.2">
      <c r="AH145"/>
      <c r="AJ145"/>
    </row>
    <row r="146" spans="34:36" x14ac:dyDescent="0.2">
      <c r="AH146"/>
      <c r="AJ146"/>
    </row>
    <row r="147" spans="34:36" x14ac:dyDescent="0.2">
      <c r="AH147"/>
      <c r="AJ147"/>
    </row>
    <row r="148" spans="34:36" x14ac:dyDescent="0.2">
      <c r="AH148"/>
      <c r="AJ148"/>
    </row>
    <row r="149" spans="34:36" x14ac:dyDescent="0.2">
      <c r="AH149"/>
      <c r="AJ149"/>
    </row>
    <row r="150" spans="34:36" x14ac:dyDescent="0.2">
      <c r="AH150"/>
      <c r="AJ150"/>
    </row>
    <row r="151" spans="34:36" x14ac:dyDescent="0.2">
      <c r="AH151"/>
      <c r="AJ151"/>
    </row>
    <row r="152" spans="34:36" s="3" customFormat="1" x14ac:dyDescent="0.2"/>
    <row r="153" spans="34:36" x14ac:dyDescent="0.2">
      <c r="AH153"/>
      <c r="AJ153"/>
    </row>
    <row r="154" spans="34:36" ht="12.75" customHeight="1" x14ac:dyDescent="0.2">
      <c r="AH154"/>
      <c r="AJ154"/>
    </row>
    <row r="155" spans="34:36" ht="12.75" customHeight="1" x14ac:dyDescent="0.2">
      <c r="AH155"/>
      <c r="AJ155"/>
    </row>
    <row r="156" spans="34:36" x14ac:dyDescent="0.2">
      <c r="AH156"/>
      <c r="AJ156"/>
    </row>
    <row r="157" spans="34:36" x14ac:dyDescent="0.2">
      <c r="AH157"/>
      <c r="AJ157"/>
    </row>
    <row r="158" spans="34:36" x14ac:dyDescent="0.2">
      <c r="AH158"/>
      <c r="AJ158"/>
    </row>
    <row r="159" spans="34:36" x14ac:dyDescent="0.2">
      <c r="AH159"/>
      <c r="AJ159"/>
    </row>
    <row r="160" spans="34:36" x14ac:dyDescent="0.2">
      <c r="AH160"/>
      <c r="AJ160"/>
    </row>
    <row r="161" spans="34:36" x14ac:dyDescent="0.2">
      <c r="AH161"/>
      <c r="AJ161"/>
    </row>
    <row r="162" spans="34:36" x14ac:dyDescent="0.2">
      <c r="AH162"/>
      <c r="AJ162"/>
    </row>
    <row r="163" spans="34:36" x14ac:dyDescent="0.2">
      <c r="AH163"/>
      <c r="AJ163"/>
    </row>
    <row r="164" spans="34:36" x14ac:dyDescent="0.2">
      <c r="AH164"/>
      <c r="AJ164"/>
    </row>
    <row r="165" spans="34:36" x14ac:dyDescent="0.2">
      <c r="AH165"/>
      <c r="AJ165"/>
    </row>
    <row r="166" spans="34:36" x14ac:dyDescent="0.2">
      <c r="AH166"/>
      <c r="AJ166"/>
    </row>
    <row r="167" spans="34:36" x14ac:dyDescent="0.2">
      <c r="AH167"/>
      <c r="AJ167"/>
    </row>
    <row r="168" spans="34:36" x14ac:dyDescent="0.2">
      <c r="AH168"/>
      <c r="AJ168"/>
    </row>
    <row r="169" spans="34:36" x14ac:dyDescent="0.2">
      <c r="AH169"/>
      <c r="AJ169"/>
    </row>
    <row r="170" spans="34:36" x14ac:dyDescent="0.2">
      <c r="AH170"/>
      <c r="AJ170"/>
    </row>
    <row r="171" spans="34:36" x14ac:dyDescent="0.2">
      <c r="AH171"/>
      <c r="AJ171"/>
    </row>
    <row r="172" spans="34:36" x14ac:dyDescent="0.2">
      <c r="AH172"/>
      <c r="AJ172"/>
    </row>
    <row r="173" spans="34:36" x14ac:dyDescent="0.2">
      <c r="AH173"/>
      <c r="AJ173"/>
    </row>
    <row r="174" spans="34:36" x14ac:dyDescent="0.2">
      <c r="AH174"/>
      <c r="AJ174"/>
    </row>
    <row r="175" spans="34:36" x14ac:dyDescent="0.2">
      <c r="AH175"/>
      <c r="AJ175"/>
    </row>
    <row r="176" spans="34:36" x14ac:dyDescent="0.2">
      <c r="AH176"/>
      <c r="AJ176"/>
    </row>
    <row r="177" spans="34:36" x14ac:dyDescent="0.2">
      <c r="AH177"/>
      <c r="AJ177"/>
    </row>
    <row r="178" spans="34:36" x14ac:dyDescent="0.2">
      <c r="AH178"/>
      <c r="AJ178"/>
    </row>
    <row r="179" spans="34:36" x14ac:dyDescent="0.2">
      <c r="AH179"/>
      <c r="AJ179"/>
    </row>
    <row r="180" spans="34:36" x14ac:dyDescent="0.2">
      <c r="AH180"/>
      <c r="AJ180"/>
    </row>
    <row r="181" spans="34:36" x14ac:dyDescent="0.2">
      <c r="AH181"/>
      <c r="AJ181"/>
    </row>
    <row r="182" spans="34:36" x14ac:dyDescent="0.2">
      <c r="AH182"/>
      <c r="AJ182"/>
    </row>
    <row r="183" spans="34:36" x14ac:dyDescent="0.2">
      <c r="AH183"/>
      <c r="AJ183"/>
    </row>
    <row r="184" spans="34:36" x14ac:dyDescent="0.2">
      <c r="AH184"/>
      <c r="AJ184"/>
    </row>
    <row r="185" spans="34:36" x14ac:dyDescent="0.2">
      <c r="AH185"/>
      <c r="AJ185"/>
    </row>
    <row r="186" spans="34:36" x14ac:dyDescent="0.2">
      <c r="AH186"/>
      <c r="AJ186"/>
    </row>
    <row r="187" spans="34:36" x14ac:dyDescent="0.2">
      <c r="AH187"/>
      <c r="AJ187"/>
    </row>
    <row r="188" spans="34:36" x14ac:dyDescent="0.2">
      <c r="AH188"/>
      <c r="AJ188"/>
    </row>
    <row r="189" spans="34:36" x14ac:dyDescent="0.2">
      <c r="AH189"/>
      <c r="AJ189"/>
    </row>
    <row r="190" spans="34:36" x14ac:dyDescent="0.2">
      <c r="AH190"/>
      <c r="AJ190"/>
    </row>
    <row r="191" spans="34:36" x14ac:dyDescent="0.2">
      <c r="AH191"/>
      <c r="AJ191"/>
    </row>
    <row r="192" spans="34:36" x14ac:dyDescent="0.2">
      <c r="AH192"/>
      <c r="AJ192"/>
    </row>
    <row r="193" spans="34:36" x14ac:dyDescent="0.2">
      <c r="AH193"/>
      <c r="AJ193"/>
    </row>
    <row r="194" spans="34:36" x14ac:dyDescent="0.2">
      <c r="AH194"/>
      <c r="AJ194"/>
    </row>
    <row r="195" spans="34:36" x14ac:dyDescent="0.2">
      <c r="AH195"/>
      <c r="AJ195"/>
    </row>
    <row r="196" spans="34:36" x14ac:dyDescent="0.2">
      <c r="AH196"/>
      <c r="AJ196"/>
    </row>
    <row r="197" spans="34:36" x14ac:dyDescent="0.2">
      <c r="AH197"/>
      <c r="AJ197"/>
    </row>
    <row r="198" spans="34:36" x14ac:dyDescent="0.2">
      <c r="AH198"/>
      <c r="AJ198"/>
    </row>
    <row r="199" spans="34:36" x14ac:dyDescent="0.2">
      <c r="AH199"/>
      <c r="AJ199"/>
    </row>
    <row r="200" spans="34:36" x14ac:dyDescent="0.2">
      <c r="AH200"/>
      <c r="AJ200"/>
    </row>
    <row r="201" spans="34:36" x14ac:dyDescent="0.2">
      <c r="AH201"/>
      <c r="AJ201"/>
    </row>
    <row r="202" spans="34:36" x14ac:dyDescent="0.2">
      <c r="AH202"/>
      <c r="AJ202"/>
    </row>
    <row r="203" spans="34:36" x14ac:dyDescent="0.2">
      <c r="AH203"/>
      <c r="AJ203"/>
    </row>
    <row r="204" spans="34:36" x14ac:dyDescent="0.2">
      <c r="AH204"/>
      <c r="AJ204"/>
    </row>
    <row r="205" spans="34:36" x14ac:dyDescent="0.2">
      <c r="AH205"/>
      <c r="AJ205"/>
    </row>
    <row r="206" spans="34:36" x14ac:dyDescent="0.2">
      <c r="AH206"/>
      <c r="AJ206"/>
    </row>
    <row r="207" spans="34:36" x14ac:dyDescent="0.2">
      <c r="AH207"/>
      <c r="AJ207"/>
    </row>
    <row r="208" spans="34:36" x14ac:dyDescent="0.2">
      <c r="AH208"/>
      <c r="AJ208"/>
    </row>
    <row r="209" spans="34:36" x14ac:dyDescent="0.2">
      <c r="AH209"/>
      <c r="AJ209"/>
    </row>
    <row r="210" spans="34:36" x14ac:dyDescent="0.2">
      <c r="AH210"/>
      <c r="AJ210"/>
    </row>
    <row r="211" spans="34:36" x14ac:dyDescent="0.2">
      <c r="AH211"/>
      <c r="AJ211"/>
    </row>
    <row r="212" spans="34:36" x14ac:dyDescent="0.2">
      <c r="AH212"/>
      <c r="AJ212"/>
    </row>
    <row r="213" spans="34:36" x14ac:dyDescent="0.2">
      <c r="AH213"/>
      <c r="AJ213"/>
    </row>
    <row r="214" spans="34:36" x14ac:dyDescent="0.2">
      <c r="AH214"/>
      <c r="AJ214"/>
    </row>
    <row r="215" spans="34:36" x14ac:dyDescent="0.2">
      <c r="AH215"/>
      <c r="AJ215"/>
    </row>
    <row r="216" spans="34:36" x14ac:dyDescent="0.2">
      <c r="AH216"/>
      <c r="AJ216"/>
    </row>
    <row r="217" spans="34:36" x14ac:dyDescent="0.2">
      <c r="AH217"/>
      <c r="AJ217"/>
    </row>
    <row r="218" spans="34:36" x14ac:dyDescent="0.2">
      <c r="AH218"/>
      <c r="AJ218"/>
    </row>
    <row r="219" spans="34:36" x14ac:dyDescent="0.2">
      <c r="AH219"/>
      <c r="AJ219"/>
    </row>
    <row r="220" spans="34:36" x14ac:dyDescent="0.2">
      <c r="AH220"/>
      <c r="AJ220"/>
    </row>
    <row r="221" spans="34:36" x14ac:dyDescent="0.2">
      <c r="AH221"/>
      <c r="AJ221"/>
    </row>
    <row r="222" spans="34:36" x14ac:dyDescent="0.2">
      <c r="AH222"/>
      <c r="AJ222"/>
    </row>
    <row r="223" spans="34:36" ht="12.75" customHeight="1" x14ac:dyDescent="0.2">
      <c r="AH223"/>
      <c r="AJ223"/>
    </row>
    <row r="224" spans="34:36" ht="12.75" customHeight="1" x14ac:dyDescent="0.2">
      <c r="AH224"/>
      <c r="AJ224"/>
    </row>
    <row r="225" spans="1:36" x14ac:dyDescent="0.2">
      <c r="AH225"/>
      <c r="AJ225"/>
    </row>
    <row r="226" spans="1:36" x14ac:dyDescent="0.2">
      <c r="AH226"/>
      <c r="AJ226"/>
    </row>
    <row r="227" spans="1:36" x14ac:dyDescent="0.2">
      <c r="AH227"/>
      <c r="AJ227"/>
    </row>
    <row r="233" spans="1:36" x14ac:dyDescent="0.2">
      <c r="A233" s="41"/>
      <c r="B233" s="41"/>
      <c r="C233" s="41"/>
      <c r="D233" s="41"/>
      <c r="E233" s="41"/>
      <c r="F233" s="41"/>
      <c r="G233" s="41"/>
      <c r="H233" s="41"/>
    </row>
  </sheetData>
  <mergeCells count="1">
    <mergeCell ref="A233:H233"/>
  </mergeCells>
  <phoneticPr fontId="5" type="noConversion"/>
  <pageMargins left="0.27013888888888887" right="0" top="0.11805555555555555" bottom="0" header="0" footer="0.51180555555555551"/>
  <pageSetup paperSize="9" scale="65" firstPageNumber="0" orientation="landscape" horizontalDpi="300" verticalDpi="300" r:id="rId1"/>
  <headerFooter alignWithMargins="0">
    <oddHeader>&amp;Cplanning auchan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M19"/>
  <sheetViews>
    <sheetView zoomScale="80" zoomScaleNormal="80" workbookViewId="0">
      <selection activeCell="E19" sqref="E19"/>
    </sheetView>
  </sheetViews>
  <sheetFormatPr baseColWidth="10" defaultRowHeight="12.75" x14ac:dyDescent="0.2"/>
  <cols>
    <col min="1" max="1" width="12.42578125" customWidth="1"/>
    <col min="2" max="32" width="6.7109375" customWidth="1"/>
    <col min="33" max="33" width="3.42578125" customWidth="1"/>
    <col min="34" max="34" width="4.5703125" customWidth="1"/>
    <col min="35" max="35" width="3.28515625" customWidth="1"/>
    <col min="36" max="36" width="9.5703125" bestFit="1" customWidth="1"/>
    <col min="37" max="37" width="4.7109375" customWidth="1"/>
  </cols>
  <sheetData>
    <row r="5" spans="1:39" x14ac:dyDescent="0.2">
      <c r="B5" s="25"/>
      <c r="D5" s="15"/>
      <c r="AG5" s="4"/>
      <c r="AH5" s="36" t="s">
        <v>10</v>
      </c>
      <c r="AI5" s="36"/>
      <c r="AJ5" s="36"/>
      <c r="AK5" s="36"/>
      <c r="AM5" s="1"/>
    </row>
    <row r="6" spans="1:39" ht="13.5" thickBot="1" x14ac:dyDescent="0.25">
      <c r="A6" s="25">
        <f>DATE(Ann,6,1)</f>
        <v>40695</v>
      </c>
      <c r="D6" s="15"/>
      <c r="AG6" s="4"/>
      <c r="AH6" s="4"/>
      <c r="AI6" s="4"/>
      <c r="AJ6" s="4"/>
      <c r="AK6" s="9"/>
      <c r="AM6" s="1"/>
    </row>
    <row r="7" spans="1:39" ht="12.75" customHeight="1" x14ac:dyDescent="0.2">
      <c r="A7" s="10" t="s">
        <v>0</v>
      </c>
      <c r="B7" s="11">
        <v>1</v>
      </c>
      <c r="C7" s="11">
        <v>2</v>
      </c>
      <c r="D7" s="11">
        <v>3</v>
      </c>
      <c r="E7" s="11">
        <v>4</v>
      </c>
      <c r="F7" s="11">
        <v>5</v>
      </c>
      <c r="G7" s="11">
        <v>6</v>
      </c>
      <c r="H7" s="11">
        <v>7</v>
      </c>
      <c r="I7" s="11">
        <v>8</v>
      </c>
      <c r="J7" s="11">
        <v>9</v>
      </c>
      <c r="K7" s="11">
        <v>10</v>
      </c>
      <c r="L7" s="11">
        <v>11</v>
      </c>
      <c r="M7" s="11">
        <v>12</v>
      </c>
      <c r="N7" s="11">
        <v>13</v>
      </c>
      <c r="O7" s="11">
        <v>14</v>
      </c>
      <c r="P7" s="11">
        <v>15</v>
      </c>
      <c r="Q7" s="11">
        <v>16</v>
      </c>
      <c r="R7" s="11">
        <v>17</v>
      </c>
      <c r="S7" s="11">
        <v>18</v>
      </c>
      <c r="T7" s="11">
        <v>19</v>
      </c>
      <c r="U7" s="11">
        <v>20</v>
      </c>
      <c r="V7" s="11">
        <v>21</v>
      </c>
      <c r="W7" s="11">
        <v>22</v>
      </c>
      <c r="X7" s="11">
        <v>23</v>
      </c>
      <c r="Y7" s="11">
        <v>24</v>
      </c>
      <c r="Z7" s="11">
        <v>25</v>
      </c>
      <c r="AA7" s="11">
        <v>26</v>
      </c>
      <c r="AB7" s="11">
        <v>27</v>
      </c>
      <c r="AC7" s="11">
        <v>28</v>
      </c>
      <c r="AD7" s="11">
        <v>29</v>
      </c>
      <c r="AE7" s="11">
        <v>30</v>
      </c>
      <c r="AF7" s="2"/>
      <c r="AG7" s="2"/>
      <c r="AH7" s="34"/>
      <c r="AI7" s="4"/>
      <c r="AJ7" s="37" t="str">
        <f>A7</f>
        <v>juin</v>
      </c>
      <c r="AK7" s="38"/>
    </row>
    <row r="8" spans="1:39" x14ac:dyDescent="0.2">
      <c r="A8" s="12">
        <f>Ann</f>
        <v>2011</v>
      </c>
      <c r="B8" s="22" t="str">
        <f>TEXT(A6,"jjj")</f>
        <v>mer</v>
      </c>
      <c r="C8" s="22" t="str">
        <f t="shared" ref="C8:AE8" si="0">TEXT($A$6+C7-1,"jjj")</f>
        <v>jeu</v>
      </c>
      <c r="D8" s="22" t="str">
        <f t="shared" si="0"/>
        <v>ven</v>
      </c>
      <c r="E8" s="22" t="str">
        <f t="shared" si="0"/>
        <v>sam</v>
      </c>
      <c r="F8" s="22" t="str">
        <f t="shared" si="0"/>
        <v>dim</v>
      </c>
      <c r="G8" s="22" t="str">
        <f t="shared" si="0"/>
        <v>lun</v>
      </c>
      <c r="H8" s="22" t="str">
        <f t="shared" si="0"/>
        <v>mar</v>
      </c>
      <c r="I8" s="22" t="str">
        <f t="shared" si="0"/>
        <v>mer</v>
      </c>
      <c r="J8" s="22" t="str">
        <f t="shared" si="0"/>
        <v>jeu</v>
      </c>
      <c r="K8" s="22" t="str">
        <f t="shared" si="0"/>
        <v>ven</v>
      </c>
      <c r="L8" s="22" t="str">
        <f t="shared" si="0"/>
        <v>sam</v>
      </c>
      <c r="M8" s="22" t="str">
        <f t="shared" si="0"/>
        <v>dim</v>
      </c>
      <c r="N8" s="22" t="str">
        <f t="shared" si="0"/>
        <v>lun</v>
      </c>
      <c r="O8" s="22" t="str">
        <f t="shared" si="0"/>
        <v>mar</v>
      </c>
      <c r="P8" s="22" t="str">
        <f t="shared" si="0"/>
        <v>mer</v>
      </c>
      <c r="Q8" s="22" t="str">
        <f t="shared" si="0"/>
        <v>jeu</v>
      </c>
      <c r="R8" s="22" t="str">
        <f t="shared" si="0"/>
        <v>ven</v>
      </c>
      <c r="S8" s="22" t="str">
        <f t="shared" si="0"/>
        <v>sam</v>
      </c>
      <c r="T8" s="22" t="str">
        <f t="shared" si="0"/>
        <v>dim</v>
      </c>
      <c r="U8" s="22" t="str">
        <f t="shared" si="0"/>
        <v>lun</v>
      </c>
      <c r="V8" s="22" t="str">
        <f t="shared" si="0"/>
        <v>mar</v>
      </c>
      <c r="W8" s="22" t="str">
        <f t="shared" si="0"/>
        <v>mer</v>
      </c>
      <c r="X8" s="22" t="str">
        <f t="shared" si="0"/>
        <v>jeu</v>
      </c>
      <c r="Y8" s="22" t="str">
        <f t="shared" si="0"/>
        <v>ven</v>
      </c>
      <c r="Z8" s="22" t="str">
        <f t="shared" si="0"/>
        <v>sam</v>
      </c>
      <c r="AA8" s="22" t="str">
        <f t="shared" si="0"/>
        <v>dim</v>
      </c>
      <c r="AB8" s="22" t="str">
        <f t="shared" si="0"/>
        <v>lun</v>
      </c>
      <c r="AC8" s="22" t="str">
        <f t="shared" si="0"/>
        <v>mar</v>
      </c>
      <c r="AD8" s="22" t="str">
        <f t="shared" si="0"/>
        <v>mer</v>
      </c>
      <c r="AE8" s="22" t="str">
        <f t="shared" si="0"/>
        <v>jeu</v>
      </c>
      <c r="AF8" s="2"/>
      <c r="AG8" s="2"/>
      <c r="AH8" s="35"/>
      <c r="AI8" s="4"/>
      <c r="AJ8" s="39">
        <f>A8-1</f>
        <v>2010</v>
      </c>
      <c r="AK8" s="40"/>
    </row>
    <row r="9" spans="1:39" x14ac:dyDescent="0.2">
      <c r="A9" s="14" t="s">
        <v>4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4"/>
      <c r="AG9" s="4"/>
      <c r="AH9" s="29" t="str">
        <f>IF(COUNTIF(B9:AE9,"Congés")&gt;0,COUNTIF(B9:AE9,"Congés"),"")</f>
        <v/>
      </c>
      <c r="AI9" s="4"/>
      <c r="AJ9" s="24"/>
      <c r="AK9" s="23"/>
      <c r="AL9" s="1"/>
      <c r="AM9" s="1"/>
    </row>
    <row r="10" spans="1:39" x14ac:dyDescent="0.2">
      <c r="A10" s="14" t="s">
        <v>6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4"/>
      <c r="AG10" s="4"/>
      <c r="AH10" s="29" t="str">
        <f t="shared" ref="AH10:AH12" si="1">IF(COUNTIF(B10:AE10,"Congés")&gt;0,COUNTIF(B10:AE10,"Congés"),"")</f>
        <v/>
      </c>
      <c r="AI10" s="4"/>
      <c r="AJ10" s="24"/>
      <c r="AK10" s="23"/>
      <c r="AL10" s="1"/>
      <c r="AM10" s="1"/>
    </row>
    <row r="11" spans="1:39" x14ac:dyDescent="0.2">
      <c r="A11" s="14" t="s">
        <v>7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4"/>
      <c r="AG11" s="4"/>
      <c r="AH11" s="29" t="str">
        <f t="shared" si="1"/>
        <v/>
      </c>
      <c r="AI11" s="4"/>
      <c r="AJ11" s="24"/>
      <c r="AK11" s="23"/>
      <c r="AL11" s="1"/>
      <c r="AM11" s="1"/>
    </row>
    <row r="12" spans="1:39" x14ac:dyDescent="0.2">
      <c r="A12" s="42" t="s">
        <v>36</v>
      </c>
      <c r="B12" s="13" t="s">
        <v>40</v>
      </c>
      <c r="C12" s="13" t="s">
        <v>40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4"/>
      <c r="AG12" s="4"/>
      <c r="AH12" s="29" t="str">
        <f t="shared" si="1"/>
        <v/>
      </c>
      <c r="AI12" s="4"/>
      <c r="AJ12" s="42" t="str">
        <f t="shared" ref="AJ10:AJ13" si="2">IF(A12&lt;&gt;"",A12,"")</f>
        <v>Sylvie</v>
      </c>
      <c r="AK12" s="23">
        <v>30</v>
      </c>
      <c r="AL12" s="2"/>
      <c r="AM12" s="1"/>
    </row>
    <row r="13" spans="1:39" x14ac:dyDescent="0.2">
      <c r="A13" s="42" t="s">
        <v>35</v>
      </c>
      <c r="B13" s="13"/>
      <c r="C13" s="13"/>
      <c r="D13" s="13" t="s">
        <v>41</v>
      </c>
      <c r="E13" s="46" t="s">
        <v>43</v>
      </c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4"/>
      <c r="AG13" s="4"/>
      <c r="AH13" s="29" t="str">
        <f t="shared" ref="AH13" si="3">IF(COUNTIF(B13:AE13,"Congés")&gt;0,COUNTIF(B13:AE13,"Congés"),"")</f>
        <v/>
      </c>
      <c r="AI13" s="4"/>
      <c r="AJ13" s="42" t="str">
        <f t="shared" ref="AJ13" si="4">IF(A13&lt;&gt;"",A13,"")</f>
        <v>Martine</v>
      </c>
      <c r="AK13" s="23">
        <v>30</v>
      </c>
    </row>
    <row r="14" spans="1:39" x14ac:dyDescent="0.2">
      <c r="A14" s="2"/>
      <c r="B14" s="1"/>
    </row>
    <row r="15" spans="1:39" x14ac:dyDescent="0.2">
      <c r="A15" s="2"/>
      <c r="B15" s="1"/>
    </row>
    <row r="16" spans="1:39" x14ac:dyDescent="0.2">
      <c r="A16" s="2"/>
      <c r="B16" s="1"/>
    </row>
    <row r="17" spans="1:2" x14ac:dyDescent="0.2">
      <c r="A17" s="2"/>
      <c r="B17" s="1"/>
    </row>
    <row r="18" spans="1:2" x14ac:dyDescent="0.2">
      <c r="A18" s="2"/>
      <c r="B18" s="1"/>
    </row>
    <row r="19" spans="1:2" x14ac:dyDescent="0.2">
      <c r="A19" s="1"/>
    </row>
  </sheetData>
  <mergeCells count="4">
    <mergeCell ref="AH5:AK5"/>
    <mergeCell ref="AH7:AH8"/>
    <mergeCell ref="AJ7:AK7"/>
    <mergeCell ref="AJ8:AK8"/>
  </mergeCells>
  <conditionalFormatting sqref="C9:AE12 B10:B12">
    <cfRule type="cellIs" dxfId="39" priority="33" stopIfTrue="1" operator="equal">
      <formula>Mal.</formula>
    </cfRule>
  </conditionalFormatting>
  <conditionalFormatting sqref="C8:AE8">
    <cfRule type="cellIs" dxfId="38" priority="31" stopIfTrue="1" operator="equal">
      <formula>"dim"</formula>
    </cfRule>
  </conditionalFormatting>
  <conditionalFormatting sqref="B8:AE8">
    <cfRule type="cellIs" dxfId="37" priority="30" stopIfTrue="1" operator="equal">
      <formula>__fer1&amp;__fer2&amp;__fer3&amp;__fer4&amp;__fer5&amp;__fer6&amp;__fer7&amp;__fer8&amp;__fer9&amp;__fer10&amp;__fer11&amp;__fer12&amp;__fer13</formula>
    </cfRule>
  </conditionalFormatting>
  <conditionalFormatting sqref="B8:AE8">
    <cfRule type="cellIs" dxfId="36" priority="28" stopIfTrue="1" operator="equal">
      <formula>"dim"</formula>
    </cfRule>
  </conditionalFormatting>
  <conditionalFormatting sqref="B8:AE8">
    <cfRule type="timePeriod" dxfId="35" priority="27" stopIfTrue="1" timePeriod="today">
      <formula>FLOOR(B8,1)=TODAY()</formula>
    </cfRule>
  </conditionalFormatting>
  <conditionalFormatting sqref="B9:AE12">
    <cfRule type="cellIs" dxfId="34" priority="185" stopIfTrue="1" operator="equal">
      <formula>Braderie</formula>
    </cfRule>
    <cfRule type="cellIs" dxfId="33" priority="186" stopIfTrue="1" operator="equal">
      <formula>"Invent."</formula>
    </cfRule>
    <cfRule type="cellIs" dxfId="32" priority="187" stopIfTrue="1" operator="equal">
      <formula>_1_2jour.</formula>
    </cfRule>
    <cfRule type="cellIs" dxfId="31" priority="188" stopIfTrue="1" operator="equal">
      <formula>Mater.</formula>
    </cfRule>
    <cfRule type="cellIs" dxfId="30" priority="189" stopIfTrue="1" operator="equal">
      <formula>Pater.</formula>
    </cfRule>
    <cfRule type="cellIs" dxfId="29" priority="190" stopIfTrue="1" operator="equal">
      <formula>Congés</formula>
    </cfRule>
    <cfRule type="cellIs" dxfId="28" priority="191" stopIfTrue="1" operator="equal">
      <formula>Repos</formula>
    </cfRule>
    <cfRule type="cellIs" dxfId="27" priority="192" stopIfTrue="1" operator="equal">
      <formula>Mal.</formula>
    </cfRule>
    <cfRule type="iconSet" priority="193">
      <iconSet>
        <cfvo type="percent" val="0"/>
        <cfvo type="percent" val="33"/>
        <cfvo type="percent" val="67"/>
      </iconSet>
    </cfRule>
    <cfRule type="cellIs" dxfId="26" priority="194" stopIfTrue="1" operator="equal">
      <formula>Mal.</formula>
    </cfRule>
    <cfRule type="cellIs" dxfId="25" priority="195" stopIfTrue="1" operator="equal">
      <formula>Congés</formula>
    </cfRule>
    <cfRule type="cellIs" dxfId="24" priority="196" stopIfTrue="1" operator="equal">
      <formula>Repos</formula>
    </cfRule>
  </conditionalFormatting>
  <conditionalFormatting sqref="B13:D13 F13:AE13">
    <cfRule type="cellIs" dxfId="23" priority="14" stopIfTrue="1" operator="equal">
      <formula>Mal.</formula>
    </cfRule>
  </conditionalFormatting>
  <conditionalFormatting sqref="B13:D13 F13:AE13">
    <cfRule type="cellIs" dxfId="22" priority="15" stopIfTrue="1" operator="equal">
      <formula>Braderie</formula>
    </cfRule>
    <cfRule type="cellIs" dxfId="21" priority="16" stopIfTrue="1" operator="equal">
      <formula>"Invent."</formula>
    </cfRule>
    <cfRule type="cellIs" dxfId="20" priority="17" stopIfTrue="1" operator="equal">
      <formula>_1_2jour.</formula>
    </cfRule>
    <cfRule type="cellIs" dxfId="19" priority="18" stopIfTrue="1" operator="equal">
      <formula>Mater.</formula>
    </cfRule>
    <cfRule type="cellIs" dxfId="18" priority="19" stopIfTrue="1" operator="equal">
      <formula>Pater.</formula>
    </cfRule>
    <cfRule type="cellIs" dxfId="17" priority="20" stopIfTrue="1" operator="equal">
      <formula>Congés</formula>
    </cfRule>
    <cfRule type="cellIs" dxfId="16" priority="21" stopIfTrue="1" operator="equal">
      <formula>Repos</formula>
    </cfRule>
    <cfRule type="cellIs" dxfId="15" priority="22" stopIfTrue="1" operator="equal">
      <formula>Mal.</formula>
    </cfRule>
    <cfRule type="iconSet" priority="23">
      <iconSet>
        <cfvo type="percent" val="0"/>
        <cfvo type="percent" val="33"/>
        <cfvo type="percent" val="67"/>
      </iconSet>
    </cfRule>
    <cfRule type="cellIs" dxfId="14" priority="24" stopIfTrue="1" operator="equal">
      <formula>Mal.</formula>
    </cfRule>
    <cfRule type="cellIs" dxfId="13" priority="25" stopIfTrue="1" operator="equal">
      <formula>Congés</formula>
    </cfRule>
    <cfRule type="cellIs" dxfId="12" priority="26" stopIfTrue="1" operator="equal">
      <formula>Repos</formula>
    </cfRule>
  </conditionalFormatting>
  <conditionalFormatting sqref="E13">
    <cfRule type="cellIs" dxfId="11" priority="1" stopIfTrue="1" operator="equal">
      <formula>Mal.</formula>
    </cfRule>
  </conditionalFormatting>
  <conditionalFormatting sqref="E13">
    <cfRule type="cellIs" dxfId="10" priority="2" stopIfTrue="1" operator="equal">
      <formula>Braderie</formula>
    </cfRule>
    <cfRule type="cellIs" dxfId="9" priority="3" stopIfTrue="1" operator="equal">
      <formula>"Invent."</formula>
    </cfRule>
    <cfRule type="cellIs" dxfId="8" priority="4" stopIfTrue="1" operator="equal">
      <formula>_1_2jour.</formula>
    </cfRule>
    <cfRule type="cellIs" dxfId="7" priority="5" stopIfTrue="1" operator="equal">
      <formula>Mater.</formula>
    </cfRule>
    <cfRule type="cellIs" dxfId="6" priority="6" stopIfTrue="1" operator="equal">
      <formula>Pater.</formula>
    </cfRule>
    <cfRule type="cellIs" dxfId="5" priority="7" stopIfTrue="1" operator="equal">
      <formula>Congés</formula>
    </cfRule>
    <cfRule type="cellIs" dxfId="4" priority="8" stopIfTrue="1" operator="equal">
      <formula>Repos</formula>
    </cfRule>
    <cfRule type="cellIs" dxfId="3" priority="9" stopIfTrue="1" operator="equal">
      <formula>Mal.</formula>
    </cfRule>
    <cfRule type="iconSet" priority="10">
      <iconSet>
        <cfvo type="percent" val="0"/>
        <cfvo type="percent" val="33"/>
        <cfvo type="percent" val="67"/>
      </iconSet>
    </cfRule>
    <cfRule type="cellIs" dxfId="2" priority="11" stopIfTrue="1" operator="equal">
      <formula>Mal.</formula>
    </cfRule>
    <cfRule type="cellIs" dxfId="1" priority="12" stopIfTrue="1" operator="equal">
      <formula>Congés</formula>
    </cfRule>
    <cfRule type="cellIs" dxfId="0" priority="13" stopIfTrue="1" operator="equal">
      <formula>Repos</formula>
    </cfRule>
  </conditionalFormatting>
  <dataValidations count="2">
    <dataValidation type="list" allowBlank="1" showInputMessage="1" showErrorMessage="1" sqref="B11:C11 B12:B13 E13">
      <formula1>ListeAJO</formula1>
    </dataValidation>
    <dataValidation type="list" allowBlank="1" showInputMessage="1" showErrorMessage="1" sqref="D5:D6">
      <formula1>$B$3:$B$12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Feuil1</vt:lpstr>
      <vt:lpstr>L1</vt:lpstr>
      <vt:lpstr>L2</vt:lpstr>
      <vt:lpstr>L3</vt:lpstr>
      <vt:lpstr>FeuilGlob</vt:lpstr>
      <vt:lpstr>_1_2jour.</vt:lpstr>
      <vt:lpstr>_fer1</vt:lpstr>
      <vt:lpstr>_fer10</vt:lpstr>
      <vt:lpstr>_fer11</vt:lpstr>
      <vt:lpstr>_fer12</vt:lpstr>
      <vt:lpstr>_fer13</vt:lpstr>
      <vt:lpstr>_fer2</vt:lpstr>
      <vt:lpstr>_fer3</vt:lpstr>
      <vt:lpstr>_fer4</vt:lpstr>
      <vt:lpstr>_fer5</vt:lpstr>
      <vt:lpstr>_fer6</vt:lpstr>
      <vt:lpstr>_fer7</vt:lpstr>
      <vt:lpstr>_fer8</vt:lpstr>
      <vt:lpstr>_fer9</vt:lpstr>
      <vt:lpstr>Ann</vt:lpstr>
      <vt:lpstr>Braderie</vt:lpstr>
      <vt:lpstr>Congés</vt:lpstr>
      <vt:lpstr>Invent.</vt:lpstr>
      <vt:lpstr>ListeAJO</vt:lpstr>
      <vt:lpstr>magasins</vt:lpstr>
      <vt:lpstr>Mal.</vt:lpstr>
      <vt:lpstr>Mater.</vt:lpstr>
      <vt:lpstr>Pater.</vt:lpstr>
      <vt:lpstr>Repos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Mikele</dc:creator>
  <cp:lastModifiedBy>Mikele</cp:lastModifiedBy>
  <dcterms:created xsi:type="dcterms:W3CDTF">2011-05-04T13:13:32Z</dcterms:created>
  <dcterms:modified xsi:type="dcterms:W3CDTF">2011-05-07T12:19:51Z</dcterms:modified>
</cp:coreProperties>
</file>