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codeName="{4D1C537B-E38A-612A-F078-A93A15B4B7F4}"/>
  <workbookPr codeName="ThisWorkbook"/>
  <mc:AlternateContent xmlns:mc="http://schemas.openxmlformats.org/markup-compatibility/2006">
    <mc:Choice Requires="x15">
      <x15ac:absPath xmlns:x15ac="http://schemas.microsoft.com/office/spreadsheetml/2010/11/ac" url="C:\Users\hallth\Documents\"/>
    </mc:Choice>
  </mc:AlternateContent>
  <xr:revisionPtr revIDLastSave="0" documentId="13_ncr:1_{C6D1575D-2EEC-4CA7-B73D-A7BF084F95A4}" xr6:coauthVersionLast="47" xr6:coauthVersionMax="47" xr10:uidLastSave="{00000000-0000-0000-0000-000000000000}"/>
  <bookViews>
    <workbookView xWindow="5529" yWindow="3790" windowWidth="19562" windowHeight="10162" xr2:uid="{00000000-000D-0000-FFFF-FFFF00000000}"/>
  </bookViews>
  <sheets>
    <sheet name="Modèle_Articles" sheetId="1" r:id="rId1"/>
    <sheet name="Modèle_Commande" sheetId="3" r:id="rId2"/>
    <sheet name="BAM_Articles" sheetId="4" r:id="rId3"/>
    <sheet name="FILA_Articles" sheetId="5" r:id="rId4"/>
    <sheet name="BAM+FILA_Commande" sheetId="6" r:id="rId5"/>
  </sheets>
  <definedNames>
    <definedName name="_xlnm.Print_Titles" localSheetId="2">BAM_Articles!$1:$5</definedName>
    <definedName name="_xlnm.Print_Titles" localSheetId="3">FILA_Articles!$1:$5</definedName>
    <definedName name="_xlnm.Print_Titles" localSheetId="0">Modèle_Articles!$1:$5</definedName>
    <definedName name="TitreColonne1" localSheetId="2">Inventaire3[[#Headers],[Articles avec indicateur à réapprovisionner]]</definedName>
    <definedName name="TitreColonne1" localSheetId="4">Inventaire[[#Headers],[Articles avec indicateur à réapprovisionner]]</definedName>
    <definedName name="TitreColonne1" localSheetId="3">Inventaire5[[#Headers],[Articles avec indicateur à réapprovisionner]]</definedName>
    <definedName name="TitreColonne1">Inventaire[[#Headers],[Articles avec indicateur à réapprovisionner]]</definedName>
    <definedName name="valHighlight" localSheetId="2">IFERROR(IF(BAM_Articles!$P$1="oui", TRUE, FALSE),FALSE)</definedName>
    <definedName name="valHighlight" localSheetId="3">IFERROR(IF(FILA_Articles!$P$1="oui", TRUE, FALSE),FALSE)</definedName>
    <definedName name="valHighlight">IFERROR(IF(Modèle_Articles!$P$1="oui", TRUE, FALSE),FALSE)</definedName>
    <definedName name="_xlnm.Print_Area" localSheetId="4">'BAM+FILA_Commande'!$B$1:$D$92</definedName>
    <definedName name="_xlnm.Print_Area" localSheetId="1">Modèle_Commande!$B$1:$D$91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7" i="1" l="1"/>
  <c r="B8" i="1"/>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54" i="6"/>
  <c r="C54" i="6"/>
  <c r="D54" i="6"/>
  <c r="B55" i="6"/>
  <c r="C55" i="6"/>
  <c r="D55" i="6"/>
  <c r="B56" i="6"/>
  <c r="C56" i="6"/>
  <c r="D56" i="6"/>
  <c r="B57" i="6"/>
  <c r="C57" i="6"/>
  <c r="D57" i="6"/>
  <c r="B58" i="6"/>
  <c r="C58" i="6"/>
  <c r="D58" i="6"/>
  <c r="B59" i="6"/>
  <c r="C59" i="6"/>
  <c r="D59" i="6"/>
  <c r="B60" i="6"/>
  <c r="C60" i="6"/>
  <c r="D60" i="6"/>
  <c r="B61" i="6"/>
  <c r="C61" i="6"/>
  <c r="D61" i="6"/>
  <c r="B62" i="6"/>
  <c r="C62" i="6"/>
  <c r="D62" i="6"/>
  <c r="B63" i="6"/>
  <c r="C63" i="6"/>
  <c r="D63" i="6"/>
  <c r="B64" i="6"/>
  <c r="C64" i="6"/>
  <c r="D64" i="6"/>
  <c r="B65" i="6"/>
  <c r="C65" i="6"/>
  <c r="D65" i="6"/>
  <c r="B66" i="6"/>
  <c r="C66" i="6"/>
  <c r="D66" i="6"/>
  <c r="B67" i="6"/>
  <c r="C67" i="6"/>
  <c r="D67" i="6"/>
  <c r="B68" i="6"/>
  <c r="C68" i="6"/>
  <c r="D68" i="6"/>
  <c r="B69" i="6"/>
  <c r="C69" i="6"/>
  <c r="D69" i="6"/>
  <c r="B70" i="6"/>
  <c r="C70" i="6"/>
  <c r="D70" i="6"/>
  <c r="B71" i="6"/>
  <c r="C71" i="6"/>
  <c r="D71" i="6"/>
  <c r="B72" i="6"/>
  <c r="C72" i="6"/>
  <c r="D72" i="6"/>
  <c r="B73" i="6"/>
  <c r="C73" i="6"/>
  <c r="D73" i="6"/>
  <c r="B74" i="6"/>
  <c r="C74" i="6"/>
  <c r="D74" i="6"/>
  <c r="B75" i="6"/>
  <c r="C75" i="6"/>
  <c r="D75" i="6"/>
  <c r="B76" i="6"/>
  <c r="C76" i="6"/>
  <c r="D76" i="6"/>
  <c r="B77" i="6"/>
  <c r="C77" i="6"/>
  <c r="D77" i="6"/>
  <c r="B78" i="6"/>
  <c r="C78" i="6"/>
  <c r="D78" i="6"/>
  <c r="B79" i="6"/>
  <c r="C79" i="6"/>
  <c r="D79" i="6"/>
  <c r="B80" i="6"/>
  <c r="C80" i="6"/>
  <c r="D80" i="6"/>
  <c r="B81" i="6"/>
  <c r="C81" i="6"/>
  <c r="D81" i="6"/>
  <c r="B82" i="6"/>
  <c r="C82" i="6"/>
  <c r="D82" i="6"/>
  <c r="B83" i="6"/>
  <c r="C83" i="6"/>
  <c r="D83" i="6"/>
  <c r="B84" i="6"/>
  <c r="C84" i="6"/>
  <c r="D84" i="6"/>
  <c r="B85" i="6"/>
  <c r="C85" i="6"/>
  <c r="D85" i="6"/>
  <c r="B86" i="6"/>
  <c r="C86" i="6"/>
  <c r="D86" i="6"/>
  <c r="B87" i="6"/>
  <c r="C87" i="6"/>
  <c r="D87" i="6"/>
  <c r="B17" i="6"/>
  <c r="C17" i="6"/>
  <c r="D17" i="6"/>
  <c r="B18" i="6"/>
  <c r="C18" i="6"/>
  <c r="D18" i="6"/>
  <c r="B19" i="6"/>
  <c r="C19" i="6"/>
  <c r="D19" i="6"/>
  <c r="B20" i="6"/>
  <c r="C20" i="6"/>
  <c r="D20" i="6"/>
  <c r="B21" i="6"/>
  <c r="C21" i="6"/>
  <c r="D21" i="6"/>
  <c r="B22" i="6"/>
  <c r="C22" i="6"/>
  <c r="D22" i="6"/>
  <c r="B23" i="6"/>
  <c r="C23" i="6"/>
  <c r="D23" i="6"/>
  <c r="B24" i="6"/>
  <c r="C24" i="6"/>
  <c r="D24" i="6"/>
  <c r="B25" i="6"/>
  <c r="C25" i="6"/>
  <c r="D25" i="6"/>
  <c r="B26" i="6"/>
  <c r="C26" i="6"/>
  <c r="D26" i="6"/>
  <c r="B27" i="6"/>
  <c r="C27" i="6"/>
  <c r="D27" i="6"/>
  <c r="B28" i="6"/>
  <c r="C28" i="6"/>
  <c r="D28" i="6"/>
  <c r="B29" i="6"/>
  <c r="C29" i="6"/>
  <c r="D29" i="6"/>
  <c r="B30" i="6"/>
  <c r="C30" i="6"/>
  <c r="D30" i="6"/>
  <c r="B31" i="6"/>
  <c r="C31" i="6"/>
  <c r="D31" i="6"/>
  <c r="B32" i="6"/>
  <c r="C32" i="6"/>
  <c r="D32" i="6"/>
  <c r="B33" i="6"/>
  <c r="C33" i="6"/>
  <c r="D33" i="6"/>
  <c r="B34" i="6"/>
  <c r="C34" i="6"/>
  <c r="D34" i="6"/>
  <c r="B35" i="6"/>
  <c r="C35" i="6"/>
  <c r="D35" i="6"/>
  <c r="B36" i="6"/>
  <c r="C36" i="6"/>
  <c r="D36" i="6"/>
  <c r="B37" i="6"/>
  <c r="C37" i="6"/>
  <c r="D37" i="6"/>
  <c r="B38" i="6"/>
  <c r="C38" i="6"/>
  <c r="D38" i="6"/>
  <c r="B39" i="6"/>
  <c r="C39" i="6"/>
  <c r="D39" i="6"/>
  <c r="B40" i="6"/>
  <c r="C40" i="6"/>
  <c r="D40" i="6"/>
  <c r="B41" i="6"/>
  <c r="C41" i="6"/>
  <c r="D41" i="6"/>
  <c r="B42" i="6"/>
  <c r="C42" i="6"/>
  <c r="D42" i="6"/>
  <c r="B43" i="6"/>
  <c r="C43" i="6"/>
  <c r="D43" i="6"/>
  <c r="B44" i="6"/>
  <c r="C44" i="6"/>
  <c r="D44" i="6"/>
  <c r="B45" i="6"/>
  <c r="C45" i="6"/>
  <c r="D45" i="6"/>
  <c r="B46" i="6"/>
  <c r="C46" i="6"/>
  <c r="D46" i="6"/>
  <c r="B47" i="6"/>
  <c r="C47" i="6"/>
  <c r="D47" i="6"/>
  <c r="B48" i="6"/>
  <c r="C48" i="6"/>
  <c r="D48" i="6"/>
  <c r="B49" i="6"/>
  <c r="C49" i="6"/>
  <c r="D49" i="6"/>
  <c r="B50" i="6"/>
  <c r="C50" i="6"/>
  <c r="D50" i="6"/>
  <c r="B17" i="3"/>
  <c r="C17" i="3"/>
  <c r="D17" i="3"/>
  <c r="B18" i="3"/>
  <c r="C18" i="3"/>
  <c r="D18" i="3"/>
  <c r="B19" i="3"/>
  <c r="C19" i="3"/>
  <c r="D19" i="3"/>
  <c r="B20" i="3"/>
  <c r="C20" i="3"/>
  <c r="D20" i="3"/>
  <c r="B21" i="3"/>
  <c r="C21" i="3"/>
  <c r="D21" i="3"/>
  <c r="B22" i="3"/>
  <c r="C22" i="3"/>
  <c r="D22" i="3"/>
  <c r="B23" i="3"/>
  <c r="C23" i="3"/>
  <c r="D23" i="3"/>
  <c r="B24" i="3"/>
  <c r="C24" i="3"/>
  <c r="D24" i="3"/>
  <c r="B25" i="3"/>
  <c r="C25" i="3"/>
  <c r="D25" i="3"/>
  <c r="B26" i="3"/>
  <c r="C26" i="3"/>
  <c r="D26" i="3"/>
  <c r="B27" i="3"/>
  <c r="C27" i="3"/>
  <c r="D27" i="3"/>
  <c r="B28" i="3"/>
  <c r="C28" i="3"/>
  <c r="D28" i="3"/>
  <c r="B29" i="3"/>
  <c r="C29" i="3"/>
  <c r="D29" i="3"/>
  <c r="B30" i="3"/>
  <c r="C30" i="3"/>
  <c r="D30" i="3"/>
  <c r="B31" i="3"/>
  <c r="C31" i="3"/>
  <c r="D31" i="3"/>
  <c r="B32" i="3"/>
  <c r="C32" i="3"/>
  <c r="D32" i="3"/>
  <c r="B33" i="3"/>
  <c r="C33" i="3"/>
  <c r="D33" i="3"/>
  <c r="B34" i="3"/>
  <c r="C34" i="3"/>
  <c r="D34" i="3"/>
  <c r="B35" i="3"/>
  <c r="C35" i="3"/>
  <c r="D35" i="3"/>
  <c r="B36" i="3"/>
  <c r="C36" i="3"/>
  <c r="D36" i="3"/>
  <c r="B37" i="3"/>
  <c r="C37" i="3"/>
  <c r="D37" i="3"/>
  <c r="B38" i="3"/>
  <c r="C38" i="3"/>
  <c r="D38" i="3"/>
  <c r="B39" i="3"/>
  <c r="C39" i="3"/>
  <c r="D39" i="3"/>
  <c r="B40" i="3"/>
  <c r="C40" i="3"/>
  <c r="D40" i="3"/>
  <c r="B41" i="3"/>
  <c r="C41" i="3"/>
  <c r="D41" i="3"/>
  <c r="B42" i="3"/>
  <c r="C42" i="3"/>
  <c r="D42" i="3"/>
  <c r="B43" i="3"/>
  <c r="C43" i="3"/>
  <c r="D43" i="3"/>
  <c r="B44" i="3"/>
  <c r="C44" i="3"/>
  <c r="D44" i="3"/>
  <c r="B45" i="3"/>
  <c r="C45" i="3"/>
  <c r="D45" i="3"/>
  <c r="B46" i="3"/>
  <c r="C46" i="3"/>
  <c r="D46" i="3"/>
  <c r="B47" i="3"/>
  <c r="C47" i="3"/>
  <c r="D47" i="3"/>
  <c r="B48" i="3"/>
  <c r="C48" i="3"/>
  <c r="D48" i="3"/>
  <c r="B49" i="3"/>
  <c r="C49" i="3"/>
  <c r="D49" i="3"/>
  <c r="B50" i="3"/>
  <c r="C50" i="3"/>
  <c r="D50" i="3"/>
  <c r="B51" i="3"/>
  <c r="C51" i="3"/>
  <c r="D51" i="3"/>
  <c r="B52" i="3"/>
  <c r="C52" i="3"/>
  <c r="D52" i="3"/>
  <c r="B53" i="3"/>
  <c r="C53" i="3"/>
  <c r="D53" i="3"/>
  <c r="B54" i="3"/>
  <c r="C54" i="3"/>
  <c r="D54" i="3"/>
  <c r="B55" i="3"/>
  <c r="C55" i="3"/>
  <c r="D55" i="3"/>
  <c r="B56" i="3"/>
  <c r="C56" i="3"/>
  <c r="D56" i="3"/>
  <c r="B57" i="3"/>
  <c r="C57" i="3"/>
  <c r="D57" i="3"/>
  <c r="B58" i="3"/>
  <c r="C58" i="3"/>
  <c r="D58" i="3"/>
  <c r="B59" i="3"/>
  <c r="C59" i="3"/>
  <c r="D59" i="3"/>
  <c r="B60" i="3"/>
  <c r="C60" i="3"/>
  <c r="D60" i="3"/>
  <c r="B61" i="3"/>
  <c r="C61" i="3"/>
  <c r="D61" i="3"/>
  <c r="B62" i="3"/>
  <c r="C62" i="3"/>
  <c r="D62" i="3"/>
  <c r="B63" i="3"/>
  <c r="C63" i="3"/>
  <c r="D63" i="3"/>
  <c r="B64" i="3"/>
  <c r="C64" i="3"/>
  <c r="D64" i="3"/>
  <c r="B65" i="3"/>
  <c r="C65" i="3"/>
  <c r="D65" i="3"/>
  <c r="B66" i="3"/>
  <c r="C66" i="3"/>
  <c r="D66" i="3"/>
  <c r="B67" i="3"/>
  <c r="C67" i="3"/>
  <c r="D67" i="3"/>
  <c r="B68" i="3"/>
  <c r="C68" i="3"/>
  <c r="D68" i="3"/>
  <c r="B69" i="3"/>
  <c r="C69" i="3"/>
  <c r="D69" i="3"/>
  <c r="B70" i="3"/>
  <c r="C70" i="3"/>
  <c r="D70" i="3"/>
  <c r="B71" i="3"/>
  <c r="C71" i="3"/>
  <c r="D71" i="3"/>
  <c r="B72" i="3"/>
  <c r="C72" i="3"/>
  <c r="D72" i="3"/>
  <c r="B73" i="3"/>
  <c r="C73" i="3"/>
  <c r="D73" i="3"/>
  <c r="B74" i="3"/>
  <c r="C74" i="3"/>
  <c r="D74" i="3"/>
  <c r="B75" i="3"/>
  <c r="C75" i="3"/>
  <c r="D75" i="3"/>
  <c r="B76" i="3"/>
  <c r="C76" i="3"/>
  <c r="D76" i="3"/>
  <c r="B77" i="3"/>
  <c r="C77" i="3"/>
  <c r="D77" i="3"/>
  <c r="B78" i="3"/>
  <c r="C78" i="3"/>
  <c r="D78" i="3"/>
  <c r="B79" i="3"/>
  <c r="C79" i="3"/>
  <c r="D79" i="3"/>
  <c r="B80" i="3"/>
  <c r="C80" i="3"/>
  <c r="D80" i="3"/>
  <c r="B81" i="3"/>
  <c r="C81" i="3"/>
  <c r="D81" i="3"/>
  <c r="B82" i="3"/>
  <c r="C82" i="3"/>
  <c r="D82" i="3"/>
  <c r="B83" i="3"/>
  <c r="C83" i="3"/>
  <c r="D83" i="3"/>
  <c r="B84" i="3"/>
  <c r="C84" i="3"/>
  <c r="D84" i="3"/>
  <c r="B85" i="3"/>
  <c r="C85" i="3"/>
  <c r="D85" i="3"/>
  <c r="B86" i="3"/>
  <c r="C86" i="3"/>
  <c r="D86" i="3"/>
  <c r="B87" i="3"/>
  <c r="C87" i="3"/>
  <c r="D87" i="3"/>
  <c r="D53" i="6"/>
  <c r="C53" i="6"/>
  <c r="B53" i="6"/>
  <c r="D16" i="6"/>
  <c r="C16" i="6"/>
  <c r="B16" i="6"/>
  <c r="G10" i="1"/>
  <c r="L10" i="1"/>
  <c r="O10" i="1"/>
  <c r="G13" i="1"/>
  <c r="L13" i="1"/>
  <c r="O13" i="1"/>
  <c r="O6" i="1"/>
  <c r="O7" i="1"/>
  <c r="O8" i="1"/>
  <c r="O9" i="1"/>
  <c r="O11" i="1"/>
  <c r="O12"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G18" i="1"/>
  <c r="L18" i="1"/>
  <c r="D6" i="6"/>
  <c r="O40" i="5"/>
  <c r="L40" i="5"/>
  <c r="G40" i="5"/>
  <c r="B40" i="5"/>
  <c r="O39" i="5"/>
  <c r="L39" i="5"/>
  <c r="G39" i="5"/>
  <c r="B39" i="5"/>
  <c r="O38" i="5"/>
  <c r="L38" i="5"/>
  <c r="G38" i="5"/>
  <c r="B38" i="5"/>
  <c r="O37" i="5"/>
  <c r="L37" i="5"/>
  <c r="G37" i="5"/>
  <c r="B37" i="5"/>
  <c r="O36" i="5"/>
  <c r="L36" i="5"/>
  <c r="G36" i="5"/>
  <c r="B36" i="5"/>
  <c r="O35" i="5"/>
  <c r="L35" i="5"/>
  <c r="G35" i="5"/>
  <c r="B35" i="5"/>
  <c r="O34" i="5"/>
  <c r="L34" i="5"/>
  <c r="G34" i="5"/>
  <c r="B34" i="5"/>
  <c r="O33" i="5"/>
  <c r="L33" i="5"/>
  <c r="G33" i="5"/>
  <c r="B33" i="5"/>
  <c r="O32" i="5"/>
  <c r="L32" i="5"/>
  <c r="G32" i="5"/>
  <c r="B32" i="5"/>
  <c r="O31" i="5"/>
  <c r="L31" i="5"/>
  <c r="G31" i="5"/>
  <c r="B31" i="5"/>
  <c r="O30" i="5"/>
  <c r="L30" i="5"/>
  <c r="G30" i="5"/>
  <c r="B30" i="5"/>
  <c r="O29" i="5"/>
  <c r="L29" i="5"/>
  <c r="G29" i="5"/>
  <c r="B29" i="5"/>
  <c r="O28" i="5"/>
  <c r="L28" i="5"/>
  <c r="G28" i="5"/>
  <c r="B28" i="5"/>
  <c r="O27" i="5"/>
  <c r="L27" i="5"/>
  <c r="G27" i="5"/>
  <c r="B27" i="5"/>
  <c r="O26" i="5"/>
  <c r="L26" i="5"/>
  <c r="G26" i="5"/>
  <c r="B26" i="5"/>
  <c r="O25" i="5"/>
  <c r="L25" i="5"/>
  <c r="G25" i="5"/>
  <c r="B25" i="5"/>
  <c r="O24" i="5"/>
  <c r="L24" i="5"/>
  <c r="G24" i="5"/>
  <c r="B24" i="5"/>
  <c r="O23" i="5"/>
  <c r="L23" i="5"/>
  <c r="G23" i="5"/>
  <c r="B23" i="5"/>
  <c r="O22" i="5"/>
  <c r="L22" i="5"/>
  <c r="G22" i="5"/>
  <c r="B22" i="5"/>
  <c r="O21" i="5"/>
  <c r="L21" i="5"/>
  <c r="G21" i="5"/>
  <c r="B21" i="5"/>
  <c r="O20" i="5"/>
  <c r="L20" i="5"/>
  <c r="G20" i="5"/>
  <c r="B20" i="5"/>
  <c r="O19" i="5"/>
  <c r="L19" i="5"/>
  <c r="G19" i="5"/>
  <c r="B19" i="5"/>
  <c r="O18" i="5"/>
  <c r="L18" i="5"/>
  <c r="G18" i="5"/>
  <c r="B18" i="5"/>
  <c r="O17" i="5"/>
  <c r="L17" i="5"/>
  <c r="G17" i="5"/>
  <c r="B17" i="5"/>
  <c r="O16" i="5"/>
  <c r="L16" i="5"/>
  <c r="G16" i="5"/>
  <c r="B16" i="5"/>
  <c r="O15" i="5"/>
  <c r="L15" i="5"/>
  <c r="G15" i="5"/>
  <c r="B15" i="5"/>
  <c r="O14" i="5"/>
  <c r="L14" i="5"/>
  <c r="G14" i="5"/>
  <c r="B14" i="5"/>
  <c r="O13" i="5"/>
  <c r="L13" i="5"/>
  <c r="G13" i="5"/>
  <c r="B13" i="5"/>
  <c r="O12" i="5"/>
  <c r="L12" i="5"/>
  <c r="G12" i="5"/>
  <c r="B12" i="5"/>
  <c r="O11" i="5"/>
  <c r="L11" i="5"/>
  <c r="G11" i="5"/>
  <c r="B11" i="5"/>
  <c r="O10" i="5"/>
  <c r="L10" i="5"/>
  <c r="G10" i="5"/>
  <c r="B10" i="5"/>
  <c r="O9" i="5"/>
  <c r="L9" i="5"/>
  <c r="G9" i="5"/>
  <c r="B9" i="5"/>
  <c r="O8" i="5"/>
  <c r="L8" i="5"/>
  <c r="G8" i="5"/>
  <c r="B8" i="5"/>
  <c r="O7" i="5"/>
  <c r="L7" i="5"/>
  <c r="G7" i="5"/>
  <c r="B7" i="5"/>
  <c r="O6" i="5"/>
  <c r="L6" i="5"/>
  <c r="G6" i="5"/>
  <c r="B6" i="5"/>
  <c r="O40" i="4"/>
  <c r="L40" i="4"/>
  <c r="G40" i="4"/>
  <c r="B40" i="4"/>
  <c r="O39" i="4"/>
  <c r="L39" i="4"/>
  <c r="G39" i="4"/>
  <c r="B39" i="4"/>
  <c r="O38" i="4"/>
  <c r="L38" i="4"/>
  <c r="G38" i="4"/>
  <c r="B38" i="4"/>
  <c r="O37" i="4"/>
  <c r="L37" i="4"/>
  <c r="G37" i="4"/>
  <c r="B37" i="4"/>
  <c r="O36" i="4"/>
  <c r="L36" i="4"/>
  <c r="G36" i="4"/>
  <c r="B36" i="4"/>
  <c r="O35" i="4"/>
  <c r="L35" i="4"/>
  <c r="G35" i="4"/>
  <c r="B35" i="4"/>
  <c r="O34" i="4"/>
  <c r="L34" i="4"/>
  <c r="G34" i="4"/>
  <c r="B34" i="4"/>
  <c r="O33" i="4"/>
  <c r="L33" i="4"/>
  <c r="G33" i="4"/>
  <c r="B33" i="4"/>
  <c r="O32" i="4"/>
  <c r="L32" i="4"/>
  <c r="G32" i="4"/>
  <c r="B32" i="4"/>
  <c r="O31" i="4"/>
  <c r="L31" i="4"/>
  <c r="G31" i="4"/>
  <c r="B31" i="4"/>
  <c r="O30" i="4"/>
  <c r="L30" i="4"/>
  <c r="G30" i="4"/>
  <c r="B30" i="4"/>
  <c r="O29" i="4"/>
  <c r="L29" i="4"/>
  <c r="G29" i="4"/>
  <c r="B29" i="4"/>
  <c r="O28" i="4"/>
  <c r="L28" i="4"/>
  <c r="G28" i="4"/>
  <c r="B28" i="4"/>
  <c r="O27" i="4"/>
  <c r="L27" i="4"/>
  <c r="G27" i="4"/>
  <c r="B27" i="4"/>
  <c r="O26" i="4"/>
  <c r="L26" i="4"/>
  <c r="G26" i="4"/>
  <c r="B26" i="4"/>
  <c r="O25" i="4"/>
  <c r="L25" i="4"/>
  <c r="G25" i="4"/>
  <c r="B25" i="4"/>
  <c r="O24" i="4"/>
  <c r="L24" i="4"/>
  <c r="G24" i="4"/>
  <c r="B24" i="4"/>
  <c r="O23" i="4"/>
  <c r="L23" i="4"/>
  <c r="G23" i="4"/>
  <c r="B23" i="4"/>
  <c r="O22" i="4"/>
  <c r="L22" i="4"/>
  <c r="G22" i="4"/>
  <c r="B22" i="4"/>
  <c r="O21" i="4"/>
  <c r="L21" i="4"/>
  <c r="G21" i="4"/>
  <c r="B21" i="4"/>
  <c r="O20" i="4"/>
  <c r="L20" i="4"/>
  <c r="G20" i="4"/>
  <c r="B20" i="4"/>
  <c r="O19" i="4"/>
  <c r="L19" i="4"/>
  <c r="G19" i="4"/>
  <c r="B19" i="4"/>
  <c r="O18" i="4"/>
  <c r="L18" i="4"/>
  <c r="G18" i="4"/>
  <c r="B18" i="4"/>
  <c r="O17" i="4"/>
  <c r="L17" i="4"/>
  <c r="G17" i="4"/>
  <c r="B17" i="4"/>
  <c r="O16" i="4"/>
  <c r="L16" i="4"/>
  <c r="G16" i="4"/>
  <c r="B16" i="4"/>
  <c r="O15" i="4"/>
  <c r="L15" i="4"/>
  <c r="G15" i="4"/>
  <c r="B15" i="4"/>
  <c r="O14" i="4"/>
  <c r="L14" i="4"/>
  <c r="G14" i="4"/>
  <c r="B14" i="4"/>
  <c r="O13" i="4"/>
  <c r="L13" i="4"/>
  <c r="G13" i="4"/>
  <c r="B13" i="4"/>
  <c r="O12" i="4"/>
  <c r="L12" i="4"/>
  <c r="G12" i="4"/>
  <c r="B12" i="4"/>
  <c r="O11" i="4"/>
  <c r="L11" i="4"/>
  <c r="G11" i="4"/>
  <c r="B11" i="4"/>
  <c r="O10" i="4"/>
  <c r="L10" i="4"/>
  <c r="G10" i="4"/>
  <c r="B10" i="4"/>
  <c r="O9" i="4"/>
  <c r="L9" i="4"/>
  <c r="G9" i="4"/>
  <c r="B9" i="4"/>
  <c r="O8" i="4"/>
  <c r="L8" i="4"/>
  <c r="G8" i="4"/>
  <c r="B8" i="4"/>
  <c r="O7" i="4"/>
  <c r="L7" i="4"/>
  <c r="G7" i="4"/>
  <c r="B7" i="4"/>
  <c r="O6" i="4"/>
  <c r="L6" i="4"/>
  <c r="G6" i="4"/>
  <c r="B6" i="4"/>
  <c r="G19" i="1"/>
  <c r="L19" i="1"/>
  <c r="G20" i="1"/>
  <c r="L20" i="1"/>
  <c r="G21" i="1"/>
  <c r="L21" i="1"/>
  <c r="G22" i="1"/>
  <c r="L22" i="1"/>
  <c r="G23" i="1"/>
  <c r="L23" i="1"/>
  <c r="G24" i="1"/>
  <c r="L24" i="1"/>
  <c r="G25" i="1"/>
  <c r="L25" i="1"/>
  <c r="G26" i="1"/>
  <c r="L26" i="1"/>
  <c r="G27" i="1"/>
  <c r="L27" i="1"/>
  <c r="G28" i="1"/>
  <c r="L28" i="1"/>
  <c r="G29" i="1"/>
  <c r="L29" i="1"/>
  <c r="G30" i="1"/>
  <c r="L30" i="1"/>
  <c r="G31" i="1"/>
  <c r="L31" i="1"/>
  <c r="G32" i="1"/>
  <c r="L32" i="1"/>
  <c r="G33" i="1"/>
  <c r="L33" i="1"/>
  <c r="G34" i="1"/>
  <c r="L34" i="1"/>
  <c r="G35" i="1"/>
  <c r="L35" i="1"/>
  <c r="G36" i="1"/>
  <c r="L36" i="1"/>
  <c r="G37" i="1"/>
  <c r="L37" i="1"/>
  <c r="G38" i="1"/>
  <c r="L38" i="1"/>
  <c r="G39" i="1"/>
  <c r="L39" i="1"/>
  <c r="G40" i="1"/>
  <c r="L40" i="1"/>
  <c r="G41" i="1"/>
  <c r="L41" i="1"/>
  <c r="G42" i="1"/>
  <c r="L42" i="1"/>
  <c r="G12" i="1"/>
  <c r="L12" i="1"/>
  <c r="G9" i="1"/>
  <c r="G11" i="1"/>
  <c r="L9" i="1"/>
  <c r="L11" i="1"/>
  <c r="D16" i="3"/>
  <c r="C16" i="3"/>
  <c r="B16" i="3"/>
  <c r="D6" i="3"/>
  <c r="L6" i="1" l="1"/>
  <c r="L7" i="1"/>
  <c r="L8" i="1"/>
  <c r="L14" i="1"/>
  <c r="L15" i="1"/>
  <c r="L16" i="1"/>
  <c r="L17" i="1"/>
  <c r="B6" i="1"/>
  <c r="G6" i="1"/>
  <c r="G7" i="1"/>
  <c r="G8" i="1"/>
  <c r="G14" i="1"/>
  <c r="G15" i="1"/>
  <c r="G16" i="1"/>
  <c r="G17" i="1"/>
</calcChain>
</file>

<file path=xl/sharedStrings.xml><?xml version="1.0" encoding="utf-8"?>
<sst xmlns="http://schemas.openxmlformats.org/spreadsheetml/2006/main" count="332" uniqueCount="89">
  <si>
    <t>Articles avec indicateur à réapprovisionner</t>
  </si>
  <si>
    <t>IN0001</t>
  </si>
  <si>
    <t>IN0002</t>
  </si>
  <si>
    <t>IN0003</t>
  </si>
  <si>
    <t>IN0004</t>
  </si>
  <si>
    <t>IN0006</t>
  </si>
  <si>
    <t>Nom</t>
  </si>
  <si>
    <t>Description</t>
  </si>
  <si>
    <t>Desc 1</t>
  </si>
  <si>
    <t>Desc 2</t>
  </si>
  <si>
    <t>Desc 3</t>
  </si>
  <si>
    <t>Desc 4</t>
  </si>
  <si>
    <t>Desc 5</t>
  </si>
  <si>
    <t>Desc 6</t>
  </si>
  <si>
    <t>Desc 7</t>
  </si>
  <si>
    <t>Mettre en surbrillance les articles à réapprovisionner ?</t>
  </si>
  <si>
    <t>Oui</t>
  </si>
  <si>
    <t/>
  </si>
  <si>
    <t>Prix de vente</t>
  </si>
  <si>
    <t>Prix d'achat</t>
  </si>
  <si>
    <t>Prix de vente élèves -15%</t>
  </si>
  <si>
    <t>Exemple</t>
  </si>
  <si>
    <t>Quantité à commander</t>
  </si>
  <si>
    <t>Qté minimale d'achat</t>
  </si>
  <si>
    <t>Indispensable</t>
  </si>
  <si>
    <t>M</t>
  </si>
  <si>
    <t>C</t>
  </si>
  <si>
    <t>E</t>
  </si>
  <si>
    <t>A</t>
  </si>
  <si>
    <t>Numéro d'article</t>
  </si>
  <si>
    <t>Prénom élève</t>
  </si>
  <si>
    <t>Colonne12</t>
  </si>
  <si>
    <t>! Formule !</t>
  </si>
  <si>
    <t>Dominique</t>
  </si>
  <si>
    <t>A commander</t>
  </si>
  <si>
    <t>Nouvelle article à tester</t>
  </si>
  <si>
    <t>BAM</t>
  </si>
  <si>
    <t xml:space="preserve">Liens : </t>
  </si>
  <si>
    <t>https://bam4u.ch/</t>
  </si>
  <si>
    <t>L’espace réservé au logo figure dans cette cellule.</t>
  </si>
  <si>
    <t>Nom de votre société</t>
  </si>
  <si>
    <t>Adresse</t>
  </si>
  <si>
    <t>N° CLIENT</t>
  </si>
  <si>
    <t>Code postal, Ville</t>
  </si>
  <si>
    <t xml:space="preserve">DATE </t>
  </si>
  <si>
    <t>Téléphone Télécopie</t>
  </si>
  <si>
    <t>Adresse e-mail</t>
  </si>
  <si>
    <t>POUR</t>
  </si>
  <si>
    <t>Nom de la société</t>
  </si>
  <si>
    <t>Téléphone</t>
  </si>
  <si>
    <t>DESCRIPTION</t>
  </si>
  <si>
    <t>Veuillez libeller tous les chèques à l’ordre de</t>
  </si>
  <si>
    <t>NOUS VOUS REMERCIONS DE VOTRE CONFIANCE !</t>
  </si>
  <si>
    <t>01560</t>
  </si>
  <si>
    <t>ART. NR.</t>
  </si>
  <si>
    <t>QUANTITE</t>
  </si>
  <si>
    <t>Exemple 1</t>
  </si>
  <si>
    <t>Exemple 2</t>
  </si>
  <si>
    <t>Exemple 3</t>
  </si>
  <si>
    <t>Exemple 4</t>
  </si>
  <si>
    <t>Desc 8</t>
  </si>
  <si>
    <t>Desc 9</t>
  </si>
  <si>
    <t>Desc 10</t>
  </si>
  <si>
    <t>Desc 11</t>
  </si>
  <si>
    <t>Desc 12</t>
  </si>
  <si>
    <t>Desc 13</t>
  </si>
  <si>
    <t>Desc 14</t>
  </si>
  <si>
    <t>Desc 15</t>
  </si>
  <si>
    <t>Desc 16</t>
  </si>
  <si>
    <t>Desc 17</t>
  </si>
  <si>
    <t>Desc 18</t>
  </si>
  <si>
    <t>Desc 19</t>
  </si>
  <si>
    <t>Desc 20</t>
  </si>
  <si>
    <t>Desc 21</t>
  </si>
  <si>
    <t>Desc 22</t>
  </si>
  <si>
    <t>Desc 23</t>
  </si>
  <si>
    <t>Desc 24</t>
  </si>
  <si>
    <t>Desc 25</t>
  </si>
  <si>
    <t>Desc 26</t>
  </si>
  <si>
    <t>Desc 27</t>
  </si>
  <si>
    <t>Desc 28</t>
  </si>
  <si>
    <t>Desc 29</t>
  </si>
  <si>
    <t>Desc 30</t>
  </si>
  <si>
    <t>Desc 31</t>
  </si>
  <si>
    <t>FILA</t>
  </si>
  <si>
    <t>ART. NR. (BAM)</t>
  </si>
  <si>
    <t>ART. NR. (FILA)</t>
  </si>
  <si>
    <t xml:space="preserve">Pour :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</si>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</sst>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CHF&quot;_-;\-* #,##0.00\ &quot;CHF&quot;_-;_-* &quot;-&quot;??\ &quot;CHF&quot;_-;_-@_-"/>
    <numFmt numFmtId="164" formatCode="&quot;$&quot;#,##0.00_);\(&quot;$&quot;#,##0.00\)"/>
    <numFmt numFmtId="165" formatCode="&quot;Reorder&quot;;&quot;&quot;;&quot;&quot;"/>
    <numFmt numFmtId="166" formatCode="&quot;RéApprovisionnement&quot;;&quot;&quot;;&quot;&quot;"/>
    <numFmt numFmtId="167" formatCode="#,##0_ ;\-#,##0\ "/>
    <numFmt numFmtId="168" formatCode="[$-40C]d\ mmmm\ yyyy;@"/>
    <numFmt numFmtId="169" formatCode="_-* #,##0.00\ &quot;€&quot;_-;\-* #,##0.00\ &quot;€&quot;_-;_-* &quot;-&quot;??\ &quot;€&quot;_-;_-@_-"/>
  </numFmts>
  <fonts count="30" x14ac:knownFonts="1">
    <font>
      <sz val="11"/>
      <color theme="1"/>
      <name val="Calibri"/>
      <family val="2"/>
      <scheme val="minor"/>
    </font>
    <font>
      <sz val="11"/>
      <color theme="1"/>
      <name val="Calibri"/>
      <family val="2"/>
      <scheme val="minor"/>
    </font>
    <font>
      <b/>
      <sz val="12"/>
      <color theme="0"/>
      <name val="Corbel"/>
      <family val="2"/>
      <scheme val="major"/>
    </font>
    <font>
      <b/>
      <sz val="34"/>
      <color theme="6" tint="-0.24994659260841701"/>
      <name val="Corbel"/>
      <family val="2"/>
      <scheme val="major"/>
    </font>
    <font>
      <b/>
      <sz val="48"/>
      <color theme="1" tint="4.9989318521683403E-2"/>
      <name val="Corbel"/>
      <family val="2"/>
      <scheme val="major"/>
    </font>
    <font>
      <sz val="10"/>
      <color theme="1" tint="4.9989318521683403E-2"/>
      <name val="Calibri"/>
      <family val="2"/>
      <scheme val="minor"/>
    </font>
    <font>
      <sz val="11"/>
      <color theme="6" tint="-0.499984740745262"/>
      <name val="Calibri"/>
      <family val="2"/>
      <scheme val="minor"/>
    </font>
    <font>
      <sz val="11"/>
      <color theme="1"/>
      <name val="Calibri"/>
      <family val="2"/>
      <scheme val="minor"/>
    </font>
    <font>
      <sz val="8"/>
      <name val="Calibri"/>
      <family val="2"/>
      <scheme val="minor"/>
    </font>
    <font>
      <b/>
      <sz val="8"/>
      <color rgb="FFFF0000"/>
      <name val="Calibri"/>
      <family val="2"/>
      <scheme val="minor"/>
    </font>
    <font>
      <b/>
      <sz val="11"/>
      <color rgb="FFFF0000"/>
      <name val="Calibri"/>
      <family val="2"/>
      <scheme val="minor"/>
    </font>
    <font>
      <b/>
      <sz val="18"/>
      <color theme="6" tint="-0.24994659260841701"/>
      <name val="Corbel"/>
      <family val="2"/>
      <scheme val="major"/>
    </font>
    <font>
      <u/>
      <sz val="11"/>
      <color theme="10"/>
      <name val="Calibri"/>
      <family val="2"/>
      <scheme val="minor"/>
    </font>
    <font>
      <sz val="11"/>
      <color theme="1"/>
      <name val="Microsoft Sans Serif"/>
      <family val="2"/>
    </font>
    <font>
      <sz val="10"/>
      <color theme="0"/>
      <name val="Calibri"/>
      <family val="2"/>
      <scheme val="minor"/>
    </font>
    <font>
      <sz val="10"/>
      <name val="Calibri"/>
      <family val="2"/>
      <scheme val="minor"/>
    </font>
    <font>
      <sz val="20"/>
      <name val="Microsoft Sans Serif"/>
      <family val="2"/>
    </font>
    <font>
      <b/>
      <sz val="11"/>
      <name val="Calibri"/>
      <family val="2"/>
      <scheme val="minor"/>
    </font>
    <font>
      <sz val="11"/>
      <color theme="0"/>
      <name val="Calibri"/>
      <family val="2"/>
    </font>
    <font>
      <b/>
      <sz val="12"/>
      <color rgb="FF333333"/>
      <name val="Microsoft Sans Serif"/>
      <family val="2"/>
    </font>
    <font>
      <i/>
      <sz val="9"/>
      <color rgb="FF000000"/>
      <name val="Microsoft Sans Serif"/>
      <family val="2"/>
    </font>
    <font>
      <sz val="8"/>
      <name val="Microsoft Sans Serif"/>
      <family val="2"/>
    </font>
    <font>
      <b/>
      <sz val="8"/>
      <name val="Microsoft Sans Serif"/>
      <family val="2"/>
    </font>
    <font>
      <sz val="8"/>
      <color theme="0"/>
      <name val="Calibri"/>
      <family val="2"/>
      <scheme val="minor"/>
    </font>
    <font>
      <sz val="10"/>
      <color theme="0"/>
      <name val="Microsoft Sans Serif"/>
      <family val="2"/>
    </font>
    <font>
      <i/>
      <sz val="8"/>
      <name val="Calibri"/>
      <family val="2"/>
      <scheme val="minor"/>
    </font>
    <font>
      <sz val="10"/>
      <color rgb="FFFFFFFF"/>
      <name val="Microsoft Sans Serif"/>
      <family val="2"/>
    </font>
    <font>
      <b/>
      <sz val="11"/>
      <color rgb="FFFFFFFF"/>
      <name val="Microsoft Sans Serif"/>
      <family val="2"/>
    </font>
    <font>
      <sz val="8"/>
      <color theme="6" tint="-0.499984740745262"/>
      <name val="Calibri"/>
      <family val="2"/>
      <scheme val="minor"/>
    </font>
    <font>
      <sz val="11"/>
      <color rgb="FF000000"/>
      <name val="Calibri"/>
      <family val="2"/>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24994659260841701"/>
        <bgColor indexed="64"/>
      </patternFill>
    </fill>
    <fill>
      <patternFill patternType="solid">
        <fgColor rgb="FF92D050"/>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4"/>
        <bgColor indexed="64"/>
      </patternFill>
    </fill>
    <fill>
      <patternFill patternType="solid">
        <fgColor indexed="9"/>
        <bgColor indexed="64"/>
      </patternFill>
    </fill>
  </fills>
  <borders count="14">
    <border>
      <left/>
      <right/>
      <top/>
      <bottom/>
      <diagonal/>
    </border>
    <border>
      <left/>
      <right/>
      <top style="thick">
        <color theme="0"/>
      </top>
      <bottom style="thick">
        <color theme="0"/>
      </bottom>
      <diagonal/>
    </border>
    <border>
      <left style="double">
        <color rgb="FF3F3F3F"/>
      </left>
      <right style="double">
        <color rgb="FF3F3F3F"/>
      </right>
      <top style="double">
        <color rgb="FF3F3F3F"/>
      </top>
      <bottom style="double">
        <color rgb="FF3F3F3F"/>
      </bottom>
      <diagonal/>
    </border>
    <border>
      <left style="double">
        <color rgb="FF3F3F3F"/>
      </left>
      <right style="double">
        <color rgb="FF3F3F3F"/>
      </right>
      <top/>
      <bottom/>
      <diagonal/>
    </border>
    <border>
      <left/>
      <right/>
      <top/>
      <bottom style="thin">
        <color theme="0" tint="-0.14996795556505021"/>
      </bottom>
      <diagonal/>
    </border>
    <border>
      <left/>
      <right/>
      <top/>
      <bottom style="thin">
        <color theme="0" tint="-0.14993743705557422"/>
      </bottom>
      <diagonal/>
    </border>
    <border>
      <left style="thick">
        <color theme="1"/>
      </left>
      <right/>
      <top style="thick">
        <color theme="1"/>
      </top>
      <bottom/>
      <diagonal/>
    </border>
    <border>
      <left/>
      <right/>
      <top style="thick">
        <color theme="1"/>
      </top>
      <bottom/>
      <diagonal/>
    </border>
    <border>
      <left/>
      <right style="thick">
        <color theme="1"/>
      </right>
      <top style="thick">
        <color theme="1"/>
      </top>
      <bottom/>
      <diagonal/>
    </border>
    <border>
      <left style="thick">
        <color theme="1"/>
      </left>
      <right/>
      <top/>
      <bottom/>
      <diagonal/>
    </border>
    <border>
      <left/>
      <right style="thick">
        <color theme="1"/>
      </right>
      <top/>
      <bottom/>
      <diagonal/>
    </border>
    <border>
      <left style="thick">
        <color theme="1"/>
      </left>
      <right/>
      <top/>
      <bottom style="thick">
        <color theme="1"/>
      </bottom>
      <diagonal/>
    </border>
    <border>
      <left/>
      <right/>
      <top/>
      <bottom style="thick">
        <color theme="1"/>
      </bottom>
      <diagonal/>
    </border>
    <border>
      <left/>
      <right style="thick">
        <color theme="1"/>
      </right>
      <top/>
      <bottom style="thick">
        <color theme="1"/>
      </bottom>
      <diagonal/>
    </border>
  </borders>
  <cellStyleXfs count="14">
    <xf numFmtId="0" fontId="0" fillId="0" borderId="0">
      <alignment vertical="center"/>
    </xf>
    <xf numFmtId="0" fontId="3" fillId="3" borderId="0" applyNumberFormat="0" applyProtection="0">
      <alignment horizontal="left" vertical="center" indent="1"/>
    </xf>
    <xf numFmtId="0" fontId="2" fillId="4" borderId="0" applyProtection="0">
      <alignment horizontal="left" vertical="center" wrapText="1" indent="1"/>
    </xf>
    <xf numFmtId="0" fontId="6" fillId="3" borderId="0" applyNumberFormat="0" applyProtection="0">
      <alignment horizontal="right" vertical="center"/>
    </xf>
    <xf numFmtId="164" fontId="7" fillId="0" borderId="0" applyProtection="0">
      <alignment horizontal="right" vertical="center" indent="1"/>
    </xf>
    <xf numFmtId="0" fontId="7" fillId="0" borderId="0" applyProtection="0">
      <alignment horizontal="right" vertical="center" indent="1"/>
    </xf>
    <xf numFmtId="0" fontId="1" fillId="0" borderId="0" applyProtection="0">
      <alignment horizontal="center" vertical="center"/>
    </xf>
    <xf numFmtId="0" fontId="1" fillId="0" borderId="0" applyProtection="0">
      <alignment horizontal="left" vertical="center" wrapText="1" indent="1"/>
    </xf>
    <xf numFmtId="165" fontId="1" fillId="2" borderId="0">
      <alignment horizontal="left" vertical="center" indent="1"/>
    </xf>
    <xf numFmtId="0" fontId="6" fillId="3" borderId="0" applyNumberFormat="0" applyProtection="0">
      <alignment horizontal="left" vertical="center" indent="1"/>
    </xf>
    <xf numFmtId="0" fontId="12" fillId="0" borderId="0" applyNumberFormat="0" applyFill="0" applyBorder="0" applyAlignment="0" applyProtection="0">
      <alignment vertical="center"/>
    </xf>
    <xf numFmtId="0" fontId="13" fillId="0" borderId="0"/>
    <xf numFmtId="0" fontId="24" fillId="10" borderId="2" applyNumberFormat="0" applyAlignment="0" applyProtection="0"/>
    <xf numFmtId="0" fontId="13" fillId="3" borderId="0" applyNumberFormat="0" applyAlignment="0" applyProtection="0"/>
  </cellStyleXfs>
  <cellXfs count="88">
    <xf numFmtId="0" fontId="0" fillId="0" borderId="0" xfId="0">
      <alignment vertical="center"/>
    </xf>
    <xf numFmtId="0" fontId="0" fillId="0" borderId="0" xfId="0" applyAlignment="1">
      <alignment horizontal="right"/>
    </xf>
    <xf numFmtId="0" fontId="4" fillId="0" borderId="0" xfId="0" applyFont="1" applyFill="1" applyAlignment="1">
      <alignment vertical="top"/>
    </xf>
    <xf numFmtId="0" fontId="5" fillId="0" borderId="0" xfId="0" applyFont="1">
      <alignment vertical="center"/>
    </xf>
    <xf numFmtId="0" fontId="0" fillId="0" borderId="0" xfId="0" applyNumberFormat="1">
      <alignment vertical="center"/>
    </xf>
    <xf numFmtId="0" fontId="6" fillId="3" borderId="0" xfId="9">
      <alignment horizontal="left" vertical="center" indent="1"/>
    </xf>
    <xf numFmtId="0" fontId="2" fillId="4" borderId="0" xfId="2" applyNumberFormat="1" applyFont="1" applyFill="1" applyBorder="1" applyAlignment="1">
      <alignment horizontal="left" vertical="center" wrapText="1" indent="1"/>
    </xf>
    <xf numFmtId="0" fontId="0" fillId="0" borderId="0" xfId="7" applyNumberFormat="1" applyFont="1" applyFill="1" applyBorder="1" applyAlignment="1">
      <alignment horizontal="left" vertical="center" wrapText="1" indent="1"/>
    </xf>
    <xf numFmtId="0" fontId="0" fillId="0" borderId="0" xfId="6" applyNumberFormat="1" applyFont="1" applyFill="1" applyBorder="1" applyAlignment="1">
      <alignment horizontal="center" vertical="center"/>
    </xf>
    <xf numFmtId="166" fontId="1" fillId="2" borderId="0" xfId="8" applyNumberFormat="1" applyFont="1" applyFill="1" applyBorder="1" applyAlignment="1">
      <alignment horizontal="left" vertical="center" indent="1"/>
    </xf>
    <xf numFmtId="44" fontId="0" fillId="0" borderId="0" xfId="4" applyNumberFormat="1" applyFont="1" applyFill="1" applyBorder="1" applyAlignment="1">
      <alignment horizontal="right" vertical="center" indent="1"/>
    </xf>
    <xf numFmtId="44" fontId="0" fillId="0" borderId="0" xfId="5" applyNumberFormat="1" applyFont="1" applyFill="1" applyBorder="1" applyAlignment="1">
      <alignment horizontal="right" vertical="center" indent="1"/>
    </xf>
    <xf numFmtId="0" fontId="6" fillId="3" borderId="0" xfId="3" applyAlignment="1">
      <alignment horizontal="left" vertical="center" wrapText="1"/>
    </xf>
    <xf numFmtId="0" fontId="0" fillId="5" borderId="0" xfId="7" applyNumberFormat="1" applyFont="1" applyFill="1" applyBorder="1" applyAlignment="1">
      <alignment horizontal="left" vertical="center" wrapText="1" indent="1"/>
    </xf>
    <xf numFmtId="0" fontId="0" fillId="5" borderId="1" xfId="7" applyNumberFormat="1" applyFont="1" applyFill="1" applyBorder="1" applyAlignment="1">
      <alignment horizontal="left" vertical="center" wrapText="1" indent="1"/>
    </xf>
    <xf numFmtId="0" fontId="0" fillId="0" borderId="0" xfId="5" applyNumberFormat="1" applyFont="1" applyFill="1" applyBorder="1" applyAlignment="1">
      <alignment horizontal="center" vertical="center"/>
    </xf>
    <xf numFmtId="167" fontId="0" fillId="0" borderId="0" xfId="5" applyNumberFormat="1" applyFont="1" applyFill="1" applyBorder="1" applyAlignment="1">
      <alignment horizontal="right" vertical="center" indent="1"/>
    </xf>
    <xf numFmtId="0" fontId="2" fillId="6" borderId="0" xfId="2" applyNumberFormat="1" applyFont="1" applyFill="1" applyBorder="1" applyAlignment="1">
      <alignment horizontal="left" vertical="center" wrapText="1" indent="1"/>
    </xf>
    <xf numFmtId="0" fontId="0" fillId="0" borderId="0" xfId="0" applyAlignment="1">
      <alignment horizontal="center" vertical="center" wrapText="1"/>
    </xf>
    <xf numFmtId="0" fontId="2" fillId="7" borderId="0" xfId="2" applyNumberFormat="1" applyFont="1" applyFill="1" applyBorder="1" applyAlignment="1">
      <alignment horizontal="left" vertical="center" wrapText="1" indent="1"/>
    </xf>
    <xf numFmtId="167" fontId="0" fillId="8" borderId="0" xfId="5" applyNumberFormat="1" applyFont="1" applyFill="1" applyBorder="1" applyAlignment="1">
      <alignment horizontal="right" vertical="center" indent="1"/>
    </xf>
    <xf numFmtId="0" fontId="9" fillId="0" borderId="0" xfId="0" applyFont="1" applyAlignment="1">
      <alignment horizontal="center" vertical="center" wrapText="1"/>
    </xf>
    <xf numFmtId="0" fontId="10" fillId="0" borderId="0" xfId="0" applyFont="1">
      <alignment vertical="center"/>
    </xf>
    <xf numFmtId="0" fontId="10" fillId="0" borderId="0" xfId="0" applyFont="1" applyAlignment="1">
      <alignment horizontal="center" vertical="center" wrapText="1"/>
    </xf>
    <xf numFmtId="0" fontId="0" fillId="9" borderId="0" xfId="0" applyFill="1" applyAlignment="1">
      <alignment vertical="center" wrapText="1"/>
    </xf>
    <xf numFmtId="0" fontId="0" fillId="9" borderId="0" xfId="7" applyNumberFormat="1" applyFont="1" applyFill="1" applyBorder="1" applyAlignment="1">
      <alignment horizontal="left" vertical="center" wrapText="1" indent="1"/>
    </xf>
    <xf numFmtId="0" fontId="3" fillId="3" borderId="0" xfId="1" applyAlignment="1">
      <alignment vertical="center"/>
    </xf>
    <xf numFmtId="0" fontId="11" fillId="3" borderId="0" xfId="1" applyFont="1" applyAlignment="1">
      <alignment horizontal="center" vertical="center"/>
    </xf>
    <xf numFmtId="0" fontId="12" fillId="3" borderId="0" xfId="10" applyFill="1" applyAlignment="1">
      <alignment vertical="center" wrapText="1"/>
    </xf>
    <xf numFmtId="0" fontId="14" fillId="0" borderId="0" xfId="11" applyFont="1" applyAlignment="1">
      <alignment wrapText="1"/>
    </xf>
    <xf numFmtId="0" fontId="15" fillId="0" borderId="0" xfId="11" applyFont="1"/>
    <xf numFmtId="0" fontId="17" fillId="0" borderId="0" xfId="11" applyFont="1" applyAlignment="1">
      <alignment horizontal="center"/>
    </xf>
    <xf numFmtId="0" fontId="18" fillId="0" borderId="0" xfId="11" applyFont="1" applyAlignment="1">
      <alignment vertical="center" wrapText="1"/>
    </xf>
    <xf numFmtId="0" fontId="15" fillId="0" borderId="0" xfId="11" applyFont="1" applyAlignment="1">
      <alignment vertical="top"/>
    </xf>
    <xf numFmtId="0" fontId="22" fillId="0" borderId="0" xfId="11" applyFont="1" applyAlignment="1">
      <alignment horizontal="right"/>
    </xf>
    <xf numFmtId="0" fontId="21" fillId="0" borderId="0" xfId="11" applyFont="1" applyAlignment="1">
      <alignment horizontal="left"/>
    </xf>
    <xf numFmtId="0" fontId="8" fillId="0" borderId="0" xfId="11" applyFont="1"/>
    <xf numFmtId="168" fontId="21" fillId="0" borderId="0" xfId="11" applyNumberFormat="1" applyFont="1" applyAlignment="1">
      <alignment horizontal="left"/>
    </xf>
    <xf numFmtId="0" fontId="18" fillId="0" borderId="0" xfId="11" applyFont="1" applyAlignment="1">
      <alignment vertical="top" wrapText="1"/>
    </xf>
    <xf numFmtId="0" fontId="21" fillId="0" borderId="0" xfId="11" applyFont="1" applyAlignment="1">
      <alignment vertical="top"/>
    </xf>
    <xf numFmtId="0" fontId="21" fillId="0" borderId="0" xfId="11" applyFont="1" applyAlignment="1">
      <alignment horizontal="right" vertical="top"/>
    </xf>
    <xf numFmtId="0" fontId="8" fillId="0" borderId="0" xfId="11" applyFont="1" applyAlignment="1">
      <alignment vertical="top"/>
    </xf>
    <xf numFmtId="0" fontId="22" fillId="0" borderId="0" xfId="11" applyFont="1" applyAlignment="1">
      <alignment horizontal="left" wrapText="1" indent="1"/>
    </xf>
    <xf numFmtId="0" fontId="22" fillId="0" borderId="0" xfId="11" applyFont="1"/>
    <xf numFmtId="0" fontId="23" fillId="0" borderId="0" xfId="11" applyFont="1" applyAlignment="1">
      <alignment wrapText="1"/>
    </xf>
    <xf numFmtId="0" fontId="22" fillId="0" borderId="0" xfId="11" applyFont="1" applyAlignment="1">
      <alignment horizontal="left" indent="1"/>
    </xf>
    <xf numFmtId="0" fontId="21" fillId="0" borderId="0" xfId="11" applyFont="1"/>
    <xf numFmtId="0" fontId="23" fillId="0" borderId="0" xfId="11" applyFont="1" applyAlignment="1">
      <alignment vertical="top" wrapText="1"/>
    </xf>
    <xf numFmtId="0" fontId="21" fillId="0" borderId="0" xfId="11" applyFont="1" applyAlignment="1">
      <alignment horizontal="left" vertical="top"/>
    </xf>
    <xf numFmtId="0" fontId="22" fillId="0" borderId="0" xfId="11" applyFont="1" applyAlignment="1">
      <alignment vertical="top"/>
    </xf>
    <xf numFmtId="0" fontId="14" fillId="11" borderId="0" xfId="11" applyFont="1" applyFill="1" applyAlignment="1">
      <alignment wrapText="1"/>
    </xf>
    <xf numFmtId="2" fontId="8" fillId="11" borderId="0" xfId="11" applyNumberFormat="1" applyFont="1" applyFill="1" applyAlignment="1">
      <alignment horizontal="center"/>
    </xf>
    <xf numFmtId="169" fontId="8" fillId="11" borderId="0" xfId="11" applyNumberFormat="1" applyFont="1" applyFill="1" applyAlignment="1">
      <alignment horizontal="right"/>
    </xf>
    <xf numFmtId="0" fontId="15" fillId="11" borderId="0" xfId="11" applyFont="1" applyFill="1"/>
    <xf numFmtId="0" fontId="24" fillId="10" borderId="3" xfId="12" applyBorder="1"/>
    <xf numFmtId="0" fontId="8" fillId="0" borderId="4" xfId="11" applyFont="1" applyBorder="1" applyAlignment="1">
      <alignment horizontal="left" wrapText="1" indent="1"/>
    </xf>
    <xf numFmtId="0" fontId="25" fillId="11" borderId="0" xfId="11" applyFont="1" applyFill="1"/>
    <xf numFmtId="0" fontId="8" fillId="11" borderId="0" xfId="11" applyFont="1" applyFill="1"/>
    <xf numFmtId="0" fontId="26" fillId="10" borderId="9" xfId="11" applyFont="1" applyFill="1" applyBorder="1" applyAlignment="1">
      <alignment horizontal="right" readingOrder="1"/>
    </xf>
    <xf numFmtId="0" fontId="26" fillId="10" borderId="0" xfId="11" applyFont="1" applyFill="1" applyAlignment="1">
      <alignment horizontal="right" readingOrder="1"/>
    </xf>
    <xf numFmtId="0" fontId="26" fillId="10" borderId="10" xfId="11" applyFont="1" applyFill="1" applyBorder="1" applyAlignment="1">
      <alignment readingOrder="1"/>
    </xf>
    <xf numFmtId="49" fontId="21" fillId="0" borderId="0" xfId="11" applyNumberFormat="1" applyFont="1" applyAlignment="1">
      <alignment horizontal="left"/>
    </xf>
    <xf numFmtId="0" fontId="16" fillId="0" borderId="0" xfId="11" applyFont="1" applyAlignment="1">
      <alignment horizontal="center" vertical="center" readingOrder="1"/>
    </xf>
    <xf numFmtId="0" fontId="26" fillId="10" borderId="8" xfId="11" applyFont="1" applyFill="1" applyBorder="1" applyAlignment="1">
      <alignment readingOrder="1"/>
    </xf>
    <xf numFmtId="0" fontId="21" fillId="0" borderId="0" xfId="11" applyFont="1" applyAlignment="1"/>
    <xf numFmtId="167" fontId="13" fillId="3" borderId="5" xfId="13" applyNumberFormat="1" applyBorder="1" applyAlignment="1">
      <alignment horizontal="right" indent="1"/>
    </xf>
    <xf numFmtId="0" fontId="24" fillId="10" borderId="3" xfId="12" applyBorder="1" applyAlignment="1">
      <alignment horizontal="right"/>
    </xf>
    <xf numFmtId="2" fontId="8" fillId="0" borderId="4" xfId="11" applyNumberFormat="1" applyFont="1" applyBorder="1" applyAlignment="1">
      <alignment horizontal="left" indent="1"/>
    </xf>
    <xf numFmtId="0" fontId="0" fillId="0" borderId="0" xfId="7" applyNumberFormat="1" applyFont="1" applyFill="1" applyAlignment="1">
      <alignment horizontal="left" vertical="center" wrapText="1" indent="1"/>
    </xf>
    <xf numFmtId="44" fontId="0" fillId="0" borderId="0" xfId="4" applyNumberFormat="1" applyFont="1" applyFill="1" applyAlignment="1">
      <alignment horizontal="right" vertical="center" indent="1"/>
    </xf>
    <xf numFmtId="44" fontId="0" fillId="0" borderId="0" xfId="5" applyNumberFormat="1" applyFont="1" applyFill="1" applyAlignment="1">
      <alignment horizontal="right" vertical="center" indent="1"/>
    </xf>
    <xf numFmtId="167" fontId="0" fillId="0" borderId="0" xfId="5" applyNumberFormat="1" applyFont="1" applyFill="1" applyAlignment="1">
      <alignment horizontal="right" vertical="center" indent="1"/>
    </xf>
    <xf numFmtId="167" fontId="0" fillId="8" borderId="0" xfId="5" applyNumberFormat="1" applyFont="1" applyFill="1" applyAlignment="1">
      <alignment horizontal="right" vertical="center" indent="1"/>
    </xf>
    <xf numFmtId="0" fontId="0" fillId="0" borderId="0" xfId="5" applyNumberFormat="1" applyFont="1" applyFill="1" applyAlignment="1">
      <alignment horizontal="center" vertical="center"/>
    </xf>
    <xf numFmtId="0" fontId="0" fillId="0" borderId="0" xfId="6" applyNumberFormat="1" applyFont="1" applyFill="1" applyAlignment="1">
      <alignment horizontal="center" vertical="center"/>
    </xf>
    <xf numFmtId="0" fontId="0" fillId="0" borderId="0" xfId="0" applyAlignment="1">
      <alignment horizontal="center"/>
    </xf>
    <xf numFmtId="0" fontId="2" fillId="6" borderId="0" xfId="2" applyNumberFormat="1" applyFont="1" applyFill="1" applyBorder="1" applyAlignment="1">
      <alignment horizontal="center" vertical="center" wrapText="1"/>
    </xf>
    <xf numFmtId="167" fontId="0" fillId="8" borderId="0" xfId="5" applyNumberFormat="1" applyFont="1" applyFill="1" applyBorder="1" applyAlignment="1">
      <alignment horizontal="center" vertical="center"/>
    </xf>
    <xf numFmtId="167" fontId="0" fillId="8" borderId="0" xfId="5" applyNumberFormat="1" applyFont="1" applyFill="1" applyAlignment="1">
      <alignment horizontal="center" vertical="center"/>
    </xf>
    <xf numFmtId="0" fontId="28" fillId="3" borderId="0" xfId="3" applyFont="1" applyAlignment="1">
      <alignment horizontal="center" vertical="center" wrapText="1"/>
    </xf>
    <xf numFmtId="0" fontId="26" fillId="10" borderId="6" xfId="11" applyFont="1" applyFill="1" applyBorder="1" applyAlignment="1">
      <alignment horizontal="right" readingOrder="1"/>
    </xf>
    <xf numFmtId="0" fontId="26" fillId="10" borderId="7" xfId="11" applyFont="1" applyFill="1" applyBorder="1" applyAlignment="1">
      <alignment horizontal="right" readingOrder="1"/>
    </xf>
    <xf numFmtId="0" fontId="27" fillId="10" borderId="11" xfId="11" applyFont="1" applyFill="1" applyBorder="1" applyAlignment="1">
      <alignment horizontal="left" vertical="top" indent="10" readingOrder="1"/>
    </xf>
    <xf numFmtId="0" fontId="27" fillId="10" borderId="12" xfId="11" applyFont="1" applyFill="1" applyBorder="1" applyAlignment="1">
      <alignment horizontal="left" vertical="top" indent="10" readingOrder="1"/>
    </xf>
    <xf numFmtId="0" fontId="27" fillId="10" borderId="13" xfId="11" applyFont="1" applyFill="1" applyBorder="1" applyAlignment="1">
      <alignment horizontal="left" vertical="top" indent="10" readingOrder="1"/>
    </xf>
    <xf numFmtId="0" fontId="15" fillId="0" borderId="0" xfId="11" applyFont="1"/>
    <xf numFmtId="0" fontId="19" fillId="0" borderId="0" xfId="11" applyFont="1" applyAlignment="1">
      <alignment horizontal="left" vertical="top" indent="5" readingOrder="1"/>
    </xf>
    <xf numFmtId="0" fontId="20" fillId="0" borderId="0" xfId="11" applyFont="1" applyAlignment="1">
      <alignment horizontal="left" vertical="top" indent="5" readingOrder="1"/>
    </xf>
  </cellXfs>
  <cellStyles count="14">
    <cellStyle name="Colonne Indicateur" xfId="8" xr:uid="{00000000-0005-0000-0000-000000000000}"/>
    <cellStyle name="Détails du tableau droite" xfId="5" xr:uid="{00000000-0005-0000-0000-000001000000}"/>
    <cellStyle name="Détails du tableau gauche" xfId="7" xr:uid="{00000000-0005-0000-0000-000002000000}"/>
    <cellStyle name="Devise du tableau" xfId="4" xr:uid="{00000000-0005-0000-0000-000003000000}"/>
    <cellStyle name="Lien hypertexte" xfId="10" builtinId="8"/>
    <cellStyle name="Neutre 2" xfId="13" xr:uid="{E7DFD621-470D-45C3-BF00-8FA46449BC28}"/>
    <cellStyle name="Normal" xfId="0" builtinId="0" customBuiltin="1"/>
    <cellStyle name="Normal 2" xfId="11" xr:uid="{19B34E07-7941-4C1C-B7F4-E81EF675004B}"/>
    <cellStyle name="Retiré" xfId="6" xr:uid="{00000000-0005-0000-0000-000005000000}"/>
    <cellStyle name="Titre" xfId="1" builtinId="15" customBuiltin="1"/>
    <cellStyle name="Titre 1" xfId="2" builtinId="16" customBuiltin="1"/>
    <cellStyle name="Titre 2" xfId="3" builtinId="17" customBuiltin="1"/>
    <cellStyle name="Titre 3" xfId="9" builtinId="18" customBuiltin="1"/>
    <cellStyle name="Vérification 2" xfId="12" xr:uid="{74C7F520-DE31-4D82-8B58-D0668E7F066E}"/>
  </cellStyles>
  <dxfs count="75">
    <dxf>
      <numFmt numFmtId="167" formatCode="#,##0_ ;\-#,##0\ "/>
      <alignment horizontal="right" vertical="bottom" textRotation="0" wrapText="0" indent="1" justifyLastLine="0" shrinkToFit="0" readingOrder="0"/>
      <border diagonalUp="0" diagonalDown="0">
        <left/>
        <right/>
        <top style="thin">
          <color theme="0" tint="-0.14993743705557422"/>
        </top>
        <bottom style="thin">
          <color theme="0" tint="-0.14993743705557422"/>
        </bottom>
        <vertical/>
        <horizontal style="thin">
          <color theme="0" tint="-0.14993743705557422"/>
        </horizontal>
      </border>
    </dxf>
    <dxf>
      <font>
        <b val="0"/>
        <i val="0"/>
        <strike val="0"/>
        <condense val="0"/>
        <extend val="0"/>
        <outline val="0"/>
        <shadow val="0"/>
        <u val="none"/>
        <vertAlign val="baseline"/>
        <sz val="8"/>
        <color auto="1"/>
        <name val="Calibri"/>
        <family val="2"/>
        <scheme val="minor"/>
      </font>
      <numFmt numFmtId="0" formatCode="General"/>
      <fill>
        <patternFill patternType="none">
          <fgColor indexed="64"/>
          <bgColor indexed="65"/>
        </patternFill>
      </fill>
      <alignment horizontal="left" vertical="bottom" textRotation="0" wrapText="1" indent="1" justifyLastLine="0" shrinkToFit="0" readingOrder="0"/>
      <border diagonalUp="0" diagonalDown="0">
        <left/>
        <right/>
        <top style="thin">
          <color theme="0" tint="-0.14996795556505021"/>
        </top>
        <bottom style="thin">
          <color theme="0" tint="-0.14996795556505021"/>
        </bottom>
      </border>
    </dxf>
    <dxf>
      <font>
        <b val="0"/>
        <i val="0"/>
        <strike val="0"/>
        <condense val="0"/>
        <extend val="0"/>
        <outline val="0"/>
        <shadow val="0"/>
        <u val="none"/>
        <vertAlign val="baseline"/>
        <sz val="8"/>
        <color auto="1"/>
        <name val="Calibri"/>
        <family val="2"/>
        <scheme val="minor"/>
      </font>
      <numFmt numFmtId="2" formatCode="0.00"/>
      <fill>
        <patternFill patternType="none">
          <fgColor indexed="64"/>
          <bgColor indexed="65"/>
        </patternFill>
      </fill>
      <alignment horizontal="left" vertical="bottom" textRotation="0" wrapText="0" indent="1" justifyLastLine="0" shrinkToFit="0" readingOrder="0"/>
      <border diagonalUp="0" diagonalDown="0">
        <left/>
        <right/>
        <top style="thin">
          <color theme="0" tint="-0.14996795556505021"/>
        </top>
        <bottom style="thin">
          <color theme="0" tint="-0.14996795556505021"/>
        </bottom>
      </border>
    </dxf>
    <dxf>
      <border outline="0">
        <top style="double">
          <color rgb="FF3F3F3F"/>
        </top>
        <bottom style="thin">
          <color rgb="FFD9D9D9"/>
        </bottom>
      </border>
    </dxf>
    <dxf>
      <font>
        <b val="0"/>
        <i val="0"/>
        <strike val="0"/>
        <condense val="0"/>
        <extend val="0"/>
        <outline val="0"/>
        <shadow val="0"/>
        <u val="none"/>
        <vertAlign val="baseline"/>
        <sz val="10"/>
        <color theme="0"/>
        <name val="Microsoft Sans Serif"/>
        <family val="2"/>
        <scheme val="none"/>
      </font>
      <border diagonalUp="0" diagonalDown="0" outline="0">
        <left style="double">
          <color rgb="FF3F3F3F"/>
        </left>
        <right style="double">
          <color rgb="FF3F3F3F"/>
        </right>
        <top/>
        <bottom/>
      </border>
    </dxf>
    <dxf>
      <numFmt numFmtId="167" formatCode="#,##0_ ;\-#,##0\ "/>
      <alignment horizontal="right" vertical="bottom" textRotation="0" wrapText="0" indent="1" justifyLastLine="0" shrinkToFit="0" readingOrder="0"/>
      <border diagonalUp="0" diagonalDown="0">
        <left/>
        <right/>
        <top style="thin">
          <color theme="0" tint="-0.14993743705557422"/>
        </top>
        <bottom style="thin">
          <color theme="0" tint="-0.14993743705557422"/>
        </bottom>
        <vertical/>
        <horizontal style="thin">
          <color theme="0" tint="-0.14993743705557422"/>
        </horizontal>
      </border>
    </dxf>
    <dxf>
      <font>
        <b val="0"/>
        <i val="0"/>
        <strike val="0"/>
        <condense val="0"/>
        <extend val="0"/>
        <outline val="0"/>
        <shadow val="0"/>
        <u val="none"/>
        <vertAlign val="baseline"/>
        <sz val="8"/>
        <color auto="1"/>
        <name val="Calibri"/>
        <family val="2"/>
        <scheme val="minor"/>
      </font>
      <numFmt numFmtId="0" formatCode="General"/>
      <fill>
        <patternFill patternType="none">
          <fgColor indexed="64"/>
          <bgColor indexed="65"/>
        </patternFill>
      </fill>
      <alignment horizontal="left" vertical="bottom" textRotation="0" wrapText="1" indent="1" justifyLastLine="0" shrinkToFit="0" readingOrder="0"/>
      <border diagonalUp="0" diagonalDown="0">
        <left/>
        <right/>
        <top style="thin">
          <color theme="0" tint="-0.14996795556505021"/>
        </top>
        <bottom style="thin">
          <color theme="0" tint="-0.14996795556505021"/>
        </bottom>
      </border>
    </dxf>
    <dxf>
      <font>
        <b val="0"/>
        <i val="0"/>
        <strike val="0"/>
        <condense val="0"/>
        <extend val="0"/>
        <outline val="0"/>
        <shadow val="0"/>
        <u val="none"/>
        <vertAlign val="baseline"/>
        <sz val="8"/>
        <color auto="1"/>
        <name val="Calibri"/>
        <family val="2"/>
        <scheme val="minor"/>
      </font>
      <numFmt numFmtId="2" formatCode="0.00"/>
      <fill>
        <patternFill patternType="none">
          <fgColor indexed="64"/>
          <bgColor indexed="65"/>
        </patternFill>
      </fill>
      <alignment horizontal="left" vertical="bottom" textRotation="0" wrapText="0" indent="1" justifyLastLine="0" shrinkToFit="0" readingOrder="0"/>
      <border diagonalUp="0" diagonalDown="0">
        <left/>
        <right/>
        <top style="thin">
          <color theme="0" tint="-0.14996795556505021"/>
        </top>
        <bottom style="thin">
          <color theme="0" tint="-0.14996795556505021"/>
        </bottom>
      </border>
    </dxf>
    <dxf>
      <border outline="0">
        <top style="double">
          <color rgb="FF3F3F3F"/>
        </top>
        <bottom style="thin">
          <color rgb="FFD9D9D9"/>
        </bottom>
      </border>
    </dxf>
    <dxf>
      <font>
        <b val="0"/>
        <i val="0"/>
        <strike val="0"/>
        <condense val="0"/>
        <extend val="0"/>
        <outline val="0"/>
        <shadow val="0"/>
        <u val="none"/>
        <vertAlign val="baseline"/>
        <sz val="10"/>
        <color theme="0"/>
        <name val="Microsoft Sans Serif"/>
        <family val="2"/>
        <scheme val="none"/>
      </font>
      <border diagonalUp="0" diagonalDown="0" outline="0">
        <left style="double">
          <color rgb="FF3F3F3F"/>
        </left>
        <right style="double">
          <color rgb="FF3F3F3F"/>
        </right>
        <top/>
        <bottom/>
      </border>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solid">
          <fgColor indexed="64"/>
          <bgColor theme="6" tint="0.5999938962981048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solid">
          <fgColor indexed="64"/>
          <bgColor theme="6" tint="0.5999938962981048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166" formatCode="&quot;RéApprovisionnement&quot;;&quot;&quot;;&quot;&quo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1"/>
        <color rgb="FF000000"/>
        <name val="Calibri"/>
        <family val="2"/>
        <scheme val="none"/>
      </font>
      <fill>
        <patternFill patternType="solid">
          <fgColor rgb="FFDEECED"/>
          <bgColor rgb="FFE6E8EA"/>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Corbel"/>
        <family val="2"/>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strike/>
        <color theme="1" tint="0.34998626667073579"/>
      </font>
      <fill>
        <patternFill>
          <bgColor theme="0" tint="-4.9989318521683403E-2"/>
        </patternFill>
      </fill>
    </dxf>
    <dxf>
      <font>
        <color theme="1"/>
      </font>
      <fill>
        <patternFill>
          <bgColor theme="9" tint="0.79998168889431442"/>
        </patternFill>
      </fill>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solid">
          <fgColor indexed="64"/>
          <bgColor theme="6" tint="0.5999938962981048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solid">
          <fgColor indexed="64"/>
          <bgColor theme="6" tint="0.5999938962981048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166" formatCode="&quot;RéApprovisionnement&quot;;&quot;&quot;;&quot;&quo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1"/>
        <color rgb="FF000000"/>
        <name val="Calibri"/>
        <family val="2"/>
        <scheme val="none"/>
      </font>
      <fill>
        <patternFill patternType="solid">
          <fgColor rgb="FFDEECED"/>
          <bgColor rgb="FFE6E8EA"/>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Corbel"/>
        <family val="2"/>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strike/>
        <color theme="1" tint="0.34998626667073579"/>
      </font>
      <fill>
        <patternFill>
          <bgColor theme="0" tint="-4.9989318521683403E-2"/>
        </patternFill>
      </fill>
    </dxf>
    <dxf>
      <font>
        <color theme="1"/>
      </font>
      <fill>
        <patternFill>
          <bgColor theme="9" tint="0.79998168889431442"/>
        </patternFill>
      </fill>
    </dxf>
    <dxf>
      <numFmt numFmtId="167" formatCode="#,##0_ ;\-#,##0\ "/>
      <alignment horizontal="right" vertical="bottom" textRotation="0" wrapText="0" indent="1" justifyLastLine="0" shrinkToFit="0" readingOrder="0"/>
      <border diagonalUp="0" diagonalDown="0">
        <left/>
        <right/>
        <top style="thin">
          <color theme="0" tint="-0.14993743705557422"/>
        </top>
        <bottom style="thin">
          <color theme="0" tint="-0.14993743705557422"/>
        </bottom>
        <vertical/>
        <horizontal style="thin">
          <color theme="0" tint="-0.14993743705557422"/>
        </horizontal>
      </border>
    </dxf>
    <dxf>
      <font>
        <b val="0"/>
        <i val="0"/>
        <strike val="0"/>
        <condense val="0"/>
        <extend val="0"/>
        <outline val="0"/>
        <shadow val="0"/>
        <u val="none"/>
        <vertAlign val="baseline"/>
        <sz val="8"/>
        <color auto="1"/>
        <name val="Calibri"/>
        <family val="2"/>
        <scheme val="minor"/>
      </font>
      <numFmt numFmtId="0" formatCode="General"/>
      <fill>
        <patternFill patternType="none">
          <fgColor indexed="64"/>
          <bgColor indexed="65"/>
        </patternFill>
      </fill>
      <alignment horizontal="left" vertical="bottom" textRotation="0" wrapText="1" indent="1" justifyLastLine="0" shrinkToFit="0" readingOrder="0"/>
      <border diagonalUp="0" diagonalDown="0">
        <left/>
        <right/>
        <top style="thin">
          <color theme="0" tint="-0.14996795556505021"/>
        </top>
        <bottom style="thin">
          <color theme="0" tint="-0.14996795556505021"/>
        </bottom>
      </border>
    </dxf>
    <dxf>
      <font>
        <b val="0"/>
        <i val="0"/>
        <strike val="0"/>
        <condense val="0"/>
        <extend val="0"/>
        <outline val="0"/>
        <shadow val="0"/>
        <u val="none"/>
        <vertAlign val="baseline"/>
        <sz val="8"/>
        <color auto="1"/>
        <name val="Calibri"/>
        <family val="2"/>
        <scheme val="minor"/>
      </font>
      <numFmt numFmtId="2" formatCode="0.00"/>
      <fill>
        <patternFill patternType="none">
          <fgColor indexed="64"/>
          <bgColor indexed="65"/>
        </patternFill>
      </fill>
      <alignment horizontal="left" vertical="bottom" textRotation="0" wrapText="0" indent="1" justifyLastLine="0" shrinkToFit="0" readingOrder="0"/>
      <border diagonalUp="0" diagonalDown="0">
        <left/>
        <right/>
        <top style="thin">
          <color theme="0" tint="-0.14996795556505021"/>
        </top>
        <bottom style="thin">
          <color theme="0" tint="-0.14996795556505021"/>
        </bottom>
      </border>
    </dxf>
    <dxf>
      <border outline="0">
        <top style="double">
          <color rgb="FF3F3F3F"/>
        </top>
        <bottom style="thin">
          <color theme="0" tint="-0.14996795556505021"/>
        </bottom>
      </border>
    </dxf>
    <dxf>
      <font>
        <b val="0"/>
        <i val="0"/>
        <strike val="0"/>
        <condense val="0"/>
        <extend val="0"/>
        <outline val="0"/>
        <shadow val="0"/>
        <u val="none"/>
        <vertAlign val="baseline"/>
        <sz val="10"/>
        <color theme="0"/>
        <name val="Microsoft Sans Serif"/>
        <family val="2"/>
        <scheme val="none"/>
      </font>
      <border diagonalUp="0" diagonalDown="0" outline="0">
        <left style="double">
          <color rgb="FF3F3F3F"/>
        </left>
        <right style="double">
          <color rgb="FF3F3F3F"/>
        </right>
        <top/>
        <bottom/>
      </border>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solid">
          <fgColor indexed="64"/>
          <bgColor theme="6" tint="0.59999389629810485"/>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solid">
          <fgColor indexed="64"/>
          <bgColor theme="6" tint="0.5999938962981048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167" formatCode="#,##0_ ;\-#,##0\ "/>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indexed="64"/>
          <bgColor indexed="65"/>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34" formatCode="_-* #,##0.00\ &quot;CHF&quot;_-;\-* #,##0.00\ &quot;CHF&quot;_-;_-* &quot;-&quot;??\ &quot;CHF&quot;_-;_-@_-"/>
      <fill>
        <patternFill patternType="none">
          <fgColor auto="1"/>
          <bgColor auto="1"/>
        </patternFill>
      </fill>
      <alignment horizontal="righ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auto="1"/>
          <bgColor auto="1"/>
        </patternFill>
      </fill>
      <alignment horizontal="left" vertical="center" textRotation="0" wrapText="1" indent="1" justifyLastLine="0" shrinkToFit="0" readingOrder="0"/>
    </dxf>
    <dxf>
      <font>
        <b val="0"/>
        <i val="0"/>
        <strike val="0"/>
        <condense val="0"/>
        <extend val="0"/>
        <outline val="0"/>
        <shadow val="0"/>
        <u val="none"/>
        <vertAlign val="baseline"/>
        <sz val="11"/>
        <color theme="1"/>
        <name val="Calibri"/>
        <family val="2"/>
        <scheme val="minor"/>
      </font>
      <numFmt numFmtId="166" formatCode="&quot;RéApprovisionnement&quot;;&quot;&quot;;&quot;&quo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6" tint="0.79961546678060247"/>
          <bgColor theme="4" tint="0.89996032593768116"/>
        </patternFill>
      </fill>
      <alignment horizontal="right" vertical="center" textRotation="0" wrapText="0" indent="1" justifyLastLine="0" shrinkToFit="0" readingOrder="0"/>
    </dxf>
    <dxf>
      <font>
        <b/>
        <i val="0"/>
        <strike val="0"/>
        <condense val="0"/>
        <extend val="0"/>
        <outline val="0"/>
        <shadow val="0"/>
        <u val="none"/>
        <vertAlign val="baseline"/>
        <sz val="12"/>
        <color theme="0"/>
        <name val="Corbel"/>
        <family val="2"/>
        <scheme val="major"/>
      </font>
      <numFmt numFmtId="0" formatCode="General"/>
      <fill>
        <patternFill patternType="solid">
          <fgColor indexed="64"/>
          <bgColor theme="6" tint="-0.24994659260841701"/>
        </patternFill>
      </fill>
      <alignment horizontal="left" vertical="center" textRotation="0" wrapText="1" indent="1" justifyLastLine="0" shrinkToFit="0" readingOrder="0"/>
      <border diagonalUp="0" diagonalDown="0" outline="0">
        <left style="thick">
          <color theme="0"/>
        </left>
        <right style="thick">
          <color theme="0"/>
        </right>
        <top/>
        <bottom/>
      </border>
    </dxf>
    <dxf>
      <font>
        <strike/>
        <color theme="1" tint="0.34998626667073579"/>
      </font>
      <fill>
        <patternFill>
          <bgColor theme="0" tint="-4.9989318521683403E-2"/>
        </patternFill>
      </fill>
    </dxf>
    <dxf>
      <font>
        <color theme="1"/>
      </font>
      <fill>
        <patternFill>
          <bgColor theme="9" tint="0.79998168889431442"/>
        </patternFill>
      </fill>
    </dxf>
    <dxf>
      <font>
        <color theme="0"/>
      </font>
      <fill>
        <patternFill patternType="none">
          <bgColor auto="1"/>
        </patternFill>
      </fill>
      <border diagonalUp="0" diagonalDown="0">
        <left/>
        <right/>
        <top/>
        <bottom style="thin">
          <color theme="0"/>
        </bottom>
        <vertical style="thin">
          <color theme="0"/>
        </vertical>
        <horizontal/>
      </border>
    </dxf>
    <dxf>
      <font>
        <b/>
        <i val="0"/>
        <color theme="0"/>
      </font>
      <fill>
        <patternFill>
          <bgColor theme="6" tint="-0.24994659260841701"/>
        </patternFill>
      </fill>
      <border>
        <top/>
        <bottom style="thick">
          <color theme="0"/>
        </bottom>
        <vertical style="thick">
          <color theme="0"/>
        </vertical>
      </border>
    </dxf>
    <dxf>
      <font>
        <color theme="1"/>
      </font>
      <fill>
        <patternFill patternType="solid">
          <fgColor theme="6" tint="0.79961546678060247"/>
          <bgColor theme="4" tint="0.89996032593768116"/>
        </patternFill>
      </fill>
      <border>
        <vertical/>
        <horizontal style="thick">
          <color theme="0"/>
        </horizontal>
      </border>
    </dxf>
  </dxfs>
  <tableStyles count="1" defaultTableStyle="TableStyleMedium2" defaultPivotStyle="PivotStyleLight16">
    <tableStyle name="Inventaire" pivot="0" count="3" xr9:uid="{00000000-0011-0000-FFFF-FFFF00000000}">
      <tableStyleElement type="wholeTable" dxfId="74"/>
      <tableStyleElement type="headerRow" dxfId="73"/>
      <tableStyleElement type="firstColumn" dxfId="7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xdr:col>
      <xdr:colOff>198708</xdr:colOff>
      <xdr:row>1</xdr:row>
      <xdr:rowOff>1865</xdr:rowOff>
    </xdr:from>
    <xdr:to>
      <xdr:col>16</xdr:col>
      <xdr:colOff>9525</xdr:colOff>
      <xdr:row>1</xdr:row>
      <xdr:rowOff>95250</xdr:rowOff>
    </xdr:to>
    <xdr:grpSp>
      <xdr:nvGrpSpPr>
        <xdr:cNvPr id="2" name="Bordure de titre" descr="Bordure de titre">
          <a:extLst>
            <a:ext uri="{FF2B5EF4-FFF2-40B4-BE49-F238E27FC236}">
              <a16:creationId xmlns:a16="http://schemas.microsoft.com/office/drawing/2014/main" id="{00000000-0008-0000-0000-000002000000}"/>
            </a:ext>
          </a:extLst>
        </xdr:cNvPr>
        <xdr:cNvGrpSpPr/>
      </xdr:nvGrpSpPr>
      <xdr:grpSpPr>
        <a:xfrm>
          <a:off x="324183" y="911560"/>
          <a:ext cx="12750440" cy="93385"/>
          <a:chOff x="313008" y="630515"/>
          <a:chExt cx="11155680" cy="93385"/>
        </a:xfrm>
      </xdr:grpSpPr>
      <xdr:sp macro="" textlink="">
        <xdr:nvSpPr>
          <xdr:cNvPr id="16" name="Forme de bordure de titre">
            <a:extLst>
              <a:ext uri="{FF2B5EF4-FFF2-40B4-BE49-F238E27FC236}">
                <a16:creationId xmlns:a16="http://schemas.microsoft.com/office/drawing/2014/main" id="{00000000-0008-0000-0000-000010000000}"/>
              </a:ext>
            </a:extLst>
          </xdr:cNvPr>
          <xdr:cNvSpPr/>
        </xdr:nvSpPr>
        <xdr:spPr>
          <a:xfrm>
            <a:off x="313008" y="630517"/>
            <a:ext cx="11155680" cy="89169"/>
          </a:xfrm>
          <a:prstGeom prst="rect">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17" name="Forme de bordure de titre">
            <a:extLst>
              <a:ext uri="{FF2B5EF4-FFF2-40B4-BE49-F238E27FC236}">
                <a16:creationId xmlns:a16="http://schemas.microsoft.com/office/drawing/2014/main" id="{00000000-0008-0000-0000-000011000000}"/>
              </a:ext>
            </a:extLst>
          </xdr:cNvPr>
          <xdr:cNvSpPr/>
        </xdr:nvSpPr>
        <xdr:spPr>
          <a:xfrm>
            <a:off x="313008" y="630515"/>
            <a:ext cx="121469" cy="9338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mc:AlternateContent xmlns:mc="http://schemas.openxmlformats.org/markup-compatibility/2006">
    <mc:Choice xmlns:a14="http://schemas.microsoft.com/office/drawing/2010/main" Requires="a14">
      <xdr:twoCellAnchor>
        <xdr:from>
          <xdr:col>16</xdr:col>
          <xdr:colOff>77638</xdr:colOff>
          <xdr:row>0</xdr:row>
          <xdr:rowOff>146649</xdr:rowOff>
        </xdr:from>
        <xdr:to>
          <xdr:col>18</xdr:col>
          <xdr:colOff>577970</xdr:colOff>
          <xdr:row>2</xdr:row>
          <xdr:rowOff>181155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Si vous ajouter des lignes, cliquer ici pour actualiser les formules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69011</xdr:colOff>
          <xdr:row>0</xdr:row>
          <xdr:rowOff>431321</xdr:rowOff>
        </xdr:from>
        <xdr:to>
          <xdr:col>20</xdr:col>
          <xdr:colOff>155275</xdr:colOff>
          <xdr:row>1</xdr:row>
          <xdr:rowOff>94891</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Articles Maya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215660</xdr:colOff>
          <xdr:row>0</xdr:row>
          <xdr:rowOff>414068</xdr:rowOff>
        </xdr:from>
        <xdr:to>
          <xdr:col>21</xdr:col>
          <xdr:colOff>241540</xdr:colOff>
          <xdr:row>1</xdr:row>
          <xdr:rowOff>103517</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Articles Clémence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301925</xdr:colOff>
          <xdr:row>0</xdr:row>
          <xdr:rowOff>414068</xdr:rowOff>
        </xdr:from>
        <xdr:to>
          <xdr:col>22</xdr:col>
          <xdr:colOff>345057</xdr:colOff>
          <xdr:row>1</xdr:row>
          <xdr:rowOff>77638</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Articles élèves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465826</xdr:colOff>
          <xdr:row>0</xdr:row>
          <xdr:rowOff>483079</xdr:rowOff>
        </xdr:from>
        <xdr:to>
          <xdr:col>25</xdr:col>
          <xdr:colOff>129396</xdr:colOff>
          <xdr:row>1</xdr:row>
          <xdr:rowOff>34506</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Enlever tous les filtres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628650</xdr:colOff>
      <xdr:row>0</xdr:row>
      <xdr:rowOff>495300</xdr:rowOff>
    </xdr:from>
    <xdr:to>
      <xdr:col>3</xdr:col>
      <xdr:colOff>184390</xdr:colOff>
      <xdr:row>1</xdr:row>
      <xdr:rowOff>123826</xdr:rowOff>
    </xdr:to>
    <xdr:grpSp>
      <xdr:nvGrpSpPr>
        <xdr:cNvPr id="2" name="Groupe 1" descr="rectangle rose, bleu, gris">
          <a:extLst>
            <a:ext uri="{FF2B5EF4-FFF2-40B4-BE49-F238E27FC236}">
              <a16:creationId xmlns:a16="http://schemas.microsoft.com/office/drawing/2014/main" id="{00000000-0008-0000-0100-000002000000}"/>
            </a:ext>
          </a:extLst>
        </xdr:cNvPr>
        <xdr:cNvGrpSpPr/>
      </xdr:nvGrpSpPr>
      <xdr:grpSpPr>
        <a:xfrm>
          <a:off x="836015" y="495300"/>
          <a:ext cx="5627410" cy="366748"/>
          <a:chOff x="628650" y="457200"/>
          <a:chExt cx="4619625" cy="114301"/>
        </a:xfrm>
      </xdr:grpSpPr>
      <xdr:sp macro="" textlink="">
        <xdr:nvSpPr>
          <xdr:cNvPr id="3" name="Rectangle 2">
            <a:extLst>
              <a:ext uri="{FF2B5EF4-FFF2-40B4-BE49-F238E27FC236}">
                <a16:creationId xmlns:a16="http://schemas.microsoft.com/office/drawing/2014/main" id="{00000000-0008-0000-0100-000003000000}"/>
              </a:ext>
            </a:extLst>
          </xdr:cNvPr>
          <xdr:cNvSpPr>
            <a:spLocks noChangeArrowheads="1"/>
          </xdr:cNvSpPr>
        </xdr:nvSpPr>
        <xdr:spPr bwMode="auto">
          <a:xfrm>
            <a:off x="628650" y="466725"/>
            <a:ext cx="1724025" cy="104776"/>
          </a:xfrm>
          <a:prstGeom prst="rect">
            <a:avLst/>
          </a:prstGeom>
          <a:solidFill>
            <a:schemeClr val="accent2"/>
          </a:solidFill>
          <a:ln>
            <a:noFill/>
          </a:ln>
        </xdr:spPr>
        <xdr:txBody>
          <a:bodyPr/>
          <a:lstStyle/>
          <a:p>
            <a:endParaRPr lang="en-US"/>
          </a:p>
        </xdr:txBody>
      </xdr:sp>
      <xdr:sp macro="" textlink="">
        <xdr:nvSpPr>
          <xdr:cNvPr id="4" name="Rectangle 2">
            <a:extLst>
              <a:ext uri="{FF2B5EF4-FFF2-40B4-BE49-F238E27FC236}">
                <a16:creationId xmlns:a16="http://schemas.microsoft.com/office/drawing/2014/main" id="{00000000-0008-0000-0100-000004000000}"/>
              </a:ext>
            </a:extLst>
          </xdr:cNvPr>
          <xdr:cNvSpPr>
            <a:spLocks noChangeArrowheads="1"/>
          </xdr:cNvSpPr>
        </xdr:nvSpPr>
        <xdr:spPr bwMode="auto">
          <a:xfrm>
            <a:off x="2333626" y="457200"/>
            <a:ext cx="1657350" cy="114301"/>
          </a:xfrm>
          <a:prstGeom prst="rect">
            <a:avLst/>
          </a:prstGeom>
          <a:solidFill>
            <a:schemeClr val="accent3"/>
          </a:solidFill>
          <a:ln>
            <a:noFill/>
          </a:ln>
        </xdr:spPr>
        <xdr:txBody>
          <a:bodyPr/>
          <a:lstStyle/>
          <a:p>
            <a:endParaRPr lang="en-US"/>
          </a:p>
        </xdr:txBody>
      </xdr:sp>
      <xdr:sp macro="" textlink="">
        <xdr:nvSpPr>
          <xdr:cNvPr id="5" name="Rectangle 2">
            <a:extLst>
              <a:ext uri="{FF2B5EF4-FFF2-40B4-BE49-F238E27FC236}">
                <a16:creationId xmlns:a16="http://schemas.microsoft.com/office/drawing/2014/main" id="{00000000-0008-0000-0100-000005000000}"/>
              </a:ext>
            </a:extLst>
          </xdr:cNvPr>
          <xdr:cNvSpPr>
            <a:spLocks noChangeArrowheads="1"/>
          </xdr:cNvSpPr>
        </xdr:nvSpPr>
        <xdr:spPr bwMode="auto">
          <a:xfrm>
            <a:off x="3990976" y="457200"/>
            <a:ext cx="1257299" cy="114301"/>
          </a:xfrm>
          <a:prstGeom prst="rect">
            <a:avLst/>
          </a:prstGeom>
          <a:solidFill>
            <a:schemeClr val="accent4"/>
          </a:solidFill>
          <a:ln>
            <a:noFill/>
          </a:ln>
        </xdr:spPr>
        <xdr:txBody>
          <a:bodyPr/>
          <a:lstStyle/>
          <a:p>
            <a:endParaRPr lang="en-US"/>
          </a:p>
        </xdr:txBody>
      </xdr:sp>
    </xdr:grpSp>
    <xdr:clientData/>
  </xdr:twoCellAnchor>
  <xdr:twoCellAnchor editAs="oneCell">
    <xdr:from>
      <xdr:col>0</xdr:col>
      <xdr:colOff>200023</xdr:colOff>
      <xdr:row>0</xdr:row>
      <xdr:rowOff>9525</xdr:rowOff>
    </xdr:from>
    <xdr:to>
      <xdr:col>4</xdr:col>
      <xdr:colOff>78992</xdr:colOff>
      <xdr:row>1</xdr:row>
      <xdr:rowOff>0</xdr:rowOff>
    </xdr:to>
    <xdr:sp macro="" textlink="">
      <xdr:nvSpPr>
        <xdr:cNvPr id="6" name="Rectangle 2" descr="rectangle noir">
          <a:extLst>
            <a:ext uri="{FF2B5EF4-FFF2-40B4-BE49-F238E27FC236}">
              <a16:creationId xmlns:a16="http://schemas.microsoft.com/office/drawing/2014/main" id="{00000000-0008-0000-0100-000006000000}"/>
            </a:ext>
          </a:extLst>
        </xdr:cNvPr>
        <xdr:cNvSpPr>
          <a:spLocks noChangeArrowheads="1"/>
        </xdr:cNvSpPr>
      </xdr:nvSpPr>
      <xdr:spPr bwMode="auto">
        <a:xfrm>
          <a:off x="200023" y="9525"/>
          <a:ext cx="7193871" cy="732347"/>
        </a:xfrm>
        <a:prstGeom prst="rect">
          <a:avLst/>
        </a:prstGeom>
        <a:solidFill>
          <a:schemeClr val="accent1"/>
        </a:solidFill>
        <a:ln>
          <a:noFill/>
        </a:ln>
      </xdr:spPr>
      <xdr:txBody>
        <a:bodyPr/>
        <a:lstStyle/>
        <a:p>
          <a:endParaRPr lang="en-US"/>
        </a:p>
      </xdr:txBody>
    </xdr:sp>
    <xdr:clientData/>
  </xdr:twoCellAnchor>
  <xdr:twoCellAnchor editAs="absolute">
    <xdr:from>
      <xdr:col>2</xdr:col>
      <xdr:colOff>2905510</xdr:colOff>
      <xdr:row>0</xdr:row>
      <xdr:rowOff>180975</xdr:rowOff>
    </xdr:from>
    <xdr:to>
      <xdr:col>3</xdr:col>
      <xdr:colOff>422515</xdr:colOff>
      <xdr:row>0</xdr:row>
      <xdr:rowOff>657225</xdr:rowOff>
    </xdr:to>
    <xdr:sp macro="" textlink="#REF!">
      <xdr:nvSpPr>
        <xdr:cNvPr id="7" name="Zone de texte 3">
          <a:extLst>
            <a:ext uri="{FF2B5EF4-FFF2-40B4-BE49-F238E27FC236}">
              <a16:creationId xmlns:a16="http://schemas.microsoft.com/office/drawing/2014/main" id="{00000000-0008-0000-0100-000007000000}"/>
            </a:ext>
          </a:extLst>
        </xdr:cNvPr>
        <xdr:cNvSpPr txBox="1">
          <a:spLocks noChangeArrowheads="1"/>
        </xdr:cNvSpPr>
      </xdr:nvSpPr>
      <xdr:spPr bwMode="auto">
        <a:xfrm>
          <a:off x="4410075" y="180975"/>
          <a:ext cx="2301096" cy="476250"/>
        </a:xfrm>
        <a:prstGeom prst="rect">
          <a:avLst/>
        </a:prstGeom>
        <a:solidFill>
          <a:srgbClr val="FFFFFF">
            <a:alpha val="0"/>
          </a:srgbClr>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1440" tIns="45720" rIns="91440" bIns="45720" rtlCol="0" anchor="ctr" upright="1"/>
        <a:lstStyle/>
        <a:p>
          <a:pPr algn="r" rtl="0">
            <a:defRPr sz="1000"/>
          </a:pPr>
          <a:r>
            <a:rPr lang="en-US" sz="1600" b="0" cap="all" baseline="0">
              <a:solidFill>
                <a:schemeClr val="bg1"/>
              </a:solidFill>
              <a:latin typeface="Microsoft Sans Serif" panose="020B0604020202020204" pitchFamily="34" charset="0"/>
              <a:cs typeface="Microsoft Sans Serif" panose="020B0604020202020204" pitchFamily="34" charset="0"/>
            </a:rPr>
            <a:t>Commande</a:t>
          </a:r>
        </a:p>
      </xdr:txBody>
    </xdr:sp>
    <xdr:clientData/>
  </xdr:twoCellAnchor>
  <mc:AlternateContent xmlns:mc="http://schemas.openxmlformats.org/markup-compatibility/2006">
    <mc:Choice xmlns:a14="http://schemas.microsoft.com/office/drawing/2010/main" Requires="a14">
      <xdr:twoCellAnchor>
        <xdr:from>
          <xdr:col>4</xdr:col>
          <xdr:colOff>120770</xdr:colOff>
          <xdr:row>10</xdr:row>
          <xdr:rowOff>34506</xdr:rowOff>
        </xdr:from>
        <xdr:to>
          <xdr:col>6</xdr:col>
          <xdr:colOff>577970</xdr:colOff>
          <xdr:row>13</xdr:row>
          <xdr:rowOff>129396</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2) Cliquer ici pour cacher les lignes où la quantité = 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146649</xdr:colOff>
          <xdr:row>7</xdr:row>
          <xdr:rowOff>267419</xdr:rowOff>
        </xdr:from>
        <xdr:to>
          <xdr:col>9</xdr:col>
          <xdr:colOff>388189</xdr:colOff>
          <xdr:row>12</xdr:row>
          <xdr:rowOff>8626</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Cliquer là pour afficher toutes les lignes cachées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129396</xdr:colOff>
          <xdr:row>5</xdr:row>
          <xdr:rowOff>94891</xdr:rowOff>
        </xdr:from>
        <xdr:to>
          <xdr:col>6</xdr:col>
          <xdr:colOff>577970</xdr:colOff>
          <xdr:row>9</xdr:row>
          <xdr:rowOff>155275</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1) Cliquer ici pour actualiser la liste des articles, si vous en avez rajouter par exemple, ou supprimer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198708</xdr:colOff>
      <xdr:row>1</xdr:row>
      <xdr:rowOff>1865</xdr:rowOff>
    </xdr:from>
    <xdr:to>
      <xdr:col>16</xdr:col>
      <xdr:colOff>9525</xdr:colOff>
      <xdr:row>1</xdr:row>
      <xdr:rowOff>95250</xdr:rowOff>
    </xdr:to>
    <xdr:grpSp>
      <xdr:nvGrpSpPr>
        <xdr:cNvPr id="2" name="Bordure de titre" descr="Bordure de titre">
          <a:extLst>
            <a:ext uri="{FF2B5EF4-FFF2-40B4-BE49-F238E27FC236}">
              <a16:creationId xmlns:a16="http://schemas.microsoft.com/office/drawing/2014/main" id="{00000000-0008-0000-0200-000002000000}"/>
            </a:ext>
          </a:extLst>
        </xdr:cNvPr>
        <xdr:cNvGrpSpPr/>
      </xdr:nvGrpSpPr>
      <xdr:grpSpPr>
        <a:xfrm>
          <a:off x="323565" y="921260"/>
          <a:ext cx="13022852" cy="93385"/>
          <a:chOff x="313008" y="630515"/>
          <a:chExt cx="11155680" cy="93385"/>
        </a:xfrm>
      </xdr:grpSpPr>
      <xdr:sp macro="" textlink="">
        <xdr:nvSpPr>
          <xdr:cNvPr id="3" name="Forme de bordure de titre">
            <a:extLst>
              <a:ext uri="{FF2B5EF4-FFF2-40B4-BE49-F238E27FC236}">
                <a16:creationId xmlns:a16="http://schemas.microsoft.com/office/drawing/2014/main" id="{00000000-0008-0000-0200-000003000000}"/>
              </a:ext>
            </a:extLst>
          </xdr:cNvPr>
          <xdr:cNvSpPr/>
        </xdr:nvSpPr>
        <xdr:spPr>
          <a:xfrm>
            <a:off x="313008" y="630517"/>
            <a:ext cx="11155680" cy="89169"/>
          </a:xfrm>
          <a:prstGeom prst="rect">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4" name="Forme de bordure de titre">
            <a:extLst>
              <a:ext uri="{FF2B5EF4-FFF2-40B4-BE49-F238E27FC236}">
                <a16:creationId xmlns:a16="http://schemas.microsoft.com/office/drawing/2014/main" id="{00000000-0008-0000-0200-000004000000}"/>
              </a:ext>
            </a:extLst>
          </xdr:cNvPr>
          <xdr:cNvSpPr/>
        </xdr:nvSpPr>
        <xdr:spPr>
          <a:xfrm>
            <a:off x="313008" y="630515"/>
            <a:ext cx="121469" cy="9338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198708</xdr:colOff>
      <xdr:row>1</xdr:row>
      <xdr:rowOff>1865</xdr:rowOff>
    </xdr:from>
    <xdr:to>
      <xdr:col>16</xdr:col>
      <xdr:colOff>9525</xdr:colOff>
      <xdr:row>1</xdr:row>
      <xdr:rowOff>95250</xdr:rowOff>
    </xdr:to>
    <xdr:grpSp>
      <xdr:nvGrpSpPr>
        <xdr:cNvPr id="2" name="Bordure de titre" descr="Bordure de titre">
          <a:extLst>
            <a:ext uri="{FF2B5EF4-FFF2-40B4-BE49-F238E27FC236}">
              <a16:creationId xmlns:a16="http://schemas.microsoft.com/office/drawing/2014/main" id="{00000000-0008-0000-0300-000002000000}"/>
            </a:ext>
          </a:extLst>
        </xdr:cNvPr>
        <xdr:cNvGrpSpPr/>
      </xdr:nvGrpSpPr>
      <xdr:grpSpPr>
        <a:xfrm>
          <a:off x="323565" y="921260"/>
          <a:ext cx="13022852" cy="93385"/>
          <a:chOff x="313008" y="630515"/>
          <a:chExt cx="11155680" cy="93385"/>
        </a:xfrm>
      </xdr:grpSpPr>
      <xdr:sp macro="" textlink="">
        <xdr:nvSpPr>
          <xdr:cNvPr id="3" name="Forme de bordure de titre">
            <a:extLst>
              <a:ext uri="{FF2B5EF4-FFF2-40B4-BE49-F238E27FC236}">
                <a16:creationId xmlns:a16="http://schemas.microsoft.com/office/drawing/2014/main" id="{00000000-0008-0000-0300-000003000000}"/>
              </a:ext>
            </a:extLst>
          </xdr:cNvPr>
          <xdr:cNvSpPr/>
        </xdr:nvSpPr>
        <xdr:spPr>
          <a:xfrm>
            <a:off x="313008" y="630517"/>
            <a:ext cx="11155680" cy="89169"/>
          </a:xfrm>
          <a:prstGeom prst="rect">
            <a:avLst/>
          </a:prstGeom>
          <a:solidFill>
            <a:schemeClr val="accent3">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4" name="Forme de bordure de titre">
            <a:extLst>
              <a:ext uri="{FF2B5EF4-FFF2-40B4-BE49-F238E27FC236}">
                <a16:creationId xmlns:a16="http://schemas.microsoft.com/office/drawing/2014/main" id="{00000000-0008-0000-0300-000004000000}"/>
              </a:ext>
            </a:extLst>
          </xdr:cNvPr>
          <xdr:cNvSpPr/>
        </xdr:nvSpPr>
        <xdr:spPr>
          <a:xfrm>
            <a:off x="313008" y="630515"/>
            <a:ext cx="121469" cy="93385"/>
          </a:xfrm>
          <a:prstGeom prst="rtTriangl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628650</xdr:colOff>
      <xdr:row>0</xdr:row>
      <xdr:rowOff>495300</xdr:rowOff>
    </xdr:from>
    <xdr:to>
      <xdr:col>3</xdr:col>
      <xdr:colOff>184390</xdr:colOff>
      <xdr:row>1</xdr:row>
      <xdr:rowOff>123826</xdr:rowOff>
    </xdr:to>
    <xdr:grpSp>
      <xdr:nvGrpSpPr>
        <xdr:cNvPr id="2" name="Groupe 1" descr="rectangle rose, bleu, gris">
          <a:extLst>
            <a:ext uri="{FF2B5EF4-FFF2-40B4-BE49-F238E27FC236}">
              <a16:creationId xmlns:a16="http://schemas.microsoft.com/office/drawing/2014/main" id="{00000000-0008-0000-0400-000002000000}"/>
            </a:ext>
          </a:extLst>
        </xdr:cNvPr>
        <xdr:cNvGrpSpPr/>
      </xdr:nvGrpSpPr>
      <xdr:grpSpPr>
        <a:xfrm>
          <a:off x="836015" y="495300"/>
          <a:ext cx="5627410" cy="366748"/>
          <a:chOff x="628650" y="457200"/>
          <a:chExt cx="4619625" cy="114301"/>
        </a:xfrm>
      </xdr:grpSpPr>
      <xdr:sp macro="" textlink="">
        <xdr:nvSpPr>
          <xdr:cNvPr id="3" name="Rectangle 2">
            <a:extLst>
              <a:ext uri="{FF2B5EF4-FFF2-40B4-BE49-F238E27FC236}">
                <a16:creationId xmlns:a16="http://schemas.microsoft.com/office/drawing/2014/main" id="{00000000-0008-0000-0400-000003000000}"/>
              </a:ext>
            </a:extLst>
          </xdr:cNvPr>
          <xdr:cNvSpPr>
            <a:spLocks noChangeArrowheads="1"/>
          </xdr:cNvSpPr>
        </xdr:nvSpPr>
        <xdr:spPr bwMode="auto">
          <a:xfrm>
            <a:off x="628650" y="466725"/>
            <a:ext cx="1724025" cy="104776"/>
          </a:xfrm>
          <a:prstGeom prst="rect">
            <a:avLst/>
          </a:prstGeom>
          <a:solidFill>
            <a:schemeClr val="accent2"/>
          </a:solidFill>
          <a:ln>
            <a:noFill/>
          </a:ln>
        </xdr:spPr>
        <xdr:txBody>
          <a:bodyPr/>
          <a:lstStyle/>
          <a:p>
            <a:endParaRPr lang="en-US"/>
          </a:p>
        </xdr:txBody>
      </xdr:sp>
      <xdr:sp macro="" textlink="">
        <xdr:nvSpPr>
          <xdr:cNvPr id="4" name="Rectangle 2">
            <a:extLst>
              <a:ext uri="{FF2B5EF4-FFF2-40B4-BE49-F238E27FC236}">
                <a16:creationId xmlns:a16="http://schemas.microsoft.com/office/drawing/2014/main" id="{00000000-0008-0000-0400-000004000000}"/>
              </a:ext>
            </a:extLst>
          </xdr:cNvPr>
          <xdr:cNvSpPr>
            <a:spLocks noChangeArrowheads="1"/>
          </xdr:cNvSpPr>
        </xdr:nvSpPr>
        <xdr:spPr bwMode="auto">
          <a:xfrm>
            <a:off x="2333626" y="457200"/>
            <a:ext cx="1657350" cy="114301"/>
          </a:xfrm>
          <a:prstGeom prst="rect">
            <a:avLst/>
          </a:prstGeom>
          <a:solidFill>
            <a:schemeClr val="accent3"/>
          </a:solidFill>
          <a:ln>
            <a:noFill/>
          </a:ln>
        </xdr:spPr>
        <xdr:txBody>
          <a:bodyPr/>
          <a:lstStyle/>
          <a:p>
            <a:endParaRPr lang="en-US"/>
          </a:p>
        </xdr:txBody>
      </xdr:sp>
      <xdr:sp macro="" textlink="">
        <xdr:nvSpPr>
          <xdr:cNvPr id="5" name="Rectangle 2">
            <a:extLst>
              <a:ext uri="{FF2B5EF4-FFF2-40B4-BE49-F238E27FC236}">
                <a16:creationId xmlns:a16="http://schemas.microsoft.com/office/drawing/2014/main" id="{00000000-0008-0000-0400-000005000000}"/>
              </a:ext>
            </a:extLst>
          </xdr:cNvPr>
          <xdr:cNvSpPr>
            <a:spLocks noChangeArrowheads="1"/>
          </xdr:cNvSpPr>
        </xdr:nvSpPr>
        <xdr:spPr bwMode="auto">
          <a:xfrm>
            <a:off x="3990976" y="457200"/>
            <a:ext cx="1257299" cy="114301"/>
          </a:xfrm>
          <a:prstGeom prst="rect">
            <a:avLst/>
          </a:prstGeom>
          <a:solidFill>
            <a:schemeClr val="accent4"/>
          </a:solidFill>
          <a:ln>
            <a:noFill/>
          </a:ln>
        </xdr:spPr>
        <xdr:txBody>
          <a:bodyPr/>
          <a:lstStyle/>
          <a:p>
            <a:endParaRPr lang="en-US"/>
          </a:p>
        </xdr:txBody>
      </xdr:sp>
    </xdr:grpSp>
    <xdr:clientData/>
  </xdr:twoCellAnchor>
  <xdr:twoCellAnchor editAs="oneCell">
    <xdr:from>
      <xdr:col>0</xdr:col>
      <xdr:colOff>200023</xdr:colOff>
      <xdr:row>0</xdr:row>
      <xdr:rowOff>9525</xdr:rowOff>
    </xdr:from>
    <xdr:to>
      <xdr:col>4</xdr:col>
      <xdr:colOff>78992</xdr:colOff>
      <xdr:row>1</xdr:row>
      <xdr:rowOff>0</xdr:rowOff>
    </xdr:to>
    <xdr:sp macro="" textlink="">
      <xdr:nvSpPr>
        <xdr:cNvPr id="6" name="Rectangle 2" descr="rectangle noir">
          <a:extLst>
            <a:ext uri="{FF2B5EF4-FFF2-40B4-BE49-F238E27FC236}">
              <a16:creationId xmlns:a16="http://schemas.microsoft.com/office/drawing/2014/main" id="{00000000-0008-0000-0400-000006000000}"/>
            </a:ext>
          </a:extLst>
        </xdr:cNvPr>
        <xdr:cNvSpPr>
          <a:spLocks noChangeArrowheads="1"/>
        </xdr:cNvSpPr>
      </xdr:nvSpPr>
      <xdr:spPr bwMode="auto">
        <a:xfrm>
          <a:off x="200023" y="9525"/>
          <a:ext cx="7185543" cy="732347"/>
        </a:xfrm>
        <a:prstGeom prst="rect">
          <a:avLst/>
        </a:prstGeom>
        <a:solidFill>
          <a:schemeClr val="accent1"/>
        </a:solidFill>
        <a:ln>
          <a:noFill/>
        </a:ln>
      </xdr:spPr>
      <xdr:txBody>
        <a:bodyPr/>
        <a:lstStyle/>
        <a:p>
          <a:endParaRPr lang="en-US"/>
        </a:p>
      </xdr:txBody>
    </xdr:sp>
    <xdr:clientData/>
  </xdr:twoCellAnchor>
  <xdr:twoCellAnchor editAs="absolute">
    <xdr:from>
      <xdr:col>2</xdr:col>
      <xdr:colOff>2905510</xdr:colOff>
      <xdr:row>0</xdr:row>
      <xdr:rowOff>180975</xdr:rowOff>
    </xdr:from>
    <xdr:to>
      <xdr:col>3</xdr:col>
      <xdr:colOff>422515</xdr:colOff>
      <xdr:row>0</xdr:row>
      <xdr:rowOff>657225</xdr:rowOff>
    </xdr:to>
    <xdr:sp macro="" textlink="#REF!">
      <xdr:nvSpPr>
        <xdr:cNvPr id="7" name="Zone de texte 3">
          <a:extLst>
            <a:ext uri="{FF2B5EF4-FFF2-40B4-BE49-F238E27FC236}">
              <a16:creationId xmlns:a16="http://schemas.microsoft.com/office/drawing/2014/main" id="{00000000-0008-0000-0400-000007000000}"/>
            </a:ext>
          </a:extLst>
        </xdr:cNvPr>
        <xdr:cNvSpPr txBox="1">
          <a:spLocks noChangeArrowheads="1"/>
        </xdr:cNvSpPr>
      </xdr:nvSpPr>
      <xdr:spPr bwMode="auto">
        <a:xfrm>
          <a:off x="4406506" y="180975"/>
          <a:ext cx="2296039" cy="476250"/>
        </a:xfrm>
        <a:prstGeom prst="rect">
          <a:avLst/>
        </a:prstGeom>
        <a:solidFill>
          <a:srgbClr val="FFFFFF">
            <a:alpha val="0"/>
          </a:srgbClr>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91440" tIns="45720" rIns="91440" bIns="45720" rtlCol="0" anchor="ctr" upright="1"/>
        <a:lstStyle/>
        <a:p>
          <a:pPr algn="r" rtl="0">
            <a:defRPr sz="1000"/>
          </a:pPr>
          <a:r>
            <a:rPr lang="en-US" sz="1600" b="0" cap="all" baseline="0">
              <a:solidFill>
                <a:schemeClr val="bg1"/>
              </a:solidFill>
              <a:latin typeface="Microsoft Sans Serif" panose="020B0604020202020204" pitchFamily="34" charset="0"/>
              <a:cs typeface="Microsoft Sans Serif" panose="020B0604020202020204" pitchFamily="34" charset="0"/>
            </a:rPr>
            <a:t>Commande</a:t>
          </a:r>
        </a:p>
      </xdr:txBody>
    </xdr:sp>
    <xdr:clientData/>
  </xdr:twoCellAnchor>
  <mc:AlternateContent xmlns:mc="http://schemas.openxmlformats.org/markup-compatibility/2006">
    <mc:Choice xmlns:a14="http://schemas.microsoft.com/office/drawing/2010/main" Requires="a14">
      <xdr:twoCellAnchor>
        <xdr:from>
          <xdr:col>4</xdr:col>
          <xdr:colOff>120770</xdr:colOff>
          <xdr:row>10</xdr:row>
          <xdr:rowOff>34506</xdr:rowOff>
        </xdr:from>
        <xdr:to>
          <xdr:col>6</xdr:col>
          <xdr:colOff>577970</xdr:colOff>
          <xdr:row>13</xdr:row>
          <xdr:rowOff>129396</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2) Cliquer ici pour cacher les lignes où la quantité = 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146649</xdr:colOff>
          <xdr:row>7</xdr:row>
          <xdr:rowOff>267419</xdr:rowOff>
        </xdr:from>
        <xdr:to>
          <xdr:col>9</xdr:col>
          <xdr:colOff>388189</xdr:colOff>
          <xdr:row>12</xdr:row>
          <xdr:rowOff>8626</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Cliquer là pour afficher toutes les lignes cachées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129396</xdr:colOff>
          <xdr:row>5</xdr:row>
          <xdr:rowOff>94891</xdr:rowOff>
        </xdr:from>
        <xdr:to>
          <xdr:col>6</xdr:col>
          <xdr:colOff>577970</xdr:colOff>
          <xdr:row>9</xdr:row>
          <xdr:rowOff>155275</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ea typeface="Calibri"/>
                  <a:cs typeface="Calibri"/>
                </a:rPr>
                <a:t>1) Cliquer ici pour actualiser la liste des articles, si vous en avez rajouter par exemple, ou supprimer</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Inventaire" displayName="Inventaire" ref="B5:P42" totalsRowShown="0" headerRowDxfId="69" dataDxfId="68" headerRowCellStyle="Titre 1" dataCellStyle="Détails du tableau droite">
  <autoFilter ref="B5:P42" xr:uid="{00000000-0009-0000-0100-000001000000}"/>
  <tableColumns count="15">
    <tableColumn id="1" xr3:uid="{00000000-0010-0000-0000-000001000000}" name="Articles avec indicateur à réapprovisionner" dataDxfId="67" dataCellStyle="Colonne Indicateur">
      <calculatedColumnFormula>IFERROR(OR(Inventaire[[#This Row],[A commander]]="x",Inventaire[[#This Row],[Quantité à commander]]&gt;0)*valHighlight,0)</calculatedColumnFormula>
    </tableColumn>
    <tableColumn id="2" xr3:uid="{00000000-0010-0000-0000-000002000000}" name="Numéro d'article" dataDxfId="66" dataCellStyle="Détails du tableau gauche"/>
    <tableColumn id="4" xr3:uid="{00000000-0010-0000-0000-000004000000}" name="Description" dataDxfId="65" dataCellStyle="Détails du tableau gauche"/>
    <tableColumn id="5" xr3:uid="{00000000-0010-0000-0000-000005000000}" name="Prix d'achat" dataDxfId="64" dataCellStyle="Devise du tableau"/>
    <tableColumn id="7" xr3:uid="{00000000-0010-0000-0000-000007000000}" name="Prix de vente" dataDxfId="63" dataCellStyle="Devise du tableau"/>
    <tableColumn id="8" xr3:uid="{00000000-0010-0000-0000-000008000000}" name="Prix de vente élèves -15%" dataDxfId="62" dataCellStyle="Détails du tableau droite">
      <calculatedColumnFormula>Inventaire[[#This Row],[Prix de vente]]*85/100</calculatedColumnFormula>
    </tableColumn>
    <tableColumn id="9" xr3:uid="{23FD0DD1-28FD-4FAD-9B4A-A6E3748EE920}" name="Qté minimale d'achat" dataDxfId="61" dataCellStyle="Détails du tableau droite"/>
    <tableColumn id="14" xr3:uid="{34B7EC59-30C0-418E-B12D-0FFB9B5930D6}" name="M" dataDxfId="60" dataCellStyle="Détails du tableau droite"/>
    <tableColumn id="15" xr3:uid="{A0DED10A-E611-4B1A-883D-5877251FBEFB}" name="C" dataDxfId="59" dataCellStyle="Détails du tableau droite"/>
    <tableColumn id="13" xr3:uid="{F5A99E08-33AB-470F-8B9F-B2580EF12A48}" name="E" dataDxfId="58" dataCellStyle="Détails du tableau droite"/>
    <tableColumn id="12" xr3:uid="{55B40F55-C128-4160-BE37-9EECE6EF81D1}" name="A" dataDxfId="57" dataCellStyle="Détails du tableau droite">
      <calculatedColumnFormula>IF(Inventaire[[#This Row],[Quantité à commander]]&gt;0,Inventaire[[#This Row],[Quantité à commander]],0)-Inventaire[[#This Row],[M]]-Inventaire[[#This Row],[C]]-Inventaire[[#This Row],[E]]</calculatedColumnFormula>
    </tableColumn>
    <tableColumn id="10" xr3:uid="{00000000-0010-0000-0000-00000A000000}" name="Quantité à commander" dataDxfId="56" dataCellStyle="Détails du tableau droite"/>
    <tableColumn id="11" xr3:uid="{00000000-0010-0000-0000-00000B000000}" name="A commander" dataDxfId="55" dataCellStyle="Retiré"/>
    <tableColumn id="17" xr3:uid="{C636062F-9F43-4EE2-B79E-8BE698F615FA}" name="Pour : " dataDxfId="54" dataCellStyle="Détails du tableau droite">
      <calculatedColumnFormula>IF(Inventaire[[#This Row],[E]]&gt;0,"Pour :","")</calculatedColumnFormula>
    </tableColumn>
    <tableColumn id="18" xr3:uid="{1AADF810-4090-4FDF-8808-270140216D23}" name="Prénom élève" dataDxfId="53" dataCellStyle="Détails du tableau droite"/>
  </tableColumns>
  <tableStyleInfo name="Inventaire" showFirstColumn="1"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F1A1213-63CA-4FE8-A888-C8146A4EDC41}" name="Tableau1" displayName="Tableau1" ref="B15:D87" totalsRowShown="0" headerRowDxfId="52" tableBorderDxfId="51">
  <tableColumns count="3">
    <tableColumn id="1" xr3:uid="{6BBF15AA-8C54-4FEA-82BC-AC499D866E2E}" name="ART. NR." dataDxfId="50">
      <calculatedColumnFormula>Modèle_Articles!C6</calculatedColumnFormula>
    </tableColumn>
    <tableColumn id="2" xr3:uid="{01660C6A-5B65-4C92-8034-0D6AB09C1167}" name="DESCRIPTION" dataDxfId="49">
      <calculatedColumnFormula>Modèle_Articles!D6</calculatedColumnFormula>
    </tableColumn>
    <tableColumn id="4" xr3:uid="{4A961347-2589-47DD-A3C1-C358BF321DC7}" name="QUANTITE" dataDxfId="48">
      <calculatedColumnFormula>IF(Modèle_Articles!M6&gt;0,Modèle_Articles!M6,0)</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C518D52-9699-4C40-8383-66974990447D}" name="Inventaire3" displayName="Inventaire3" ref="B5:P40" totalsRowShown="0" headerRowDxfId="45" dataDxfId="44" headerRowCellStyle="Titre 1" dataCellStyle="Détails du tableau droite">
  <autoFilter ref="B5:P40" xr:uid="{00000000-0009-0000-0100-000001000000}"/>
  <tableColumns count="15">
    <tableColumn id="1" xr3:uid="{6CAD58A6-0D3D-4E07-BDFB-592404844D83}" name="Articles avec indicateur à réapprovisionner" dataDxfId="43" dataCellStyle="Colonne Indicateur">
      <calculatedColumnFormula>IFERROR(OR(Inventaire3[[#This Row],[A commander]]="x",Inventaire3[[#This Row],[Quantité à commander]]&gt;0)*valHighlight,0)</calculatedColumnFormula>
    </tableColumn>
    <tableColumn id="2" xr3:uid="{B9E0F80A-BCC9-4F44-884B-A1091C94ACBD}" name="Numéro d'article" dataDxfId="42" dataCellStyle="Détails du tableau gauche"/>
    <tableColumn id="4" xr3:uid="{73BD2BAD-5F61-41EB-A782-7BEB949AED22}" name="Description" dataDxfId="41" dataCellStyle="Détails du tableau gauche"/>
    <tableColumn id="5" xr3:uid="{82ED0654-C41C-46E9-B2D9-137FA5EF4AEA}" name="Prix d'achat" dataDxfId="40" dataCellStyle="Devise du tableau"/>
    <tableColumn id="7" xr3:uid="{CFE78298-7B74-4285-B39B-261AE1A54BAE}" name="Prix de vente" dataDxfId="39" dataCellStyle="Devise du tableau"/>
    <tableColumn id="8" xr3:uid="{C154C857-78B4-458B-8149-755A546BEFE9}" name="Prix de vente élèves -15%" dataDxfId="38" dataCellStyle="Détails du tableau droite">
      <calculatedColumnFormula>Inventaire3[[#This Row],[Prix de vente]]*85/100</calculatedColumnFormula>
    </tableColumn>
    <tableColumn id="9" xr3:uid="{F0922573-6E18-4F27-82A3-968A4FC2C116}" name="Qté minimale d'achat" dataDxfId="37" dataCellStyle="Détails du tableau droite"/>
    <tableColumn id="14" xr3:uid="{E9E16DBA-5AAA-4ECD-8D59-238BB2DA8C6D}" name="M" dataDxfId="36" dataCellStyle="Détails du tableau droite"/>
    <tableColumn id="15" xr3:uid="{04FA50D4-FFCD-43A8-9985-00ABAE4AEDFD}" name="C" dataDxfId="35" dataCellStyle="Détails du tableau droite"/>
    <tableColumn id="13" xr3:uid="{EF9C1549-2F16-417C-AFEE-589D81030CC2}" name="E" dataDxfId="34" dataCellStyle="Détails du tableau droite"/>
    <tableColumn id="12" xr3:uid="{6E202621-E1C0-4E88-B53F-3D604D8F7389}" name="A" dataDxfId="33" dataCellStyle="Détails du tableau droite">
      <calculatedColumnFormula>IF(Inventaire3[[#This Row],[Quantité à commander]]&gt;0,Inventaire3[[#This Row],[Quantité à commander]],0)-Inventaire3[[#This Row],[M]]-Inventaire3[[#This Row],[C]]-Inventaire3[[#This Row],[E]]</calculatedColumnFormula>
    </tableColumn>
    <tableColumn id="10" xr3:uid="{58A9AC6C-E771-4681-B079-8F6FCE84C4F7}" name="Quantité à commander" dataDxfId="32" dataCellStyle="Détails du tableau droite"/>
    <tableColumn id="11" xr3:uid="{5CF88AF6-CB4E-4D15-8450-C91C68FC45D3}" name="A commander" dataDxfId="31" dataCellStyle="Retiré"/>
    <tableColumn id="17" xr3:uid="{0E2FBF00-6730-40D4-A0E6-484F000F8B82}" name="Colonne12" dataDxfId="30" dataCellStyle="Détails du tableau droite">
      <calculatedColumnFormula>IF(Inventaire3[[#This Row],[E]]&gt;0,"Pour qui ?","")</calculatedColumnFormula>
    </tableColumn>
    <tableColumn id="18" xr3:uid="{8D34A7C0-BC67-46AA-A173-92A2C5CE5818}" name="Prénom élève" dataDxfId="29" dataCellStyle="Détails du tableau droite"/>
  </tableColumns>
  <tableStyleInfo name="Inventaire" showFirstColumn="1"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42551C-5282-440B-AF39-93EAEA0C0888}" name="Inventaire5" displayName="Inventaire5" ref="B5:P40" totalsRowShown="0" headerRowDxfId="26" dataDxfId="25" headerRowCellStyle="Titre 1" dataCellStyle="Détails du tableau droite">
  <autoFilter ref="B5:P40" xr:uid="{00000000-0009-0000-0100-000001000000}"/>
  <tableColumns count="15">
    <tableColumn id="1" xr3:uid="{22ABA875-E3BB-4151-BD2A-0C112D3A6E95}" name="Articles avec indicateur à réapprovisionner" dataDxfId="24" dataCellStyle="Colonne Indicateur">
      <calculatedColumnFormula>IFERROR(OR(Inventaire5[[#This Row],[A commander]]="x",Inventaire5[[#This Row],[Quantité à commander]]&gt;0)*valHighlight,0)</calculatedColumnFormula>
    </tableColumn>
    <tableColumn id="2" xr3:uid="{8758EB23-7993-4CA4-BC0D-B674BF9E98DA}" name="Numéro d'article" dataDxfId="23" dataCellStyle="Détails du tableau gauche"/>
    <tableColumn id="4" xr3:uid="{765959DA-BCC5-431F-BA98-0B0EB2CB3DFB}" name="Description" dataDxfId="22" dataCellStyle="Détails du tableau gauche"/>
    <tableColumn id="5" xr3:uid="{55248962-9B50-488D-A848-D4D6F4D95FC7}" name="Prix d'achat" dataDxfId="21" dataCellStyle="Devise du tableau"/>
    <tableColumn id="7" xr3:uid="{5117B317-30FA-49CE-9942-25DD24676B3D}" name="Prix de vente" dataDxfId="20" dataCellStyle="Devise du tableau"/>
    <tableColumn id="8" xr3:uid="{30AF0E92-3DF9-4FF4-B090-02EB1F187EBB}" name="Prix de vente élèves -15%" dataDxfId="19" dataCellStyle="Détails du tableau droite">
      <calculatedColumnFormula>Inventaire5[[#This Row],[Prix de vente]]*85/100</calculatedColumnFormula>
    </tableColumn>
    <tableColumn id="9" xr3:uid="{59686244-CCD6-48BD-8EAD-648EB5EBDF3D}" name="Qté minimale d'achat" dataDxfId="18" dataCellStyle="Détails du tableau droite"/>
    <tableColumn id="14" xr3:uid="{B54BD59A-8399-458D-916B-2DDFE0D263C0}" name="M" dataDxfId="17" dataCellStyle="Détails du tableau droite"/>
    <tableColumn id="15" xr3:uid="{BBE6A19C-6851-44B0-AA25-7CBFB50B6B86}" name="C" dataDxfId="16" dataCellStyle="Détails du tableau droite"/>
    <tableColumn id="13" xr3:uid="{171AF3E3-C6D2-4BF1-B3E3-45379C1CF472}" name="E" dataDxfId="15" dataCellStyle="Détails du tableau droite"/>
    <tableColumn id="12" xr3:uid="{204E2EA1-CD8A-41DA-BD14-D250D89B7520}" name="A" dataDxfId="14" dataCellStyle="Détails du tableau droite">
      <calculatedColumnFormula>IF(Inventaire5[[#This Row],[Quantité à commander]]&gt;0,Inventaire5[[#This Row],[Quantité à commander]],0)-Inventaire5[[#This Row],[M]]-Inventaire5[[#This Row],[C]]-Inventaire5[[#This Row],[E]]</calculatedColumnFormula>
    </tableColumn>
    <tableColumn id="10" xr3:uid="{2C06D4D4-8389-47C5-AF7E-B23AD33EBB58}" name="Quantité à commander" dataDxfId="13" dataCellStyle="Détails du tableau droite"/>
    <tableColumn id="11" xr3:uid="{6FB90D56-2415-4391-B3AC-0113242BC922}" name="A commander" dataDxfId="12" dataCellStyle="Retiré"/>
    <tableColumn id="17" xr3:uid="{F7F63B96-1BE2-421D-B462-102CBBE0D391}" name="Colonne12" dataDxfId="11" dataCellStyle="Détails du tableau droite">
      <calculatedColumnFormula>IF(Inventaire5[[#This Row],[E]]&gt;0,"Pour qui ?","")</calculatedColumnFormula>
    </tableColumn>
    <tableColumn id="18" xr3:uid="{7C570007-6580-4E84-8449-42A66563ED0B}" name="Prénom élève" dataDxfId="10" dataCellStyle="Détails du tableau droite"/>
  </tableColumns>
  <tableStyleInfo name="Inventaire" showFirstColumn="1"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D4C479B-D219-4FC4-B1F8-4EFD7C816D97}" name="Tableau16" displayName="Tableau16" ref="B15:D50" totalsRowShown="0" headerRowDxfId="9" tableBorderDxfId="8">
  <tableColumns count="3">
    <tableColumn id="1" xr3:uid="{7AB33D98-01AE-4530-9012-1F590E21AB02}" name="ART. NR. (BAM)" dataDxfId="7">
      <calculatedColumnFormula>BAM_Articles!C6</calculatedColumnFormula>
    </tableColumn>
    <tableColumn id="2" xr3:uid="{9EA109D1-C37A-4698-AD35-4FAF61254E0F}" name="DESCRIPTION" dataDxfId="6">
      <calculatedColumnFormula>BAM_Articles!D6</calculatedColumnFormula>
    </tableColumn>
    <tableColumn id="4" xr3:uid="{32B4D27C-3661-40A9-B19B-66C3F59AE4DF}" name="QUANTITE" dataDxfId="5">
      <calculatedColumnFormula>IF(BAM_Articles!M6&gt;0,BAM_Articles!M6,0)</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4C9F7B8-C4FB-441C-8325-BDA0DC12D24A}" name="Tableau167" displayName="Tableau167" ref="B52:D87" totalsRowShown="0" headerRowDxfId="4" tableBorderDxfId="3">
  <tableColumns count="3">
    <tableColumn id="1" xr3:uid="{96B81CBA-1B3E-45ED-84C8-1EBE58DBD970}" name="ART. NR. (FILA)" dataDxfId="2">
      <calculatedColumnFormula>FILA_Articles!C6</calculatedColumnFormula>
    </tableColumn>
    <tableColumn id="2" xr3:uid="{B0847C9E-7136-41E5-9CBD-529335B47F00}" name="DESCRIPTION" dataDxfId="1">
      <calculatedColumnFormula>FILA_Articles!D6</calculatedColumnFormula>
    </tableColumn>
    <tableColumn id="4" xr3:uid="{6BAE0C86-4BDA-4108-93C4-D704E50D0214}" name="QUANTITE" dataDxfId="0">
      <calculatedColumnFormula>IF(FILA_Articles!M6&gt;0,FILA_Articles!M6,0)</calculatedColumnFormula>
    </tableColumn>
  </tableColumns>
  <tableStyleInfo showFirstColumn="0" showLastColumn="0" showRowStripes="1" showColumnStripes="0"/>
</table>
</file>

<file path=xl/theme/theme1.xml><?xml version="1.0" encoding="utf-8"?>
<a:theme xmlns:a="http://schemas.openxmlformats.org/drawingml/2006/main" name="Office Theme">
  <a:themeElements>
    <a:clrScheme name="Inventory List">
      <a:dk1>
        <a:sysClr val="windowText" lastClr="000000"/>
      </a:dk1>
      <a:lt1>
        <a:sysClr val="window" lastClr="FFFFFF"/>
      </a:lt1>
      <a:dk2>
        <a:srgbClr val="000000"/>
      </a:dk2>
      <a:lt2>
        <a:srgbClr val="FFFFFF"/>
      </a:lt2>
      <a:accent1>
        <a:srgbClr val="191C1F"/>
      </a:accent1>
      <a:accent2>
        <a:srgbClr val="456185"/>
      </a:accent2>
      <a:accent3>
        <a:srgbClr val="5B9EA4"/>
      </a:accent3>
      <a:accent4>
        <a:srgbClr val="F79646"/>
      </a:accent4>
      <a:accent5>
        <a:srgbClr val="CC3300"/>
      </a:accent5>
      <a:accent6>
        <a:srgbClr val="FFCC00"/>
      </a:accent6>
      <a:hlink>
        <a:srgbClr val="859EBF"/>
      </a:hlink>
      <a:folHlink>
        <a:srgbClr val="5B9EA4"/>
      </a:folHlink>
    </a:clrScheme>
    <a:fontScheme name="44 Inventory List">
      <a:majorFont>
        <a:latin typeface="Corbe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s://bam4u.ch/" TargetMode="External"/><Relationship Id="rId6" Type="http://schemas.openxmlformats.org/officeDocument/2006/relationships/ctrlProp" Target="../ctrlProps/ctrlProp2.xml"/><Relationship Id="rId5" Type="http://schemas.openxmlformats.org/officeDocument/2006/relationships/ctrlProp" Target="../ctrlProps/ctrlProp1.xml"/><Relationship Id="rId10" Type="http://schemas.openxmlformats.org/officeDocument/2006/relationships/table" Target="../tables/table1.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bam4u.ch/" TargetMode="External"/><Relationship Id="rId4" Type="http://schemas.openxmlformats.org/officeDocument/2006/relationships/table" Target="../tables/table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bam4u.ch/" TargetMode="External"/><Relationship Id="rId4" Type="http://schemas.openxmlformats.org/officeDocument/2006/relationships/table" Target="../tables/table4.xml"/></Relationships>
</file>

<file path=xl/worksheets/_rels/sheet5.xml.rels><?xml version="1.0" encoding="UTF-8" standalone="yes"?>
<Relationships xmlns="http://schemas.openxmlformats.org/package/2006/relationships"><Relationship Id="rId8" Type="http://schemas.openxmlformats.org/officeDocument/2006/relationships/table" Target="../tables/table6.xml"/><Relationship Id="rId3" Type="http://schemas.openxmlformats.org/officeDocument/2006/relationships/vmlDrawing" Target="../drawings/vmlDrawing3.vml"/><Relationship Id="rId7"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tint="0.59999389629810485"/>
    <pageSetUpPr fitToPage="1"/>
  </sheetPr>
  <dimension ref="A1:P42"/>
  <sheetViews>
    <sheetView showGridLines="0" tabSelected="1" zoomScale="55" zoomScaleNormal="55" workbookViewId="0">
      <pane xSplit="2" ySplit="5" topLeftCell="C6" activePane="bottomRight" state="frozen"/>
      <selection pane="topRight" activeCell="C1" sqref="C1"/>
      <selection pane="bottomLeft" activeCell="A6" sqref="A6"/>
      <selection pane="bottomRight" activeCell="N6" sqref="N6"/>
    </sheetView>
  </sheetViews>
  <sheetFormatPr baseColWidth="10" defaultColWidth="9.125" defaultRowHeight="30.1" customHeight="1" x14ac:dyDescent="0.25"/>
  <cols>
    <col min="1" max="1" width="1.75" customWidth="1"/>
    <col min="2" max="2" width="3" style="3" customWidth="1"/>
    <col min="3" max="3" width="22.875" customWidth="1"/>
    <col min="4" max="4" width="18.75" style="1" customWidth="1"/>
    <col min="5" max="5" width="16" style="1" customWidth="1"/>
    <col min="6" max="6" width="14.125" style="1" customWidth="1"/>
    <col min="7" max="8" width="16.25" style="1" customWidth="1"/>
    <col min="9" max="12" width="6.125" style="1" customWidth="1"/>
    <col min="13" max="13" width="15.5" customWidth="1"/>
    <col min="14" max="14" width="16.75" customWidth="1"/>
    <col min="15" max="15" width="9.375" style="75" customWidth="1"/>
    <col min="16" max="16" width="13.75" style="1" customWidth="1"/>
    <col min="17" max="17" width="1.75" customWidth="1"/>
  </cols>
  <sheetData>
    <row r="1" spans="1:16" ht="72" customHeight="1" x14ac:dyDescent="0.25">
      <c r="A1" s="4"/>
      <c r="B1" s="2"/>
      <c r="C1" s="26" t="s">
        <v>36</v>
      </c>
      <c r="D1" s="27" t="s">
        <v>37</v>
      </c>
      <c r="E1" s="28" t="s">
        <v>38</v>
      </c>
      <c r="F1" s="28"/>
      <c r="G1" s="28"/>
      <c r="H1" s="28"/>
      <c r="I1" s="28"/>
      <c r="J1" s="28"/>
      <c r="K1" s="28"/>
      <c r="L1" s="28"/>
      <c r="M1" s="28"/>
      <c r="N1" s="28"/>
      <c r="O1" s="79" t="s">
        <v>15</v>
      </c>
      <c r="P1" s="5" t="s">
        <v>16</v>
      </c>
    </row>
    <row r="2" spans="1:16" ht="11.55" customHeight="1" thickBot="1" x14ac:dyDescent="0.3">
      <c r="D2"/>
    </row>
    <row r="3" spans="1:16" ht="37.549999999999997" customHeight="1" thickTop="1" thickBot="1" x14ac:dyDescent="0.3">
      <c r="C3" s="14" t="s">
        <v>24</v>
      </c>
      <c r="D3" s="24" t="s">
        <v>35</v>
      </c>
      <c r="L3" s="21" t="s">
        <v>32</v>
      </c>
      <c r="M3" s="22"/>
      <c r="N3" s="22"/>
      <c r="O3" s="23" t="s">
        <v>32</v>
      </c>
      <c r="P3" s="18"/>
    </row>
    <row r="4" spans="1:16" ht="4.0999999999999996" customHeight="1" thickTop="1" x14ac:dyDescent="0.25"/>
    <row r="5" spans="1:16" ht="42.8" customHeight="1" x14ac:dyDescent="0.25">
      <c r="B5" s="9" t="s">
        <v>0</v>
      </c>
      <c r="C5" s="6" t="s">
        <v>29</v>
      </c>
      <c r="D5" s="6" t="s">
        <v>7</v>
      </c>
      <c r="E5" s="6" t="s">
        <v>19</v>
      </c>
      <c r="F5" s="6" t="s">
        <v>18</v>
      </c>
      <c r="G5" s="6" t="s">
        <v>20</v>
      </c>
      <c r="H5" s="6" t="s">
        <v>23</v>
      </c>
      <c r="I5" s="6" t="s">
        <v>25</v>
      </c>
      <c r="J5" s="6" t="s">
        <v>26</v>
      </c>
      <c r="K5" s="6" t="s">
        <v>27</v>
      </c>
      <c r="L5" s="17" t="s">
        <v>28</v>
      </c>
      <c r="M5" s="6" t="s">
        <v>22</v>
      </c>
      <c r="N5" s="6" t="s">
        <v>34</v>
      </c>
      <c r="O5" s="76" t="s">
        <v>87</v>
      </c>
      <c r="P5" s="19" t="s">
        <v>30</v>
      </c>
    </row>
    <row r="6" spans="1:16" ht="30.1" customHeight="1" x14ac:dyDescent="0.25">
      <c r="B6" s="9">
        <f>IFERROR(OR(Inventaire[[#This Row],[A commander]]="x",Inventaire[[#This Row],[Quantité à commander]]&gt;0)*valHighlight,0)</f>
        <v>1</v>
      </c>
      <c r="C6" s="7" t="s">
        <v>1</v>
      </c>
      <c r="D6" s="7" t="s">
        <v>8</v>
      </c>
      <c r="E6" s="10">
        <v>10</v>
      </c>
      <c r="F6" s="10">
        <v>51</v>
      </c>
      <c r="G6" s="11">
        <f>Inventaire[[#This Row],[Prix de vente]]*85/100</f>
        <v>43.35</v>
      </c>
      <c r="H6" s="11"/>
      <c r="I6" s="16"/>
      <c r="J6" s="16"/>
      <c r="K6" s="16"/>
      <c r="L6" s="20">
        <f>IF(Inventaire[[#This Row],[Quantité à commander]]&gt;0,Inventaire[[#This Row],[Quantité à commander]],0)-Inventaire[[#This Row],[M]]-Inventaire[[#This Row],[C]]-Inventaire[[#This Row],[E]]</f>
        <v>5</v>
      </c>
      <c r="M6" s="15">
        <v>5</v>
      </c>
      <c r="N6" s="8"/>
      <c r="O6" s="77" t="str">
        <f>IF(Inventaire[[#This Row],[E]]&gt;0,"Pour :","")</f>
        <v/>
      </c>
      <c r="P6" s="16"/>
    </row>
    <row r="7" spans="1:16" ht="30.1" customHeight="1" x14ac:dyDescent="0.25">
      <c r="B7" s="9">
        <f>IFERROR(OR(Inventaire[[#This Row],[A commander]]="x",Inventaire[[#This Row],[Quantité à commander]]&gt;0)*valHighlight,0)</f>
        <v>1</v>
      </c>
      <c r="C7" s="7" t="s">
        <v>2</v>
      </c>
      <c r="D7" s="7" t="s">
        <v>9</v>
      </c>
      <c r="E7" s="10">
        <v>10</v>
      </c>
      <c r="F7" s="10">
        <v>93</v>
      </c>
      <c r="G7" s="11">
        <f>Inventaire[[#This Row],[Prix de vente]]*85/100</f>
        <v>79.05</v>
      </c>
      <c r="H7" s="11"/>
      <c r="I7" s="16"/>
      <c r="J7" s="16"/>
      <c r="K7" s="16"/>
      <c r="L7" s="20">
        <f>IF(Inventaire[[#This Row],[Quantité à commander]]&gt;0,Inventaire[[#This Row],[Quantité à commander]],0)-Inventaire[[#This Row],[M]]-Inventaire[[#This Row],[C]]-Inventaire[[#This Row],[E]]</f>
        <v>5</v>
      </c>
      <c r="M7" s="15">
        <v>5</v>
      </c>
      <c r="N7" s="8"/>
      <c r="O7" s="77" t="str">
        <f>IF(Inventaire[[#This Row],[E]]&gt;0,"Pour :","")</f>
        <v/>
      </c>
      <c r="P7" s="16"/>
    </row>
    <row r="8" spans="1:16" ht="30.1" customHeight="1" x14ac:dyDescent="0.25">
      <c r="B8" s="9">
        <f>IFERROR(OR(Inventaire[[#This Row],[A commander]]="x",Inventaire[[#This Row],[Quantité à commander]]&gt;0)*valHighlight,0)</f>
        <v>1</v>
      </c>
      <c r="C8" s="7" t="s">
        <v>3</v>
      </c>
      <c r="D8" s="7" t="s">
        <v>10</v>
      </c>
      <c r="E8" s="10">
        <v>101</v>
      </c>
      <c r="F8" s="10">
        <v>57</v>
      </c>
      <c r="G8" s="11">
        <f>Inventaire[[#This Row],[Prix de vente]]*85/100</f>
        <v>48.45</v>
      </c>
      <c r="H8" s="11"/>
      <c r="I8" s="16"/>
      <c r="J8" s="16"/>
      <c r="K8" s="16"/>
      <c r="L8" s="20">
        <f>IF(Inventaire[[#This Row],[Quantité à commander]]&gt;0,Inventaire[[#This Row],[Quantité à commander]],0)-Inventaire[[#This Row],[M]]-Inventaire[[#This Row],[C]]-Inventaire[[#This Row],[E]]</f>
        <v>0</v>
      </c>
      <c r="M8" s="15"/>
      <c r="N8" s="8" t="s">
        <v>88</v>
      </c>
      <c r="O8" s="77" t="str">
        <f>IF(Inventaire[[#This Row],[E]]&gt;0,"Pour :","")</f>
        <v/>
      </c>
      <c r="P8" s="16"/>
    </row>
    <row r="9" spans="1:16" ht="30.1" customHeight="1" x14ac:dyDescent="0.25">
      <c r="B9" s="9">
        <f>IFERROR(OR(Inventaire[[#This Row],[A commander]]="x",Inventaire[[#This Row],[Quantité à commander]]&gt;0)*valHighlight,0)</f>
        <v>1</v>
      </c>
      <c r="C9" s="68" t="s">
        <v>57</v>
      </c>
      <c r="D9" s="68" t="s">
        <v>57</v>
      </c>
      <c r="E9" s="69"/>
      <c r="F9" s="69"/>
      <c r="G9" s="70">
        <f>Inventaire[[#This Row],[Prix de vente]]*85/100</f>
        <v>0</v>
      </c>
      <c r="H9" s="70"/>
      <c r="I9" s="71"/>
      <c r="J9" s="71"/>
      <c r="K9" s="71"/>
      <c r="L9" s="72">
        <f>IF(Inventaire[[#This Row],[Quantité à commander]]&gt;0,Inventaire[[#This Row],[Quantité à commander]],0)-Inventaire[[#This Row],[M]]-Inventaire[[#This Row],[C]]-Inventaire[[#This Row],[E]]</f>
        <v>5</v>
      </c>
      <c r="M9" s="73">
        <v>5</v>
      </c>
      <c r="N9" s="74" t="s">
        <v>88</v>
      </c>
      <c r="O9" s="78" t="str">
        <f>IF(Inventaire[[#This Row],[E]]&gt;0,"Pour :","")</f>
        <v/>
      </c>
      <c r="P9" s="71"/>
    </row>
    <row r="10" spans="1:16" ht="30.1" customHeight="1" x14ac:dyDescent="0.25">
      <c r="B10" s="9">
        <f>IFERROR(OR(Inventaire[[#This Row],[A commander]]="x",Inventaire[[#This Row],[Quantité à commander]]&gt;0)*valHighlight,0)</f>
        <v>1</v>
      </c>
      <c r="C10" s="68"/>
      <c r="D10" s="68"/>
      <c r="E10" s="69"/>
      <c r="F10" s="69"/>
      <c r="G10" s="70">
        <f>Inventaire[[#This Row],[Prix de vente]]*85/100</f>
        <v>0</v>
      </c>
      <c r="H10" s="70"/>
      <c r="I10" s="71"/>
      <c r="J10" s="71"/>
      <c r="K10" s="71"/>
      <c r="L10" s="72">
        <f>IF(Inventaire[[#This Row],[Quantité à commander]]&gt;0,Inventaire[[#This Row],[Quantité à commander]],0)-Inventaire[[#This Row],[M]]-Inventaire[[#This Row],[C]]-Inventaire[[#This Row],[E]]</f>
        <v>0</v>
      </c>
      <c r="M10" s="73"/>
      <c r="N10" s="74" t="s">
        <v>88</v>
      </c>
      <c r="O10" s="78" t="str">
        <f>IF(Inventaire[[#This Row],[E]]&gt;0,"Pour :","")</f>
        <v/>
      </c>
      <c r="P10" s="71"/>
    </row>
    <row r="11" spans="1:16" ht="30.1" customHeight="1" x14ac:dyDescent="0.25">
      <c r="B11" s="9">
        <f>IFERROR(OR(Inventaire[[#This Row],[A commander]]="x",Inventaire[[#This Row],[Quantité à commander]]&gt;0)*valHighlight,0)</f>
        <v>1</v>
      </c>
      <c r="C11" s="68" t="s">
        <v>58</v>
      </c>
      <c r="D11" s="68" t="s">
        <v>58</v>
      </c>
      <c r="E11" s="69"/>
      <c r="F11" s="69"/>
      <c r="G11" s="70">
        <f>Inventaire[[#This Row],[Prix de vente]]*85/100</f>
        <v>0</v>
      </c>
      <c r="H11" s="70"/>
      <c r="I11" s="71"/>
      <c r="J11" s="71"/>
      <c r="K11" s="71"/>
      <c r="L11" s="72">
        <f>IF(Inventaire[[#This Row],[Quantité à commander]]&gt;0,Inventaire[[#This Row],[Quantité à commander]],0)-Inventaire[[#This Row],[M]]-Inventaire[[#This Row],[C]]-Inventaire[[#This Row],[E]]</f>
        <v>2</v>
      </c>
      <c r="M11" s="73">
        <v>2</v>
      </c>
      <c r="N11" s="74" t="s">
        <v>88</v>
      </c>
      <c r="O11" s="78" t="str">
        <f>IF(Inventaire[[#This Row],[E]]&gt;0,"Pour :","")</f>
        <v/>
      </c>
      <c r="P11" s="71"/>
    </row>
    <row r="12" spans="1:16" ht="30.1" customHeight="1" x14ac:dyDescent="0.25">
      <c r="B12" s="9">
        <f>IFERROR(OR(Inventaire[[#This Row],[A commander]]="x",Inventaire[[#This Row],[Quantité à commander]]&gt;0)*valHighlight,0)</f>
        <v>1</v>
      </c>
      <c r="C12" s="68" t="s">
        <v>59</v>
      </c>
      <c r="D12" s="68" t="s">
        <v>59</v>
      </c>
      <c r="E12" s="69"/>
      <c r="F12" s="69"/>
      <c r="G12" s="70">
        <f>Inventaire[[#This Row],[Prix de vente]]*85/100</f>
        <v>0</v>
      </c>
      <c r="H12" s="70"/>
      <c r="I12" s="71"/>
      <c r="J12" s="71"/>
      <c r="K12" s="71"/>
      <c r="L12" s="72">
        <f>IF(Inventaire[[#This Row],[Quantité à commander]]&gt;0,Inventaire[[#This Row],[Quantité à commander]],0)-Inventaire[[#This Row],[M]]-Inventaire[[#This Row],[C]]-Inventaire[[#This Row],[E]]</f>
        <v>0</v>
      </c>
      <c r="M12" s="73"/>
      <c r="N12" s="74" t="s">
        <v>88</v>
      </c>
      <c r="O12" s="78" t="str">
        <f>IF(Inventaire[[#This Row],[E]]&gt;0,"Pour :","")</f>
        <v/>
      </c>
      <c r="P12" s="71"/>
    </row>
    <row r="13" spans="1:16" ht="30.1" customHeight="1" x14ac:dyDescent="0.25">
      <c r="B13" s="9">
        <f>IFERROR(OR(Inventaire[[#This Row],[A commander]]="x",Inventaire[[#This Row],[Quantité à commander]]&gt;0)*valHighlight,0)</f>
        <v>0</v>
      </c>
      <c r="C13" s="68"/>
      <c r="D13" s="68"/>
      <c r="E13" s="69"/>
      <c r="F13" s="69"/>
      <c r="G13" s="70">
        <f>Inventaire[[#This Row],[Prix de vente]]*85/100</f>
        <v>0</v>
      </c>
      <c r="H13" s="70"/>
      <c r="I13" s="71"/>
      <c r="J13" s="71"/>
      <c r="K13" s="71"/>
      <c r="L13" s="72">
        <f>IF(Inventaire[[#This Row],[Quantité à commander]]&gt;0,Inventaire[[#This Row],[Quantité à commander]],0)-Inventaire[[#This Row],[M]]-Inventaire[[#This Row],[C]]-Inventaire[[#This Row],[E]]</f>
        <v>0</v>
      </c>
      <c r="M13" s="73"/>
      <c r="N13" s="74"/>
      <c r="O13" s="78" t="str">
        <f>IF(Inventaire[[#This Row],[E]]&gt;0,"Pour :","")</f>
        <v/>
      </c>
      <c r="P13" s="71"/>
    </row>
    <row r="14" spans="1:16" ht="30.1" customHeight="1" x14ac:dyDescent="0.25">
      <c r="B14" s="9">
        <f>IFERROR(OR(Inventaire[[#This Row],[A commander]]="x",Inventaire[[#This Row],[Quantité à commander]]&gt;0)*valHighlight,0)</f>
        <v>0</v>
      </c>
      <c r="C14" s="7" t="s">
        <v>4</v>
      </c>
      <c r="D14" s="7" t="s">
        <v>11</v>
      </c>
      <c r="E14" s="10">
        <v>1100</v>
      </c>
      <c r="F14" s="10">
        <v>19</v>
      </c>
      <c r="G14" s="11">
        <f>Inventaire[[#This Row],[Prix de vente]]*85/100</f>
        <v>16.149999999999999</v>
      </c>
      <c r="H14" s="11"/>
      <c r="I14" s="16"/>
      <c r="J14" s="16"/>
      <c r="K14" s="16"/>
      <c r="L14" s="20">
        <f>IF(Inventaire[[#This Row],[Quantité à commander]]&gt;0,Inventaire[[#This Row],[Quantité à commander]],0)-Inventaire[[#This Row],[M]]-Inventaire[[#This Row],[C]]-Inventaire[[#This Row],[E]]</f>
        <v>0</v>
      </c>
      <c r="M14" s="15"/>
      <c r="N14" s="8"/>
      <c r="O14" s="77" t="str">
        <f>IF(Inventaire[[#This Row],[E]]&gt;0,"Pour :","")</f>
        <v/>
      </c>
      <c r="P14" s="16"/>
    </row>
    <row r="15" spans="1:16" ht="30.1" customHeight="1" x14ac:dyDescent="0.25">
      <c r="B15" s="9">
        <f>IFERROR(OR(Inventaire[[#This Row],[A commander]]="x",Inventaire[[#This Row],[Quantité à commander]]&gt;0)*valHighlight,0)</f>
        <v>0</v>
      </c>
      <c r="C15" s="13" t="s">
        <v>24</v>
      </c>
      <c r="D15" s="7" t="s">
        <v>12</v>
      </c>
      <c r="E15" s="10">
        <v>123</v>
      </c>
      <c r="F15" s="10">
        <v>75</v>
      </c>
      <c r="G15" s="11">
        <f>Inventaire[[#This Row],[Prix de vente]]*85/100</f>
        <v>63.75</v>
      </c>
      <c r="H15" s="11"/>
      <c r="I15" s="16"/>
      <c r="J15" s="16"/>
      <c r="K15" s="16"/>
      <c r="L15" s="20">
        <f>IF(Inventaire[[#This Row],[Quantité à commander]]&gt;0,Inventaire[[#This Row],[Quantité à commander]],0)-Inventaire[[#This Row],[M]]-Inventaire[[#This Row],[C]]-Inventaire[[#This Row],[E]]</f>
        <v>0</v>
      </c>
      <c r="M15" s="15"/>
      <c r="N15" s="8"/>
      <c r="O15" s="77" t="str">
        <f>IF(Inventaire[[#This Row],[E]]&gt;0,"Pour :","")</f>
        <v/>
      </c>
      <c r="P15" s="16"/>
    </row>
    <row r="16" spans="1:16" ht="30.1" customHeight="1" x14ac:dyDescent="0.25">
      <c r="B16" s="9">
        <f>IFERROR(OR(Inventaire[[#This Row],[A commander]]="x",Inventaire[[#This Row],[Quantité à commander]]&gt;0)*valHighlight,0)</f>
        <v>0</v>
      </c>
      <c r="C16" s="25" t="s">
        <v>5</v>
      </c>
      <c r="D16" s="7" t="s">
        <v>13</v>
      </c>
      <c r="E16" s="10">
        <v>123</v>
      </c>
      <c r="F16" s="10">
        <v>11</v>
      </c>
      <c r="G16" s="11">
        <f>Inventaire[[#This Row],[Prix de vente]]*85/100</f>
        <v>9.35</v>
      </c>
      <c r="H16" s="11"/>
      <c r="I16" s="16"/>
      <c r="J16" s="16"/>
      <c r="K16" s="16"/>
      <c r="L16" s="20">
        <f>IF(Inventaire[[#This Row],[Quantité à commander]]&gt;0,Inventaire[[#This Row],[Quantité à commander]],0)-Inventaire[[#This Row],[M]]-Inventaire[[#This Row],[C]]-Inventaire[[#This Row],[E]]</f>
        <v>0</v>
      </c>
      <c r="M16" s="15"/>
      <c r="N16" s="8"/>
      <c r="O16" s="77" t="str">
        <f>IF(Inventaire[[#This Row],[E]]&gt;0,"Pour :","")</f>
        <v/>
      </c>
      <c r="P16" s="16"/>
    </row>
    <row r="17" spans="2:16" ht="30.1" customHeight="1" x14ac:dyDescent="0.25">
      <c r="B17" s="9">
        <f>IFERROR(OR(Inventaire[[#This Row],[A commander]]="x",Inventaire[[#This Row],[Quantité à commander]]&gt;0)*valHighlight,0)</f>
        <v>0</v>
      </c>
      <c r="C17" s="7" t="s">
        <v>21</v>
      </c>
      <c r="D17" s="7" t="s">
        <v>14</v>
      </c>
      <c r="E17" s="10">
        <v>123</v>
      </c>
      <c r="F17" s="10">
        <v>56</v>
      </c>
      <c r="G17" s="11">
        <f>Inventaire[[#This Row],[Prix de vente]]*85/100</f>
        <v>47.6</v>
      </c>
      <c r="H17" s="11"/>
      <c r="I17" s="16"/>
      <c r="J17" s="16"/>
      <c r="K17" s="16"/>
      <c r="L17" s="20">
        <f>IF(Inventaire[[#This Row],[Quantité à commander]]&gt;0,Inventaire[[#This Row],[Quantité à commander]],0)-Inventaire[[#This Row],[M]]-Inventaire[[#This Row],[C]]-Inventaire[[#This Row],[E]]</f>
        <v>0</v>
      </c>
      <c r="M17" s="15"/>
      <c r="N17" s="8"/>
      <c r="O17" s="77" t="str">
        <f>IF(Inventaire[[#This Row],[E]]&gt;0,"Pour :","")</f>
        <v/>
      </c>
      <c r="P17" s="16"/>
    </row>
    <row r="18" spans="2:16" ht="30.1" customHeight="1" x14ac:dyDescent="0.25">
      <c r="B18" s="9">
        <f>IFERROR(OR(Inventaire[[#This Row],[A commander]]="x",Inventaire[[#This Row],[Quantité à commander]]&gt;0)*valHighlight,0)</f>
        <v>0</v>
      </c>
      <c r="C18" s="68"/>
      <c r="D18" s="68"/>
      <c r="E18" s="69"/>
      <c r="F18" s="69"/>
      <c r="G18" s="70">
        <f>Inventaire[[#This Row],[Prix de vente]]*85/100</f>
        <v>0</v>
      </c>
      <c r="H18" s="70"/>
      <c r="I18" s="71"/>
      <c r="J18" s="71"/>
      <c r="K18" s="71"/>
      <c r="L18" s="72">
        <f>IF(Inventaire[[#This Row],[Quantité à commander]]&gt;0,Inventaire[[#This Row],[Quantité à commander]],0)-Inventaire[[#This Row],[M]]-Inventaire[[#This Row],[C]]-Inventaire[[#This Row],[E]]</f>
        <v>0</v>
      </c>
      <c r="M18" s="73"/>
      <c r="N18" s="74"/>
      <c r="O18" s="78" t="str">
        <f>IF(Inventaire[[#This Row],[E]]&gt;0,"Pour :","")</f>
        <v/>
      </c>
      <c r="P18" s="71"/>
    </row>
    <row r="19" spans="2:16" ht="30.1" customHeight="1" x14ac:dyDescent="0.25">
      <c r="B19" s="9">
        <f>IFERROR(OR(Inventaire[[#This Row],[A commander]]="x",Inventaire[[#This Row],[Quantité à commander]]&gt;0)*valHighlight,0)</f>
        <v>0</v>
      </c>
      <c r="C19" s="7" t="s">
        <v>21</v>
      </c>
      <c r="D19" s="7" t="s">
        <v>60</v>
      </c>
      <c r="E19" s="10">
        <v>123</v>
      </c>
      <c r="F19" s="10">
        <v>56</v>
      </c>
      <c r="G19" s="11">
        <f>Inventaire[[#This Row],[Prix de vente]]*85/100</f>
        <v>47.6</v>
      </c>
      <c r="H19" s="11"/>
      <c r="I19" s="16"/>
      <c r="J19" s="16"/>
      <c r="K19" s="16"/>
      <c r="L19" s="20">
        <f>IF(Inventaire[[#This Row],[Quantité à commander]]&gt;0,Inventaire[[#This Row],[Quantité à commander]],0)-Inventaire[[#This Row],[M]]-Inventaire[[#This Row],[C]]-Inventaire[[#This Row],[E]]</f>
        <v>0</v>
      </c>
      <c r="M19" s="15"/>
      <c r="N19" s="8"/>
      <c r="O19" s="77" t="str">
        <f>IF(Inventaire[[#This Row],[E]]&gt;0,"Pour :","")</f>
        <v/>
      </c>
      <c r="P19" s="16"/>
    </row>
    <row r="20" spans="2:16" ht="30.1" customHeight="1" x14ac:dyDescent="0.25">
      <c r="B20" s="9">
        <f>IFERROR(OR(Inventaire[[#This Row],[A commander]]="x",Inventaire[[#This Row],[Quantité à commander]]&gt;0)*valHighlight,0)</f>
        <v>0</v>
      </c>
      <c r="C20" s="7" t="s">
        <v>21</v>
      </c>
      <c r="D20" s="7" t="s">
        <v>61</v>
      </c>
      <c r="E20" s="10">
        <v>123</v>
      </c>
      <c r="F20" s="10">
        <v>56</v>
      </c>
      <c r="G20" s="11">
        <f>Inventaire[[#This Row],[Prix de vente]]*85/100</f>
        <v>47.6</v>
      </c>
      <c r="H20" s="11"/>
      <c r="I20" s="16"/>
      <c r="J20" s="16"/>
      <c r="K20" s="16"/>
      <c r="L20" s="20">
        <f>IF(Inventaire[[#This Row],[Quantité à commander]]&gt;0,Inventaire[[#This Row],[Quantité à commander]],0)-Inventaire[[#This Row],[M]]-Inventaire[[#This Row],[C]]-Inventaire[[#This Row],[E]]</f>
        <v>0</v>
      </c>
      <c r="M20" s="15"/>
      <c r="N20" s="8"/>
      <c r="O20" s="77" t="str">
        <f>IF(Inventaire[[#This Row],[E]]&gt;0,"Pour :","")</f>
        <v/>
      </c>
      <c r="P20" s="16"/>
    </row>
    <row r="21" spans="2:16" ht="30.1" customHeight="1" x14ac:dyDescent="0.25">
      <c r="B21" s="9">
        <f>IFERROR(OR(Inventaire[[#This Row],[A commander]]="x",Inventaire[[#This Row],[Quantité à commander]]&gt;0)*valHighlight,0)</f>
        <v>0</v>
      </c>
      <c r="C21" s="7" t="s">
        <v>21</v>
      </c>
      <c r="D21" s="7" t="s">
        <v>62</v>
      </c>
      <c r="E21" s="10">
        <v>123</v>
      </c>
      <c r="F21" s="10">
        <v>56</v>
      </c>
      <c r="G21" s="11">
        <f>Inventaire[[#This Row],[Prix de vente]]*85/100</f>
        <v>47.6</v>
      </c>
      <c r="H21" s="11"/>
      <c r="I21" s="16"/>
      <c r="J21" s="16"/>
      <c r="K21" s="16"/>
      <c r="L21" s="20">
        <f>IF(Inventaire[[#This Row],[Quantité à commander]]&gt;0,Inventaire[[#This Row],[Quantité à commander]],0)-Inventaire[[#This Row],[M]]-Inventaire[[#This Row],[C]]-Inventaire[[#This Row],[E]]</f>
        <v>0</v>
      </c>
      <c r="M21" s="15"/>
      <c r="N21" s="8"/>
      <c r="O21" s="77" t="str">
        <f>IF(Inventaire[[#This Row],[E]]&gt;0,"Pour :","")</f>
        <v/>
      </c>
      <c r="P21" s="16"/>
    </row>
    <row r="22" spans="2:16" ht="30.1" customHeight="1" x14ac:dyDescent="0.25">
      <c r="B22" s="9">
        <f>IFERROR(OR(Inventaire[[#This Row],[A commander]]="x",Inventaire[[#This Row],[Quantité à commander]]&gt;0)*valHighlight,0)</f>
        <v>0</v>
      </c>
      <c r="C22" s="7" t="s">
        <v>21</v>
      </c>
      <c r="D22" s="7" t="s">
        <v>63</v>
      </c>
      <c r="E22" s="10">
        <v>123</v>
      </c>
      <c r="F22" s="10">
        <v>56</v>
      </c>
      <c r="G22" s="11">
        <f>Inventaire[[#This Row],[Prix de vente]]*85/100</f>
        <v>47.6</v>
      </c>
      <c r="H22" s="11"/>
      <c r="I22" s="16"/>
      <c r="J22" s="16"/>
      <c r="K22" s="16"/>
      <c r="L22" s="20">
        <f>IF(Inventaire[[#This Row],[Quantité à commander]]&gt;0,Inventaire[[#This Row],[Quantité à commander]],0)-Inventaire[[#This Row],[M]]-Inventaire[[#This Row],[C]]-Inventaire[[#This Row],[E]]</f>
        <v>0</v>
      </c>
      <c r="M22" s="15"/>
      <c r="N22" s="8"/>
      <c r="O22" s="77" t="str">
        <f>IF(Inventaire[[#This Row],[E]]&gt;0,"Pour :","")</f>
        <v/>
      </c>
      <c r="P22" s="16"/>
    </row>
    <row r="23" spans="2:16" ht="30.1" customHeight="1" x14ac:dyDescent="0.25">
      <c r="B23" s="9">
        <f>IFERROR(OR(Inventaire[[#This Row],[A commander]]="x",Inventaire[[#This Row],[Quantité à commander]]&gt;0)*valHighlight,0)</f>
        <v>0</v>
      </c>
      <c r="C23" s="7" t="s">
        <v>21</v>
      </c>
      <c r="D23" s="7" t="s">
        <v>64</v>
      </c>
      <c r="E23" s="10">
        <v>123</v>
      </c>
      <c r="F23" s="10">
        <v>56</v>
      </c>
      <c r="G23" s="11">
        <f>Inventaire[[#This Row],[Prix de vente]]*85/100</f>
        <v>47.6</v>
      </c>
      <c r="H23" s="11"/>
      <c r="I23" s="16"/>
      <c r="J23" s="16"/>
      <c r="K23" s="16"/>
      <c r="L23" s="20">
        <f>IF(Inventaire[[#This Row],[Quantité à commander]]&gt;0,Inventaire[[#This Row],[Quantité à commander]],0)-Inventaire[[#This Row],[M]]-Inventaire[[#This Row],[C]]-Inventaire[[#This Row],[E]]</f>
        <v>0</v>
      </c>
      <c r="M23" s="15"/>
      <c r="N23" s="8"/>
      <c r="O23" s="77" t="str">
        <f>IF(Inventaire[[#This Row],[E]]&gt;0,"Pour :","")</f>
        <v/>
      </c>
      <c r="P23" s="16"/>
    </row>
    <row r="24" spans="2:16" ht="30.1" customHeight="1" x14ac:dyDescent="0.25">
      <c r="B24" s="9">
        <f>IFERROR(OR(Inventaire[[#This Row],[A commander]]="x",Inventaire[[#This Row],[Quantité à commander]]&gt;0)*valHighlight,0)</f>
        <v>0</v>
      </c>
      <c r="C24" s="7" t="s">
        <v>21</v>
      </c>
      <c r="D24" s="7" t="s">
        <v>65</v>
      </c>
      <c r="E24" s="10">
        <v>123</v>
      </c>
      <c r="F24" s="10">
        <v>56</v>
      </c>
      <c r="G24" s="11">
        <f>Inventaire[[#This Row],[Prix de vente]]*85/100</f>
        <v>47.6</v>
      </c>
      <c r="H24" s="11"/>
      <c r="I24" s="16"/>
      <c r="J24" s="16"/>
      <c r="K24" s="16"/>
      <c r="L24" s="20">
        <f>IF(Inventaire[[#This Row],[Quantité à commander]]&gt;0,Inventaire[[#This Row],[Quantité à commander]],0)-Inventaire[[#This Row],[M]]-Inventaire[[#This Row],[C]]-Inventaire[[#This Row],[E]]</f>
        <v>0</v>
      </c>
      <c r="M24" s="15"/>
      <c r="N24" s="8"/>
      <c r="O24" s="77" t="str">
        <f>IF(Inventaire[[#This Row],[E]]&gt;0,"Pour :","")</f>
        <v/>
      </c>
      <c r="P24" s="16"/>
    </row>
    <row r="25" spans="2:16" ht="30.1" customHeight="1" x14ac:dyDescent="0.25">
      <c r="B25" s="9">
        <f>IFERROR(OR(Inventaire[[#This Row],[A commander]]="x",Inventaire[[#This Row],[Quantité à commander]]&gt;0)*valHighlight,0)</f>
        <v>0</v>
      </c>
      <c r="C25" s="7" t="s">
        <v>21</v>
      </c>
      <c r="D25" s="7" t="s">
        <v>66</v>
      </c>
      <c r="E25" s="10">
        <v>123</v>
      </c>
      <c r="F25" s="10">
        <v>56</v>
      </c>
      <c r="G25" s="11">
        <f>Inventaire[[#This Row],[Prix de vente]]*85/100</f>
        <v>47.6</v>
      </c>
      <c r="H25" s="11"/>
      <c r="I25" s="16"/>
      <c r="J25" s="16"/>
      <c r="K25" s="16"/>
      <c r="L25" s="20">
        <f>IF(Inventaire[[#This Row],[Quantité à commander]]&gt;0,Inventaire[[#This Row],[Quantité à commander]],0)-Inventaire[[#This Row],[M]]-Inventaire[[#This Row],[C]]-Inventaire[[#This Row],[E]]</f>
        <v>0</v>
      </c>
      <c r="M25" s="15"/>
      <c r="N25" s="8"/>
      <c r="O25" s="77" t="str">
        <f>IF(Inventaire[[#This Row],[E]]&gt;0,"Pour :","")</f>
        <v/>
      </c>
      <c r="P25" s="16"/>
    </row>
    <row r="26" spans="2:16" ht="30.1" customHeight="1" x14ac:dyDescent="0.25">
      <c r="B26" s="9">
        <f>IFERROR(OR(Inventaire[[#This Row],[A commander]]="x",Inventaire[[#This Row],[Quantité à commander]]&gt;0)*valHighlight,0)</f>
        <v>0</v>
      </c>
      <c r="C26" s="7" t="s">
        <v>21</v>
      </c>
      <c r="D26" s="7" t="s">
        <v>67</v>
      </c>
      <c r="E26" s="10">
        <v>123</v>
      </c>
      <c r="F26" s="10">
        <v>56</v>
      </c>
      <c r="G26" s="11">
        <f>Inventaire[[#This Row],[Prix de vente]]*85/100</f>
        <v>47.6</v>
      </c>
      <c r="H26" s="11"/>
      <c r="I26" s="16"/>
      <c r="J26" s="16"/>
      <c r="K26" s="16"/>
      <c r="L26" s="20">
        <f>IF(Inventaire[[#This Row],[Quantité à commander]]&gt;0,Inventaire[[#This Row],[Quantité à commander]],0)-Inventaire[[#This Row],[M]]-Inventaire[[#This Row],[C]]-Inventaire[[#This Row],[E]]</f>
        <v>0</v>
      </c>
      <c r="M26" s="15"/>
      <c r="N26" s="8"/>
      <c r="O26" s="77" t="str">
        <f>IF(Inventaire[[#This Row],[E]]&gt;0,"Pour :","")</f>
        <v/>
      </c>
      <c r="P26" s="16"/>
    </row>
    <row r="27" spans="2:16" ht="30.1" customHeight="1" x14ac:dyDescent="0.25">
      <c r="B27" s="9">
        <f>IFERROR(OR(Inventaire[[#This Row],[A commander]]="x",Inventaire[[#This Row],[Quantité à commander]]&gt;0)*valHighlight,0)</f>
        <v>0</v>
      </c>
      <c r="C27" s="7" t="s">
        <v>21</v>
      </c>
      <c r="D27" s="7" t="s">
        <v>68</v>
      </c>
      <c r="E27" s="10">
        <v>123</v>
      </c>
      <c r="F27" s="10">
        <v>56</v>
      </c>
      <c r="G27" s="11">
        <f>Inventaire[[#This Row],[Prix de vente]]*85/100</f>
        <v>47.6</v>
      </c>
      <c r="H27" s="11"/>
      <c r="I27" s="16"/>
      <c r="J27" s="16"/>
      <c r="K27" s="16"/>
      <c r="L27" s="20">
        <f>IF(Inventaire[[#This Row],[Quantité à commander]]&gt;0,Inventaire[[#This Row],[Quantité à commander]],0)-Inventaire[[#This Row],[M]]-Inventaire[[#This Row],[C]]-Inventaire[[#This Row],[E]]</f>
        <v>0</v>
      </c>
      <c r="M27" s="15"/>
      <c r="N27" s="8"/>
      <c r="O27" s="77" t="str">
        <f>IF(Inventaire[[#This Row],[E]]&gt;0,"Pour :","")</f>
        <v/>
      </c>
      <c r="P27" s="16"/>
    </row>
    <row r="28" spans="2:16" ht="30.1" customHeight="1" x14ac:dyDescent="0.25">
      <c r="B28" s="9">
        <f>IFERROR(OR(Inventaire[[#This Row],[A commander]]="x",Inventaire[[#This Row],[Quantité à commander]]&gt;0)*valHighlight,0)</f>
        <v>0</v>
      </c>
      <c r="C28" s="7" t="s">
        <v>21</v>
      </c>
      <c r="D28" s="7" t="s">
        <v>69</v>
      </c>
      <c r="E28" s="10">
        <v>123</v>
      </c>
      <c r="F28" s="10">
        <v>56</v>
      </c>
      <c r="G28" s="11">
        <f>Inventaire[[#This Row],[Prix de vente]]*85/100</f>
        <v>47.6</v>
      </c>
      <c r="H28" s="11"/>
      <c r="I28" s="16"/>
      <c r="J28" s="16"/>
      <c r="K28" s="16"/>
      <c r="L28" s="20">
        <f>IF(Inventaire[[#This Row],[Quantité à commander]]&gt;0,Inventaire[[#This Row],[Quantité à commander]],0)-Inventaire[[#This Row],[M]]-Inventaire[[#This Row],[C]]-Inventaire[[#This Row],[E]]</f>
        <v>0</v>
      </c>
      <c r="M28" s="15"/>
      <c r="N28" s="8"/>
      <c r="O28" s="77" t="str">
        <f>IF(Inventaire[[#This Row],[E]]&gt;0,"Pour :","")</f>
        <v/>
      </c>
      <c r="P28" s="16"/>
    </row>
    <row r="29" spans="2:16" ht="30.1" customHeight="1" x14ac:dyDescent="0.25">
      <c r="B29" s="9">
        <f>IFERROR(OR(Inventaire[[#This Row],[A commander]]="x",Inventaire[[#This Row],[Quantité à commander]]&gt;0)*valHighlight,0)</f>
        <v>0</v>
      </c>
      <c r="C29" s="7" t="s">
        <v>21</v>
      </c>
      <c r="D29" s="7" t="s">
        <v>70</v>
      </c>
      <c r="E29" s="10">
        <v>123</v>
      </c>
      <c r="F29" s="10">
        <v>56</v>
      </c>
      <c r="G29" s="11">
        <f>Inventaire[[#This Row],[Prix de vente]]*85/100</f>
        <v>47.6</v>
      </c>
      <c r="H29" s="11"/>
      <c r="I29" s="16"/>
      <c r="J29" s="16"/>
      <c r="K29" s="16"/>
      <c r="L29" s="20">
        <f>IF(Inventaire[[#This Row],[Quantité à commander]]&gt;0,Inventaire[[#This Row],[Quantité à commander]],0)-Inventaire[[#This Row],[M]]-Inventaire[[#This Row],[C]]-Inventaire[[#This Row],[E]]</f>
        <v>0</v>
      </c>
      <c r="M29" s="15"/>
      <c r="N29" s="8"/>
      <c r="O29" s="77" t="str">
        <f>IF(Inventaire[[#This Row],[E]]&gt;0,"Pour :","")</f>
        <v/>
      </c>
      <c r="P29" s="16"/>
    </row>
    <row r="30" spans="2:16" ht="30.1" customHeight="1" x14ac:dyDescent="0.25">
      <c r="B30" s="9">
        <f>IFERROR(OR(Inventaire[[#This Row],[A commander]]="x",Inventaire[[#This Row],[Quantité à commander]]&gt;0)*valHighlight,0)</f>
        <v>0</v>
      </c>
      <c r="C30" s="7" t="s">
        <v>21</v>
      </c>
      <c r="D30" s="7" t="s">
        <v>71</v>
      </c>
      <c r="E30" s="10">
        <v>123</v>
      </c>
      <c r="F30" s="10">
        <v>56</v>
      </c>
      <c r="G30" s="11">
        <f>Inventaire[[#This Row],[Prix de vente]]*85/100</f>
        <v>47.6</v>
      </c>
      <c r="H30" s="11"/>
      <c r="I30" s="16"/>
      <c r="J30" s="16"/>
      <c r="K30" s="16"/>
      <c r="L30" s="20">
        <f>IF(Inventaire[[#This Row],[Quantité à commander]]&gt;0,Inventaire[[#This Row],[Quantité à commander]],0)-Inventaire[[#This Row],[M]]-Inventaire[[#This Row],[C]]-Inventaire[[#This Row],[E]]</f>
        <v>0</v>
      </c>
      <c r="M30" s="15"/>
      <c r="N30" s="8"/>
      <c r="O30" s="77" t="str">
        <f>IF(Inventaire[[#This Row],[E]]&gt;0,"Pour :","")</f>
        <v/>
      </c>
      <c r="P30" s="16"/>
    </row>
    <row r="31" spans="2:16" ht="30.1" customHeight="1" x14ac:dyDescent="0.25">
      <c r="B31" s="9">
        <f>IFERROR(OR(Inventaire[[#This Row],[A commander]]="x",Inventaire[[#This Row],[Quantité à commander]]&gt;0)*valHighlight,0)</f>
        <v>0</v>
      </c>
      <c r="C31" s="7" t="s">
        <v>21</v>
      </c>
      <c r="D31" s="7" t="s">
        <v>72</v>
      </c>
      <c r="E31" s="10">
        <v>123</v>
      </c>
      <c r="F31" s="10">
        <v>56</v>
      </c>
      <c r="G31" s="11">
        <f>Inventaire[[#This Row],[Prix de vente]]*85/100</f>
        <v>47.6</v>
      </c>
      <c r="H31" s="11"/>
      <c r="I31" s="16"/>
      <c r="J31" s="16"/>
      <c r="K31" s="16"/>
      <c r="L31" s="20">
        <f>IF(Inventaire[[#This Row],[Quantité à commander]]&gt;0,Inventaire[[#This Row],[Quantité à commander]],0)-Inventaire[[#This Row],[M]]-Inventaire[[#This Row],[C]]-Inventaire[[#This Row],[E]]</f>
        <v>0</v>
      </c>
      <c r="M31" s="15"/>
      <c r="N31" s="8"/>
      <c r="O31" s="77" t="str">
        <f>IF(Inventaire[[#This Row],[E]]&gt;0,"Pour :","")</f>
        <v/>
      </c>
      <c r="P31" s="16"/>
    </row>
    <row r="32" spans="2:16" ht="30.1" customHeight="1" x14ac:dyDescent="0.25">
      <c r="B32" s="9">
        <f>IFERROR(OR(Inventaire[[#This Row],[A commander]]="x",Inventaire[[#This Row],[Quantité à commander]]&gt;0)*valHighlight,0)</f>
        <v>0</v>
      </c>
      <c r="C32" s="7" t="s">
        <v>21</v>
      </c>
      <c r="D32" s="7" t="s">
        <v>73</v>
      </c>
      <c r="E32" s="10">
        <v>123</v>
      </c>
      <c r="F32" s="10">
        <v>56</v>
      </c>
      <c r="G32" s="11">
        <f>Inventaire[[#This Row],[Prix de vente]]*85/100</f>
        <v>47.6</v>
      </c>
      <c r="H32" s="11"/>
      <c r="I32" s="16"/>
      <c r="J32" s="16"/>
      <c r="K32" s="16"/>
      <c r="L32" s="20">
        <f>IF(Inventaire[[#This Row],[Quantité à commander]]&gt;0,Inventaire[[#This Row],[Quantité à commander]],0)-Inventaire[[#This Row],[M]]-Inventaire[[#This Row],[C]]-Inventaire[[#This Row],[E]]</f>
        <v>0</v>
      </c>
      <c r="M32" s="15"/>
      <c r="N32" s="8"/>
      <c r="O32" s="77" t="str">
        <f>IF(Inventaire[[#This Row],[E]]&gt;0,"Pour :","")</f>
        <v/>
      </c>
      <c r="P32" s="16"/>
    </row>
    <row r="33" spans="2:16" ht="30.1" customHeight="1" x14ac:dyDescent="0.25">
      <c r="B33" s="9">
        <f>IFERROR(OR(Inventaire[[#This Row],[A commander]]="x",Inventaire[[#This Row],[Quantité à commander]]&gt;0)*valHighlight,0)</f>
        <v>0</v>
      </c>
      <c r="C33" s="7" t="s">
        <v>21</v>
      </c>
      <c r="D33" s="7" t="s">
        <v>74</v>
      </c>
      <c r="E33" s="10">
        <v>123</v>
      </c>
      <c r="F33" s="10">
        <v>56</v>
      </c>
      <c r="G33" s="11">
        <f>Inventaire[[#This Row],[Prix de vente]]*85/100</f>
        <v>47.6</v>
      </c>
      <c r="H33" s="11"/>
      <c r="I33" s="16"/>
      <c r="J33" s="16"/>
      <c r="K33" s="16"/>
      <c r="L33" s="20">
        <f>IF(Inventaire[[#This Row],[Quantité à commander]]&gt;0,Inventaire[[#This Row],[Quantité à commander]],0)-Inventaire[[#This Row],[M]]-Inventaire[[#This Row],[C]]-Inventaire[[#This Row],[E]]</f>
        <v>0</v>
      </c>
      <c r="M33" s="15"/>
      <c r="N33" s="8"/>
      <c r="O33" s="77" t="str">
        <f>IF(Inventaire[[#This Row],[E]]&gt;0,"Pour :","")</f>
        <v/>
      </c>
      <c r="P33" s="16"/>
    </row>
    <row r="34" spans="2:16" ht="30.1" customHeight="1" x14ac:dyDescent="0.25">
      <c r="B34" s="9">
        <f>IFERROR(OR(Inventaire[[#This Row],[A commander]]="x",Inventaire[[#This Row],[Quantité à commander]]&gt;0)*valHighlight,0)</f>
        <v>0</v>
      </c>
      <c r="C34" s="7" t="s">
        <v>21</v>
      </c>
      <c r="D34" s="7" t="s">
        <v>75</v>
      </c>
      <c r="E34" s="10">
        <v>123</v>
      </c>
      <c r="F34" s="10">
        <v>56</v>
      </c>
      <c r="G34" s="11">
        <f>Inventaire[[#This Row],[Prix de vente]]*85/100</f>
        <v>47.6</v>
      </c>
      <c r="H34" s="11"/>
      <c r="I34" s="16"/>
      <c r="J34" s="16"/>
      <c r="K34" s="16"/>
      <c r="L34" s="20">
        <f>IF(Inventaire[[#This Row],[Quantité à commander]]&gt;0,Inventaire[[#This Row],[Quantité à commander]],0)-Inventaire[[#This Row],[M]]-Inventaire[[#This Row],[C]]-Inventaire[[#This Row],[E]]</f>
        <v>0</v>
      </c>
      <c r="M34" s="15"/>
      <c r="N34" s="8"/>
      <c r="O34" s="77" t="str">
        <f>IF(Inventaire[[#This Row],[E]]&gt;0,"Pour :","")</f>
        <v/>
      </c>
      <c r="P34" s="16"/>
    </row>
    <row r="35" spans="2:16" ht="30.1" customHeight="1" x14ac:dyDescent="0.25">
      <c r="B35" s="9">
        <f>IFERROR(OR(Inventaire[[#This Row],[A commander]]="x",Inventaire[[#This Row],[Quantité à commander]]&gt;0)*valHighlight,0)</f>
        <v>0</v>
      </c>
      <c r="C35" s="7" t="s">
        <v>21</v>
      </c>
      <c r="D35" s="7" t="s">
        <v>76</v>
      </c>
      <c r="E35" s="10">
        <v>123</v>
      </c>
      <c r="F35" s="10">
        <v>56</v>
      </c>
      <c r="G35" s="11">
        <f>Inventaire[[#This Row],[Prix de vente]]*85/100</f>
        <v>47.6</v>
      </c>
      <c r="H35" s="11"/>
      <c r="I35" s="16"/>
      <c r="J35" s="16"/>
      <c r="K35" s="16"/>
      <c r="L35" s="20">
        <f>IF(Inventaire[[#This Row],[Quantité à commander]]&gt;0,Inventaire[[#This Row],[Quantité à commander]],0)-Inventaire[[#This Row],[M]]-Inventaire[[#This Row],[C]]-Inventaire[[#This Row],[E]]</f>
        <v>0</v>
      </c>
      <c r="M35" s="15"/>
      <c r="N35" s="8"/>
      <c r="O35" s="77" t="str">
        <f>IF(Inventaire[[#This Row],[E]]&gt;0,"Pour :","")</f>
        <v/>
      </c>
      <c r="P35" s="16"/>
    </row>
    <row r="36" spans="2:16" ht="30.1" customHeight="1" x14ac:dyDescent="0.25">
      <c r="B36" s="9">
        <f>IFERROR(OR(Inventaire[[#This Row],[A commander]]="x",Inventaire[[#This Row],[Quantité à commander]]&gt;0)*valHighlight,0)</f>
        <v>0</v>
      </c>
      <c r="C36" s="7" t="s">
        <v>21</v>
      </c>
      <c r="D36" s="7" t="s">
        <v>77</v>
      </c>
      <c r="E36" s="10">
        <v>123</v>
      </c>
      <c r="F36" s="10">
        <v>56</v>
      </c>
      <c r="G36" s="11">
        <f>Inventaire[[#This Row],[Prix de vente]]*85/100</f>
        <v>47.6</v>
      </c>
      <c r="H36" s="11"/>
      <c r="I36" s="16"/>
      <c r="J36" s="16"/>
      <c r="K36" s="16"/>
      <c r="L36" s="20">
        <f>IF(Inventaire[[#This Row],[Quantité à commander]]&gt;0,Inventaire[[#This Row],[Quantité à commander]],0)-Inventaire[[#This Row],[M]]-Inventaire[[#This Row],[C]]-Inventaire[[#This Row],[E]]</f>
        <v>0</v>
      </c>
      <c r="M36" s="15"/>
      <c r="N36" s="8"/>
      <c r="O36" s="77" t="str">
        <f>IF(Inventaire[[#This Row],[E]]&gt;0,"Pour :","")</f>
        <v/>
      </c>
      <c r="P36" s="16"/>
    </row>
    <row r="37" spans="2:16" ht="30.1" customHeight="1" x14ac:dyDescent="0.25">
      <c r="B37" s="9">
        <f>IFERROR(OR(Inventaire[[#This Row],[A commander]]="x",Inventaire[[#This Row],[Quantité à commander]]&gt;0)*valHighlight,0)</f>
        <v>0</v>
      </c>
      <c r="C37" s="7" t="s">
        <v>21</v>
      </c>
      <c r="D37" s="7" t="s">
        <v>78</v>
      </c>
      <c r="E37" s="10">
        <v>123</v>
      </c>
      <c r="F37" s="10">
        <v>56</v>
      </c>
      <c r="G37" s="11">
        <f>Inventaire[[#This Row],[Prix de vente]]*85/100</f>
        <v>47.6</v>
      </c>
      <c r="H37" s="11"/>
      <c r="I37" s="16"/>
      <c r="J37" s="16"/>
      <c r="K37" s="16"/>
      <c r="L37" s="20">
        <f>IF(Inventaire[[#This Row],[Quantité à commander]]&gt;0,Inventaire[[#This Row],[Quantité à commander]],0)-Inventaire[[#This Row],[M]]-Inventaire[[#This Row],[C]]-Inventaire[[#This Row],[E]]</f>
        <v>0</v>
      </c>
      <c r="M37" s="15"/>
      <c r="N37" s="8"/>
      <c r="O37" s="77" t="str">
        <f>IF(Inventaire[[#This Row],[E]]&gt;0,"Pour :","")</f>
        <v/>
      </c>
      <c r="P37" s="16"/>
    </row>
    <row r="38" spans="2:16" ht="30.1" customHeight="1" x14ac:dyDescent="0.25">
      <c r="B38" s="9">
        <f>IFERROR(OR(Inventaire[[#This Row],[A commander]]="x",Inventaire[[#This Row],[Quantité à commander]]&gt;0)*valHighlight,0)</f>
        <v>0</v>
      </c>
      <c r="C38" s="7" t="s">
        <v>21</v>
      </c>
      <c r="D38" s="7" t="s">
        <v>79</v>
      </c>
      <c r="E38" s="10">
        <v>123</v>
      </c>
      <c r="F38" s="10">
        <v>56</v>
      </c>
      <c r="G38" s="11">
        <f>Inventaire[[#This Row],[Prix de vente]]*85/100</f>
        <v>47.6</v>
      </c>
      <c r="H38" s="11"/>
      <c r="I38" s="16"/>
      <c r="J38" s="16"/>
      <c r="K38" s="16"/>
      <c r="L38" s="20">
        <f>IF(Inventaire[[#This Row],[Quantité à commander]]&gt;0,Inventaire[[#This Row],[Quantité à commander]],0)-Inventaire[[#This Row],[M]]-Inventaire[[#This Row],[C]]-Inventaire[[#This Row],[E]]</f>
        <v>0</v>
      </c>
      <c r="M38" s="15"/>
      <c r="N38" s="8"/>
      <c r="O38" s="77" t="str">
        <f>IF(Inventaire[[#This Row],[E]]&gt;0,"Pour :","")</f>
        <v/>
      </c>
      <c r="P38" s="16"/>
    </row>
    <row r="39" spans="2:16" ht="30.1" customHeight="1" x14ac:dyDescent="0.25">
      <c r="B39" s="9">
        <f>IFERROR(OR(Inventaire[[#This Row],[A commander]]="x",Inventaire[[#This Row],[Quantité à commander]]&gt;0)*valHighlight,0)</f>
        <v>0</v>
      </c>
      <c r="C39" s="7" t="s">
        <v>21</v>
      </c>
      <c r="D39" s="7" t="s">
        <v>80</v>
      </c>
      <c r="E39" s="10">
        <v>123</v>
      </c>
      <c r="F39" s="10">
        <v>56</v>
      </c>
      <c r="G39" s="11">
        <f>Inventaire[[#This Row],[Prix de vente]]*85/100</f>
        <v>47.6</v>
      </c>
      <c r="H39" s="11"/>
      <c r="I39" s="16"/>
      <c r="J39" s="16"/>
      <c r="K39" s="16"/>
      <c r="L39" s="20">
        <f>IF(Inventaire[[#This Row],[Quantité à commander]]&gt;0,Inventaire[[#This Row],[Quantité à commander]],0)-Inventaire[[#This Row],[M]]-Inventaire[[#This Row],[C]]-Inventaire[[#This Row],[E]]</f>
        <v>0</v>
      </c>
      <c r="M39" s="15"/>
      <c r="N39" s="8"/>
      <c r="O39" s="77" t="str">
        <f>IF(Inventaire[[#This Row],[E]]&gt;0,"Pour :","")</f>
        <v/>
      </c>
      <c r="P39" s="16"/>
    </row>
    <row r="40" spans="2:16" ht="30.1" customHeight="1" x14ac:dyDescent="0.25">
      <c r="B40" s="9">
        <f>IFERROR(OR(Inventaire[[#This Row],[A commander]]="x",Inventaire[[#This Row],[Quantité à commander]]&gt;0)*valHighlight,0)</f>
        <v>0</v>
      </c>
      <c r="C40" s="7" t="s">
        <v>21</v>
      </c>
      <c r="D40" s="7" t="s">
        <v>81</v>
      </c>
      <c r="E40" s="10">
        <v>123</v>
      </c>
      <c r="F40" s="10">
        <v>56</v>
      </c>
      <c r="G40" s="11">
        <f>Inventaire[[#This Row],[Prix de vente]]*85/100</f>
        <v>47.6</v>
      </c>
      <c r="H40" s="11"/>
      <c r="I40" s="16"/>
      <c r="J40" s="16"/>
      <c r="K40" s="16"/>
      <c r="L40" s="20">
        <f>IF(Inventaire[[#This Row],[Quantité à commander]]&gt;0,Inventaire[[#This Row],[Quantité à commander]],0)-Inventaire[[#This Row],[M]]-Inventaire[[#This Row],[C]]-Inventaire[[#This Row],[E]]</f>
        <v>0</v>
      </c>
      <c r="M40" s="15"/>
      <c r="N40" s="8"/>
      <c r="O40" s="77" t="str">
        <f>IF(Inventaire[[#This Row],[E]]&gt;0,"Pour :","")</f>
        <v/>
      </c>
      <c r="P40" s="16"/>
    </row>
    <row r="41" spans="2:16" ht="30.1" customHeight="1" x14ac:dyDescent="0.25">
      <c r="B41" s="9">
        <f>IFERROR(OR(Inventaire[[#This Row],[A commander]]="x",Inventaire[[#This Row],[Quantité à commander]]&gt;0)*valHighlight,0)</f>
        <v>0</v>
      </c>
      <c r="C41" s="7" t="s">
        <v>21</v>
      </c>
      <c r="D41" s="7" t="s">
        <v>82</v>
      </c>
      <c r="E41" s="10">
        <v>123</v>
      </c>
      <c r="F41" s="10">
        <v>56</v>
      </c>
      <c r="G41" s="11">
        <f>Inventaire[[#This Row],[Prix de vente]]*85/100</f>
        <v>47.6</v>
      </c>
      <c r="H41" s="11"/>
      <c r="I41" s="16"/>
      <c r="J41" s="16"/>
      <c r="K41" s="16"/>
      <c r="L41" s="20">
        <f>IF(Inventaire[[#This Row],[Quantité à commander]]&gt;0,Inventaire[[#This Row],[Quantité à commander]],0)-Inventaire[[#This Row],[M]]-Inventaire[[#This Row],[C]]-Inventaire[[#This Row],[E]]</f>
        <v>0</v>
      </c>
      <c r="M41" s="15"/>
      <c r="N41" s="8"/>
      <c r="O41" s="77" t="str">
        <f>IF(Inventaire[[#This Row],[E]]&gt;0,"Pour :","")</f>
        <v/>
      </c>
      <c r="P41" s="16"/>
    </row>
    <row r="42" spans="2:16" ht="30.1" customHeight="1" x14ac:dyDescent="0.25">
      <c r="B42" s="9">
        <f>IFERROR(OR(Inventaire[[#This Row],[A commander]]="x",Inventaire[[#This Row],[Quantité à commander]]&gt;0)*valHighlight,0)</f>
        <v>0</v>
      </c>
      <c r="C42" s="7" t="s">
        <v>21</v>
      </c>
      <c r="D42" s="7" t="s">
        <v>83</v>
      </c>
      <c r="E42" s="10">
        <v>123</v>
      </c>
      <c r="F42" s="10">
        <v>56</v>
      </c>
      <c r="G42" s="11">
        <f>Inventaire[[#This Row],[Prix de vente]]*85/100</f>
        <v>47.6</v>
      </c>
      <c r="H42" s="11"/>
      <c r="I42" s="16"/>
      <c r="J42" s="16"/>
      <c r="K42" s="16"/>
      <c r="L42" s="20">
        <f>IF(Inventaire[[#This Row],[Quantité à commander]]&gt;0,Inventaire[[#This Row],[Quantité à commander]],0)-Inventaire[[#This Row],[M]]-Inventaire[[#This Row],[C]]-Inventaire[[#This Row],[E]]</f>
        <v>0</v>
      </c>
      <c r="M42" s="15"/>
      <c r="N42" s="8"/>
      <c r="O42" s="77" t="str">
        <f>IF(Inventaire[[#This Row],[E]]&gt;0,"Pour :","")</f>
        <v/>
      </c>
      <c r="P42" s="16"/>
    </row>
  </sheetData>
  <phoneticPr fontId="8" type="noConversion"/>
  <conditionalFormatting sqref="C3 C6:P42">
    <cfRule type="expression" dxfId="71" priority="87">
      <formula>$B3=1</formula>
    </cfRule>
    <cfRule type="expression" dxfId="70" priority="88">
      <formula>$N3="oui"</formula>
    </cfRule>
  </conditionalFormatting>
  <dataValidations count="11">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P1" xr:uid="{00000000-0002-0000-0000-000000000000}">
      <formula1>"Oui, Non"</formula1>
    </dataValidation>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xr:uid="{00000000-0002-0000-0000-000001000000}"/>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O1" xr:uid="{00000000-0002-0000-0000-000002000000}"/>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5" xr:uid="{00000000-0002-0000-0000-000003000000}"/>
    <dataValidation allowBlank="1" showInputMessage="1" showErrorMessage="1" prompt="Entrez la référence de stock de l’article dans cette colonne" sqref="C5" xr:uid="{00000000-0002-0000-0000-000004000000}"/>
    <dataValidation allowBlank="1" showInputMessage="1" showErrorMessage="1" prompt="Entrez une description de l’article dans cette colonne" sqref="D5" xr:uid="{00000000-0002-0000-0000-000006000000}"/>
    <dataValidation allowBlank="1" showInputMessage="1" showErrorMessage="1" prompt="Entrez le prix unitaire de chaque article dans cette colonne" sqref="E5" xr:uid="{00000000-0002-0000-0000-000007000000}"/>
    <dataValidation allowBlank="1" showInputMessage="1" showErrorMessage="1" prompt="La valeur de stock pour chaque article est calculée automatiquement dans cette colonne" sqref="F5" xr:uid="{00000000-0002-0000-0000-000009000000}"/>
    <dataValidation allowBlank="1" showInputMessage="1" showErrorMessage="1" prompt="Entrez le seuil de réapprovisionnement pour chaque article dans cette colonne" sqref="O5:P5 G5:L5" xr:uid="{00000000-0002-0000-0000-00000A000000}"/>
    <dataValidation allowBlank="1" showInputMessage="1" showErrorMessage="1" prompt="Entrez la quantité réapprovisionnée pour chaque article dans cette colonne" sqref="M5" xr:uid="{00000000-0002-0000-0000-00000C000000}"/>
    <dataValidation allowBlank="1" showInputMessage="1" showErrorMessage="1" prompt="Entrez Oui si l’article a été retiré. Lorsque la valeur Oui est entrée, la ligne correspondante est mise en surbrillance gris clair et le style barré est appliqué au texte" sqref="N5" xr:uid="{00000000-0002-0000-0000-00000D000000}"/>
  </dataValidations>
  <hyperlinks>
    <hyperlink ref="E1" r:id="rId1" xr:uid="{EBB0BB31-86FA-49D9-A8F9-A415DD89D4C1}"/>
  </hyperlinks>
  <printOptions horizontalCentered="1"/>
  <pageMargins left="0.25" right="0.25" top="0.75" bottom="0.75" header="0.05" footer="0.3"/>
  <pageSetup paperSize="9" scale="41" fitToHeight="0" orientation="portrait" r:id="rId2"/>
  <headerFooter differentFirst="1">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Actualiser_commande_surbrillance">
                <anchor moveWithCells="1" sizeWithCells="1">
                  <from>
                    <xdr:col>16</xdr:col>
                    <xdr:colOff>77638</xdr:colOff>
                    <xdr:row>0</xdr:row>
                    <xdr:rowOff>146649</xdr:rowOff>
                  </from>
                  <to>
                    <xdr:col>18</xdr:col>
                    <xdr:colOff>577970</xdr:colOff>
                    <xdr:row>2</xdr:row>
                    <xdr:rowOff>181155</xdr:rowOff>
                  </to>
                </anchor>
              </controlPr>
            </control>
          </mc:Choice>
        </mc:AlternateContent>
        <mc:AlternateContent xmlns:mc="http://schemas.openxmlformats.org/markup-compatibility/2006">
          <mc:Choice Requires="x14">
            <control shapeId="1026" r:id="rId6" name="Button 2">
              <controlPr defaultSize="0" print="0" autoFill="0" autoPict="0" macro="[0]!Maya">
                <anchor moveWithCells="1" sizeWithCells="1">
                  <from>
                    <xdr:col>19</xdr:col>
                    <xdr:colOff>69011</xdr:colOff>
                    <xdr:row>0</xdr:row>
                    <xdr:rowOff>431321</xdr:rowOff>
                  </from>
                  <to>
                    <xdr:col>20</xdr:col>
                    <xdr:colOff>155275</xdr:colOff>
                    <xdr:row>1</xdr:row>
                    <xdr:rowOff>94891</xdr:rowOff>
                  </to>
                </anchor>
              </controlPr>
            </control>
          </mc:Choice>
        </mc:AlternateContent>
        <mc:AlternateContent xmlns:mc="http://schemas.openxmlformats.org/markup-compatibility/2006">
          <mc:Choice Requires="x14">
            <control shapeId="1027" r:id="rId7" name="Button 3">
              <controlPr defaultSize="0" print="0" autoFill="0" autoPict="0" macro="[0]!Clémence">
                <anchor moveWithCells="1" sizeWithCells="1">
                  <from>
                    <xdr:col>20</xdr:col>
                    <xdr:colOff>215660</xdr:colOff>
                    <xdr:row>0</xdr:row>
                    <xdr:rowOff>414068</xdr:rowOff>
                  </from>
                  <to>
                    <xdr:col>21</xdr:col>
                    <xdr:colOff>241540</xdr:colOff>
                    <xdr:row>1</xdr:row>
                    <xdr:rowOff>103517</xdr:rowOff>
                  </to>
                </anchor>
              </controlPr>
            </control>
          </mc:Choice>
        </mc:AlternateContent>
        <mc:AlternateContent xmlns:mc="http://schemas.openxmlformats.org/markup-compatibility/2006">
          <mc:Choice Requires="x14">
            <control shapeId="1028" r:id="rId8" name="Button 4">
              <controlPr defaultSize="0" print="0" autoFill="0" autoPict="0" macro="[0]!Elèves">
                <anchor moveWithCells="1" sizeWithCells="1">
                  <from>
                    <xdr:col>21</xdr:col>
                    <xdr:colOff>301925</xdr:colOff>
                    <xdr:row>0</xdr:row>
                    <xdr:rowOff>414068</xdr:rowOff>
                  </from>
                  <to>
                    <xdr:col>22</xdr:col>
                    <xdr:colOff>345057</xdr:colOff>
                    <xdr:row>1</xdr:row>
                    <xdr:rowOff>77638</xdr:rowOff>
                  </to>
                </anchor>
              </controlPr>
            </control>
          </mc:Choice>
        </mc:AlternateContent>
        <mc:AlternateContent xmlns:mc="http://schemas.openxmlformats.org/markup-compatibility/2006">
          <mc:Choice Requires="x14">
            <control shapeId="1029" r:id="rId9" name="Button 5">
              <controlPr defaultSize="0" print="0" autoFill="0" autoPict="0" macro="[0]!Enlever_filtres">
                <anchor moveWithCells="1" sizeWithCells="1">
                  <from>
                    <xdr:col>22</xdr:col>
                    <xdr:colOff>465826</xdr:colOff>
                    <xdr:row>0</xdr:row>
                    <xdr:rowOff>483079</xdr:rowOff>
                  </from>
                  <to>
                    <xdr:col>25</xdr:col>
                    <xdr:colOff>129396</xdr:colOff>
                    <xdr:row>1</xdr:row>
                    <xdr:rowOff>34506</xdr:rowOff>
                  </to>
                </anchor>
              </controlPr>
            </control>
          </mc:Choice>
        </mc:AlternateContent>
      </controls>
    </mc:Choice>
  </mc:AlternateContent>
  <tableParts count="1">
    <tablePart r:id="rId10"/>
  </tableParts>
  <extLst>
    <ext xmlns:x14="http://schemas.microsoft.com/office/spreadsheetml/2009/9/main" uri="{78C0D931-6437-407d-A8EE-F0AAD7539E65}">
      <x14:conditionalFormattings>
        <x14:conditionalFormatting xmlns:xm="http://schemas.microsoft.com/office/excel/2006/main">
          <x14:cfRule type="iconSet" priority="101" id="{A805BCDA-60BA-4229-B65E-26A7421A74F2}">
            <x14:iconSet custom="1">
              <x14:cfvo type="percent">
                <xm:f>0</xm:f>
              </x14:cfvo>
              <x14:cfvo type="num">
                <xm:f>0</xm:f>
              </x14:cfvo>
              <x14:cfvo type="num">
                <xm:f>1</xm:f>
              </x14:cfvo>
              <x14:cfIcon iconSet="NoIcons" iconId="0"/>
              <x14:cfIcon iconSet="NoIcons" iconId="0"/>
              <x14:cfIcon iconSet="3Flags" iconId="0"/>
            </x14:iconSet>
          </x14:cfRule>
          <xm:sqref>B6:B42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34CCE-4192-4F21-8256-5FD6BD8F1D33}">
  <sheetPr codeName="Feuil1">
    <tabColor theme="9" tint="0.39997558519241921"/>
  </sheetPr>
  <dimension ref="A1:D92"/>
  <sheetViews>
    <sheetView showGridLines="0" topLeftCell="A8" zoomScale="104" zoomScaleNormal="100" workbookViewId="0">
      <selection activeCell="B16" sqref="B16:D87"/>
    </sheetView>
  </sheetViews>
  <sheetFormatPr baseColWidth="10" defaultColWidth="10.125" defaultRowHeight="13.6" x14ac:dyDescent="0.25"/>
  <cols>
    <col min="1" max="1" width="3" style="29" customWidth="1"/>
    <col min="2" max="2" width="18.75" style="30" customWidth="1"/>
    <col min="3" max="3" width="69.25" style="30" customWidth="1"/>
    <col min="4" max="4" width="14.875" style="30" customWidth="1"/>
    <col min="5" max="16384" width="10.125" style="30"/>
  </cols>
  <sheetData>
    <row r="1" spans="1:4" ht="58.6" customHeight="1" x14ac:dyDescent="0.25">
      <c r="B1" s="85" t="s">
        <v>39</v>
      </c>
      <c r="C1" s="85"/>
      <c r="D1" s="62"/>
    </row>
    <row r="2" spans="1:4" ht="13.6" customHeight="1" x14ac:dyDescent="0.25">
      <c r="B2" s="31"/>
      <c r="C2" s="31"/>
      <c r="D2" s="31"/>
    </row>
    <row r="3" spans="1:4" ht="14.95" customHeight="1" x14ac:dyDescent="0.25">
      <c r="A3" s="32"/>
      <c r="B3" s="86" t="s">
        <v>40</v>
      </c>
      <c r="C3" s="86"/>
    </row>
    <row r="4" spans="1:4" s="33" customFormat="1" ht="27" customHeight="1" x14ac:dyDescent="0.25">
      <c r="A4" s="32"/>
      <c r="B4" s="87"/>
      <c r="C4" s="87"/>
    </row>
    <row r="5" spans="1:4" s="36" customFormat="1" ht="14.1" customHeight="1" x14ac:dyDescent="0.2">
      <c r="A5" s="32"/>
      <c r="B5" s="64" t="s">
        <v>41</v>
      </c>
      <c r="C5" s="34" t="s">
        <v>42</v>
      </c>
      <c r="D5" s="61" t="s">
        <v>53</v>
      </c>
    </row>
    <row r="6" spans="1:4" s="36" customFormat="1" ht="14.1" customHeight="1" x14ac:dyDescent="0.2">
      <c r="A6" s="32"/>
      <c r="B6" s="64" t="s">
        <v>43</v>
      </c>
      <c r="C6" s="34" t="s">
        <v>44</v>
      </c>
      <c r="D6" s="37">
        <f ca="1">TODAY()</f>
        <v>45599</v>
      </c>
    </row>
    <row r="7" spans="1:4" s="36" customFormat="1" ht="14.1" customHeight="1" x14ac:dyDescent="0.2">
      <c r="A7" s="32"/>
      <c r="B7" s="64" t="s">
        <v>45</v>
      </c>
      <c r="C7" s="64"/>
      <c r="D7" s="35"/>
    </row>
    <row r="8" spans="1:4" s="41" customFormat="1" ht="28.05" customHeight="1" x14ac:dyDescent="0.25">
      <c r="A8" s="38"/>
      <c r="B8" s="39" t="s">
        <v>46</v>
      </c>
      <c r="C8" s="39"/>
      <c r="D8" s="40"/>
    </row>
    <row r="9" spans="1:4" s="36" customFormat="1" ht="14.1" customHeight="1" x14ac:dyDescent="0.2">
      <c r="A9" s="32"/>
      <c r="B9" s="42" t="s">
        <v>47</v>
      </c>
      <c r="C9" s="35" t="s">
        <v>6</v>
      </c>
      <c r="D9" s="43"/>
    </row>
    <row r="10" spans="1:4" s="36" customFormat="1" ht="14.1" customHeight="1" x14ac:dyDescent="0.2">
      <c r="A10" s="44"/>
      <c r="B10" s="45"/>
      <c r="C10" s="35" t="s">
        <v>48</v>
      </c>
      <c r="D10" s="43"/>
    </row>
    <row r="11" spans="1:4" s="36" customFormat="1" ht="14.1" customHeight="1" x14ac:dyDescent="0.2">
      <c r="A11" s="44"/>
      <c r="B11" s="46"/>
      <c r="C11" s="35" t="s">
        <v>41</v>
      </c>
      <c r="D11" s="43"/>
    </row>
    <row r="12" spans="1:4" s="36" customFormat="1" ht="14.1" customHeight="1" x14ac:dyDescent="0.2">
      <c r="A12" s="44"/>
      <c r="B12" s="46"/>
      <c r="C12" s="35" t="s">
        <v>43</v>
      </c>
      <c r="D12" s="43"/>
    </row>
    <row r="13" spans="1:4" s="41" customFormat="1" ht="28.05" customHeight="1" x14ac:dyDescent="0.25">
      <c r="A13" s="47"/>
      <c r="B13" s="39"/>
      <c r="C13" s="48" t="s">
        <v>49</v>
      </c>
      <c r="D13" s="49"/>
    </row>
    <row r="14" spans="1:4" s="53" customFormat="1" ht="16" customHeight="1" x14ac:dyDescent="0.25">
      <c r="A14" s="50"/>
      <c r="B14" s="51"/>
      <c r="C14" s="51"/>
      <c r="D14" s="52"/>
    </row>
    <row r="15" spans="1:4" ht="16" customHeight="1" x14ac:dyDescent="0.25">
      <c r="B15" s="54" t="s">
        <v>54</v>
      </c>
      <c r="C15" s="54" t="s">
        <v>50</v>
      </c>
      <c r="D15" s="66" t="s">
        <v>55</v>
      </c>
    </row>
    <row r="16" spans="1:4" ht="16" customHeight="1" x14ac:dyDescent="0.25">
      <c r="B16" s="67" t="str">
        <f>Modèle_Articles!C6</f>
        <v>IN0001</v>
      </c>
      <c r="C16" s="55" t="str">
        <f>Modèle_Articles!D6</f>
        <v>Desc 1</v>
      </c>
      <c r="D16" s="65">
        <f>IF(Modèle_Articles!M6&gt;0,Modèle_Articles!M6,0)</f>
        <v>5</v>
      </c>
    </row>
    <row r="17" spans="2:4" ht="16" customHeight="1" x14ac:dyDescent="0.25">
      <c r="B17" s="67" t="str">
        <f>Modèle_Articles!C7</f>
        <v>IN0002</v>
      </c>
      <c r="C17" s="55" t="str">
        <f>Modèle_Articles!D7</f>
        <v>Desc 2</v>
      </c>
      <c r="D17" s="65">
        <f>IF(Modèle_Articles!M7&gt;0,Modèle_Articles!M7,0)</f>
        <v>5</v>
      </c>
    </row>
    <row r="18" spans="2:4" ht="16" customHeight="1" x14ac:dyDescent="0.25">
      <c r="B18" s="67" t="str">
        <f>Modèle_Articles!C8</f>
        <v>IN0003</v>
      </c>
      <c r="C18" s="55" t="str">
        <f>Modèle_Articles!D8</f>
        <v>Desc 3</v>
      </c>
      <c r="D18" s="65">
        <f>IF(Modèle_Articles!M8&gt;0,Modèle_Articles!M8,0)</f>
        <v>0</v>
      </c>
    </row>
    <row r="19" spans="2:4" ht="16" hidden="1" customHeight="1" x14ac:dyDescent="0.25">
      <c r="B19" s="67" t="str">
        <f>Modèle_Articles!C9</f>
        <v>Exemple 2</v>
      </c>
      <c r="C19" s="55" t="str">
        <f>Modèle_Articles!D9</f>
        <v>Exemple 2</v>
      </c>
      <c r="D19" s="65">
        <f>IF(Modèle_Articles!M9&gt;0,Modèle_Articles!M9,0)</f>
        <v>5</v>
      </c>
    </row>
    <row r="20" spans="2:4" ht="16" customHeight="1" x14ac:dyDescent="0.25">
      <c r="B20" s="67">
        <f>Modèle_Articles!C10</f>
        <v>0</v>
      </c>
      <c r="C20" s="55">
        <f>Modèle_Articles!D10</f>
        <v>0</v>
      </c>
      <c r="D20" s="65">
        <f>IF(Modèle_Articles!M10&gt;0,Modèle_Articles!M10,0)</f>
        <v>0</v>
      </c>
    </row>
    <row r="21" spans="2:4" ht="16" hidden="1" customHeight="1" x14ac:dyDescent="0.25">
      <c r="B21" s="67" t="str">
        <f>Modèle_Articles!C11</f>
        <v>Exemple 3</v>
      </c>
      <c r="C21" s="55" t="str">
        <f>Modèle_Articles!D11</f>
        <v>Exemple 3</v>
      </c>
      <c r="D21" s="65">
        <f>IF(Modèle_Articles!M11&gt;0,Modèle_Articles!M11,0)</f>
        <v>2</v>
      </c>
    </row>
    <row r="22" spans="2:4" ht="16" hidden="1" customHeight="1" x14ac:dyDescent="0.25">
      <c r="B22" s="67" t="str">
        <f>Modèle_Articles!C12</f>
        <v>Exemple 4</v>
      </c>
      <c r="C22" s="55" t="str">
        <f>Modèle_Articles!D12</f>
        <v>Exemple 4</v>
      </c>
      <c r="D22" s="65">
        <f>IF(Modèle_Articles!M12&gt;0,Modèle_Articles!M12,0)</f>
        <v>0</v>
      </c>
    </row>
    <row r="23" spans="2:4" ht="16" customHeight="1" x14ac:dyDescent="0.25">
      <c r="B23" s="67">
        <f>Modèle_Articles!C13</f>
        <v>0</v>
      </c>
      <c r="C23" s="55">
        <f>Modèle_Articles!D13</f>
        <v>0</v>
      </c>
      <c r="D23" s="65">
        <f>IF(Modèle_Articles!M13&gt;0,Modèle_Articles!M13,0)</f>
        <v>0</v>
      </c>
    </row>
    <row r="24" spans="2:4" ht="16" customHeight="1" x14ac:dyDescent="0.25">
      <c r="B24" s="67" t="str">
        <f>Modèle_Articles!C14</f>
        <v>IN0004</v>
      </c>
      <c r="C24" s="55" t="str">
        <f>Modèle_Articles!D14</f>
        <v>Desc 4</v>
      </c>
      <c r="D24" s="65">
        <f>IF(Modèle_Articles!M14&gt;0,Modèle_Articles!M14,0)</f>
        <v>0</v>
      </c>
    </row>
    <row r="25" spans="2:4" ht="16" customHeight="1" x14ac:dyDescent="0.25">
      <c r="B25" s="67" t="str">
        <f>Modèle_Articles!C15</f>
        <v>Indispensable</v>
      </c>
      <c r="C25" s="55" t="str">
        <f>Modèle_Articles!D15</f>
        <v>Desc 5</v>
      </c>
      <c r="D25" s="65">
        <f>IF(Modèle_Articles!M15&gt;0,Modèle_Articles!M15,0)</f>
        <v>0</v>
      </c>
    </row>
    <row r="26" spans="2:4" ht="16" customHeight="1" x14ac:dyDescent="0.25">
      <c r="B26" s="67" t="str">
        <f>Modèle_Articles!C16</f>
        <v>IN0006</v>
      </c>
      <c r="C26" s="55" t="str">
        <f>Modèle_Articles!D16</f>
        <v>Desc 6</v>
      </c>
      <c r="D26" s="65">
        <f>IF(Modèle_Articles!M16&gt;0,Modèle_Articles!M16,0)</f>
        <v>0</v>
      </c>
    </row>
    <row r="27" spans="2:4" ht="16" customHeight="1" x14ac:dyDescent="0.25">
      <c r="B27" s="67" t="str">
        <f>Modèle_Articles!C17</f>
        <v>Exemple</v>
      </c>
      <c r="C27" s="55" t="str">
        <f>Modèle_Articles!D17</f>
        <v>Desc 7</v>
      </c>
      <c r="D27" s="65">
        <f>IF(Modèle_Articles!M17&gt;0,Modèle_Articles!M17,0)</f>
        <v>0</v>
      </c>
    </row>
    <row r="28" spans="2:4" ht="16" customHeight="1" x14ac:dyDescent="0.25">
      <c r="B28" s="67">
        <f>Modèle_Articles!C18</f>
        <v>0</v>
      </c>
      <c r="C28" s="55">
        <f>Modèle_Articles!D18</f>
        <v>0</v>
      </c>
      <c r="D28" s="65">
        <f>IF(Modèle_Articles!M18&gt;0,Modèle_Articles!M18,0)</f>
        <v>0</v>
      </c>
    </row>
    <row r="29" spans="2:4" ht="16" hidden="1" customHeight="1" x14ac:dyDescent="0.25">
      <c r="B29" s="67" t="str">
        <f>Modèle_Articles!C19</f>
        <v>Exemple</v>
      </c>
      <c r="C29" s="55" t="str">
        <f>Modèle_Articles!D19</f>
        <v>Desc 8</v>
      </c>
      <c r="D29" s="65">
        <f>IF(Modèle_Articles!M19&gt;0,Modèle_Articles!M19,0)</f>
        <v>0</v>
      </c>
    </row>
    <row r="30" spans="2:4" ht="16" hidden="1" customHeight="1" x14ac:dyDescent="0.25">
      <c r="B30" s="67" t="str">
        <f>Modèle_Articles!C20</f>
        <v>Exemple</v>
      </c>
      <c r="C30" s="55" t="str">
        <f>Modèle_Articles!D20</f>
        <v>Desc 9</v>
      </c>
      <c r="D30" s="65">
        <f>IF(Modèle_Articles!M20&gt;0,Modèle_Articles!M20,0)</f>
        <v>0</v>
      </c>
    </row>
    <row r="31" spans="2:4" ht="16" hidden="1" customHeight="1" x14ac:dyDescent="0.25">
      <c r="B31" s="67" t="str">
        <f>Modèle_Articles!C21</f>
        <v>Exemple</v>
      </c>
      <c r="C31" s="55" t="str">
        <f>Modèle_Articles!D21</f>
        <v>Desc 10</v>
      </c>
      <c r="D31" s="65">
        <f>IF(Modèle_Articles!M21&gt;0,Modèle_Articles!M21,0)</f>
        <v>0</v>
      </c>
    </row>
    <row r="32" spans="2:4" ht="16" hidden="1" customHeight="1" x14ac:dyDescent="0.25">
      <c r="B32" s="67" t="str">
        <f>Modèle_Articles!C22</f>
        <v>Exemple</v>
      </c>
      <c r="C32" s="55" t="str">
        <f>Modèle_Articles!D22</f>
        <v>Desc 11</v>
      </c>
      <c r="D32" s="65">
        <f>IF(Modèle_Articles!M22&gt;0,Modèle_Articles!M22,0)</f>
        <v>0</v>
      </c>
    </row>
    <row r="33" spans="2:4" ht="16" hidden="1" customHeight="1" x14ac:dyDescent="0.25">
      <c r="B33" s="67" t="str">
        <f>Modèle_Articles!C23</f>
        <v>Exemple</v>
      </c>
      <c r="C33" s="55" t="str">
        <f>Modèle_Articles!D23</f>
        <v>Desc 12</v>
      </c>
      <c r="D33" s="65">
        <f>IF(Modèle_Articles!M23&gt;0,Modèle_Articles!M23,0)</f>
        <v>0</v>
      </c>
    </row>
    <row r="34" spans="2:4" ht="16" hidden="1" customHeight="1" x14ac:dyDescent="0.25">
      <c r="B34" s="67" t="str">
        <f>Modèle_Articles!C24</f>
        <v>Exemple</v>
      </c>
      <c r="C34" s="55" t="str">
        <f>Modèle_Articles!D24</f>
        <v>Desc 13</v>
      </c>
      <c r="D34" s="65">
        <f>IF(Modèle_Articles!M24&gt;0,Modèle_Articles!M24,0)</f>
        <v>0</v>
      </c>
    </row>
    <row r="35" spans="2:4" ht="16" hidden="1" customHeight="1" x14ac:dyDescent="0.25">
      <c r="B35" s="67" t="str">
        <f>Modèle_Articles!C25</f>
        <v>Exemple</v>
      </c>
      <c r="C35" s="55" t="str">
        <f>Modèle_Articles!D25</f>
        <v>Desc 14</v>
      </c>
      <c r="D35" s="65">
        <f>IF(Modèle_Articles!M25&gt;0,Modèle_Articles!M25,0)</f>
        <v>0</v>
      </c>
    </row>
    <row r="36" spans="2:4" ht="16" hidden="1" customHeight="1" x14ac:dyDescent="0.25">
      <c r="B36" s="67" t="str">
        <f>Modèle_Articles!C26</f>
        <v>Exemple</v>
      </c>
      <c r="C36" s="55" t="str">
        <f>Modèle_Articles!D26</f>
        <v>Desc 15</v>
      </c>
      <c r="D36" s="65">
        <f>IF(Modèle_Articles!M26&gt;0,Modèle_Articles!M26,0)</f>
        <v>0</v>
      </c>
    </row>
    <row r="37" spans="2:4" ht="16" hidden="1" customHeight="1" x14ac:dyDescent="0.25">
      <c r="B37" s="67" t="str">
        <f>Modèle_Articles!C27</f>
        <v>Exemple</v>
      </c>
      <c r="C37" s="55" t="str">
        <f>Modèle_Articles!D27</f>
        <v>Desc 16</v>
      </c>
      <c r="D37" s="65">
        <f>IF(Modèle_Articles!M27&gt;0,Modèle_Articles!M27,0)</f>
        <v>0</v>
      </c>
    </row>
    <row r="38" spans="2:4" ht="16" hidden="1" customHeight="1" x14ac:dyDescent="0.25">
      <c r="B38" s="67" t="str">
        <f>Modèle_Articles!C28</f>
        <v>Exemple</v>
      </c>
      <c r="C38" s="55" t="str">
        <f>Modèle_Articles!D28</f>
        <v>Desc 17</v>
      </c>
      <c r="D38" s="65">
        <f>IF(Modèle_Articles!M28&gt;0,Modèle_Articles!M28,0)</f>
        <v>0</v>
      </c>
    </row>
    <row r="39" spans="2:4" ht="16" hidden="1" customHeight="1" x14ac:dyDescent="0.25">
      <c r="B39" s="67" t="str">
        <f>Modèle_Articles!C29</f>
        <v>Exemple</v>
      </c>
      <c r="C39" s="55" t="str">
        <f>Modèle_Articles!D29</f>
        <v>Desc 18</v>
      </c>
      <c r="D39" s="65">
        <f>IF(Modèle_Articles!M29&gt;0,Modèle_Articles!M29,0)</f>
        <v>0</v>
      </c>
    </row>
    <row r="40" spans="2:4" ht="16" hidden="1" customHeight="1" x14ac:dyDescent="0.25">
      <c r="B40" s="67" t="str">
        <f>Modèle_Articles!C30</f>
        <v>Exemple</v>
      </c>
      <c r="C40" s="55" t="str">
        <f>Modèle_Articles!D30</f>
        <v>Desc 19</v>
      </c>
      <c r="D40" s="65">
        <f>IF(Modèle_Articles!M30&gt;0,Modèle_Articles!M30,0)</f>
        <v>0</v>
      </c>
    </row>
    <row r="41" spans="2:4" ht="16" hidden="1" customHeight="1" x14ac:dyDescent="0.25">
      <c r="B41" s="67" t="str">
        <f>Modèle_Articles!C31</f>
        <v>Exemple</v>
      </c>
      <c r="C41" s="55" t="str">
        <f>Modèle_Articles!D31</f>
        <v>Desc 20</v>
      </c>
      <c r="D41" s="65">
        <f>IF(Modèle_Articles!M31&gt;0,Modèle_Articles!M31,0)</f>
        <v>0</v>
      </c>
    </row>
    <row r="42" spans="2:4" ht="16" hidden="1" customHeight="1" x14ac:dyDescent="0.25">
      <c r="B42" s="67" t="str">
        <f>Modèle_Articles!C32</f>
        <v>Exemple</v>
      </c>
      <c r="C42" s="55" t="str">
        <f>Modèle_Articles!D32</f>
        <v>Desc 21</v>
      </c>
      <c r="D42" s="65">
        <f>IF(Modèle_Articles!M32&gt;0,Modèle_Articles!M32,0)</f>
        <v>0</v>
      </c>
    </row>
    <row r="43" spans="2:4" ht="16" hidden="1" customHeight="1" x14ac:dyDescent="0.25">
      <c r="B43" s="67" t="str">
        <f>Modèle_Articles!C33</f>
        <v>Exemple</v>
      </c>
      <c r="C43" s="55" t="str">
        <f>Modèle_Articles!D33</f>
        <v>Desc 22</v>
      </c>
      <c r="D43" s="65">
        <f>IF(Modèle_Articles!M33&gt;0,Modèle_Articles!M33,0)</f>
        <v>0</v>
      </c>
    </row>
    <row r="44" spans="2:4" ht="16" hidden="1" customHeight="1" x14ac:dyDescent="0.25">
      <c r="B44" s="67" t="str">
        <f>Modèle_Articles!C34</f>
        <v>Exemple</v>
      </c>
      <c r="C44" s="55" t="str">
        <f>Modèle_Articles!D34</f>
        <v>Desc 23</v>
      </c>
      <c r="D44" s="65">
        <f>IF(Modèle_Articles!M34&gt;0,Modèle_Articles!M34,0)</f>
        <v>0</v>
      </c>
    </row>
    <row r="45" spans="2:4" ht="16" hidden="1" customHeight="1" x14ac:dyDescent="0.25">
      <c r="B45" s="67" t="str">
        <f>Modèle_Articles!C35</f>
        <v>Exemple</v>
      </c>
      <c r="C45" s="55" t="str">
        <f>Modèle_Articles!D35</f>
        <v>Desc 24</v>
      </c>
      <c r="D45" s="65">
        <f>IF(Modèle_Articles!M35&gt;0,Modèle_Articles!M35,0)</f>
        <v>0</v>
      </c>
    </row>
    <row r="46" spans="2:4" ht="16" hidden="1" customHeight="1" x14ac:dyDescent="0.25">
      <c r="B46" s="67" t="str">
        <f>Modèle_Articles!C36</f>
        <v>Exemple</v>
      </c>
      <c r="C46" s="55" t="str">
        <f>Modèle_Articles!D36</f>
        <v>Desc 25</v>
      </c>
      <c r="D46" s="65">
        <f>IF(Modèle_Articles!M36&gt;0,Modèle_Articles!M36,0)</f>
        <v>0</v>
      </c>
    </row>
    <row r="47" spans="2:4" ht="16" hidden="1" customHeight="1" x14ac:dyDescent="0.25">
      <c r="B47" s="67" t="str">
        <f>Modèle_Articles!C37</f>
        <v>Exemple</v>
      </c>
      <c r="C47" s="55" t="str">
        <f>Modèle_Articles!D37</f>
        <v>Desc 26</v>
      </c>
      <c r="D47" s="65">
        <f>IF(Modèle_Articles!M37&gt;0,Modèle_Articles!M37,0)</f>
        <v>0</v>
      </c>
    </row>
    <row r="48" spans="2:4" ht="16" hidden="1" customHeight="1" x14ac:dyDescent="0.25">
      <c r="B48" s="67" t="str">
        <f>Modèle_Articles!C38</f>
        <v>Exemple</v>
      </c>
      <c r="C48" s="55" t="str">
        <f>Modèle_Articles!D38</f>
        <v>Desc 27</v>
      </c>
      <c r="D48" s="65">
        <f>IF(Modèle_Articles!M38&gt;0,Modèle_Articles!M38,0)</f>
        <v>0</v>
      </c>
    </row>
    <row r="49" spans="2:4" ht="16" hidden="1" customHeight="1" x14ac:dyDescent="0.25">
      <c r="B49" s="67" t="str">
        <f>Modèle_Articles!C39</f>
        <v>Exemple</v>
      </c>
      <c r="C49" s="55" t="str">
        <f>Modèle_Articles!D39</f>
        <v>Desc 28</v>
      </c>
      <c r="D49" s="65">
        <f>IF(Modèle_Articles!M39&gt;0,Modèle_Articles!M39,0)</f>
        <v>0</v>
      </c>
    </row>
    <row r="50" spans="2:4" ht="16" hidden="1" customHeight="1" x14ac:dyDescent="0.25">
      <c r="B50" s="67" t="str">
        <f>Modèle_Articles!C40</f>
        <v>Exemple</v>
      </c>
      <c r="C50" s="55" t="str">
        <f>Modèle_Articles!D40</f>
        <v>Desc 29</v>
      </c>
      <c r="D50" s="65">
        <f>IF(Modèle_Articles!M40&gt;0,Modèle_Articles!M40,0)</f>
        <v>0</v>
      </c>
    </row>
    <row r="51" spans="2:4" ht="16" hidden="1" customHeight="1" x14ac:dyDescent="0.25">
      <c r="B51" s="67" t="str">
        <f>Modèle_Articles!C41</f>
        <v>Exemple</v>
      </c>
      <c r="C51" s="55" t="str">
        <f>Modèle_Articles!D41</f>
        <v>Desc 30</v>
      </c>
      <c r="D51" s="65">
        <f>IF(Modèle_Articles!M41&gt;0,Modèle_Articles!M41,0)</f>
        <v>0</v>
      </c>
    </row>
    <row r="52" spans="2:4" ht="16" hidden="1" customHeight="1" x14ac:dyDescent="0.25">
      <c r="B52" s="67" t="str">
        <f>Modèle_Articles!C42</f>
        <v>Exemple</v>
      </c>
      <c r="C52" s="55" t="str">
        <f>Modèle_Articles!D42</f>
        <v>Desc 31</v>
      </c>
      <c r="D52" s="65">
        <f>IF(Modèle_Articles!M42&gt;0,Modèle_Articles!M42,0)</f>
        <v>0</v>
      </c>
    </row>
    <row r="53" spans="2:4" ht="16" hidden="1" customHeight="1" x14ac:dyDescent="0.25">
      <c r="B53" s="67">
        <f>Modèle_Articles!C43</f>
        <v>0</v>
      </c>
      <c r="C53" s="55">
        <f>Modèle_Articles!D43</f>
        <v>0</v>
      </c>
      <c r="D53" s="65">
        <f>IF(Modèle_Articles!M43&gt;0,Modèle_Articles!M43,0)</f>
        <v>0</v>
      </c>
    </row>
    <row r="54" spans="2:4" ht="16" hidden="1" customHeight="1" x14ac:dyDescent="0.25">
      <c r="B54" s="67">
        <f>Modèle_Articles!C44</f>
        <v>0</v>
      </c>
      <c r="C54" s="55">
        <f>Modèle_Articles!D44</f>
        <v>0</v>
      </c>
      <c r="D54" s="65">
        <f>IF(Modèle_Articles!M44&gt;0,Modèle_Articles!M44,0)</f>
        <v>0</v>
      </c>
    </row>
    <row r="55" spans="2:4" ht="16" hidden="1" customHeight="1" x14ac:dyDescent="0.25">
      <c r="B55" s="67">
        <f>Modèle_Articles!C45</f>
        <v>0</v>
      </c>
      <c r="C55" s="55">
        <f>Modèle_Articles!D45</f>
        <v>0</v>
      </c>
      <c r="D55" s="65">
        <f>IF(Modèle_Articles!M45&gt;0,Modèle_Articles!M45,0)</f>
        <v>0</v>
      </c>
    </row>
    <row r="56" spans="2:4" ht="16" hidden="1" customHeight="1" x14ac:dyDescent="0.25">
      <c r="B56" s="67">
        <f>Modèle_Articles!C46</f>
        <v>0</v>
      </c>
      <c r="C56" s="55">
        <f>Modèle_Articles!D46</f>
        <v>0</v>
      </c>
      <c r="D56" s="65">
        <f>IF(Modèle_Articles!M46&gt;0,Modèle_Articles!M46,0)</f>
        <v>0</v>
      </c>
    </row>
    <row r="57" spans="2:4" ht="16" hidden="1" customHeight="1" x14ac:dyDescent="0.25">
      <c r="B57" s="67">
        <f>Modèle_Articles!C47</f>
        <v>0</v>
      </c>
      <c r="C57" s="55">
        <f>Modèle_Articles!D47</f>
        <v>0</v>
      </c>
      <c r="D57" s="65">
        <f>IF(Modèle_Articles!M47&gt;0,Modèle_Articles!M47,0)</f>
        <v>0</v>
      </c>
    </row>
    <row r="58" spans="2:4" ht="16" hidden="1" customHeight="1" x14ac:dyDescent="0.25">
      <c r="B58" s="67">
        <f>Modèle_Articles!C48</f>
        <v>0</v>
      </c>
      <c r="C58" s="55">
        <f>Modèle_Articles!D48</f>
        <v>0</v>
      </c>
      <c r="D58" s="65">
        <f>IF(Modèle_Articles!M48&gt;0,Modèle_Articles!M48,0)</f>
        <v>0</v>
      </c>
    </row>
    <row r="59" spans="2:4" ht="16" hidden="1" customHeight="1" x14ac:dyDescent="0.25">
      <c r="B59" s="67">
        <f>Modèle_Articles!C49</f>
        <v>0</v>
      </c>
      <c r="C59" s="55">
        <f>Modèle_Articles!D49</f>
        <v>0</v>
      </c>
      <c r="D59" s="65">
        <f>IF(Modèle_Articles!M49&gt;0,Modèle_Articles!M49,0)</f>
        <v>0</v>
      </c>
    </row>
    <row r="60" spans="2:4" ht="16" hidden="1" customHeight="1" x14ac:dyDescent="0.25">
      <c r="B60" s="67">
        <f>Modèle_Articles!C50</f>
        <v>0</v>
      </c>
      <c r="C60" s="55">
        <f>Modèle_Articles!D50</f>
        <v>0</v>
      </c>
      <c r="D60" s="65">
        <f>IF(Modèle_Articles!M50&gt;0,Modèle_Articles!M50,0)</f>
        <v>0</v>
      </c>
    </row>
    <row r="61" spans="2:4" ht="16" hidden="1" customHeight="1" x14ac:dyDescent="0.25">
      <c r="B61" s="67">
        <f>Modèle_Articles!C51</f>
        <v>0</v>
      </c>
      <c r="C61" s="55">
        <f>Modèle_Articles!D51</f>
        <v>0</v>
      </c>
      <c r="D61" s="65">
        <f>IF(Modèle_Articles!M51&gt;0,Modèle_Articles!M51,0)</f>
        <v>0</v>
      </c>
    </row>
    <row r="62" spans="2:4" ht="16" hidden="1" customHeight="1" x14ac:dyDescent="0.25">
      <c r="B62" s="67">
        <f>Modèle_Articles!C52</f>
        <v>0</v>
      </c>
      <c r="C62" s="55">
        <f>Modèle_Articles!D52</f>
        <v>0</v>
      </c>
      <c r="D62" s="65">
        <f>IF(Modèle_Articles!M52&gt;0,Modèle_Articles!M52,0)</f>
        <v>0</v>
      </c>
    </row>
    <row r="63" spans="2:4" ht="16" hidden="1" customHeight="1" x14ac:dyDescent="0.25">
      <c r="B63" s="67">
        <f>Modèle_Articles!C53</f>
        <v>0</v>
      </c>
      <c r="C63" s="55">
        <f>Modèle_Articles!D53</f>
        <v>0</v>
      </c>
      <c r="D63" s="65">
        <f>IF(Modèle_Articles!M53&gt;0,Modèle_Articles!M53,0)</f>
        <v>0</v>
      </c>
    </row>
    <row r="64" spans="2:4" ht="16" hidden="1" customHeight="1" x14ac:dyDescent="0.25">
      <c r="B64" s="67">
        <f>Modèle_Articles!C54</f>
        <v>0</v>
      </c>
      <c r="C64" s="55">
        <f>Modèle_Articles!D54</f>
        <v>0</v>
      </c>
      <c r="D64" s="65">
        <f>IF(Modèle_Articles!M54&gt;0,Modèle_Articles!M54,0)</f>
        <v>0</v>
      </c>
    </row>
    <row r="65" spans="2:4" ht="16" hidden="1" customHeight="1" x14ac:dyDescent="0.25">
      <c r="B65" s="67">
        <f>Modèle_Articles!C55</f>
        <v>0</v>
      </c>
      <c r="C65" s="55">
        <f>Modèle_Articles!D55</f>
        <v>0</v>
      </c>
      <c r="D65" s="65">
        <f>IF(Modèle_Articles!M55&gt;0,Modèle_Articles!M55,0)</f>
        <v>0</v>
      </c>
    </row>
    <row r="66" spans="2:4" ht="16" hidden="1" customHeight="1" x14ac:dyDescent="0.25">
      <c r="B66" s="67">
        <f>Modèle_Articles!C56</f>
        <v>0</v>
      </c>
      <c r="C66" s="55">
        <f>Modèle_Articles!D56</f>
        <v>0</v>
      </c>
      <c r="D66" s="65">
        <f>IF(Modèle_Articles!M56&gt;0,Modèle_Articles!M56,0)</f>
        <v>0</v>
      </c>
    </row>
    <row r="67" spans="2:4" ht="16" hidden="1" customHeight="1" x14ac:dyDescent="0.25">
      <c r="B67" s="67">
        <f>Modèle_Articles!C57</f>
        <v>0</v>
      </c>
      <c r="C67" s="55">
        <f>Modèle_Articles!D57</f>
        <v>0</v>
      </c>
      <c r="D67" s="65">
        <f>IF(Modèle_Articles!M57&gt;0,Modèle_Articles!M57,0)</f>
        <v>0</v>
      </c>
    </row>
    <row r="68" spans="2:4" ht="16" hidden="1" customHeight="1" x14ac:dyDescent="0.25">
      <c r="B68" s="67">
        <f>Modèle_Articles!C58</f>
        <v>0</v>
      </c>
      <c r="C68" s="55">
        <f>Modèle_Articles!D58</f>
        <v>0</v>
      </c>
      <c r="D68" s="65">
        <f>IF(Modèle_Articles!M58&gt;0,Modèle_Articles!M58,0)</f>
        <v>0</v>
      </c>
    </row>
    <row r="69" spans="2:4" ht="16" hidden="1" customHeight="1" x14ac:dyDescent="0.25">
      <c r="B69" s="67">
        <f>Modèle_Articles!C59</f>
        <v>0</v>
      </c>
      <c r="C69" s="55">
        <f>Modèle_Articles!D59</f>
        <v>0</v>
      </c>
      <c r="D69" s="65">
        <f>IF(Modèle_Articles!M59&gt;0,Modèle_Articles!M59,0)</f>
        <v>0</v>
      </c>
    </row>
    <row r="70" spans="2:4" ht="16" hidden="1" customHeight="1" x14ac:dyDescent="0.25">
      <c r="B70" s="67">
        <f>Modèle_Articles!C60</f>
        <v>0</v>
      </c>
      <c r="C70" s="55">
        <f>Modèle_Articles!D60</f>
        <v>0</v>
      </c>
      <c r="D70" s="65">
        <f>IF(Modèle_Articles!M60&gt;0,Modèle_Articles!M60,0)</f>
        <v>0</v>
      </c>
    </row>
    <row r="71" spans="2:4" ht="16" hidden="1" customHeight="1" x14ac:dyDescent="0.25">
      <c r="B71" s="67">
        <f>Modèle_Articles!C61</f>
        <v>0</v>
      </c>
      <c r="C71" s="55">
        <f>Modèle_Articles!D61</f>
        <v>0</v>
      </c>
      <c r="D71" s="65">
        <f>IF(Modèle_Articles!M61&gt;0,Modèle_Articles!M61,0)</f>
        <v>0</v>
      </c>
    </row>
    <row r="72" spans="2:4" ht="16" hidden="1" customHeight="1" x14ac:dyDescent="0.25">
      <c r="B72" s="67">
        <f>Modèle_Articles!C62</f>
        <v>0</v>
      </c>
      <c r="C72" s="55">
        <f>Modèle_Articles!D62</f>
        <v>0</v>
      </c>
      <c r="D72" s="65">
        <f>IF(Modèle_Articles!M62&gt;0,Modèle_Articles!M62,0)</f>
        <v>0</v>
      </c>
    </row>
    <row r="73" spans="2:4" ht="16" hidden="1" customHeight="1" x14ac:dyDescent="0.25">
      <c r="B73" s="67">
        <f>Modèle_Articles!C63</f>
        <v>0</v>
      </c>
      <c r="C73" s="55">
        <f>Modèle_Articles!D63</f>
        <v>0</v>
      </c>
      <c r="D73" s="65">
        <f>IF(Modèle_Articles!M63&gt;0,Modèle_Articles!M63,0)</f>
        <v>0</v>
      </c>
    </row>
    <row r="74" spans="2:4" ht="16" hidden="1" customHeight="1" x14ac:dyDescent="0.25">
      <c r="B74" s="67">
        <f>Modèle_Articles!C64</f>
        <v>0</v>
      </c>
      <c r="C74" s="55">
        <f>Modèle_Articles!D64</f>
        <v>0</v>
      </c>
      <c r="D74" s="65">
        <f>IF(Modèle_Articles!M64&gt;0,Modèle_Articles!M64,0)</f>
        <v>0</v>
      </c>
    </row>
    <row r="75" spans="2:4" ht="16" hidden="1" customHeight="1" x14ac:dyDescent="0.25">
      <c r="B75" s="67">
        <f>Modèle_Articles!C65</f>
        <v>0</v>
      </c>
      <c r="C75" s="55">
        <f>Modèle_Articles!D65</f>
        <v>0</v>
      </c>
      <c r="D75" s="65">
        <f>IF(Modèle_Articles!M65&gt;0,Modèle_Articles!M65,0)</f>
        <v>0</v>
      </c>
    </row>
    <row r="76" spans="2:4" ht="16" hidden="1" customHeight="1" x14ac:dyDescent="0.25">
      <c r="B76" s="67">
        <f>Modèle_Articles!C66</f>
        <v>0</v>
      </c>
      <c r="C76" s="55">
        <f>Modèle_Articles!D66</f>
        <v>0</v>
      </c>
      <c r="D76" s="65">
        <f>IF(Modèle_Articles!M66&gt;0,Modèle_Articles!M66,0)</f>
        <v>0</v>
      </c>
    </row>
    <row r="77" spans="2:4" ht="16" hidden="1" customHeight="1" x14ac:dyDescent="0.25">
      <c r="B77" s="67">
        <f>Modèle_Articles!C67</f>
        <v>0</v>
      </c>
      <c r="C77" s="55">
        <f>Modèle_Articles!D67</f>
        <v>0</v>
      </c>
      <c r="D77" s="65">
        <f>IF(Modèle_Articles!M67&gt;0,Modèle_Articles!M67,0)</f>
        <v>0</v>
      </c>
    </row>
    <row r="78" spans="2:4" ht="16" hidden="1" customHeight="1" x14ac:dyDescent="0.25">
      <c r="B78" s="67">
        <f>Modèle_Articles!C68</f>
        <v>0</v>
      </c>
      <c r="C78" s="55">
        <f>Modèle_Articles!D68</f>
        <v>0</v>
      </c>
      <c r="D78" s="65">
        <f>IF(Modèle_Articles!M68&gt;0,Modèle_Articles!M68,0)</f>
        <v>0</v>
      </c>
    </row>
    <row r="79" spans="2:4" ht="16" hidden="1" customHeight="1" x14ac:dyDescent="0.25">
      <c r="B79" s="67">
        <f>Modèle_Articles!C69</f>
        <v>0</v>
      </c>
      <c r="C79" s="55">
        <f>Modèle_Articles!D69</f>
        <v>0</v>
      </c>
      <c r="D79" s="65">
        <f>IF(Modèle_Articles!M69&gt;0,Modèle_Articles!M69,0)</f>
        <v>0</v>
      </c>
    </row>
    <row r="80" spans="2:4" ht="16" hidden="1" customHeight="1" x14ac:dyDescent="0.25">
      <c r="B80" s="67">
        <f>Modèle_Articles!C70</f>
        <v>0</v>
      </c>
      <c r="C80" s="55">
        <f>Modèle_Articles!D70</f>
        <v>0</v>
      </c>
      <c r="D80" s="65">
        <f>IF(Modèle_Articles!M70&gt;0,Modèle_Articles!M70,0)</f>
        <v>0</v>
      </c>
    </row>
    <row r="81" spans="1:4" ht="16" hidden="1" customHeight="1" x14ac:dyDescent="0.25">
      <c r="B81" s="67">
        <f>Modèle_Articles!C71</f>
        <v>0</v>
      </c>
      <c r="C81" s="55">
        <f>Modèle_Articles!D71</f>
        <v>0</v>
      </c>
      <c r="D81" s="65">
        <f>IF(Modèle_Articles!M71&gt;0,Modèle_Articles!M71,0)</f>
        <v>0</v>
      </c>
    </row>
    <row r="82" spans="1:4" ht="16" hidden="1" customHeight="1" x14ac:dyDescent="0.25">
      <c r="B82" s="67">
        <f>Modèle_Articles!C72</f>
        <v>0</v>
      </c>
      <c r="C82" s="55">
        <f>Modèle_Articles!D72</f>
        <v>0</v>
      </c>
      <c r="D82" s="65">
        <f>IF(Modèle_Articles!M72&gt;0,Modèle_Articles!M72,0)</f>
        <v>0</v>
      </c>
    </row>
    <row r="83" spans="1:4" ht="16" hidden="1" customHeight="1" x14ac:dyDescent="0.25">
      <c r="B83" s="67">
        <f>Modèle_Articles!C73</f>
        <v>0</v>
      </c>
      <c r="C83" s="55">
        <f>Modèle_Articles!D73</f>
        <v>0</v>
      </c>
      <c r="D83" s="65">
        <f>IF(Modèle_Articles!M73&gt;0,Modèle_Articles!M73,0)</f>
        <v>0</v>
      </c>
    </row>
    <row r="84" spans="1:4" ht="16" hidden="1" customHeight="1" x14ac:dyDescent="0.25">
      <c r="B84" s="67">
        <f>Modèle_Articles!C74</f>
        <v>0</v>
      </c>
      <c r="C84" s="55">
        <f>Modèle_Articles!D74</f>
        <v>0</v>
      </c>
      <c r="D84" s="65">
        <f>IF(Modèle_Articles!M74&gt;0,Modèle_Articles!M74,0)</f>
        <v>0</v>
      </c>
    </row>
    <row r="85" spans="1:4" ht="16" hidden="1" customHeight="1" x14ac:dyDescent="0.25">
      <c r="B85" s="67">
        <f>Modèle_Articles!C75</f>
        <v>0</v>
      </c>
      <c r="C85" s="55">
        <f>Modèle_Articles!D75</f>
        <v>0</v>
      </c>
      <c r="D85" s="65">
        <f>IF(Modèle_Articles!M75&gt;0,Modèle_Articles!M75,0)</f>
        <v>0</v>
      </c>
    </row>
    <row r="86" spans="1:4" ht="16" hidden="1" customHeight="1" x14ac:dyDescent="0.25">
      <c r="B86" s="67">
        <f>Modèle_Articles!C76</f>
        <v>0</v>
      </c>
      <c r="C86" s="55">
        <f>Modèle_Articles!D76</f>
        <v>0</v>
      </c>
      <c r="D86" s="65">
        <f>IF(Modèle_Articles!M76&gt;0,Modèle_Articles!M76,0)</f>
        <v>0</v>
      </c>
    </row>
    <row r="87" spans="1:4" ht="16" hidden="1" customHeight="1" x14ac:dyDescent="0.25">
      <c r="B87" s="67">
        <f>Modèle_Articles!C77</f>
        <v>0</v>
      </c>
      <c r="C87" s="55">
        <f>Modèle_Articles!D77</f>
        <v>0</v>
      </c>
      <c r="D87" s="65">
        <f>IF(Modèle_Articles!M77&gt;0,Modèle_Articles!M77,0)</f>
        <v>0</v>
      </c>
    </row>
    <row r="88" spans="1:4" ht="29.05" customHeight="1" thickBot="1" x14ac:dyDescent="0.3">
      <c r="B88" s="56"/>
      <c r="C88" s="57"/>
      <c r="D88" s="36"/>
    </row>
    <row r="89" spans="1:4" ht="29.05" customHeight="1" thickTop="1" x14ac:dyDescent="0.25">
      <c r="A89" s="32"/>
      <c r="B89" s="80" t="s">
        <v>51</v>
      </c>
      <c r="C89" s="81"/>
      <c r="D89" s="63"/>
    </row>
    <row r="90" spans="1:4" ht="29.05" customHeight="1" x14ac:dyDescent="0.25">
      <c r="A90" s="32"/>
      <c r="B90" s="58"/>
      <c r="C90" s="59"/>
      <c r="D90" s="60"/>
    </row>
    <row r="91" spans="1:4" ht="29.05" customHeight="1" thickBot="1" x14ac:dyDescent="0.3">
      <c r="A91" s="32"/>
      <c r="B91" s="82" t="s">
        <v>52</v>
      </c>
      <c r="C91" s="83"/>
      <c r="D91" s="84"/>
    </row>
    <row r="92" spans="1:4" ht="14.3" thickTop="1" x14ac:dyDescent="0.25"/>
  </sheetData>
  <mergeCells count="5">
    <mergeCell ref="B89:C89"/>
    <mergeCell ref="B91:D91"/>
    <mergeCell ref="B1:C1"/>
    <mergeCell ref="B3:C3"/>
    <mergeCell ref="B4:C4"/>
  </mergeCells>
  <dataValidations count="11">
    <dataValidation allowBlank="1" showInputMessage="1" showErrorMessage="1" prompt="Le message Merci se trouve dans la cellule à droite." sqref="A91" xr:uid="{E9979819-6E5B-4FC3-A3CB-9C5A3BBA82AB}"/>
    <dataValidation allowBlank="1" showInputMessage="1" showErrorMessage="1" prompt="Le nom de la société est automatiquement mis à jour dans la cellule D42." sqref="A89:A90" xr:uid="{81ACEC05-1C37-4247-9A38-202933C55852}"/>
    <dataValidation allowBlank="1" showInputMessage="1" showErrorMessage="1" prompt="L’étiquette se trouve dans la cellule de droite. Entrez les détails du destinataire de la facture tels que le nom, le nom de la société, l'adresse et le numéro de téléphone dans les cellules C9 à C13. L'instruction suivante se trouve dans la cellule A14." sqref="A9" xr:uid="{3B3D6EC2-8159-487C-BD43-055E3A7D2AD5}"/>
    <dataValidation allowBlank="1" showInputMessage="1" showErrorMessage="1" prompt="Entrez l’adresse e-mail dans la cellule de droite." sqref="A8" xr:uid="{385DDDAC-828B-4ECD-97B5-4FC00DDF97CC}"/>
    <dataValidation allowBlank="1" showInputMessage="1" showErrorMessage="1" prompt="Entrez les numéros de téléphone et de télécopie dans la cellule située à droite et la Référence dans la cellule E7." sqref="A7" xr:uid="{C5C04592-85AA-44E4-904B-F80F159CDD68}"/>
    <dataValidation allowBlank="1" showInputMessage="1" showErrorMessage="1" prompt="Entrez la Ville, l’État et le Code postal ans la cellule E6." sqref="A6" xr:uid="{30B45DC2-50B6-48A5-BD0D-330E6CAA348E}"/>
    <dataValidation allowBlank="1" showInputMessage="1" showErrorMessage="1" prompt="Entrez l’adresse de la Société dans la cellule située à droite et le numéro de facture dans la cellule E5." sqref="A5" xr:uid="{178A1098-5FAA-461A-A82D-59B95025AB78}"/>
    <dataValidation allowBlank="1" showInputMessage="1" showErrorMessage="1" prompt="Entrez le Logo de la Société dans la cellule de droite." sqref="A4" xr:uid="{E77F7D81-2395-430A-A906-4939B4233D49}"/>
    <dataValidation allowBlank="1" showInputMessage="1" showErrorMessage="1" prompt="Entrez le Nom de la Société dans la cellule de droite." sqref="A3" xr:uid="{185F3D1C-D5D9-43D4-9FD1-0218666A26AE}"/>
    <dataValidation allowBlank="1" showInputMessage="1" showErrorMessage="1" prompt="Entrez des informations dans la table Facture en commençant dans la cellule à droite. Les sous-totaux et les totaux sont calculés automatiquement. L’instruction suivante se trouve dans la cellule A42." sqref="A15" xr:uid="{03119748-993D-48CF-AFF4-79C256D71845}"/>
    <dataValidation allowBlank="1" showInputMessage="1" showErrorMessage="1" prompt="Créez une facture de service dans cette feuille de calcul. Entrez le logo dans la cellule à droite et le titre en cellule D1. Des instructions utiles sur l’utilisation se trouvent dans les cellules de cette colonne. Instruction suivante en cellule A3." sqref="A1" xr:uid="{DCAC51BD-BEEC-4201-BCC1-30FE4CDFF2E5}"/>
  </dataValidations>
  <printOptions horizontalCentered="1"/>
  <pageMargins left="0.75" right="0.75" top="0.5" bottom="0.5" header="0.5" footer="0.5"/>
  <pageSetup paperSize="9" scale="7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Cacher_Lignes">
                <anchor moveWithCells="1" sizeWithCells="1">
                  <from>
                    <xdr:col>4</xdr:col>
                    <xdr:colOff>120770</xdr:colOff>
                    <xdr:row>10</xdr:row>
                    <xdr:rowOff>34506</xdr:rowOff>
                  </from>
                  <to>
                    <xdr:col>6</xdr:col>
                    <xdr:colOff>577970</xdr:colOff>
                    <xdr:row>13</xdr:row>
                    <xdr:rowOff>129396</xdr:rowOff>
                  </to>
                </anchor>
              </controlPr>
            </control>
          </mc:Choice>
        </mc:AlternateContent>
        <mc:AlternateContent xmlns:mc="http://schemas.openxmlformats.org/markup-compatibility/2006">
          <mc:Choice Requires="x14">
            <control shapeId="2050" r:id="rId5" name="Button 2">
              <controlPr defaultSize="0" print="0" autoFill="0" autoPict="0" macro="[0]!Afficher_tout">
                <anchor moveWithCells="1" sizeWithCells="1">
                  <from>
                    <xdr:col>7</xdr:col>
                    <xdr:colOff>146649</xdr:colOff>
                    <xdr:row>7</xdr:row>
                    <xdr:rowOff>267419</xdr:rowOff>
                  </from>
                  <to>
                    <xdr:col>9</xdr:col>
                    <xdr:colOff>388189</xdr:colOff>
                    <xdr:row>12</xdr:row>
                    <xdr:rowOff>8626</xdr:rowOff>
                  </to>
                </anchor>
              </controlPr>
            </control>
          </mc:Choice>
        </mc:AlternateContent>
        <mc:AlternateContent xmlns:mc="http://schemas.openxmlformats.org/markup-compatibility/2006">
          <mc:Choice Requires="x14">
            <control shapeId="2051" r:id="rId6" name="Button 3">
              <controlPr defaultSize="0" print="0" autoFill="0" autoPict="0" macro="[0]!Actualiser_liste_articles">
                <anchor moveWithCells="1" sizeWithCells="1">
                  <from>
                    <xdr:col>4</xdr:col>
                    <xdr:colOff>129396</xdr:colOff>
                    <xdr:row>5</xdr:row>
                    <xdr:rowOff>94891</xdr:rowOff>
                  </from>
                  <to>
                    <xdr:col>6</xdr:col>
                    <xdr:colOff>577970</xdr:colOff>
                    <xdr:row>9</xdr:row>
                    <xdr:rowOff>155275</xdr:rowOff>
                  </to>
                </anchor>
              </controlPr>
            </control>
          </mc:Choice>
        </mc:AlternateContent>
      </controls>
    </mc:Choice>
  </mc:AlternateContent>
  <tableParts count="1">
    <tablePart r:id="rId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C2A73-6493-4CDA-A074-E129C727CC98}">
  <sheetPr codeName="Sheet2">
    <tabColor theme="5" tint="0.59999389629810485"/>
    <pageSetUpPr fitToPage="1"/>
  </sheetPr>
  <dimension ref="A1:P40"/>
  <sheetViews>
    <sheetView showGridLines="0" zoomScale="76" zoomScaleNormal="85" workbookViewId="0">
      <pane xSplit="2" ySplit="5" topLeftCell="C7" activePane="bottomRight" state="frozen"/>
      <selection pane="topRight" activeCell="C1" sqref="C1"/>
      <selection pane="bottomLeft" activeCell="A6" sqref="A6"/>
      <selection pane="bottomRight" activeCell="M9" sqref="M9"/>
    </sheetView>
  </sheetViews>
  <sheetFormatPr baseColWidth="10" defaultColWidth="9.125" defaultRowHeight="30.1" customHeight="1" x14ac:dyDescent="0.25"/>
  <cols>
    <col min="1" max="1" width="1.75" customWidth="1"/>
    <col min="2" max="2" width="3" style="3" customWidth="1"/>
    <col min="3" max="3" width="22.875" customWidth="1"/>
    <col min="4" max="4" width="18.75" style="1" customWidth="1"/>
    <col min="5" max="5" width="16" style="1" customWidth="1"/>
    <col min="6" max="6" width="14.125" style="1" customWidth="1"/>
    <col min="7" max="8" width="16.25" style="1" customWidth="1"/>
    <col min="9" max="12" width="6.125" style="1" customWidth="1"/>
    <col min="13" max="13" width="15.5" customWidth="1"/>
    <col min="14" max="14" width="16.75" customWidth="1"/>
    <col min="15" max="15" width="13.875" style="1" customWidth="1"/>
    <col min="16" max="16" width="13.75" style="1" customWidth="1"/>
    <col min="17" max="17" width="1.75" customWidth="1"/>
  </cols>
  <sheetData>
    <row r="1" spans="1:16" ht="72" customHeight="1" x14ac:dyDescent="0.25">
      <c r="A1" s="4"/>
      <c r="B1" s="2"/>
      <c r="C1" s="26" t="s">
        <v>36</v>
      </c>
      <c r="D1" s="27" t="s">
        <v>37</v>
      </c>
      <c r="E1" s="28" t="s">
        <v>38</v>
      </c>
      <c r="F1" s="28"/>
      <c r="G1" s="28"/>
      <c r="H1" s="28"/>
      <c r="I1" s="28"/>
      <c r="J1" s="28"/>
      <c r="K1" s="28"/>
      <c r="L1" s="28"/>
      <c r="M1" s="28"/>
      <c r="N1" s="28"/>
      <c r="O1" s="12" t="s">
        <v>15</v>
      </c>
      <c r="P1" s="5" t="s">
        <v>16</v>
      </c>
    </row>
    <row r="2" spans="1:16" ht="11.55" customHeight="1" thickBot="1" x14ac:dyDescent="0.3">
      <c r="D2"/>
    </row>
    <row r="3" spans="1:16" ht="37.549999999999997" customHeight="1" thickTop="1" thickBot="1" x14ac:dyDescent="0.3">
      <c r="C3" s="14" t="s">
        <v>24</v>
      </c>
      <c r="D3" s="24" t="s">
        <v>35</v>
      </c>
      <c r="L3" s="21" t="s">
        <v>32</v>
      </c>
      <c r="M3" s="22"/>
      <c r="N3" s="22"/>
      <c r="O3" s="23" t="s">
        <v>32</v>
      </c>
      <c r="P3" s="18"/>
    </row>
    <row r="4" spans="1:16" ht="4.0999999999999996" customHeight="1" thickTop="1" x14ac:dyDescent="0.25"/>
    <row r="5" spans="1:16" ht="42.8" customHeight="1" x14ac:dyDescent="0.25">
      <c r="B5" s="9" t="s">
        <v>0</v>
      </c>
      <c r="C5" s="6" t="s">
        <v>29</v>
      </c>
      <c r="D5" s="6" t="s">
        <v>7</v>
      </c>
      <c r="E5" s="6" t="s">
        <v>19</v>
      </c>
      <c r="F5" s="6" t="s">
        <v>18</v>
      </c>
      <c r="G5" s="6" t="s">
        <v>20</v>
      </c>
      <c r="H5" s="6" t="s">
        <v>23</v>
      </c>
      <c r="I5" s="6" t="s">
        <v>25</v>
      </c>
      <c r="J5" s="6" t="s">
        <v>26</v>
      </c>
      <c r="K5" s="6" t="s">
        <v>27</v>
      </c>
      <c r="L5" s="17" t="s">
        <v>28</v>
      </c>
      <c r="M5" s="6" t="s">
        <v>22</v>
      </c>
      <c r="N5" s="6" t="s">
        <v>34</v>
      </c>
      <c r="O5" s="17" t="s">
        <v>31</v>
      </c>
      <c r="P5" s="19" t="s">
        <v>30</v>
      </c>
    </row>
    <row r="6" spans="1:16" ht="30.1" customHeight="1" x14ac:dyDescent="0.25">
      <c r="B6" s="9">
        <f>IFERROR(OR(Inventaire3[[#This Row],[A commander]]="x",Inventaire3[[#This Row],[Quantité à commander]]&gt;0)*valHighlight,0)</f>
        <v>1</v>
      </c>
      <c r="C6" s="7" t="s">
        <v>1</v>
      </c>
      <c r="D6" s="7" t="s">
        <v>8</v>
      </c>
      <c r="E6" s="10">
        <v>10</v>
      </c>
      <c r="F6" s="10">
        <v>51</v>
      </c>
      <c r="G6" s="11">
        <f>Inventaire3[[#This Row],[Prix de vente]]*85/100</f>
        <v>43.35</v>
      </c>
      <c r="H6" s="11"/>
      <c r="I6" s="16"/>
      <c r="J6" s="16"/>
      <c r="K6" s="16"/>
      <c r="L6" s="20">
        <f>IF(Inventaire3[[#This Row],[Quantité à commander]]&gt;0,Inventaire3[[#This Row],[Quantité à commander]],0)-Inventaire3[[#This Row],[M]]-Inventaire3[[#This Row],[C]]-Inventaire3[[#This Row],[E]]</f>
        <v>5</v>
      </c>
      <c r="M6" s="15">
        <v>5</v>
      </c>
      <c r="N6" s="8"/>
      <c r="O6" s="20" t="str">
        <f>IF(Inventaire3[[#This Row],[E]]&gt;0,"Pour qui ?","")</f>
        <v/>
      </c>
      <c r="P6" s="16"/>
    </row>
    <row r="7" spans="1:16" ht="30.1" customHeight="1" x14ac:dyDescent="0.25">
      <c r="B7" s="9">
        <f>IFERROR(OR(Inventaire3[[#This Row],[A commander]]="x",Inventaire3[[#This Row],[Quantité à commander]]&gt;0)*valHighlight,0)</f>
        <v>1</v>
      </c>
      <c r="C7" s="7" t="s">
        <v>2</v>
      </c>
      <c r="D7" s="7" t="s">
        <v>9</v>
      </c>
      <c r="E7" s="10">
        <v>10</v>
      </c>
      <c r="F7" s="10">
        <v>93</v>
      </c>
      <c r="G7" s="11">
        <f>Inventaire3[[#This Row],[Prix de vente]]*85/100</f>
        <v>79.05</v>
      </c>
      <c r="H7" s="11"/>
      <c r="I7" s="16"/>
      <c r="J7" s="16"/>
      <c r="K7" s="16"/>
      <c r="L7" s="20">
        <f>IF(Inventaire3[[#This Row],[Quantité à commander]]&gt;0,Inventaire3[[#This Row],[Quantité à commander]],0)-Inventaire3[[#This Row],[M]]-Inventaire3[[#This Row],[C]]-Inventaire3[[#This Row],[E]]</f>
        <v>5</v>
      </c>
      <c r="M7" s="15">
        <v>5</v>
      </c>
      <c r="N7" s="8"/>
      <c r="O7" s="20" t="str">
        <f>IF(Inventaire3[[#This Row],[E]]&gt;0,"Pour qui ?","")</f>
        <v/>
      </c>
      <c r="P7" s="16" t="s">
        <v>33</v>
      </c>
    </row>
    <row r="8" spans="1:16" ht="30.1" customHeight="1" x14ac:dyDescent="0.25">
      <c r="B8" s="9">
        <f>IFERROR(OR(Inventaire3[[#This Row],[A commander]]="x",Inventaire3[[#This Row],[Quantité à commander]]&gt;0)*valHighlight,0)</f>
        <v>1</v>
      </c>
      <c r="C8" s="7" t="s">
        <v>3</v>
      </c>
      <c r="D8" s="7" t="s">
        <v>10</v>
      </c>
      <c r="E8" s="10">
        <v>101</v>
      </c>
      <c r="F8" s="10">
        <v>57</v>
      </c>
      <c r="G8" s="11">
        <f>Inventaire3[[#This Row],[Prix de vente]]*85/100</f>
        <v>48.45</v>
      </c>
      <c r="H8" s="11"/>
      <c r="I8" s="16"/>
      <c r="J8" s="16"/>
      <c r="K8" s="16"/>
      <c r="L8" s="20">
        <f>IF(Inventaire3[[#This Row],[Quantité à commander]]&gt;0,Inventaire3[[#This Row],[Quantité à commander]],0)-Inventaire3[[#This Row],[M]]-Inventaire3[[#This Row],[C]]-Inventaire3[[#This Row],[E]]</f>
        <v>1</v>
      </c>
      <c r="M8" s="15">
        <v>1</v>
      </c>
      <c r="N8" s="8"/>
      <c r="O8" s="20" t="str">
        <f>IF(Inventaire3[[#This Row],[E]]&gt;0,"Pour qui ?","")</f>
        <v/>
      </c>
      <c r="P8" s="16"/>
    </row>
    <row r="9" spans="1:16" ht="30.1" customHeight="1" x14ac:dyDescent="0.25">
      <c r="B9" s="9">
        <f>IFERROR(OR(Inventaire3[[#This Row],[A commander]]="x",Inventaire3[[#This Row],[Quantité à commander]]&gt;0)*valHighlight,0)</f>
        <v>1</v>
      </c>
      <c r="C9" s="68" t="s">
        <v>56</v>
      </c>
      <c r="D9" s="68" t="s">
        <v>56</v>
      </c>
      <c r="E9" s="69"/>
      <c r="F9" s="69"/>
      <c r="G9" s="70">
        <f>Inventaire3[[#This Row],[Prix de vente]]*85/100</f>
        <v>0</v>
      </c>
      <c r="H9" s="70"/>
      <c r="I9" s="71"/>
      <c r="J9" s="71"/>
      <c r="K9" s="71"/>
      <c r="L9" s="72">
        <f>IF(Inventaire3[[#This Row],[Quantité à commander]]&gt;0,Inventaire3[[#This Row],[Quantité à commander]],0)-Inventaire3[[#This Row],[M]]-Inventaire3[[#This Row],[C]]-Inventaire3[[#This Row],[E]]</f>
        <v>1</v>
      </c>
      <c r="M9" s="73">
        <v>1</v>
      </c>
      <c r="N9" s="74"/>
      <c r="O9" s="72" t="str">
        <f>IF(Inventaire3[[#This Row],[E]]&gt;0,"Pour qui ?","")</f>
        <v/>
      </c>
      <c r="P9" s="71"/>
    </row>
    <row r="10" spans="1:16" ht="30.1" customHeight="1" x14ac:dyDescent="0.25">
      <c r="B10" s="9">
        <f>IFERROR(OR(Inventaire3[[#This Row],[A commander]]="x",Inventaire3[[#This Row],[Quantité à commander]]&gt;0)*valHighlight,0)</f>
        <v>0</v>
      </c>
      <c r="C10" s="68" t="s">
        <v>57</v>
      </c>
      <c r="D10" s="68" t="s">
        <v>57</v>
      </c>
      <c r="E10" s="69"/>
      <c r="F10" s="69"/>
      <c r="G10" s="70">
        <f>Inventaire3[[#This Row],[Prix de vente]]*85/100</f>
        <v>0</v>
      </c>
      <c r="H10" s="70"/>
      <c r="I10" s="71"/>
      <c r="J10" s="71"/>
      <c r="K10" s="71"/>
      <c r="L10" s="72">
        <f>IF(Inventaire3[[#This Row],[Quantité à commander]]&gt;0,Inventaire3[[#This Row],[Quantité à commander]],0)-Inventaire3[[#This Row],[M]]-Inventaire3[[#This Row],[C]]-Inventaire3[[#This Row],[E]]</f>
        <v>0</v>
      </c>
      <c r="M10" s="73"/>
      <c r="N10" s="74"/>
      <c r="O10" s="72" t="str">
        <f>IF(Inventaire3[[#This Row],[E]]&gt;0,"Pour qui ?","")</f>
        <v/>
      </c>
      <c r="P10" s="71"/>
    </row>
    <row r="11" spans="1:16" ht="30.1" customHeight="1" x14ac:dyDescent="0.25">
      <c r="B11" s="9">
        <f>IFERROR(OR(Inventaire3[[#This Row],[A commander]]="x",Inventaire3[[#This Row],[Quantité à commander]]&gt;0)*valHighlight,0)</f>
        <v>0</v>
      </c>
      <c r="C11" s="68" t="s">
        <v>58</v>
      </c>
      <c r="D11" s="68" t="s">
        <v>58</v>
      </c>
      <c r="E11" s="69"/>
      <c r="F11" s="69"/>
      <c r="G11" s="70">
        <f>Inventaire3[[#This Row],[Prix de vente]]*85/100</f>
        <v>0</v>
      </c>
      <c r="H11" s="70"/>
      <c r="I11" s="71"/>
      <c r="J11" s="71"/>
      <c r="K11" s="71"/>
      <c r="L11" s="72">
        <f>IF(Inventaire3[[#This Row],[Quantité à commander]]&gt;0,Inventaire3[[#This Row],[Quantité à commander]],0)-Inventaire3[[#This Row],[M]]-Inventaire3[[#This Row],[C]]-Inventaire3[[#This Row],[E]]</f>
        <v>0</v>
      </c>
      <c r="M11" s="73"/>
      <c r="N11" s="74"/>
      <c r="O11" s="72" t="str">
        <f>IF(Inventaire3[[#This Row],[E]]&gt;0,"Pour qui ?","")</f>
        <v/>
      </c>
      <c r="P11" s="71"/>
    </row>
    <row r="12" spans="1:16" ht="30.1" customHeight="1" x14ac:dyDescent="0.25">
      <c r="B12" s="9">
        <f>IFERROR(OR(Inventaire3[[#This Row],[A commander]]="x",Inventaire3[[#This Row],[Quantité à commander]]&gt;0)*valHighlight,0)</f>
        <v>0</v>
      </c>
      <c r="C12" s="68" t="s">
        <v>59</v>
      </c>
      <c r="D12" s="68" t="s">
        <v>59</v>
      </c>
      <c r="E12" s="69"/>
      <c r="F12" s="69"/>
      <c r="G12" s="70">
        <f>Inventaire3[[#This Row],[Prix de vente]]*85/100</f>
        <v>0</v>
      </c>
      <c r="H12" s="70"/>
      <c r="I12" s="71"/>
      <c r="J12" s="71"/>
      <c r="K12" s="71"/>
      <c r="L12" s="72">
        <f>IF(Inventaire3[[#This Row],[Quantité à commander]]&gt;0,Inventaire3[[#This Row],[Quantité à commander]],0)-Inventaire3[[#This Row],[M]]-Inventaire3[[#This Row],[C]]-Inventaire3[[#This Row],[E]]</f>
        <v>0</v>
      </c>
      <c r="M12" s="73"/>
      <c r="N12" s="74"/>
      <c r="O12" s="72" t="str">
        <f>IF(Inventaire3[[#This Row],[E]]&gt;0,"Pour qui ?","")</f>
        <v/>
      </c>
      <c r="P12" s="71"/>
    </row>
    <row r="13" spans="1:16" ht="30.1" customHeight="1" x14ac:dyDescent="0.25">
      <c r="B13" s="9">
        <f>IFERROR(OR(Inventaire3[[#This Row],[A commander]]="x",Inventaire3[[#This Row],[Quantité à commander]]&gt;0)*valHighlight,0)</f>
        <v>1</v>
      </c>
      <c r="C13" s="7" t="s">
        <v>4</v>
      </c>
      <c r="D13" s="7" t="s">
        <v>11</v>
      </c>
      <c r="E13" s="10">
        <v>1100</v>
      </c>
      <c r="F13" s="10">
        <v>19</v>
      </c>
      <c r="G13" s="11">
        <f>Inventaire3[[#This Row],[Prix de vente]]*85/100</f>
        <v>16.149999999999999</v>
      </c>
      <c r="H13" s="11"/>
      <c r="I13" s="16"/>
      <c r="J13" s="16"/>
      <c r="K13" s="16"/>
      <c r="L13" s="20">
        <f>IF(Inventaire3[[#This Row],[Quantité à commander]]&gt;0,Inventaire3[[#This Row],[Quantité à commander]],0)-Inventaire3[[#This Row],[M]]-Inventaire3[[#This Row],[C]]-Inventaire3[[#This Row],[E]]</f>
        <v>4</v>
      </c>
      <c r="M13" s="15">
        <v>4</v>
      </c>
      <c r="N13" s="8"/>
      <c r="O13" s="20" t="str">
        <f>IF(Inventaire3[[#This Row],[E]]&gt;0,"Pour qui ?","")</f>
        <v/>
      </c>
      <c r="P13" s="16"/>
    </row>
    <row r="14" spans="1:16" ht="30.1" customHeight="1" x14ac:dyDescent="0.25">
      <c r="B14" s="9">
        <f>IFERROR(OR(Inventaire3[[#This Row],[A commander]]="x",Inventaire3[[#This Row],[Quantité à commander]]&gt;0)*valHighlight,0)</f>
        <v>1</v>
      </c>
      <c r="C14" s="13" t="s">
        <v>24</v>
      </c>
      <c r="D14" s="7" t="s">
        <v>12</v>
      </c>
      <c r="E14" s="10">
        <v>123</v>
      </c>
      <c r="F14" s="10">
        <v>75</v>
      </c>
      <c r="G14" s="11">
        <f>Inventaire3[[#This Row],[Prix de vente]]*85/100</f>
        <v>63.75</v>
      </c>
      <c r="H14" s="11"/>
      <c r="I14" s="16"/>
      <c r="J14" s="16"/>
      <c r="K14" s="16"/>
      <c r="L14" s="20">
        <f>IF(Inventaire3[[#This Row],[Quantité à commander]]&gt;0,Inventaire3[[#This Row],[Quantité à commander]],0)-Inventaire3[[#This Row],[M]]-Inventaire3[[#This Row],[C]]-Inventaire3[[#This Row],[E]]</f>
        <v>5</v>
      </c>
      <c r="M14" s="15">
        <v>5</v>
      </c>
      <c r="N14" s="8"/>
      <c r="O14" s="20" t="str">
        <f>IF(Inventaire3[[#This Row],[E]]&gt;0,"Pour qui ?","")</f>
        <v/>
      </c>
      <c r="P14" s="16"/>
    </row>
    <row r="15" spans="1:16" ht="30.1" customHeight="1" x14ac:dyDescent="0.25">
      <c r="B15" s="9">
        <f>IFERROR(OR(Inventaire3[[#This Row],[A commander]]="x",Inventaire3[[#This Row],[Quantité à commander]]&gt;0)*valHighlight,0)</f>
        <v>1</v>
      </c>
      <c r="C15" s="25" t="s">
        <v>5</v>
      </c>
      <c r="D15" s="7" t="s">
        <v>13</v>
      </c>
      <c r="E15" s="10">
        <v>123</v>
      </c>
      <c r="F15" s="10">
        <v>11</v>
      </c>
      <c r="G15" s="11">
        <f>Inventaire3[[#This Row],[Prix de vente]]*85/100</f>
        <v>9.35</v>
      </c>
      <c r="H15" s="11"/>
      <c r="I15" s="16"/>
      <c r="J15" s="16"/>
      <c r="K15" s="16"/>
      <c r="L15" s="20">
        <f>IF(Inventaire3[[#This Row],[Quantité à commander]]&gt;0,Inventaire3[[#This Row],[Quantité à commander]],0)-Inventaire3[[#This Row],[M]]-Inventaire3[[#This Row],[C]]-Inventaire3[[#This Row],[E]]</f>
        <v>20</v>
      </c>
      <c r="M15" s="15">
        <v>20</v>
      </c>
      <c r="N15" s="8" t="s">
        <v>17</v>
      </c>
      <c r="O15" s="20" t="str">
        <f>IF(Inventaire3[[#This Row],[E]]&gt;0,"Pour qui ?","")</f>
        <v/>
      </c>
      <c r="P15" s="16"/>
    </row>
    <row r="16" spans="1:16" ht="30.1" customHeight="1" x14ac:dyDescent="0.25">
      <c r="B16" s="9">
        <f>IFERROR(OR(Inventaire3[[#This Row],[A commander]]="x",Inventaire3[[#This Row],[Quantité à commander]]&gt;0)*valHighlight,0)</f>
        <v>0</v>
      </c>
      <c r="C16" s="7" t="s">
        <v>21</v>
      </c>
      <c r="D16" s="7" t="s">
        <v>14</v>
      </c>
      <c r="E16" s="10">
        <v>123</v>
      </c>
      <c r="F16" s="10">
        <v>56</v>
      </c>
      <c r="G16" s="11">
        <f>Inventaire3[[#This Row],[Prix de vente]]*85/100</f>
        <v>47.6</v>
      </c>
      <c r="H16" s="11"/>
      <c r="I16" s="16"/>
      <c r="J16" s="16"/>
      <c r="K16" s="16"/>
      <c r="L16" s="20">
        <f>IF(Inventaire3[[#This Row],[Quantité à commander]]&gt;0,Inventaire3[[#This Row],[Quantité à commander]],0)-Inventaire3[[#This Row],[M]]-Inventaire3[[#This Row],[C]]-Inventaire3[[#This Row],[E]]</f>
        <v>0</v>
      </c>
      <c r="M16" s="15"/>
      <c r="N16" s="8"/>
      <c r="O16" s="20" t="str">
        <f>IF(Inventaire3[[#This Row],[E]]&gt;0,"Pour qui ?","")</f>
        <v/>
      </c>
      <c r="P16" s="16"/>
    </row>
    <row r="17" spans="2:16" ht="30.1" customHeight="1" x14ac:dyDescent="0.25">
      <c r="B17" s="9">
        <f>IFERROR(OR(Inventaire3[[#This Row],[A commander]]="x",Inventaire3[[#This Row],[Quantité à commander]]&gt;0)*valHighlight,0)</f>
        <v>0</v>
      </c>
      <c r="C17" s="7" t="s">
        <v>21</v>
      </c>
      <c r="D17" s="7" t="s">
        <v>60</v>
      </c>
      <c r="E17" s="10">
        <v>123</v>
      </c>
      <c r="F17" s="10">
        <v>56</v>
      </c>
      <c r="G17" s="11">
        <f>Inventaire3[[#This Row],[Prix de vente]]*85/100</f>
        <v>47.6</v>
      </c>
      <c r="H17" s="11"/>
      <c r="I17" s="16"/>
      <c r="J17" s="16"/>
      <c r="K17" s="16"/>
      <c r="L17" s="20">
        <f>IF(Inventaire3[[#This Row],[Quantité à commander]]&gt;0,Inventaire3[[#This Row],[Quantité à commander]],0)-Inventaire3[[#This Row],[M]]-Inventaire3[[#This Row],[C]]-Inventaire3[[#This Row],[E]]</f>
        <v>0</v>
      </c>
      <c r="M17" s="15"/>
      <c r="N17" s="8"/>
      <c r="O17" s="20" t="str">
        <f>IF(Inventaire3[[#This Row],[E]]&gt;0,"Pour qui ?","")</f>
        <v/>
      </c>
      <c r="P17" s="16"/>
    </row>
    <row r="18" spans="2:16" ht="30.1" customHeight="1" x14ac:dyDescent="0.25">
      <c r="B18" s="9">
        <f>IFERROR(OR(Inventaire3[[#This Row],[A commander]]="x",Inventaire3[[#This Row],[Quantité à commander]]&gt;0)*valHighlight,0)</f>
        <v>0</v>
      </c>
      <c r="C18" s="7" t="s">
        <v>21</v>
      </c>
      <c r="D18" s="7" t="s">
        <v>61</v>
      </c>
      <c r="E18" s="10">
        <v>123</v>
      </c>
      <c r="F18" s="10">
        <v>56</v>
      </c>
      <c r="G18" s="11">
        <f>Inventaire3[[#This Row],[Prix de vente]]*85/100</f>
        <v>47.6</v>
      </c>
      <c r="H18" s="11"/>
      <c r="I18" s="16"/>
      <c r="J18" s="16"/>
      <c r="K18" s="16"/>
      <c r="L18" s="20">
        <f>IF(Inventaire3[[#This Row],[Quantité à commander]]&gt;0,Inventaire3[[#This Row],[Quantité à commander]],0)-Inventaire3[[#This Row],[M]]-Inventaire3[[#This Row],[C]]-Inventaire3[[#This Row],[E]]</f>
        <v>0</v>
      </c>
      <c r="M18" s="15"/>
      <c r="N18" s="8"/>
      <c r="O18" s="20" t="str">
        <f>IF(Inventaire3[[#This Row],[E]]&gt;0,"Pour qui ?","")</f>
        <v/>
      </c>
      <c r="P18" s="16"/>
    </row>
    <row r="19" spans="2:16" ht="30.1" customHeight="1" x14ac:dyDescent="0.25">
      <c r="B19" s="9">
        <f>IFERROR(OR(Inventaire3[[#This Row],[A commander]]="x",Inventaire3[[#This Row],[Quantité à commander]]&gt;0)*valHighlight,0)</f>
        <v>0</v>
      </c>
      <c r="C19" s="7" t="s">
        <v>21</v>
      </c>
      <c r="D19" s="7" t="s">
        <v>62</v>
      </c>
      <c r="E19" s="10">
        <v>123</v>
      </c>
      <c r="F19" s="10">
        <v>56</v>
      </c>
      <c r="G19" s="11">
        <f>Inventaire3[[#This Row],[Prix de vente]]*85/100</f>
        <v>47.6</v>
      </c>
      <c r="H19" s="11"/>
      <c r="I19" s="16"/>
      <c r="J19" s="16"/>
      <c r="K19" s="16"/>
      <c r="L19" s="20">
        <f>IF(Inventaire3[[#This Row],[Quantité à commander]]&gt;0,Inventaire3[[#This Row],[Quantité à commander]],0)-Inventaire3[[#This Row],[M]]-Inventaire3[[#This Row],[C]]-Inventaire3[[#This Row],[E]]</f>
        <v>0</v>
      </c>
      <c r="M19" s="15"/>
      <c r="N19" s="8"/>
      <c r="O19" s="20" t="str">
        <f>IF(Inventaire3[[#This Row],[E]]&gt;0,"Pour qui ?","")</f>
        <v/>
      </c>
      <c r="P19" s="16"/>
    </row>
    <row r="20" spans="2:16" ht="30.1" customHeight="1" x14ac:dyDescent="0.25">
      <c r="B20" s="9">
        <f>IFERROR(OR(Inventaire3[[#This Row],[A commander]]="x",Inventaire3[[#This Row],[Quantité à commander]]&gt;0)*valHighlight,0)</f>
        <v>0</v>
      </c>
      <c r="C20" s="7" t="s">
        <v>21</v>
      </c>
      <c r="D20" s="7" t="s">
        <v>63</v>
      </c>
      <c r="E20" s="10">
        <v>123</v>
      </c>
      <c r="F20" s="10">
        <v>56</v>
      </c>
      <c r="G20" s="11">
        <f>Inventaire3[[#This Row],[Prix de vente]]*85/100</f>
        <v>47.6</v>
      </c>
      <c r="H20" s="11"/>
      <c r="I20" s="16"/>
      <c r="J20" s="16"/>
      <c r="K20" s="16"/>
      <c r="L20" s="20">
        <f>IF(Inventaire3[[#This Row],[Quantité à commander]]&gt;0,Inventaire3[[#This Row],[Quantité à commander]],0)-Inventaire3[[#This Row],[M]]-Inventaire3[[#This Row],[C]]-Inventaire3[[#This Row],[E]]</f>
        <v>0</v>
      </c>
      <c r="M20" s="15"/>
      <c r="N20" s="8"/>
      <c r="O20" s="20" t="str">
        <f>IF(Inventaire3[[#This Row],[E]]&gt;0,"Pour qui ?","")</f>
        <v/>
      </c>
      <c r="P20" s="16"/>
    </row>
    <row r="21" spans="2:16" ht="30.1" customHeight="1" x14ac:dyDescent="0.25">
      <c r="B21" s="9">
        <f>IFERROR(OR(Inventaire3[[#This Row],[A commander]]="x",Inventaire3[[#This Row],[Quantité à commander]]&gt;0)*valHighlight,0)</f>
        <v>0</v>
      </c>
      <c r="C21" s="7" t="s">
        <v>21</v>
      </c>
      <c r="D21" s="7" t="s">
        <v>64</v>
      </c>
      <c r="E21" s="10">
        <v>123</v>
      </c>
      <c r="F21" s="10">
        <v>56</v>
      </c>
      <c r="G21" s="11">
        <f>Inventaire3[[#This Row],[Prix de vente]]*85/100</f>
        <v>47.6</v>
      </c>
      <c r="H21" s="11"/>
      <c r="I21" s="16"/>
      <c r="J21" s="16"/>
      <c r="K21" s="16"/>
      <c r="L21" s="20">
        <f>IF(Inventaire3[[#This Row],[Quantité à commander]]&gt;0,Inventaire3[[#This Row],[Quantité à commander]],0)-Inventaire3[[#This Row],[M]]-Inventaire3[[#This Row],[C]]-Inventaire3[[#This Row],[E]]</f>
        <v>0</v>
      </c>
      <c r="M21" s="15"/>
      <c r="N21" s="8"/>
      <c r="O21" s="20" t="str">
        <f>IF(Inventaire3[[#This Row],[E]]&gt;0,"Pour qui ?","")</f>
        <v/>
      </c>
      <c r="P21" s="16"/>
    </row>
    <row r="22" spans="2:16" ht="30.1" customHeight="1" x14ac:dyDescent="0.25">
      <c r="B22" s="9">
        <f>IFERROR(OR(Inventaire3[[#This Row],[A commander]]="x",Inventaire3[[#This Row],[Quantité à commander]]&gt;0)*valHighlight,0)</f>
        <v>0</v>
      </c>
      <c r="C22" s="7" t="s">
        <v>21</v>
      </c>
      <c r="D22" s="7" t="s">
        <v>65</v>
      </c>
      <c r="E22" s="10">
        <v>123</v>
      </c>
      <c r="F22" s="10">
        <v>56</v>
      </c>
      <c r="G22" s="11">
        <f>Inventaire3[[#This Row],[Prix de vente]]*85/100</f>
        <v>47.6</v>
      </c>
      <c r="H22" s="11"/>
      <c r="I22" s="16"/>
      <c r="J22" s="16"/>
      <c r="K22" s="16"/>
      <c r="L22" s="20">
        <f>IF(Inventaire3[[#This Row],[Quantité à commander]]&gt;0,Inventaire3[[#This Row],[Quantité à commander]],0)-Inventaire3[[#This Row],[M]]-Inventaire3[[#This Row],[C]]-Inventaire3[[#This Row],[E]]</f>
        <v>0</v>
      </c>
      <c r="M22" s="15"/>
      <c r="N22" s="8"/>
      <c r="O22" s="20" t="str">
        <f>IF(Inventaire3[[#This Row],[E]]&gt;0,"Pour qui ?","")</f>
        <v/>
      </c>
      <c r="P22" s="16"/>
    </row>
    <row r="23" spans="2:16" ht="30.1" customHeight="1" x14ac:dyDescent="0.25">
      <c r="B23" s="9">
        <f>IFERROR(OR(Inventaire3[[#This Row],[A commander]]="x",Inventaire3[[#This Row],[Quantité à commander]]&gt;0)*valHighlight,0)</f>
        <v>0</v>
      </c>
      <c r="C23" s="7" t="s">
        <v>21</v>
      </c>
      <c r="D23" s="7" t="s">
        <v>66</v>
      </c>
      <c r="E23" s="10">
        <v>123</v>
      </c>
      <c r="F23" s="10">
        <v>56</v>
      </c>
      <c r="G23" s="11">
        <f>Inventaire3[[#This Row],[Prix de vente]]*85/100</f>
        <v>47.6</v>
      </c>
      <c r="H23" s="11"/>
      <c r="I23" s="16"/>
      <c r="J23" s="16"/>
      <c r="K23" s="16"/>
      <c r="L23" s="20">
        <f>IF(Inventaire3[[#This Row],[Quantité à commander]]&gt;0,Inventaire3[[#This Row],[Quantité à commander]],0)-Inventaire3[[#This Row],[M]]-Inventaire3[[#This Row],[C]]-Inventaire3[[#This Row],[E]]</f>
        <v>0</v>
      </c>
      <c r="M23" s="15"/>
      <c r="N23" s="8"/>
      <c r="O23" s="20" t="str">
        <f>IF(Inventaire3[[#This Row],[E]]&gt;0,"Pour qui ?","")</f>
        <v/>
      </c>
      <c r="P23" s="16"/>
    </row>
    <row r="24" spans="2:16" ht="30.1" customHeight="1" x14ac:dyDescent="0.25">
      <c r="B24" s="9">
        <f>IFERROR(OR(Inventaire3[[#This Row],[A commander]]="x",Inventaire3[[#This Row],[Quantité à commander]]&gt;0)*valHighlight,0)</f>
        <v>0</v>
      </c>
      <c r="C24" s="7" t="s">
        <v>21</v>
      </c>
      <c r="D24" s="7" t="s">
        <v>67</v>
      </c>
      <c r="E24" s="10">
        <v>123</v>
      </c>
      <c r="F24" s="10">
        <v>56</v>
      </c>
      <c r="G24" s="11">
        <f>Inventaire3[[#This Row],[Prix de vente]]*85/100</f>
        <v>47.6</v>
      </c>
      <c r="H24" s="11"/>
      <c r="I24" s="16"/>
      <c r="J24" s="16"/>
      <c r="K24" s="16"/>
      <c r="L24" s="20">
        <f>IF(Inventaire3[[#This Row],[Quantité à commander]]&gt;0,Inventaire3[[#This Row],[Quantité à commander]],0)-Inventaire3[[#This Row],[M]]-Inventaire3[[#This Row],[C]]-Inventaire3[[#This Row],[E]]</f>
        <v>0</v>
      </c>
      <c r="M24" s="15"/>
      <c r="N24" s="8"/>
      <c r="O24" s="20" t="str">
        <f>IF(Inventaire3[[#This Row],[E]]&gt;0,"Pour qui ?","")</f>
        <v/>
      </c>
      <c r="P24" s="16"/>
    </row>
    <row r="25" spans="2:16" ht="30.1" customHeight="1" x14ac:dyDescent="0.25">
      <c r="B25" s="9">
        <f>IFERROR(OR(Inventaire3[[#This Row],[A commander]]="x",Inventaire3[[#This Row],[Quantité à commander]]&gt;0)*valHighlight,0)</f>
        <v>0</v>
      </c>
      <c r="C25" s="7" t="s">
        <v>21</v>
      </c>
      <c r="D25" s="7" t="s">
        <v>68</v>
      </c>
      <c r="E25" s="10">
        <v>123</v>
      </c>
      <c r="F25" s="10">
        <v>56</v>
      </c>
      <c r="G25" s="11">
        <f>Inventaire3[[#This Row],[Prix de vente]]*85/100</f>
        <v>47.6</v>
      </c>
      <c r="H25" s="11"/>
      <c r="I25" s="16"/>
      <c r="J25" s="16"/>
      <c r="K25" s="16"/>
      <c r="L25" s="20">
        <f>IF(Inventaire3[[#This Row],[Quantité à commander]]&gt;0,Inventaire3[[#This Row],[Quantité à commander]],0)-Inventaire3[[#This Row],[M]]-Inventaire3[[#This Row],[C]]-Inventaire3[[#This Row],[E]]</f>
        <v>0</v>
      </c>
      <c r="M25" s="15"/>
      <c r="N25" s="8"/>
      <c r="O25" s="20" t="str">
        <f>IF(Inventaire3[[#This Row],[E]]&gt;0,"Pour qui ?","")</f>
        <v/>
      </c>
      <c r="P25" s="16"/>
    </row>
    <row r="26" spans="2:16" ht="30.1" customHeight="1" x14ac:dyDescent="0.25">
      <c r="B26" s="9">
        <f>IFERROR(OR(Inventaire3[[#This Row],[A commander]]="x",Inventaire3[[#This Row],[Quantité à commander]]&gt;0)*valHighlight,0)</f>
        <v>0</v>
      </c>
      <c r="C26" s="7" t="s">
        <v>21</v>
      </c>
      <c r="D26" s="7" t="s">
        <v>69</v>
      </c>
      <c r="E26" s="10">
        <v>123</v>
      </c>
      <c r="F26" s="10">
        <v>56</v>
      </c>
      <c r="G26" s="11">
        <f>Inventaire3[[#This Row],[Prix de vente]]*85/100</f>
        <v>47.6</v>
      </c>
      <c r="H26" s="11"/>
      <c r="I26" s="16"/>
      <c r="J26" s="16"/>
      <c r="K26" s="16"/>
      <c r="L26" s="20">
        <f>IF(Inventaire3[[#This Row],[Quantité à commander]]&gt;0,Inventaire3[[#This Row],[Quantité à commander]],0)-Inventaire3[[#This Row],[M]]-Inventaire3[[#This Row],[C]]-Inventaire3[[#This Row],[E]]</f>
        <v>0</v>
      </c>
      <c r="M26" s="15"/>
      <c r="N26" s="8"/>
      <c r="O26" s="20" t="str">
        <f>IF(Inventaire3[[#This Row],[E]]&gt;0,"Pour qui ?","")</f>
        <v/>
      </c>
      <c r="P26" s="16"/>
    </row>
    <row r="27" spans="2:16" ht="30.1" customHeight="1" x14ac:dyDescent="0.25">
      <c r="B27" s="9">
        <f>IFERROR(OR(Inventaire3[[#This Row],[A commander]]="x",Inventaire3[[#This Row],[Quantité à commander]]&gt;0)*valHighlight,0)</f>
        <v>0</v>
      </c>
      <c r="C27" s="7" t="s">
        <v>21</v>
      </c>
      <c r="D27" s="7" t="s">
        <v>70</v>
      </c>
      <c r="E27" s="10">
        <v>123</v>
      </c>
      <c r="F27" s="10">
        <v>56</v>
      </c>
      <c r="G27" s="11">
        <f>Inventaire3[[#This Row],[Prix de vente]]*85/100</f>
        <v>47.6</v>
      </c>
      <c r="H27" s="11"/>
      <c r="I27" s="16"/>
      <c r="J27" s="16"/>
      <c r="K27" s="16"/>
      <c r="L27" s="20">
        <f>IF(Inventaire3[[#This Row],[Quantité à commander]]&gt;0,Inventaire3[[#This Row],[Quantité à commander]],0)-Inventaire3[[#This Row],[M]]-Inventaire3[[#This Row],[C]]-Inventaire3[[#This Row],[E]]</f>
        <v>0</v>
      </c>
      <c r="M27" s="15"/>
      <c r="N27" s="8"/>
      <c r="O27" s="20" t="str">
        <f>IF(Inventaire3[[#This Row],[E]]&gt;0,"Pour qui ?","")</f>
        <v/>
      </c>
      <c r="P27" s="16"/>
    </row>
    <row r="28" spans="2:16" ht="30.1" customHeight="1" x14ac:dyDescent="0.25">
      <c r="B28" s="9">
        <f>IFERROR(OR(Inventaire3[[#This Row],[A commander]]="x",Inventaire3[[#This Row],[Quantité à commander]]&gt;0)*valHighlight,0)</f>
        <v>0</v>
      </c>
      <c r="C28" s="7" t="s">
        <v>21</v>
      </c>
      <c r="D28" s="7" t="s">
        <v>71</v>
      </c>
      <c r="E28" s="10">
        <v>123</v>
      </c>
      <c r="F28" s="10">
        <v>56</v>
      </c>
      <c r="G28" s="11">
        <f>Inventaire3[[#This Row],[Prix de vente]]*85/100</f>
        <v>47.6</v>
      </c>
      <c r="H28" s="11"/>
      <c r="I28" s="16"/>
      <c r="J28" s="16"/>
      <c r="K28" s="16"/>
      <c r="L28" s="20">
        <f>IF(Inventaire3[[#This Row],[Quantité à commander]]&gt;0,Inventaire3[[#This Row],[Quantité à commander]],0)-Inventaire3[[#This Row],[M]]-Inventaire3[[#This Row],[C]]-Inventaire3[[#This Row],[E]]</f>
        <v>0</v>
      </c>
      <c r="M28" s="15"/>
      <c r="N28" s="8"/>
      <c r="O28" s="20" t="str">
        <f>IF(Inventaire3[[#This Row],[E]]&gt;0,"Pour qui ?","")</f>
        <v/>
      </c>
      <c r="P28" s="16"/>
    </row>
    <row r="29" spans="2:16" ht="30.1" customHeight="1" x14ac:dyDescent="0.25">
      <c r="B29" s="9">
        <f>IFERROR(OR(Inventaire3[[#This Row],[A commander]]="x",Inventaire3[[#This Row],[Quantité à commander]]&gt;0)*valHighlight,0)</f>
        <v>0</v>
      </c>
      <c r="C29" s="7" t="s">
        <v>21</v>
      </c>
      <c r="D29" s="7" t="s">
        <v>72</v>
      </c>
      <c r="E29" s="10">
        <v>123</v>
      </c>
      <c r="F29" s="10">
        <v>56</v>
      </c>
      <c r="G29" s="11">
        <f>Inventaire3[[#This Row],[Prix de vente]]*85/100</f>
        <v>47.6</v>
      </c>
      <c r="H29" s="11"/>
      <c r="I29" s="16"/>
      <c r="J29" s="16"/>
      <c r="K29" s="16"/>
      <c r="L29" s="20">
        <f>IF(Inventaire3[[#This Row],[Quantité à commander]]&gt;0,Inventaire3[[#This Row],[Quantité à commander]],0)-Inventaire3[[#This Row],[M]]-Inventaire3[[#This Row],[C]]-Inventaire3[[#This Row],[E]]</f>
        <v>0</v>
      </c>
      <c r="M29" s="15"/>
      <c r="N29" s="8"/>
      <c r="O29" s="20" t="str">
        <f>IF(Inventaire3[[#This Row],[E]]&gt;0,"Pour qui ?","")</f>
        <v/>
      </c>
      <c r="P29" s="16"/>
    </row>
    <row r="30" spans="2:16" ht="30.1" customHeight="1" x14ac:dyDescent="0.25">
      <c r="B30" s="9">
        <f>IFERROR(OR(Inventaire3[[#This Row],[A commander]]="x",Inventaire3[[#This Row],[Quantité à commander]]&gt;0)*valHighlight,0)</f>
        <v>0</v>
      </c>
      <c r="C30" s="7" t="s">
        <v>21</v>
      </c>
      <c r="D30" s="7" t="s">
        <v>73</v>
      </c>
      <c r="E30" s="10">
        <v>123</v>
      </c>
      <c r="F30" s="10">
        <v>56</v>
      </c>
      <c r="G30" s="11">
        <f>Inventaire3[[#This Row],[Prix de vente]]*85/100</f>
        <v>47.6</v>
      </c>
      <c r="H30" s="11"/>
      <c r="I30" s="16"/>
      <c r="J30" s="16"/>
      <c r="K30" s="16"/>
      <c r="L30" s="20">
        <f>IF(Inventaire3[[#This Row],[Quantité à commander]]&gt;0,Inventaire3[[#This Row],[Quantité à commander]],0)-Inventaire3[[#This Row],[M]]-Inventaire3[[#This Row],[C]]-Inventaire3[[#This Row],[E]]</f>
        <v>0</v>
      </c>
      <c r="M30" s="15"/>
      <c r="N30" s="8"/>
      <c r="O30" s="20" t="str">
        <f>IF(Inventaire3[[#This Row],[E]]&gt;0,"Pour qui ?","")</f>
        <v/>
      </c>
      <c r="P30" s="16"/>
    </row>
    <row r="31" spans="2:16" ht="30.1" customHeight="1" x14ac:dyDescent="0.25">
      <c r="B31" s="9">
        <f>IFERROR(OR(Inventaire3[[#This Row],[A commander]]="x",Inventaire3[[#This Row],[Quantité à commander]]&gt;0)*valHighlight,0)</f>
        <v>0</v>
      </c>
      <c r="C31" s="7" t="s">
        <v>21</v>
      </c>
      <c r="D31" s="7" t="s">
        <v>74</v>
      </c>
      <c r="E31" s="10">
        <v>123</v>
      </c>
      <c r="F31" s="10">
        <v>56</v>
      </c>
      <c r="G31" s="11">
        <f>Inventaire3[[#This Row],[Prix de vente]]*85/100</f>
        <v>47.6</v>
      </c>
      <c r="H31" s="11"/>
      <c r="I31" s="16"/>
      <c r="J31" s="16"/>
      <c r="K31" s="16"/>
      <c r="L31" s="20">
        <f>IF(Inventaire3[[#This Row],[Quantité à commander]]&gt;0,Inventaire3[[#This Row],[Quantité à commander]],0)-Inventaire3[[#This Row],[M]]-Inventaire3[[#This Row],[C]]-Inventaire3[[#This Row],[E]]</f>
        <v>0</v>
      </c>
      <c r="M31" s="15"/>
      <c r="N31" s="8"/>
      <c r="O31" s="20" t="str">
        <f>IF(Inventaire3[[#This Row],[E]]&gt;0,"Pour qui ?","")</f>
        <v/>
      </c>
      <c r="P31" s="16"/>
    </row>
    <row r="32" spans="2:16" ht="30.1" customHeight="1" x14ac:dyDescent="0.25">
      <c r="B32" s="9">
        <f>IFERROR(OR(Inventaire3[[#This Row],[A commander]]="x",Inventaire3[[#This Row],[Quantité à commander]]&gt;0)*valHighlight,0)</f>
        <v>0</v>
      </c>
      <c r="C32" s="7" t="s">
        <v>21</v>
      </c>
      <c r="D32" s="7" t="s">
        <v>75</v>
      </c>
      <c r="E32" s="10">
        <v>123</v>
      </c>
      <c r="F32" s="10">
        <v>56</v>
      </c>
      <c r="G32" s="11">
        <f>Inventaire3[[#This Row],[Prix de vente]]*85/100</f>
        <v>47.6</v>
      </c>
      <c r="H32" s="11"/>
      <c r="I32" s="16"/>
      <c r="J32" s="16"/>
      <c r="K32" s="16"/>
      <c r="L32" s="20">
        <f>IF(Inventaire3[[#This Row],[Quantité à commander]]&gt;0,Inventaire3[[#This Row],[Quantité à commander]],0)-Inventaire3[[#This Row],[M]]-Inventaire3[[#This Row],[C]]-Inventaire3[[#This Row],[E]]</f>
        <v>0</v>
      </c>
      <c r="M32" s="15"/>
      <c r="N32" s="8"/>
      <c r="O32" s="20" t="str">
        <f>IF(Inventaire3[[#This Row],[E]]&gt;0,"Pour qui ?","")</f>
        <v/>
      </c>
      <c r="P32" s="16"/>
    </row>
    <row r="33" spans="2:16" ht="30.1" customHeight="1" x14ac:dyDescent="0.25">
      <c r="B33" s="9">
        <f>IFERROR(OR(Inventaire3[[#This Row],[A commander]]="x",Inventaire3[[#This Row],[Quantité à commander]]&gt;0)*valHighlight,0)</f>
        <v>0</v>
      </c>
      <c r="C33" s="7" t="s">
        <v>21</v>
      </c>
      <c r="D33" s="7" t="s">
        <v>76</v>
      </c>
      <c r="E33" s="10">
        <v>123</v>
      </c>
      <c r="F33" s="10">
        <v>56</v>
      </c>
      <c r="G33" s="11">
        <f>Inventaire3[[#This Row],[Prix de vente]]*85/100</f>
        <v>47.6</v>
      </c>
      <c r="H33" s="11"/>
      <c r="I33" s="16"/>
      <c r="J33" s="16"/>
      <c r="K33" s="16"/>
      <c r="L33" s="20">
        <f>IF(Inventaire3[[#This Row],[Quantité à commander]]&gt;0,Inventaire3[[#This Row],[Quantité à commander]],0)-Inventaire3[[#This Row],[M]]-Inventaire3[[#This Row],[C]]-Inventaire3[[#This Row],[E]]</f>
        <v>0</v>
      </c>
      <c r="M33" s="15"/>
      <c r="N33" s="8"/>
      <c r="O33" s="20" t="str">
        <f>IF(Inventaire3[[#This Row],[E]]&gt;0,"Pour qui ?","")</f>
        <v/>
      </c>
      <c r="P33" s="16"/>
    </row>
    <row r="34" spans="2:16" ht="30.1" customHeight="1" x14ac:dyDescent="0.25">
      <c r="B34" s="9">
        <f>IFERROR(OR(Inventaire3[[#This Row],[A commander]]="x",Inventaire3[[#This Row],[Quantité à commander]]&gt;0)*valHighlight,0)</f>
        <v>0</v>
      </c>
      <c r="C34" s="7" t="s">
        <v>21</v>
      </c>
      <c r="D34" s="7" t="s">
        <v>77</v>
      </c>
      <c r="E34" s="10">
        <v>123</v>
      </c>
      <c r="F34" s="10">
        <v>56</v>
      </c>
      <c r="G34" s="11">
        <f>Inventaire3[[#This Row],[Prix de vente]]*85/100</f>
        <v>47.6</v>
      </c>
      <c r="H34" s="11"/>
      <c r="I34" s="16"/>
      <c r="J34" s="16"/>
      <c r="K34" s="16"/>
      <c r="L34" s="20">
        <f>IF(Inventaire3[[#This Row],[Quantité à commander]]&gt;0,Inventaire3[[#This Row],[Quantité à commander]],0)-Inventaire3[[#This Row],[M]]-Inventaire3[[#This Row],[C]]-Inventaire3[[#This Row],[E]]</f>
        <v>0</v>
      </c>
      <c r="M34" s="15"/>
      <c r="N34" s="8"/>
      <c r="O34" s="20" t="str">
        <f>IF(Inventaire3[[#This Row],[E]]&gt;0,"Pour qui ?","")</f>
        <v/>
      </c>
      <c r="P34" s="16"/>
    </row>
    <row r="35" spans="2:16" ht="30.1" customHeight="1" x14ac:dyDescent="0.25">
      <c r="B35" s="9">
        <f>IFERROR(OR(Inventaire3[[#This Row],[A commander]]="x",Inventaire3[[#This Row],[Quantité à commander]]&gt;0)*valHighlight,0)</f>
        <v>0</v>
      </c>
      <c r="C35" s="7" t="s">
        <v>21</v>
      </c>
      <c r="D35" s="7" t="s">
        <v>78</v>
      </c>
      <c r="E35" s="10">
        <v>123</v>
      </c>
      <c r="F35" s="10">
        <v>56</v>
      </c>
      <c r="G35" s="11">
        <f>Inventaire3[[#This Row],[Prix de vente]]*85/100</f>
        <v>47.6</v>
      </c>
      <c r="H35" s="11"/>
      <c r="I35" s="16"/>
      <c r="J35" s="16"/>
      <c r="K35" s="16"/>
      <c r="L35" s="20">
        <f>IF(Inventaire3[[#This Row],[Quantité à commander]]&gt;0,Inventaire3[[#This Row],[Quantité à commander]],0)-Inventaire3[[#This Row],[M]]-Inventaire3[[#This Row],[C]]-Inventaire3[[#This Row],[E]]</f>
        <v>0</v>
      </c>
      <c r="M35" s="15"/>
      <c r="N35" s="8"/>
      <c r="O35" s="20" t="str">
        <f>IF(Inventaire3[[#This Row],[E]]&gt;0,"Pour qui ?","")</f>
        <v/>
      </c>
      <c r="P35" s="16"/>
    </row>
    <row r="36" spans="2:16" ht="30.1" customHeight="1" x14ac:dyDescent="0.25">
      <c r="B36" s="9">
        <f>IFERROR(OR(Inventaire3[[#This Row],[A commander]]="x",Inventaire3[[#This Row],[Quantité à commander]]&gt;0)*valHighlight,0)</f>
        <v>0</v>
      </c>
      <c r="C36" s="7" t="s">
        <v>21</v>
      </c>
      <c r="D36" s="7" t="s">
        <v>79</v>
      </c>
      <c r="E36" s="10">
        <v>123</v>
      </c>
      <c r="F36" s="10">
        <v>56</v>
      </c>
      <c r="G36" s="11">
        <f>Inventaire3[[#This Row],[Prix de vente]]*85/100</f>
        <v>47.6</v>
      </c>
      <c r="H36" s="11"/>
      <c r="I36" s="16"/>
      <c r="J36" s="16"/>
      <c r="K36" s="16"/>
      <c r="L36" s="20">
        <f>IF(Inventaire3[[#This Row],[Quantité à commander]]&gt;0,Inventaire3[[#This Row],[Quantité à commander]],0)-Inventaire3[[#This Row],[M]]-Inventaire3[[#This Row],[C]]-Inventaire3[[#This Row],[E]]</f>
        <v>0</v>
      </c>
      <c r="M36" s="15"/>
      <c r="N36" s="8"/>
      <c r="O36" s="20" t="str">
        <f>IF(Inventaire3[[#This Row],[E]]&gt;0,"Pour qui ?","")</f>
        <v/>
      </c>
      <c r="P36" s="16"/>
    </row>
    <row r="37" spans="2:16" ht="30.1" customHeight="1" x14ac:dyDescent="0.25">
      <c r="B37" s="9">
        <f>IFERROR(OR(Inventaire3[[#This Row],[A commander]]="x",Inventaire3[[#This Row],[Quantité à commander]]&gt;0)*valHighlight,0)</f>
        <v>0</v>
      </c>
      <c r="C37" s="7" t="s">
        <v>21</v>
      </c>
      <c r="D37" s="7" t="s">
        <v>80</v>
      </c>
      <c r="E37" s="10">
        <v>123</v>
      </c>
      <c r="F37" s="10">
        <v>56</v>
      </c>
      <c r="G37" s="11">
        <f>Inventaire3[[#This Row],[Prix de vente]]*85/100</f>
        <v>47.6</v>
      </c>
      <c r="H37" s="11"/>
      <c r="I37" s="16"/>
      <c r="J37" s="16"/>
      <c r="K37" s="16"/>
      <c r="L37" s="20">
        <f>IF(Inventaire3[[#This Row],[Quantité à commander]]&gt;0,Inventaire3[[#This Row],[Quantité à commander]],0)-Inventaire3[[#This Row],[M]]-Inventaire3[[#This Row],[C]]-Inventaire3[[#This Row],[E]]</f>
        <v>0</v>
      </c>
      <c r="M37" s="15"/>
      <c r="N37" s="8"/>
      <c r="O37" s="20" t="str">
        <f>IF(Inventaire3[[#This Row],[E]]&gt;0,"Pour qui ?","")</f>
        <v/>
      </c>
      <c r="P37" s="16"/>
    </row>
    <row r="38" spans="2:16" ht="30.1" customHeight="1" x14ac:dyDescent="0.25">
      <c r="B38" s="9">
        <f>IFERROR(OR(Inventaire3[[#This Row],[A commander]]="x",Inventaire3[[#This Row],[Quantité à commander]]&gt;0)*valHighlight,0)</f>
        <v>0</v>
      </c>
      <c r="C38" s="7" t="s">
        <v>21</v>
      </c>
      <c r="D38" s="7" t="s">
        <v>81</v>
      </c>
      <c r="E38" s="10">
        <v>123</v>
      </c>
      <c r="F38" s="10">
        <v>56</v>
      </c>
      <c r="G38" s="11">
        <f>Inventaire3[[#This Row],[Prix de vente]]*85/100</f>
        <v>47.6</v>
      </c>
      <c r="H38" s="11"/>
      <c r="I38" s="16"/>
      <c r="J38" s="16"/>
      <c r="K38" s="16"/>
      <c r="L38" s="20">
        <f>IF(Inventaire3[[#This Row],[Quantité à commander]]&gt;0,Inventaire3[[#This Row],[Quantité à commander]],0)-Inventaire3[[#This Row],[M]]-Inventaire3[[#This Row],[C]]-Inventaire3[[#This Row],[E]]</f>
        <v>0</v>
      </c>
      <c r="M38" s="15"/>
      <c r="N38" s="8"/>
      <c r="O38" s="20" t="str">
        <f>IF(Inventaire3[[#This Row],[E]]&gt;0,"Pour qui ?","")</f>
        <v/>
      </c>
      <c r="P38" s="16"/>
    </row>
    <row r="39" spans="2:16" ht="30.1" customHeight="1" x14ac:dyDescent="0.25">
      <c r="B39" s="9">
        <f>IFERROR(OR(Inventaire3[[#This Row],[A commander]]="x",Inventaire3[[#This Row],[Quantité à commander]]&gt;0)*valHighlight,0)</f>
        <v>0</v>
      </c>
      <c r="C39" s="7" t="s">
        <v>21</v>
      </c>
      <c r="D39" s="7" t="s">
        <v>82</v>
      </c>
      <c r="E39" s="10">
        <v>123</v>
      </c>
      <c r="F39" s="10">
        <v>56</v>
      </c>
      <c r="G39" s="11">
        <f>Inventaire3[[#This Row],[Prix de vente]]*85/100</f>
        <v>47.6</v>
      </c>
      <c r="H39" s="11"/>
      <c r="I39" s="16"/>
      <c r="J39" s="16"/>
      <c r="K39" s="16"/>
      <c r="L39" s="20">
        <f>IF(Inventaire3[[#This Row],[Quantité à commander]]&gt;0,Inventaire3[[#This Row],[Quantité à commander]],0)-Inventaire3[[#This Row],[M]]-Inventaire3[[#This Row],[C]]-Inventaire3[[#This Row],[E]]</f>
        <v>0</v>
      </c>
      <c r="M39" s="15"/>
      <c r="N39" s="8"/>
      <c r="O39" s="20" t="str">
        <f>IF(Inventaire3[[#This Row],[E]]&gt;0,"Pour qui ?","")</f>
        <v/>
      </c>
      <c r="P39" s="16"/>
    </row>
    <row r="40" spans="2:16" ht="30.1" customHeight="1" x14ac:dyDescent="0.25">
      <c r="B40" s="9">
        <f>IFERROR(OR(Inventaire3[[#This Row],[A commander]]="x",Inventaire3[[#This Row],[Quantité à commander]]&gt;0)*valHighlight,0)</f>
        <v>0</v>
      </c>
      <c r="C40" s="7" t="s">
        <v>21</v>
      </c>
      <c r="D40" s="7" t="s">
        <v>83</v>
      </c>
      <c r="E40" s="10">
        <v>123</v>
      </c>
      <c r="F40" s="10">
        <v>56</v>
      </c>
      <c r="G40" s="11">
        <f>Inventaire3[[#This Row],[Prix de vente]]*85/100</f>
        <v>47.6</v>
      </c>
      <c r="H40" s="11"/>
      <c r="I40" s="16"/>
      <c r="J40" s="16"/>
      <c r="K40" s="16"/>
      <c r="L40" s="20">
        <f>IF(Inventaire3[[#This Row],[Quantité à commander]]&gt;0,Inventaire3[[#This Row],[Quantité à commander]],0)-Inventaire3[[#This Row],[M]]-Inventaire3[[#This Row],[C]]-Inventaire3[[#This Row],[E]]</f>
        <v>0</v>
      </c>
      <c r="M40" s="15"/>
      <c r="N40" s="8"/>
      <c r="O40" s="20" t="str">
        <f>IF(Inventaire3[[#This Row],[E]]&gt;0,"Pour qui ?","")</f>
        <v/>
      </c>
      <c r="P40" s="16"/>
    </row>
  </sheetData>
  <conditionalFormatting sqref="C3 C6:P40">
    <cfRule type="expression" dxfId="47" priority="1">
      <formula>$B3=1</formula>
    </cfRule>
    <cfRule type="expression" dxfId="46" priority="2">
      <formula>$N3="oui"</formula>
    </cfRule>
  </conditionalFormatting>
  <dataValidations count="11">
    <dataValidation allowBlank="1" showInputMessage="1" showErrorMessage="1" prompt="Entrez Oui si l’article a été retiré. Lorsque la valeur Oui est entrée, la ligne correspondante est mise en surbrillance gris clair et le style barré est appliqué au texte" sqref="N5" xr:uid="{16004438-EA28-4D99-AFF5-9ADF99C36394}"/>
    <dataValidation allowBlank="1" showInputMessage="1" showErrorMessage="1" prompt="Entrez la quantité réapprovisionnée pour chaque article dans cette colonne" sqref="M5" xr:uid="{6E96492B-07CE-4402-A41A-9DDE50725D3A}"/>
    <dataValidation allowBlank="1" showInputMessage="1" showErrorMessage="1" prompt="Entrez le seuil de réapprovisionnement pour chaque article dans cette colonne" sqref="O5:P5 G5:L5" xr:uid="{CAFF57E3-4FF4-4F85-8A33-B671ABF8FE91}"/>
    <dataValidation allowBlank="1" showInputMessage="1" showErrorMessage="1" prompt="La valeur de stock pour chaque article est calculée automatiquement dans cette colonne" sqref="F5" xr:uid="{98E547F7-8EC4-44C0-B383-95BEF4292AEE}"/>
    <dataValidation allowBlank="1" showInputMessage="1" showErrorMessage="1" prompt="Entrez le prix unitaire de chaque article dans cette colonne" sqref="E5" xr:uid="{F9436999-67B3-40A4-B08B-7355C8055E6B}"/>
    <dataValidation allowBlank="1" showInputMessage="1" showErrorMessage="1" prompt="Entrez une description de l’article dans cette colonne" sqref="D5" xr:uid="{7F96BEE5-01F0-4213-B5C3-D875EF541ECA}"/>
    <dataValidation allowBlank="1" showInputMessage="1" showErrorMessage="1" prompt="Entrez la référence de stock de l’article dans cette colonne" sqref="C5" xr:uid="{41B506B8-5771-4900-8D89-C9954FE8F646}"/>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5" xr:uid="{1503D51D-69EB-496C-8E6E-2716B446F83C}"/>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O1" xr:uid="{08763314-6F26-4D4E-B978-60B2E7D45CAD}"/>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xr:uid="{567A441C-FBF8-4FBB-8E21-BD227061A1C1}"/>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P1" xr:uid="{9903E476-178E-4533-A68D-A1E0A1C1283C}">
      <formula1>"Oui, Non"</formula1>
    </dataValidation>
  </dataValidations>
  <hyperlinks>
    <hyperlink ref="E1" r:id="rId1" xr:uid="{63139156-9178-44F9-9E57-77D342CDD40D}"/>
  </hyperlinks>
  <printOptions horizontalCentered="1"/>
  <pageMargins left="0.25" right="0.25" top="0.75" bottom="0.75" header="0.05" footer="0.3"/>
  <pageSetup paperSize="9" scale="41" fitToHeight="0" orientation="portrait" r:id="rId2"/>
  <headerFooter differentFirst="1">
    <oddFooter>Page &amp;P of &amp;N</oddFooter>
  </headerFooter>
  <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iconSet" priority="3" id="{FD29FC36-78B5-4E65-B815-474D158C1AE9}">
            <x14:iconSet custom="1">
              <x14:cfvo type="percent">
                <xm:f>0</xm:f>
              </x14:cfvo>
              <x14:cfvo type="num">
                <xm:f>0</xm:f>
              </x14:cfvo>
              <x14:cfvo type="num">
                <xm:f>1</xm:f>
              </x14:cfvo>
              <x14:cfIcon iconSet="NoIcons" iconId="0"/>
              <x14:cfIcon iconSet="NoIcons" iconId="0"/>
              <x14:cfIcon iconSet="3Flags" iconId="0"/>
            </x14:iconSet>
          </x14:cfRule>
          <xm:sqref>B6:B40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E2771-1488-4A20-9FA0-D4565DE8BF98}">
  <sheetPr codeName="Sheet3">
    <tabColor theme="5" tint="0.59999389629810485"/>
    <pageSetUpPr fitToPage="1"/>
  </sheetPr>
  <dimension ref="A1:P40"/>
  <sheetViews>
    <sheetView showGridLines="0" zoomScale="76" zoomScaleNormal="85" workbookViewId="0">
      <pane xSplit="2" ySplit="5" topLeftCell="C6" activePane="bottomRight" state="frozen"/>
      <selection pane="topRight" activeCell="C1" sqref="C1"/>
      <selection pane="bottomLeft" activeCell="A6" sqref="A6"/>
      <selection pane="bottomRight" activeCell="C2" sqref="C2"/>
    </sheetView>
  </sheetViews>
  <sheetFormatPr baseColWidth="10" defaultColWidth="9.125" defaultRowHeight="30.1" customHeight="1" x14ac:dyDescent="0.25"/>
  <cols>
    <col min="1" max="1" width="1.75" customWidth="1"/>
    <col min="2" max="2" width="3" style="3" customWidth="1"/>
    <col min="3" max="3" width="22.875" customWidth="1"/>
    <col min="4" max="4" width="18.75" style="1" customWidth="1"/>
    <col min="5" max="5" width="16" style="1" customWidth="1"/>
    <col min="6" max="6" width="14.125" style="1" customWidth="1"/>
    <col min="7" max="8" width="16.25" style="1" customWidth="1"/>
    <col min="9" max="12" width="6.125" style="1" customWidth="1"/>
    <col min="13" max="13" width="15.5" customWidth="1"/>
    <col min="14" max="14" width="16.75" customWidth="1"/>
    <col min="15" max="15" width="13.875" style="1" customWidth="1"/>
    <col min="16" max="16" width="13.75" style="1" customWidth="1"/>
    <col min="17" max="17" width="1.75" customWidth="1"/>
  </cols>
  <sheetData>
    <row r="1" spans="1:16" ht="72" customHeight="1" x14ac:dyDescent="0.25">
      <c r="A1" s="4"/>
      <c r="B1" s="2"/>
      <c r="C1" s="26" t="s">
        <v>84</v>
      </c>
      <c r="D1" s="27" t="s">
        <v>37</v>
      </c>
      <c r="E1" s="28" t="s">
        <v>38</v>
      </c>
      <c r="F1" s="28"/>
      <c r="G1" s="28"/>
      <c r="H1" s="28"/>
      <c r="I1" s="28"/>
      <c r="J1" s="28"/>
      <c r="K1" s="28"/>
      <c r="L1" s="28"/>
      <c r="M1" s="28"/>
      <c r="N1" s="28"/>
      <c r="O1" s="12" t="s">
        <v>15</v>
      </c>
      <c r="P1" s="5" t="s">
        <v>16</v>
      </c>
    </row>
    <row r="2" spans="1:16" ht="11.55" customHeight="1" thickBot="1" x14ac:dyDescent="0.3">
      <c r="D2"/>
    </row>
    <row r="3" spans="1:16" ht="37.549999999999997" customHeight="1" thickTop="1" thickBot="1" x14ac:dyDescent="0.3">
      <c r="C3" s="14" t="s">
        <v>24</v>
      </c>
      <c r="D3" s="24" t="s">
        <v>35</v>
      </c>
      <c r="L3" s="21" t="s">
        <v>32</v>
      </c>
      <c r="M3" s="22"/>
      <c r="N3" s="22"/>
      <c r="O3" s="23" t="s">
        <v>32</v>
      </c>
      <c r="P3" s="18"/>
    </row>
    <row r="4" spans="1:16" ht="4.0999999999999996" customHeight="1" thickTop="1" x14ac:dyDescent="0.25"/>
    <row r="5" spans="1:16" ht="42.8" customHeight="1" x14ac:dyDescent="0.25">
      <c r="B5" s="9" t="s">
        <v>0</v>
      </c>
      <c r="C5" s="6" t="s">
        <v>29</v>
      </c>
      <c r="D5" s="6" t="s">
        <v>7</v>
      </c>
      <c r="E5" s="6" t="s">
        <v>19</v>
      </c>
      <c r="F5" s="6" t="s">
        <v>18</v>
      </c>
      <c r="G5" s="6" t="s">
        <v>20</v>
      </c>
      <c r="H5" s="6" t="s">
        <v>23</v>
      </c>
      <c r="I5" s="6" t="s">
        <v>25</v>
      </c>
      <c r="J5" s="6" t="s">
        <v>26</v>
      </c>
      <c r="K5" s="6" t="s">
        <v>27</v>
      </c>
      <c r="L5" s="17" t="s">
        <v>28</v>
      </c>
      <c r="M5" s="6" t="s">
        <v>22</v>
      </c>
      <c r="N5" s="6" t="s">
        <v>34</v>
      </c>
      <c r="O5" s="17" t="s">
        <v>31</v>
      </c>
      <c r="P5" s="19" t="s">
        <v>30</v>
      </c>
    </row>
    <row r="6" spans="1:16" ht="30.1" customHeight="1" x14ac:dyDescent="0.25">
      <c r="B6" s="9">
        <f>IFERROR(OR(Inventaire5[[#This Row],[A commander]]="x",Inventaire5[[#This Row],[Quantité à commander]]&gt;0)*valHighlight,0)</f>
        <v>1</v>
      </c>
      <c r="C6" s="7" t="s">
        <v>1</v>
      </c>
      <c r="D6" s="7" t="s">
        <v>8</v>
      </c>
      <c r="E6" s="10">
        <v>10</v>
      </c>
      <c r="F6" s="10">
        <v>51</v>
      </c>
      <c r="G6" s="11">
        <f>Inventaire5[[#This Row],[Prix de vente]]*85/100</f>
        <v>43.35</v>
      </c>
      <c r="H6" s="11"/>
      <c r="I6" s="16"/>
      <c r="J6" s="16"/>
      <c r="K6" s="16"/>
      <c r="L6" s="20">
        <f>IF(Inventaire5[[#This Row],[Quantité à commander]]&gt;0,Inventaire5[[#This Row],[Quantité à commander]],0)-Inventaire5[[#This Row],[M]]-Inventaire5[[#This Row],[C]]-Inventaire5[[#This Row],[E]]</f>
        <v>5</v>
      </c>
      <c r="M6" s="15">
        <v>5</v>
      </c>
      <c r="N6" s="8"/>
      <c r="O6" s="20" t="str">
        <f>IF(Inventaire5[[#This Row],[E]]&gt;0,"Pour qui ?","")</f>
        <v/>
      </c>
      <c r="P6" s="16"/>
    </row>
    <row r="7" spans="1:16" ht="30.1" customHeight="1" x14ac:dyDescent="0.25">
      <c r="B7" s="9">
        <f>IFERROR(OR(Inventaire5[[#This Row],[A commander]]="x",Inventaire5[[#This Row],[Quantité à commander]]&gt;0)*valHighlight,0)</f>
        <v>1</v>
      </c>
      <c r="C7" s="7" t="s">
        <v>2</v>
      </c>
      <c r="D7" s="7" t="s">
        <v>9</v>
      </c>
      <c r="E7" s="10">
        <v>10</v>
      </c>
      <c r="F7" s="10">
        <v>93</v>
      </c>
      <c r="G7" s="11">
        <f>Inventaire5[[#This Row],[Prix de vente]]*85/100</f>
        <v>79.05</v>
      </c>
      <c r="H7" s="11"/>
      <c r="I7" s="16"/>
      <c r="J7" s="16"/>
      <c r="K7" s="16"/>
      <c r="L7" s="20">
        <f>IF(Inventaire5[[#This Row],[Quantité à commander]]&gt;0,Inventaire5[[#This Row],[Quantité à commander]],0)-Inventaire5[[#This Row],[M]]-Inventaire5[[#This Row],[C]]-Inventaire5[[#This Row],[E]]</f>
        <v>5</v>
      </c>
      <c r="M7" s="15">
        <v>5</v>
      </c>
      <c r="N7" s="8"/>
      <c r="O7" s="20" t="str">
        <f>IF(Inventaire5[[#This Row],[E]]&gt;0,"Pour qui ?","")</f>
        <v/>
      </c>
      <c r="P7" s="16" t="s">
        <v>33</v>
      </c>
    </row>
    <row r="8" spans="1:16" ht="30.1" customHeight="1" x14ac:dyDescent="0.25">
      <c r="B8" s="9">
        <f>IFERROR(OR(Inventaire5[[#This Row],[A commander]]="x",Inventaire5[[#This Row],[Quantité à commander]]&gt;0)*valHighlight,0)</f>
        <v>1</v>
      </c>
      <c r="C8" s="7" t="s">
        <v>3</v>
      </c>
      <c r="D8" s="7" t="s">
        <v>10</v>
      </c>
      <c r="E8" s="10">
        <v>101</v>
      </c>
      <c r="F8" s="10">
        <v>57</v>
      </c>
      <c r="G8" s="11">
        <f>Inventaire5[[#This Row],[Prix de vente]]*85/100</f>
        <v>48.45</v>
      </c>
      <c r="H8" s="11"/>
      <c r="I8" s="16"/>
      <c r="J8" s="16"/>
      <c r="K8" s="16"/>
      <c r="L8" s="20">
        <f>IF(Inventaire5[[#This Row],[Quantité à commander]]&gt;0,Inventaire5[[#This Row],[Quantité à commander]],0)-Inventaire5[[#This Row],[M]]-Inventaire5[[#This Row],[C]]-Inventaire5[[#This Row],[E]]</f>
        <v>1</v>
      </c>
      <c r="M8" s="15">
        <v>1</v>
      </c>
      <c r="N8" s="8"/>
      <c r="O8" s="20" t="str">
        <f>IF(Inventaire5[[#This Row],[E]]&gt;0,"Pour qui ?","")</f>
        <v/>
      </c>
      <c r="P8" s="16"/>
    </row>
    <row r="9" spans="1:16" ht="30.1" customHeight="1" x14ac:dyDescent="0.25">
      <c r="B9" s="9">
        <f>IFERROR(OR(Inventaire5[[#This Row],[A commander]]="x",Inventaire5[[#This Row],[Quantité à commander]]&gt;0)*valHighlight,0)</f>
        <v>0</v>
      </c>
      <c r="C9" s="68" t="s">
        <v>56</v>
      </c>
      <c r="D9" s="68" t="s">
        <v>56</v>
      </c>
      <c r="E9" s="69"/>
      <c r="F9" s="69"/>
      <c r="G9" s="70">
        <f>Inventaire5[[#This Row],[Prix de vente]]*85/100</f>
        <v>0</v>
      </c>
      <c r="H9" s="70"/>
      <c r="I9" s="71"/>
      <c r="J9" s="71"/>
      <c r="K9" s="71"/>
      <c r="L9" s="72">
        <f>IF(Inventaire5[[#This Row],[Quantité à commander]]&gt;0,Inventaire5[[#This Row],[Quantité à commander]],0)-Inventaire5[[#This Row],[M]]-Inventaire5[[#This Row],[C]]-Inventaire5[[#This Row],[E]]</f>
        <v>0</v>
      </c>
      <c r="M9" s="73"/>
      <c r="N9" s="74"/>
      <c r="O9" s="72" t="str">
        <f>IF(Inventaire5[[#This Row],[E]]&gt;0,"Pour qui ?","")</f>
        <v/>
      </c>
      <c r="P9" s="71"/>
    </row>
    <row r="10" spans="1:16" ht="30.1" customHeight="1" x14ac:dyDescent="0.25">
      <c r="B10" s="9">
        <f>IFERROR(OR(Inventaire5[[#This Row],[A commander]]="x",Inventaire5[[#This Row],[Quantité à commander]]&gt;0)*valHighlight,0)</f>
        <v>0</v>
      </c>
      <c r="C10" s="68" t="s">
        <v>57</v>
      </c>
      <c r="D10" s="68" t="s">
        <v>57</v>
      </c>
      <c r="E10" s="69"/>
      <c r="F10" s="69"/>
      <c r="G10" s="70">
        <f>Inventaire5[[#This Row],[Prix de vente]]*85/100</f>
        <v>0</v>
      </c>
      <c r="H10" s="70"/>
      <c r="I10" s="71"/>
      <c r="J10" s="71"/>
      <c r="K10" s="71"/>
      <c r="L10" s="72">
        <f>IF(Inventaire5[[#This Row],[Quantité à commander]]&gt;0,Inventaire5[[#This Row],[Quantité à commander]],0)-Inventaire5[[#This Row],[M]]-Inventaire5[[#This Row],[C]]-Inventaire5[[#This Row],[E]]</f>
        <v>0</v>
      </c>
      <c r="M10" s="73"/>
      <c r="N10" s="74"/>
      <c r="O10" s="72" t="str">
        <f>IF(Inventaire5[[#This Row],[E]]&gt;0,"Pour qui ?","")</f>
        <v/>
      </c>
      <c r="P10" s="71"/>
    </row>
    <row r="11" spans="1:16" ht="30.1" customHeight="1" x14ac:dyDescent="0.25">
      <c r="B11" s="9">
        <f>IFERROR(OR(Inventaire5[[#This Row],[A commander]]="x",Inventaire5[[#This Row],[Quantité à commander]]&gt;0)*valHighlight,0)</f>
        <v>0</v>
      </c>
      <c r="C11" s="68" t="s">
        <v>58</v>
      </c>
      <c r="D11" s="68" t="s">
        <v>58</v>
      </c>
      <c r="E11" s="69"/>
      <c r="F11" s="69"/>
      <c r="G11" s="70">
        <f>Inventaire5[[#This Row],[Prix de vente]]*85/100</f>
        <v>0</v>
      </c>
      <c r="H11" s="70"/>
      <c r="I11" s="71"/>
      <c r="J11" s="71"/>
      <c r="K11" s="71"/>
      <c r="L11" s="72">
        <f>IF(Inventaire5[[#This Row],[Quantité à commander]]&gt;0,Inventaire5[[#This Row],[Quantité à commander]],0)-Inventaire5[[#This Row],[M]]-Inventaire5[[#This Row],[C]]-Inventaire5[[#This Row],[E]]</f>
        <v>0</v>
      </c>
      <c r="M11" s="73"/>
      <c r="N11" s="74"/>
      <c r="O11" s="72" t="str">
        <f>IF(Inventaire5[[#This Row],[E]]&gt;0,"Pour qui ?","")</f>
        <v/>
      </c>
      <c r="P11" s="71"/>
    </row>
    <row r="12" spans="1:16" ht="30.1" customHeight="1" x14ac:dyDescent="0.25">
      <c r="B12" s="9">
        <f>IFERROR(OR(Inventaire5[[#This Row],[A commander]]="x",Inventaire5[[#This Row],[Quantité à commander]]&gt;0)*valHighlight,0)</f>
        <v>0</v>
      </c>
      <c r="C12" s="68" t="s">
        <v>59</v>
      </c>
      <c r="D12" s="68" t="s">
        <v>59</v>
      </c>
      <c r="E12" s="69"/>
      <c r="F12" s="69"/>
      <c r="G12" s="70">
        <f>Inventaire5[[#This Row],[Prix de vente]]*85/100</f>
        <v>0</v>
      </c>
      <c r="H12" s="70"/>
      <c r="I12" s="71"/>
      <c r="J12" s="71"/>
      <c r="K12" s="71"/>
      <c r="L12" s="72">
        <f>IF(Inventaire5[[#This Row],[Quantité à commander]]&gt;0,Inventaire5[[#This Row],[Quantité à commander]],0)-Inventaire5[[#This Row],[M]]-Inventaire5[[#This Row],[C]]-Inventaire5[[#This Row],[E]]</f>
        <v>0</v>
      </c>
      <c r="M12" s="73"/>
      <c r="N12" s="74"/>
      <c r="O12" s="72" t="str">
        <f>IF(Inventaire5[[#This Row],[E]]&gt;0,"Pour qui ?","")</f>
        <v/>
      </c>
      <c r="P12" s="71"/>
    </row>
    <row r="13" spans="1:16" ht="30.1" customHeight="1" x14ac:dyDescent="0.25">
      <c r="B13" s="9">
        <f>IFERROR(OR(Inventaire5[[#This Row],[A commander]]="x",Inventaire5[[#This Row],[Quantité à commander]]&gt;0)*valHighlight,0)</f>
        <v>1</v>
      </c>
      <c r="C13" s="7" t="s">
        <v>4</v>
      </c>
      <c r="D13" s="7" t="s">
        <v>11</v>
      </c>
      <c r="E13" s="10">
        <v>1100</v>
      </c>
      <c r="F13" s="10">
        <v>19</v>
      </c>
      <c r="G13" s="11">
        <f>Inventaire5[[#This Row],[Prix de vente]]*85/100</f>
        <v>16.149999999999999</v>
      </c>
      <c r="H13" s="11"/>
      <c r="I13" s="16"/>
      <c r="J13" s="16"/>
      <c r="K13" s="16"/>
      <c r="L13" s="20">
        <f>IF(Inventaire5[[#This Row],[Quantité à commander]]&gt;0,Inventaire5[[#This Row],[Quantité à commander]],0)-Inventaire5[[#This Row],[M]]-Inventaire5[[#This Row],[C]]-Inventaire5[[#This Row],[E]]</f>
        <v>4</v>
      </c>
      <c r="M13" s="15">
        <v>4</v>
      </c>
      <c r="N13" s="8"/>
      <c r="O13" s="20" t="str">
        <f>IF(Inventaire5[[#This Row],[E]]&gt;0,"Pour qui ?","")</f>
        <v/>
      </c>
      <c r="P13" s="16"/>
    </row>
    <row r="14" spans="1:16" ht="30.1" customHeight="1" x14ac:dyDescent="0.25">
      <c r="B14" s="9">
        <f>IFERROR(OR(Inventaire5[[#This Row],[A commander]]="x",Inventaire5[[#This Row],[Quantité à commander]]&gt;0)*valHighlight,0)</f>
        <v>1</v>
      </c>
      <c r="C14" s="13" t="s">
        <v>24</v>
      </c>
      <c r="D14" s="7" t="s">
        <v>12</v>
      </c>
      <c r="E14" s="10">
        <v>123</v>
      </c>
      <c r="F14" s="10">
        <v>75</v>
      </c>
      <c r="G14" s="11">
        <f>Inventaire5[[#This Row],[Prix de vente]]*85/100</f>
        <v>63.75</v>
      </c>
      <c r="H14" s="11"/>
      <c r="I14" s="16"/>
      <c r="J14" s="16"/>
      <c r="K14" s="16"/>
      <c r="L14" s="20">
        <f>IF(Inventaire5[[#This Row],[Quantité à commander]]&gt;0,Inventaire5[[#This Row],[Quantité à commander]],0)-Inventaire5[[#This Row],[M]]-Inventaire5[[#This Row],[C]]-Inventaire5[[#This Row],[E]]</f>
        <v>5</v>
      </c>
      <c r="M14" s="15">
        <v>5</v>
      </c>
      <c r="N14" s="8"/>
      <c r="O14" s="20" t="str">
        <f>IF(Inventaire5[[#This Row],[E]]&gt;0,"Pour qui ?","")</f>
        <v/>
      </c>
      <c r="P14" s="16"/>
    </row>
    <row r="15" spans="1:16" ht="30.1" customHeight="1" x14ac:dyDescent="0.25">
      <c r="B15" s="9">
        <f>IFERROR(OR(Inventaire5[[#This Row],[A commander]]="x",Inventaire5[[#This Row],[Quantité à commander]]&gt;0)*valHighlight,0)</f>
        <v>1</v>
      </c>
      <c r="C15" s="25" t="s">
        <v>5</v>
      </c>
      <c r="D15" s="7" t="s">
        <v>13</v>
      </c>
      <c r="E15" s="10">
        <v>123</v>
      </c>
      <c r="F15" s="10">
        <v>11</v>
      </c>
      <c r="G15" s="11">
        <f>Inventaire5[[#This Row],[Prix de vente]]*85/100</f>
        <v>9.35</v>
      </c>
      <c r="H15" s="11"/>
      <c r="I15" s="16"/>
      <c r="J15" s="16"/>
      <c r="K15" s="16"/>
      <c r="L15" s="20">
        <f>IF(Inventaire5[[#This Row],[Quantité à commander]]&gt;0,Inventaire5[[#This Row],[Quantité à commander]],0)-Inventaire5[[#This Row],[M]]-Inventaire5[[#This Row],[C]]-Inventaire5[[#This Row],[E]]</f>
        <v>20</v>
      </c>
      <c r="M15" s="15">
        <v>20</v>
      </c>
      <c r="N15" s="8" t="s">
        <v>17</v>
      </c>
      <c r="O15" s="20" t="str">
        <f>IF(Inventaire5[[#This Row],[E]]&gt;0,"Pour qui ?","")</f>
        <v/>
      </c>
      <c r="P15" s="16"/>
    </row>
    <row r="16" spans="1:16" ht="30.1" customHeight="1" x14ac:dyDescent="0.25">
      <c r="B16" s="9">
        <f>IFERROR(OR(Inventaire5[[#This Row],[A commander]]="x",Inventaire5[[#This Row],[Quantité à commander]]&gt;0)*valHighlight,0)</f>
        <v>0</v>
      </c>
      <c r="C16" s="7" t="s">
        <v>21</v>
      </c>
      <c r="D16" s="7" t="s">
        <v>14</v>
      </c>
      <c r="E16" s="10">
        <v>123</v>
      </c>
      <c r="F16" s="10">
        <v>56</v>
      </c>
      <c r="G16" s="11">
        <f>Inventaire5[[#This Row],[Prix de vente]]*85/100</f>
        <v>47.6</v>
      </c>
      <c r="H16" s="11"/>
      <c r="I16" s="16"/>
      <c r="J16" s="16"/>
      <c r="K16" s="16"/>
      <c r="L16" s="20">
        <f>IF(Inventaire5[[#This Row],[Quantité à commander]]&gt;0,Inventaire5[[#This Row],[Quantité à commander]],0)-Inventaire5[[#This Row],[M]]-Inventaire5[[#This Row],[C]]-Inventaire5[[#This Row],[E]]</f>
        <v>0</v>
      </c>
      <c r="M16" s="15"/>
      <c r="N16" s="8"/>
      <c r="O16" s="20" t="str">
        <f>IF(Inventaire5[[#This Row],[E]]&gt;0,"Pour qui ?","")</f>
        <v/>
      </c>
      <c r="P16" s="16"/>
    </row>
    <row r="17" spans="2:16" ht="30.1" customHeight="1" x14ac:dyDescent="0.25">
      <c r="B17" s="9">
        <f>IFERROR(OR(Inventaire5[[#This Row],[A commander]]="x",Inventaire5[[#This Row],[Quantité à commander]]&gt;0)*valHighlight,0)</f>
        <v>0</v>
      </c>
      <c r="C17" s="7" t="s">
        <v>21</v>
      </c>
      <c r="D17" s="7" t="s">
        <v>60</v>
      </c>
      <c r="E17" s="10">
        <v>123</v>
      </c>
      <c r="F17" s="10">
        <v>56</v>
      </c>
      <c r="G17" s="11">
        <f>Inventaire5[[#This Row],[Prix de vente]]*85/100</f>
        <v>47.6</v>
      </c>
      <c r="H17" s="11"/>
      <c r="I17" s="16"/>
      <c r="J17" s="16"/>
      <c r="K17" s="16"/>
      <c r="L17" s="20">
        <f>IF(Inventaire5[[#This Row],[Quantité à commander]]&gt;0,Inventaire5[[#This Row],[Quantité à commander]],0)-Inventaire5[[#This Row],[M]]-Inventaire5[[#This Row],[C]]-Inventaire5[[#This Row],[E]]</f>
        <v>0</v>
      </c>
      <c r="M17" s="15"/>
      <c r="N17" s="8"/>
      <c r="O17" s="20" t="str">
        <f>IF(Inventaire5[[#This Row],[E]]&gt;0,"Pour qui ?","")</f>
        <v/>
      </c>
      <c r="P17" s="16"/>
    </row>
    <row r="18" spans="2:16" ht="30.1" customHeight="1" x14ac:dyDescent="0.25">
      <c r="B18" s="9">
        <f>IFERROR(OR(Inventaire5[[#This Row],[A commander]]="x",Inventaire5[[#This Row],[Quantité à commander]]&gt;0)*valHighlight,0)</f>
        <v>0</v>
      </c>
      <c r="C18" s="7" t="s">
        <v>21</v>
      </c>
      <c r="D18" s="7" t="s">
        <v>61</v>
      </c>
      <c r="E18" s="10">
        <v>123</v>
      </c>
      <c r="F18" s="10">
        <v>56</v>
      </c>
      <c r="G18" s="11">
        <f>Inventaire5[[#This Row],[Prix de vente]]*85/100</f>
        <v>47.6</v>
      </c>
      <c r="H18" s="11"/>
      <c r="I18" s="16"/>
      <c r="J18" s="16"/>
      <c r="K18" s="16"/>
      <c r="L18" s="20">
        <f>IF(Inventaire5[[#This Row],[Quantité à commander]]&gt;0,Inventaire5[[#This Row],[Quantité à commander]],0)-Inventaire5[[#This Row],[M]]-Inventaire5[[#This Row],[C]]-Inventaire5[[#This Row],[E]]</f>
        <v>0</v>
      </c>
      <c r="M18" s="15"/>
      <c r="N18" s="8"/>
      <c r="O18" s="20" t="str">
        <f>IF(Inventaire5[[#This Row],[E]]&gt;0,"Pour qui ?","")</f>
        <v/>
      </c>
      <c r="P18" s="16"/>
    </row>
    <row r="19" spans="2:16" ht="30.1" customHeight="1" x14ac:dyDescent="0.25">
      <c r="B19" s="9">
        <f>IFERROR(OR(Inventaire5[[#This Row],[A commander]]="x",Inventaire5[[#This Row],[Quantité à commander]]&gt;0)*valHighlight,0)</f>
        <v>0</v>
      </c>
      <c r="C19" s="7" t="s">
        <v>21</v>
      </c>
      <c r="D19" s="7" t="s">
        <v>62</v>
      </c>
      <c r="E19" s="10">
        <v>123</v>
      </c>
      <c r="F19" s="10">
        <v>56</v>
      </c>
      <c r="G19" s="11">
        <f>Inventaire5[[#This Row],[Prix de vente]]*85/100</f>
        <v>47.6</v>
      </c>
      <c r="H19" s="11"/>
      <c r="I19" s="16"/>
      <c r="J19" s="16"/>
      <c r="K19" s="16"/>
      <c r="L19" s="20">
        <f>IF(Inventaire5[[#This Row],[Quantité à commander]]&gt;0,Inventaire5[[#This Row],[Quantité à commander]],0)-Inventaire5[[#This Row],[M]]-Inventaire5[[#This Row],[C]]-Inventaire5[[#This Row],[E]]</f>
        <v>0</v>
      </c>
      <c r="M19" s="15"/>
      <c r="N19" s="8"/>
      <c r="O19" s="20" t="str">
        <f>IF(Inventaire5[[#This Row],[E]]&gt;0,"Pour qui ?","")</f>
        <v/>
      </c>
      <c r="P19" s="16"/>
    </row>
    <row r="20" spans="2:16" ht="30.1" customHeight="1" x14ac:dyDescent="0.25">
      <c r="B20" s="9">
        <f>IFERROR(OR(Inventaire5[[#This Row],[A commander]]="x",Inventaire5[[#This Row],[Quantité à commander]]&gt;0)*valHighlight,0)</f>
        <v>0</v>
      </c>
      <c r="C20" s="7" t="s">
        <v>21</v>
      </c>
      <c r="D20" s="7" t="s">
        <v>63</v>
      </c>
      <c r="E20" s="10">
        <v>123</v>
      </c>
      <c r="F20" s="10">
        <v>56</v>
      </c>
      <c r="G20" s="11">
        <f>Inventaire5[[#This Row],[Prix de vente]]*85/100</f>
        <v>47.6</v>
      </c>
      <c r="H20" s="11"/>
      <c r="I20" s="16"/>
      <c r="J20" s="16"/>
      <c r="K20" s="16"/>
      <c r="L20" s="20">
        <f>IF(Inventaire5[[#This Row],[Quantité à commander]]&gt;0,Inventaire5[[#This Row],[Quantité à commander]],0)-Inventaire5[[#This Row],[M]]-Inventaire5[[#This Row],[C]]-Inventaire5[[#This Row],[E]]</f>
        <v>0</v>
      </c>
      <c r="M20" s="15"/>
      <c r="N20" s="8"/>
      <c r="O20" s="20" t="str">
        <f>IF(Inventaire5[[#This Row],[E]]&gt;0,"Pour qui ?","")</f>
        <v/>
      </c>
      <c r="P20" s="16"/>
    </row>
    <row r="21" spans="2:16" ht="30.1" customHeight="1" x14ac:dyDescent="0.25">
      <c r="B21" s="9">
        <f>IFERROR(OR(Inventaire5[[#This Row],[A commander]]="x",Inventaire5[[#This Row],[Quantité à commander]]&gt;0)*valHighlight,0)</f>
        <v>0</v>
      </c>
      <c r="C21" s="7" t="s">
        <v>21</v>
      </c>
      <c r="D21" s="7" t="s">
        <v>64</v>
      </c>
      <c r="E21" s="10">
        <v>123</v>
      </c>
      <c r="F21" s="10">
        <v>56</v>
      </c>
      <c r="G21" s="11">
        <f>Inventaire5[[#This Row],[Prix de vente]]*85/100</f>
        <v>47.6</v>
      </c>
      <c r="H21" s="11"/>
      <c r="I21" s="16"/>
      <c r="J21" s="16"/>
      <c r="K21" s="16"/>
      <c r="L21" s="20">
        <f>IF(Inventaire5[[#This Row],[Quantité à commander]]&gt;0,Inventaire5[[#This Row],[Quantité à commander]],0)-Inventaire5[[#This Row],[M]]-Inventaire5[[#This Row],[C]]-Inventaire5[[#This Row],[E]]</f>
        <v>0</v>
      </c>
      <c r="M21" s="15"/>
      <c r="N21" s="8"/>
      <c r="O21" s="20" t="str">
        <f>IF(Inventaire5[[#This Row],[E]]&gt;0,"Pour qui ?","")</f>
        <v/>
      </c>
      <c r="P21" s="16"/>
    </row>
    <row r="22" spans="2:16" ht="30.1" customHeight="1" x14ac:dyDescent="0.25">
      <c r="B22" s="9">
        <f>IFERROR(OR(Inventaire5[[#This Row],[A commander]]="x",Inventaire5[[#This Row],[Quantité à commander]]&gt;0)*valHighlight,0)</f>
        <v>0</v>
      </c>
      <c r="C22" s="7" t="s">
        <v>21</v>
      </c>
      <c r="D22" s="7" t="s">
        <v>65</v>
      </c>
      <c r="E22" s="10">
        <v>123</v>
      </c>
      <c r="F22" s="10">
        <v>56</v>
      </c>
      <c r="G22" s="11">
        <f>Inventaire5[[#This Row],[Prix de vente]]*85/100</f>
        <v>47.6</v>
      </c>
      <c r="H22" s="11"/>
      <c r="I22" s="16"/>
      <c r="J22" s="16"/>
      <c r="K22" s="16"/>
      <c r="L22" s="20">
        <f>IF(Inventaire5[[#This Row],[Quantité à commander]]&gt;0,Inventaire5[[#This Row],[Quantité à commander]],0)-Inventaire5[[#This Row],[M]]-Inventaire5[[#This Row],[C]]-Inventaire5[[#This Row],[E]]</f>
        <v>0</v>
      </c>
      <c r="M22" s="15"/>
      <c r="N22" s="8"/>
      <c r="O22" s="20" t="str">
        <f>IF(Inventaire5[[#This Row],[E]]&gt;0,"Pour qui ?","")</f>
        <v/>
      </c>
      <c r="P22" s="16"/>
    </row>
    <row r="23" spans="2:16" ht="30.1" customHeight="1" x14ac:dyDescent="0.25">
      <c r="B23" s="9">
        <f>IFERROR(OR(Inventaire5[[#This Row],[A commander]]="x",Inventaire5[[#This Row],[Quantité à commander]]&gt;0)*valHighlight,0)</f>
        <v>0</v>
      </c>
      <c r="C23" s="7" t="s">
        <v>21</v>
      </c>
      <c r="D23" s="7" t="s">
        <v>66</v>
      </c>
      <c r="E23" s="10">
        <v>123</v>
      </c>
      <c r="F23" s="10">
        <v>56</v>
      </c>
      <c r="G23" s="11">
        <f>Inventaire5[[#This Row],[Prix de vente]]*85/100</f>
        <v>47.6</v>
      </c>
      <c r="H23" s="11"/>
      <c r="I23" s="16"/>
      <c r="J23" s="16"/>
      <c r="K23" s="16"/>
      <c r="L23" s="20">
        <f>IF(Inventaire5[[#This Row],[Quantité à commander]]&gt;0,Inventaire5[[#This Row],[Quantité à commander]],0)-Inventaire5[[#This Row],[M]]-Inventaire5[[#This Row],[C]]-Inventaire5[[#This Row],[E]]</f>
        <v>0</v>
      </c>
      <c r="M23" s="15"/>
      <c r="N23" s="8"/>
      <c r="O23" s="20" t="str">
        <f>IF(Inventaire5[[#This Row],[E]]&gt;0,"Pour qui ?","")</f>
        <v/>
      </c>
      <c r="P23" s="16"/>
    </row>
    <row r="24" spans="2:16" ht="30.1" customHeight="1" x14ac:dyDescent="0.25">
      <c r="B24" s="9">
        <f>IFERROR(OR(Inventaire5[[#This Row],[A commander]]="x",Inventaire5[[#This Row],[Quantité à commander]]&gt;0)*valHighlight,0)</f>
        <v>0</v>
      </c>
      <c r="C24" s="7" t="s">
        <v>21</v>
      </c>
      <c r="D24" s="7" t="s">
        <v>67</v>
      </c>
      <c r="E24" s="10">
        <v>123</v>
      </c>
      <c r="F24" s="10">
        <v>56</v>
      </c>
      <c r="G24" s="11">
        <f>Inventaire5[[#This Row],[Prix de vente]]*85/100</f>
        <v>47.6</v>
      </c>
      <c r="H24" s="11"/>
      <c r="I24" s="16"/>
      <c r="J24" s="16"/>
      <c r="K24" s="16"/>
      <c r="L24" s="20">
        <f>IF(Inventaire5[[#This Row],[Quantité à commander]]&gt;0,Inventaire5[[#This Row],[Quantité à commander]],0)-Inventaire5[[#This Row],[M]]-Inventaire5[[#This Row],[C]]-Inventaire5[[#This Row],[E]]</f>
        <v>0</v>
      </c>
      <c r="M24" s="15"/>
      <c r="N24" s="8"/>
      <c r="O24" s="20" t="str">
        <f>IF(Inventaire5[[#This Row],[E]]&gt;0,"Pour qui ?","")</f>
        <v/>
      </c>
      <c r="P24" s="16"/>
    </row>
    <row r="25" spans="2:16" ht="30.1" customHeight="1" x14ac:dyDescent="0.25">
      <c r="B25" s="9">
        <f>IFERROR(OR(Inventaire5[[#This Row],[A commander]]="x",Inventaire5[[#This Row],[Quantité à commander]]&gt;0)*valHighlight,0)</f>
        <v>0</v>
      </c>
      <c r="C25" s="7" t="s">
        <v>21</v>
      </c>
      <c r="D25" s="7" t="s">
        <v>68</v>
      </c>
      <c r="E25" s="10">
        <v>123</v>
      </c>
      <c r="F25" s="10">
        <v>56</v>
      </c>
      <c r="G25" s="11">
        <f>Inventaire5[[#This Row],[Prix de vente]]*85/100</f>
        <v>47.6</v>
      </c>
      <c r="H25" s="11"/>
      <c r="I25" s="16"/>
      <c r="J25" s="16"/>
      <c r="K25" s="16"/>
      <c r="L25" s="20">
        <f>IF(Inventaire5[[#This Row],[Quantité à commander]]&gt;0,Inventaire5[[#This Row],[Quantité à commander]],0)-Inventaire5[[#This Row],[M]]-Inventaire5[[#This Row],[C]]-Inventaire5[[#This Row],[E]]</f>
        <v>0</v>
      </c>
      <c r="M25" s="15"/>
      <c r="N25" s="8"/>
      <c r="O25" s="20" t="str">
        <f>IF(Inventaire5[[#This Row],[E]]&gt;0,"Pour qui ?","")</f>
        <v/>
      </c>
      <c r="P25" s="16"/>
    </row>
    <row r="26" spans="2:16" ht="30.1" customHeight="1" x14ac:dyDescent="0.25">
      <c r="B26" s="9">
        <f>IFERROR(OR(Inventaire5[[#This Row],[A commander]]="x",Inventaire5[[#This Row],[Quantité à commander]]&gt;0)*valHighlight,0)</f>
        <v>0</v>
      </c>
      <c r="C26" s="7" t="s">
        <v>21</v>
      </c>
      <c r="D26" s="7" t="s">
        <v>69</v>
      </c>
      <c r="E26" s="10">
        <v>123</v>
      </c>
      <c r="F26" s="10">
        <v>56</v>
      </c>
      <c r="G26" s="11">
        <f>Inventaire5[[#This Row],[Prix de vente]]*85/100</f>
        <v>47.6</v>
      </c>
      <c r="H26" s="11"/>
      <c r="I26" s="16"/>
      <c r="J26" s="16"/>
      <c r="K26" s="16"/>
      <c r="L26" s="20">
        <f>IF(Inventaire5[[#This Row],[Quantité à commander]]&gt;0,Inventaire5[[#This Row],[Quantité à commander]],0)-Inventaire5[[#This Row],[M]]-Inventaire5[[#This Row],[C]]-Inventaire5[[#This Row],[E]]</f>
        <v>0</v>
      </c>
      <c r="M26" s="15"/>
      <c r="N26" s="8"/>
      <c r="O26" s="20" t="str">
        <f>IF(Inventaire5[[#This Row],[E]]&gt;0,"Pour qui ?","")</f>
        <v/>
      </c>
      <c r="P26" s="16"/>
    </row>
    <row r="27" spans="2:16" ht="30.1" customHeight="1" x14ac:dyDescent="0.25">
      <c r="B27" s="9">
        <f>IFERROR(OR(Inventaire5[[#This Row],[A commander]]="x",Inventaire5[[#This Row],[Quantité à commander]]&gt;0)*valHighlight,0)</f>
        <v>0</v>
      </c>
      <c r="C27" s="7" t="s">
        <v>21</v>
      </c>
      <c r="D27" s="7" t="s">
        <v>70</v>
      </c>
      <c r="E27" s="10">
        <v>123</v>
      </c>
      <c r="F27" s="10">
        <v>56</v>
      </c>
      <c r="G27" s="11">
        <f>Inventaire5[[#This Row],[Prix de vente]]*85/100</f>
        <v>47.6</v>
      </c>
      <c r="H27" s="11"/>
      <c r="I27" s="16"/>
      <c r="J27" s="16"/>
      <c r="K27" s="16"/>
      <c r="L27" s="20">
        <f>IF(Inventaire5[[#This Row],[Quantité à commander]]&gt;0,Inventaire5[[#This Row],[Quantité à commander]],0)-Inventaire5[[#This Row],[M]]-Inventaire5[[#This Row],[C]]-Inventaire5[[#This Row],[E]]</f>
        <v>0</v>
      </c>
      <c r="M27" s="15"/>
      <c r="N27" s="8"/>
      <c r="O27" s="20" t="str">
        <f>IF(Inventaire5[[#This Row],[E]]&gt;0,"Pour qui ?","")</f>
        <v/>
      </c>
      <c r="P27" s="16"/>
    </row>
    <row r="28" spans="2:16" ht="30.1" customHeight="1" x14ac:dyDescent="0.25">
      <c r="B28" s="9">
        <f>IFERROR(OR(Inventaire5[[#This Row],[A commander]]="x",Inventaire5[[#This Row],[Quantité à commander]]&gt;0)*valHighlight,0)</f>
        <v>0</v>
      </c>
      <c r="C28" s="7" t="s">
        <v>21</v>
      </c>
      <c r="D28" s="7" t="s">
        <v>71</v>
      </c>
      <c r="E28" s="10">
        <v>123</v>
      </c>
      <c r="F28" s="10">
        <v>56</v>
      </c>
      <c r="G28" s="11">
        <f>Inventaire5[[#This Row],[Prix de vente]]*85/100</f>
        <v>47.6</v>
      </c>
      <c r="H28" s="11"/>
      <c r="I28" s="16"/>
      <c r="J28" s="16"/>
      <c r="K28" s="16"/>
      <c r="L28" s="20">
        <f>IF(Inventaire5[[#This Row],[Quantité à commander]]&gt;0,Inventaire5[[#This Row],[Quantité à commander]],0)-Inventaire5[[#This Row],[M]]-Inventaire5[[#This Row],[C]]-Inventaire5[[#This Row],[E]]</f>
        <v>0</v>
      </c>
      <c r="M28" s="15"/>
      <c r="N28" s="8"/>
      <c r="O28" s="20" t="str">
        <f>IF(Inventaire5[[#This Row],[E]]&gt;0,"Pour qui ?","")</f>
        <v/>
      </c>
      <c r="P28" s="16"/>
    </row>
    <row r="29" spans="2:16" ht="30.1" customHeight="1" x14ac:dyDescent="0.25">
      <c r="B29" s="9">
        <f>IFERROR(OR(Inventaire5[[#This Row],[A commander]]="x",Inventaire5[[#This Row],[Quantité à commander]]&gt;0)*valHighlight,0)</f>
        <v>0</v>
      </c>
      <c r="C29" s="7" t="s">
        <v>21</v>
      </c>
      <c r="D29" s="7" t="s">
        <v>72</v>
      </c>
      <c r="E29" s="10">
        <v>123</v>
      </c>
      <c r="F29" s="10">
        <v>56</v>
      </c>
      <c r="G29" s="11">
        <f>Inventaire5[[#This Row],[Prix de vente]]*85/100</f>
        <v>47.6</v>
      </c>
      <c r="H29" s="11"/>
      <c r="I29" s="16"/>
      <c r="J29" s="16"/>
      <c r="K29" s="16"/>
      <c r="L29" s="20">
        <f>IF(Inventaire5[[#This Row],[Quantité à commander]]&gt;0,Inventaire5[[#This Row],[Quantité à commander]],0)-Inventaire5[[#This Row],[M]]-Inventaire5[[#This Row],[C]]-Inventaire5[[#This Row],[E]]</f>
        <v>0</v>
      </c>
      <c r="M29" s="15"/>
      <c r="N29" s="8"/>
      <c r="O29" s="20" t="str">
        <f>IF(Inventaire5[[#This Row],[E]]&gt;0,"Pour qui ?","")</f>
        <v/>
      </c>
      <c r="P29" s="16"/>
    </row>
    <row r="30" spans="2:16" ht="30.1" customHeight="1" x14ac:dyDescent="0.25">
      <c r="B30" s="9">
        <f>IFERROR(OR(Inventaire5[[#This Row],[A commander]]="x",Inventaire5[[#This Row],[Quantité à commander]]&gt;0)*valHighlight,0)</f>
        <v>0</v>
      </c>
      <c r="C30" s="7" t="s">
        <v>21</v>
      </c>
      <c r="D30" s="7" t="s">
        <v>73</v>
      </c>
      <c r="E30" s="10">
        <v>123</v>
      </c>
      <c r="F30" s="10">
        <v>56</v>
      </c>
      <c r="G30" s="11">
        <f>Inventaire5[[#This Row],[Prix de vente]]*85/100</f>
        <v>47.6</v>
      </c>
      <c r="H30" s="11"/>
      <c r="I30" s="16"/>
      <c r="J30" s="16"/>
      <c r="K30" s="16"/>
      <c r="L30" s="20">
        <f>IF(Inventaire5[[#This Row],[Quantité à commander]]&gt;0,Inventaire5[[#This Row],[Quantité à commander]],0)-Inventaire5[[#This Row],[M]]-Inventaire5[[#This Row],[C]]-Inventaire5[[#This Row],[E]]</f>
        <v>0</v>
      </c>
      <c r="M30" s="15"/>
      <c r="N30" s="8"/>
      <c r="O30" s="20" t="str">
        <f>IF(Inventaire5[[#This Row],[E]]&gt;0,"Pour qui ?","")</f>
        <v/>
      </c>
      <c r="P30" s="16"/>
    </row>
    <row r="31" spans="2:16" ht="30.1" customHeight="1" x14ac:dyDescent="0.25">
      <c r="B31" s="9">
        <f>IFERROR(OR(Inventaire5[[#This Row],[A commander]]="x",Inventaire5[[#This Row],[Quantité à commander]]&gt;0)*valHighlight,0)</f>
        <v>0</v>
      </c>
      <c r="C31" s="7" t="s">
        <v>21</v>
      </c>
      <c r="D31" s="7" t="s">
        <v>74</v>
      </c>
      <c r="E31" s="10">
        <v>123</v>
      </c>
      <c r="F31" s="10">
        <v>56</v>
      </c>
      <c r="G31" s="11">
        <f>Inventaire5[[#This Row],[Prix de vente]]*85/100</f>
        <v>47.6</v>
      </c>
      <c r="H31" s="11"/>
      <c r="I31" s="16"/>
      <c r="J31" s="16"/>
      <c r="K31" s="16"/>
      <c r="L31" s="20">
        <f>IF(Inventaire5[[#This Row],[Quantité à commander]]&gt;0,Inventaire5[[#This Row],[Quantité à commander]],0)-Inventaire5[[#This Row],[M]]-Inventaire5[[#This Row],[C]]-Inventaire5[[#This Row],[E]]</f>
        <v>0</v>
      </c>
      <c r="M31" s="15"/>
      <c r="N31" s="8"/>
      <c r="O31" s="20" t="str">
        <f>IF(Inventaire5[[#This Row],[E]]&gt;0,"Pour qui ?","")</f>
        <v/>
      </c>
      <c r="P31" s="16"/>
    </row>
    <row r="32" spans="2:16" ht="30.1" customHeight="1" x14ac:dyDescent="0.25">
      <c r="B32" s="9">
        <f>IFERROR(OR(Inventaire5[[#This Row],[A commander]]="x",Inventaire5[[#This Row],[Quantité à commander]]&gt;0)*valHighlight,0)</f>
        <v>0</v>
      </c>
      <c r="C32" s="7" t="s">
        <v>21</v>
      </c>
      <c r="D32" s="7" t="s">
        <v>75</v>
      </c>
      <c r="E32" s="10">
        <v>123</v>
      </c>
      <c r="F32" s="10">
        <v>56</v>
      </c>
      <c r="G32" s="11">
        <f>Inventaire5[[#This Row],[Prix de vente]]*85/100</f>
        <v>47.6</v>
      </c>
      <c r="H32" s="11"/>
      <c r="I32" s="16"/>
      <c r="J32" s="16"/>
      <c r="K32" s="16"/>
      <c r="L32" s="20">
        <f>IF(Inventaire5[[#This Row],[Quantité à commander]]&gt;0,Inventaire5[[#This Row],[Quantité à commander]],0)-Inventaire5[[#This Row],[M]]-Inventaire5[[#This Row],[C]]-Inventaire5[[#This Row],[E]]</f>
        <v>0</v>
      </c>
      <c r="M32" s="15"/>
      <c r="N32" s="8"/>
      <c r="O32" s="20" t="str">
        <f>IF(Inventaire5[[#This Row],[E]]&gt;0,"Pour qui ?","")</f>
        <v/>
      </c>
      <c r="P32" s="16"/>
    </row>
    <row r="33" spans="2:16" ht="30.1" customHeight="1" x14ac:dyDescent="0.25">
      <c r="B33" s="9">
        <f>IFERROR(OR(Inventaire5[[#This Row],[A commander]]="x",Inventaire5[[#This Row],[Quantité à commander]]&gt;0)*valHighlight,0)</f>
        <v>0</v>
      </c>
      <c r="C33" s="7" t="s">
        <v>21</v>
      </c>
      <c r="D33" s="7" t="s">
        <v>76</v>
      </c>
      <c r="E33" s="10">
        <v>123</v>
      </c>
      <c r="F33" s="10">
        <v>56</v>
      </c>
      <c r="G33" s="11">
        <f>Inventaire5[[#This Row],[Prix de vente]]*85/100</f>
        <v>47.6</v>
      </c>
      <c r="H33" s="11"/>
      <c r="I33" s="16"/>
      <c r="J33" s="16"/>
      <c r="K33" s="16"/>
      <c r="L33" s="20">
        <f>IF(Inventaire5[[#This Row],[Quantité à commander]]&gt;0,Inventaire5[[#This Row],[Quantité à commander]],0)-Inventaire5[[#This Row],[M]]-Inventaire5[[#This Row],[C]]-Inventaire5[[#This Row],[E]]</f>
        <v>0</v>
      </c>
      <c r="M33" s="15"/>
      <c r="N33" s="8"/>
      <c r="O33" s="20" t="str">
        <f>IF(Inventaire5[[#This Row],[E]]&gt;0,"Pour qui ?","")</f>
        <v/>
      </c>
      <c r="P33" s="16"/>
    </row>
    <row r="34" spans="2:16" ht="30.1" customHeight="1" x14ac:dyDescent="0.25">
      <c r="B34" s="9">
        <f>IFERROR(OR(Inventaire5[[#This Row],[A commander]]="x",Inventaire5[[#This Row],[Quantité à commander]]&gt;0)*valHighlight,0)</f>
        <v>0</v>
      </c>
      <c r="C34" s="7" t="s">
        <v>21</v>
      </c>
      <c r="D34" s="7" t="s">
        <v>77</v>
      </c>
      <c r="E34" s="10">
        <v>123</v>
      </c>
      <c r="F34" s="10">
        <v>56</v>
      </c>
      <c r="G34" s="11">
        <f>Inventaire5[[#This Row],[Prix de vente]]*85/100</f>
        <v>47.6</v>
      </c>
      <c r="H34" s="11"/>
      <c r="I34" s="16"/>
      <c r="J34" s="16"/>
      <c r="K34" s="16"/>
      <c r="L34" s="20">
        <f>IF(Inventaire5[[#This Row],[Quantité à commander]]&gt;0,Inventaire5[[#This Row],[Quantité à commander]],0)-Inventaire5[[#This Row],[M]]-Inventaire5[[#This Row],[C]]-Inventaire5[[#This Row],[E]]</f>
        <v>0</v>
      </c>
      <c r="M34" s="15"/>
      <c r="N34" s="8"/>
      <c r="O34" s="20" t="str">
        <f>IF(Inventaire5[[#This Row],[E]]&gt;0,"Pour qui ?","")</f>
        <v/>
      </c>
      <c r="P34" s="16"/>
    </row>
    <row r="35" spans="2:16" ht="30.1" customHeight="1" x14ac:dyDescent="0.25">
      <c r="B35" s="9">
        <f>IFERROR(OR(Inventaire5[[#This Row],[A commander]]="x",Inventaire5[[#This Row],[Quantité à commander]]&gt;0)*valHighlight,0)</f>
        <v>0</v>
      </c>
      <c r="C35" s="7" t="s">
        <v>21</v>
      </c>
      <c r="D35" s="7" t="s">
        <v>78</v>
      </c>
      <c r="E35" s="10">
        <v>123</v>
      </c>
      <c r="F35" s="10">
        <v>56</v>
      </c>
      <c r="G35" s="11">
        <f>Inventaire5[[#This Row],[Prix de vente]]*85/100</f>
        <v>47.6</v>
      </c>
      <c r="H35" s="11"/>
      <c r="I35" s="16"/>
      <c r="J35" s="16"/>
      <c r="K35" s="16"/>
      <c r="L35" s="20">
        <f>IF(Inventaire5[[#This Row],[Quantité à commander]]&gt;0,Inventaire5[[#This Row],[Quantité à commander]],0)-Inventaire5[[#This Row],[M]]-Inventaire5[[#This Row],[C]]-Inventaire5[[#This Row],[E]]</f>
        <v>0</v>
      </c>
      <c r="M35" s="15"/>
      <c r="N35" s="8"/>
      <c r="O35" s="20" t="str">
        <f>IF(Inventaire5[[#This Row],[E]]&gt;0,"Pour qui ?","")</f>
        <v/>
      </c>
      <c r="P35" s="16"/>
    </row>
    <row r="36" spans="2:16" ht="30.1" customHeight="1" x14ac:dyDescent="0.25">
      <c r="B36" s="9">
        <f>IFERROR(OR(Inventaire5[[#This Row],[A commander]]="x",Inventaire5[[#This Row],[Quantité à commander]]&gt;0)*valHighlight,0)</f>
        <v>0</v>
      </c>
      <c r="C36" s="7" t="s">
        <v>21</v>
      </c>
      <c r="D36" s="7" t="s">
        <v>79</v>
      </c>
      <c r="E36" s="10">
        <v>123</v>
      </c>
      <c r="F36" s="10">
        <v>56</v>
      </c>
      <c r="G36" s="11">
        <f>Inventaire5[[#This Row],[Prix de vente]]*85/100</f>
        <v>47.6</v>
      </c>
      <c r="H36" s="11"/>
      <c r="I36" s="16"/>
      <c r="J36" s="16"/>
      <c r="K36" s="16"/>
      <c r="L36" s="20">
        <f>IF(Inventaire5[[#This Row],[Quantité à commander]]&gt;0,Inventaire5[[#This Row],[Quantité à commander]],0)-Inventaire5[[#This Row],[M]]-Inventaire5[[#This Row],[C]]-Inventaire5[[#This Row],[E]]</f>
        <v>0</v>
      </c>
      <c r="M36" s="15"/>
      <c r="N36" s="8"/>
      <c r="O36" s="20" t="str">
        <f>IF(Inventaire5[[#This Row],[E]]&gt;0,"Pour qui ?","")</f>
        <v/>
      </c>
      <c r="P36" s="16"/>
    </row>
    <row r="37" spans="2:16" ht="30.1" customHeight="1" x14ac:dyDescent="0.25">
      <c r="B37" s="9">
        <f>IFERROR(OR(Inventaire5[[#This Row],[A commander]]="x",Inventaire5[[#This Row],[Quantité à commander]]&gt;0)*valHighlight,0)</f>
        <v>0</v>
      </c>
      <c r="C37" s="7" t="s">
        <v>21</v>
      </c>
      <c r="D37" s="7" t="s">
        <v>80</v>
      </c>
      <c r="E37" s="10">
        <v>123</v>
      </c>
      <c r="F37" s="10">
        <v>56</v>
      </c>
      <c r="G37" s="11">
        <f>Inventaire5[[#This Row],[Prix de vente]]*85/100</f>
        <v>47.6</v>
      </c>
      <c r="H37" s="11"/>
      <c r="I37" s="16"/>
      <c r="J37" s="16"/>
      <c r="K37" s="16"/>
      <c r="L37" s="20">
        <f>IF(Inventaire5[[#This Row],[Quantité à commander]]&gt;0,Inventaire5[[#This Row],[Quantité à commander]],0)-Inventaire5[[#This Row],[M]]-Inventaire5[[#This Row],[C]]-Inventaire5[[#This Row],[E]]</f>
        <v>0</v>
      </c>
      <c r="M37" s="15"/>
      <c r="N37" s="8"/>
      <c r="O37" s="20" t="str">
        <f>IF(Inventaire5[[#This Row],[E]]&gt;0,"Pour qui ?","")</f>
        <v/>
      </c>
      <c r="P37" s="16"/>
    </row>
    <row r="38" spans="2:16" ht="30.1" customHeight="1" x14ac:dyDescent="0.25">
      <c r="B38" s="9">
        <f>IFERROR(OR(Inventaire5[[#This Row],[A commander]]="x",Inventaire5[[#This Row],[Quantité à commander]]&gt;0)*valHighlight,0)</f>
        <v>0</v>
      </c>
      <c r="C38" s="7" t="s">
        <v>21</v>
      </c>
      <c r="D38" s="7" t="s">
        <v>81</v>
      </c>
      <c r="E38" s="10">
        <v>123</v>
      </c>
      <c r="F38" s="10">
        <v>56</v>
      </c>
      <c r="G38" s="11">
        <f>Inventaire5[[#This Row],[Prix de vente]]*85/100</f>
        <v>47.6</v>
      </c>
      <c r="H38" s="11"/>
      <c r="I38" s="16"/>
      <c r="J38" s="16"/>
      <c r="K38" s="16"/>
      <c r="L38" s="20">
        <f>IF(Inventaire5[[#This Row],[Quantité à commander]]&gt;0,Inventaire5[[#This Row],[Quantité à commander]],0)-Inventaire5[[#This Row],[M]]-Inventaire5[[#This Row],[C]]-Inventaire5[[#This Row],[E]]</f>
        <v>0</v>
      </c>
      <c r="M38" s="15"/>
      <c r="N38" s="8"/>
      <c r="O38" s="20" t="str">
        <f>IF(Inventaire5[[#This Row],[E]]&gt;0,"Pour qui ?","")</f>
        <v/>
      </c>
      <c r="P38" s="16"/>
    </row>
    <row r="39" spans="2:16" ht="30.1" customHeight="1" x14ac:dyDescent="0.25">
      <c r="B39" s="9">
        <f>IFERROR(OR(Inventaire5[[#This Row],[A commander]]="x",Inventaire5[[#This Row],[Quantité à commander]]&gt;0)*valHighlight,0)</f>
        <v>0</v>
      </c>
      <c r="C39" s="7" t="s">
        <v>21</v>
      </c>
      <c r="D39" s="7" t="s">
        <v>82</v>
      </c>
      <c r="E39" s="10">
        <v>123</v>
      </c>
      <c r="F39" s="10">
        <v>56</v>
      </c>
      <c r="G39" s="11">
        <f>Inventaire5[[#This Row],[Prix de vente]]*85/100</f>
        <v>47.6</v>
      </c>
      <c r="H39" s="11"/>
      <c r="I39" s="16"/>
      <c r="J39" s="16"/>
      <c r="K39" s="16"/>
      <c r="L39" s="20">
        <f>IF(Inventaire5[[#This Row],[Quantité à commander]]&gt;0,Inventaire5[[#This Row],[Quantité à commander]],0)-Inventaire5[[#This Row],[M]]-Inventaire5[[#This Row],[C]]-Inventaire5[[#This Row],[E]]</f>
        <v>0</v>
      </c>
      <c r="M39" s="15"/>
      <c r="N39" s="8"/>
      <c r="O39" s="20" t="str">
        <f>IF(Inventaire5[[#This Row],[E]]&gt;0,"Pour qui ?","")</f>
        <v/>
      </c>
      <c r="P39" s="16"/>
    </row>
    <row r="40" spans="2:16" ht="30.1" customHeight="1" x14ac:dyDescent="0.25">
      <c r="B40" s="9">
        <f>IFERROR(OR(Inventaire5[[#This Row],[A commander]]="x",Inventaire5[[#This Row],[Quantité à commander]]&gt;0)*valHighlight,0)</f>
        <v>0</v>
      </c>
      <c r="C40" s="7" t="s">
        <v>21</v>
      </c>
      <c r="D40" s="7" t="s">
        <v>83</v>
      </c>
      <c r="E40" s="10">
        <v>123</v>
      </c>
      <c r="F40" s="10">
        <v>56</v>
      </c>
      <c r="G40" s="11">
        <f>Inventaire5[[#This Row],[Prix de vente]]*85/100</f>
        <v>47.6</v>
      </c>
      <c r="H40" s="11"/>
      <c r="I40" s="16"/>
      <c r="J40" s="16"/>
      <c r="K40" s="16"/>
      <c r="L40" s="20">
        <f>IF(Inventaire5[[#This Row],[Quantité à commander]]&gt;0,Inventaire5[[#This Row],[Quantité à commander]],0)-Inventaire5[[#This Row],[M]]-Inventaire5[[#This Row],[C]]-Inventaire5[[#This Row],[E]]</f>
        <v>0</v>
      </c>
      <c r="M40" s="15"/>
      <c r="N40" s="8"/>
      <c r="O40" s="20" t="str">
        <f>IF(Inventaire5[[#This Row],[E]]&gt;0,"Pour qui ?","")</f>
        <v/>
      </c>
      <c r="P40" s="16"/>
    </row>
  </sheetData>
  <conditionalFormatting sqref="C3 C6:P40">
    <cfRule type="expression" dxfId="28" priority="1">
      <formula>$B3=1</formula>
    </cfRule>
    <cfRule type="expression" dxfId="27" priority="2">
      <formula>$N3="oui"</formula>
    </cfRule>
  </conditionalFormatting>
  <dataValidations count="11">
    <dataValidation allowBlank="1" showInputMessage="1" showErrorMessage="1" prompt="Entrez Oui si l’article a été retiré. Lorsque la valeur Oui est entrée, la ligne correspondante est mise en surbrillance gris clair et le style barré est appliqué au texte" sqref="N5" xr:uid="{4CB10FE1-0FCD-4EB4-AEA2-9CDABB754E39}"/>
    <dataValidation allowBlank="1" showInputMessage="1" showErrorMessage="1" prompt="Entrez la quantité réapprovisionnée pour chaque article dans cette colonne" sqref="M5" xr:uid="{19647673-163C-4088-9A8B-8C5B1D96C023}"/>
    <dataValidation allowBlank="1" showInputMessage="1" showErrorMessage="1" prompt="Entrez le seuil de réapprovisionnement pour chaque article dans cette colonne" sqref="O5:P5 G5:L5" xr:uid="{12570406-FBBC-44FA-A813-336D1F5E4A30}"/>
    <dataValidation allowBlank="1" showInputMessage="1" showErrorMessage="1" prompt="La valeur de stock pour chaque article est calculée automatiquement dans cette colonne" sqref="F5" xr:uid="{93513587-25C1-4611-ADA0-6B7FDD6251C7}"/>
    <dataValidation allowBlank="1" showInputMessage="1" showErrorMessage="1" prompt="Entrez le prix unitaire de chaque article dans cette colonne" sqref="E5" xr:uid="{9A265D67-3621-4E8B-ACBF-481F948C4A15}"/>
    <dataValidation allowBlank="1" showInputMessage="1" showErrorMessage="1" prompt="Entrez une description de l’article dans cette colonne" sqref="D5" xr:uid="{9C3159C7-0F45-42FD-A85F-38F134F36F7E}"/>
    <dataValidation allowBlank="1" showInputMessage="1" showErrorMessage="1" prompt="Entrez la référence de stock de l’article dans cette colonne" sqref="C5" xr:uid="{AC40095E-F1DF-44BD-92D2-3090444A8AC1}"/>
    <dataValidation allowBlank="1" showInputMessage="1" showErrorMessage="1" prompt="Une icône d’indicateur dans cette colonne indique que les éléments de l’inventaire doivent être commandés. Les indicateurs apparaissent si Oui est sélectionné dans la colonne H1 et si l’article répond aux critères de commande." sqref="B5" xr:uid="{067F551B-3056-4854-8DF0-4187975DEE6C}"/>
    <dataValidation errorStyle="information" allowBlank="1" showInputMessage="1" error="Les articles à réapprovisionner ne sont mis en surbrillance que si Oui est sélectionné" prompt="Mettre en surbrillance les articles à commander. Si vous sélectionnez Oui dans le menu de H1, les lignes sont mises en surbrillance et une icône d’indicateur apparaît dans la colonne B du tableau Inventaire pour indiquer les articles à commander." sqref="O1" xr:uid="{8FEBC924-04EC-49FD-BC45-2358A73B2225}"/>
    <dataValidation allowBlank="1" showInputMessage="1" prompt="Cette feuille de calcul permet de gérer le stock des articles du tableau Inventaire et de mettre en surbrillance et de marquer les articles à commander. Les articles retirés ont une mise en forme texte barré et « Oui » apparaît dans la colonne Retiré." sqref="A1" xr:uid="{18BDE2B6-54EE-4F02-9B53-5C9D632D9C42}"/>
    <dataValidation type="list" allowBlank="1" showInputMessage="1" showErrorMessage="1" error="Sélectionnez une option dans la liste déroulante. Sélectionnez RÉESSAYER pour entrer Oui ou Non, ou sélectionnez ANNULER et appuyez sur Alt+Bas pour parcourir la liste" prompt="Pour mettre en surbrillance les articles à commander, appuyez sur Alt+Bas, Oui, Entrée. Un indicateur s’affiche dans la colonne B et la ligne correspondante dans le tableau Inventaire est mise en surbrillance. Si vous choisissez Non, tout ça disparaît." sqref="P1" xr:uid="{2BC17ABB-6378-4D7E-B43C-36C97B25995B}">
      <formula1>"Oui, Non"</formula1>
    </dataValidation>
  </dataValidations>
  <hyperlinks>
    <hyperlink ref="E1" r:id="rId1" xr:uid="{38F4E647-62D3-4B61-91A0-0DC8E8DD5D72}"/>
  </hyperlinks>
  <printOptions horizontalCentered="1"/>
  <pageMargins left="0.25" right="0.25" top="0.75" bottom="0.75" header="0.05" footer="0.3"/>
  <pageSetup paperSize="9" scale="41" fitToHeight="0" orientation="portrait" r:id="rId2"/>
  <headerFooter differentFirst="1">
    <oddFooter>Page &amp;P of &amp;N</oddFooter>
  </headerFooter>
  <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iconSet" priority="3" id="{F10F2524-AEDF-46E4-873C-70B2FBC926D2}">
            <x14:iconSet custom="1">
              <x14:cfvo type="percent">
                <xm:f>0</xm:f>
              </x14:cfvo>
              <x14:cfvo type="num">
                <xm:f>0</xm:f>
              </x14:cfvo>
              <x14:cfvo type="num">
                <xm:f>1</xm:f>
              </x14:cfvo>
              <x14:cfIcon iconSet="NoIcons" iconId="0"/>
              <x14:cfIcon iconSet="NoIcons" iconId="0"/>
              <x14:cfIcon iconSet="3Flags" iconId="0"/>
            </x14:iconSet>
          </x14:cfRule>
          <xm:sqref>B6:B40</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76F68-87CA-4160-A145-9BE24DD61E48}">
  <sheetPr codeName="Feuil2">
    <tabColor theme="9" tint="0.39997558519241921"/>
  </sheetPr>
  <dimension ref="A1:D93"/>
  <sheetViews>
    <sheetView showGridLines="0" zoomScale="104" zoomScaleNormal="100" workbookViewId="0">
      <selection activeCell="G52" sqref="G52"/>
    </sheetView>
  </sheetViews>
  <sheetFormatPr baseColWidth="10" defaultColWidth="10.125" defaultRowHeight="13.6" x14ac:dyDescent="0.25"/>
  <cols>
    <col min="1" max="1" width="3" style="29" customWidth="1"/>
    <col min="2" max="2" width="18.75" style="30" customWidth="1"/>
    <col min="3" max="3" width="69.25" style="30" customWidth="1"/>
    <col min="4" max="4" width="14.875" style="30" customWidth="1"/>
    <col min="5" max="16384" width="10.125" style="30"/>
  </cols>
  <sheetData>
    <row r="1" spans="1:4" ht="58.6" customHeight="1" x14ac:dyDescent="0.25">
      <c r="B1" s="85" t="s">
        <v>39</v>
      </c>
      <c r="C1" s="85"/>
      <c r="D1" s="62"/>
    </row>
    <row r="2" spans="1:4" ht="13.6" customHeight="1" x14ac:dyDescent="0.25">
      <c r="B2" s="31"/>
      <c r="C2" s="31"/>
      <c r="D2" s="31"/>
    </row>
    <row r="3" spans="1:4" ht="14.95" customHeight="1" x14ac:dyDescent="0.25">
      <c r="A3" s="32"/>
      <c r="B3" s="86" t="s">
        <v>40</v>
      </c>
      <c r="C3" s="86"/>
    </row>
    <row r="4" spans="1:4" s="33" customFormat="1" ht="27" customHeight="1" x14ac:dyDescent="0.25">
      <c r="A4" s="32"/>
      <c r="B4" s="87"/>
      <c r="C4" s="87"/>
    </row>
    <row r="5" spans="1:4" s="36" customFormat="1" ht="14.1" customHeight="1" x14ac:dyDescent="0.2">
      <c r="A5" s="32"/>
      <c r="B5" s="64" t="s">
        <v>41</v>
      </c>
      <c r="C5" s="34" t="s">
        <v>42</v>
      </c>
      <c r="D5" s="61" t="s">
        <v>53</v>
      </c>
    </row>
    <row r="6" spans="1:4" s="36" customFormat="1" ht="14.1" customHeight="1" x14ac:dyDescent="0.2">
      <c r="A6" s="32"/>
      <c r="B6" s="64" t="s">
        <v>43</v>
      </c>
      <c r="C6" s="34" t="s">
        <v>44</v>
      </c>
      <c r="D6" s="37">
        <f ca="1">TODAY()</f>
        <v>45599</v>
      </c>
    </row>
    <row r="7" spans="1:4" s="36" customFormat="1" ht="14.1" customHeight="1" x14ac:dyDescent="0.2">
      <c r="A7" s="32"/>
      <c r="B7" s="64" t="s">
        <v>45</v>
      </c>
      <c r="C7" s="64"/>
      <c r="D7" s="35"/>
    </row>
    <row r="8" spans="1:4" s="41" customFormat="1" ht="28.05" customHeight="1" x14ac:dyDescent="0.25">
      <c r="A8" s="38"/>
      <c r="B8" s="39" t="s">
        <v>46</v>
      </c>
      <c r="C8" s="39"/>
      <c r="D8" s="40"/>
    </row>
    <row r="9" spans="1:4" s="36" customFormat="1" ht="14.1" customHeight="1" x14ac:dyDescent="0.2">
      <c r="A9" s="32"/>
      <c r="B9" s="42" t="s">
        <v>47</v>
      </c>
      <c r="C9" s="35" t="s">
        <v>6</v>
      </c>
      <c r="D9" s="43"/>
    </row>
    <row r="10" spans="1:4" s="36" customFormat="1" ht="14.1" customHeight="1" x14ac:dyDescent="0.2">
      <c r="A10" s="44"/>
      <c r="B10" s="45"/>
      <c r="C10" s="35" t="s">
        <v>48</v>
      </c>
      <c r="D10" s="43"/>
    </row>
    <row r="11" spans="1:4" s="36" customFormat="1" ht="14.1" customHeight="1" x14ac:dyDescent="0.2">
      <c r="A11" s="44"/>
      <c r="B11" s="46"/>
      <c r="C11" s="35" t="s">
        <v>41</v>
      </c>
      <c r="D11" s="43"/>
    </row>
    <row r="12" spans="1:4" s="36" customFormat="1" ht="14.1" customHeight="1" x14ac:dyDescent="0.2">
      <c r="A12" s="44"/>
      <c r="B12" s="46"/>
      <c r="C12" s="35" t="s">
        <v>43</v>
      </c>
      <c r="D12" s="43"/>
    </row>
    <row r="13" spans="1:4" s="41" customFormat="1" ht="28.05" customHeight="1" x14ac:dyDescent="0.25">
      <c r="A13" s="47"/>
      <c r="B13" s="39"/>
      <c r="C13" s="48" t="s">
        <v>49</v>
      </c>
      <c r="D13" s="49"/>
    </row>
    <row r="14" spans="1:4" s="53" customFormat="1" ht="16" customHeight="1" x14ac:dyDescent="0.25">
      <c r="A14" s="50"/>
      <c r="B14" s="51"/>
      <c r="C14" s="51"/>
      <c r="D14" s="52"/>
    </row>
    <row r="15" spans="1:4" ht="16" customHeight="1" x14ac:dyDescent="0.25">
      <c r="B15" s="54" t="s">
        <v>85</v>
      </c>
      <c r="C15" s="54" t="s">
        <v>50</v>
      </c>
      <c r="D15" s="66" t="s">
        <v>55</v>
      </c>
    </row>
    <row r="16" spans="1:4" ht="16" customHeight="1" x14ac:dyDescent="0.25">
      <c r="B16" s="67" t="str">
        <f>BAM_Articles!C6</f>
        <v>IN0001</v>
      </c>
      <c r="C16" s="55" t="str">
        <f>BAM_Articles!D6</f>
        <v>Desc 1</v>
      </c>
      <c r="D16" s="65">
        <f>IF(BAM_Articles!M6&gt;0,BAM_Articles!M6,0)</f>
        <v>5</v>
      </c>
    </row>
    <row r="17" spans="2:4" ht="16" customHeight="1" x14ac:dyDescent="0.25">
      <c r="B17" s="67" t="str">
        <f>BAM_Articles!C7</f>
        <v>IN0002</v>
      </c>
      <c r="C17" s="55" t="str">
        <f>BAM_Articles!D7</f>
        <v>Desc 2</v>
      </c>
      <c r="D17" s="65">
        <f>IF(BAM_Articles!M7&gt;0,BAM_Articles!M7,0)</f>
        <v>5</v>
      </c>
    </row>
    <row r="18" spans="2:4" ht="16" customHeight="1" x14ac:dyDescent="0.25">
      <c r="B18" s="67" t="str">
        <f>BAM_Articles!C8</f>
        <v>IN0003</v>
      </c>
      <c r="C18" s="55" t="str">
        <f>BAM_Articles!D8</f>
        <v>Desc 3</v>
      </c>
      <c r="D18" s="65">
        <f>IF(BAM_Articles!M8&gt;0,BAM_Articles!M8,0)</f>
        <v>1</v>
      </c>
    </row>
    <row r="19" spans="2:4" ht="16" customHeight="1" x14ac:dyDescent="0.25">
      <c r="B19" s="67" t="str">
        <f>BAM_Articles!C9</f>
        <v>Exemple 1</v>
      </c>
      <c r="C19" s="55" t="str">
        <f>BAM_Articles!D9</f>
        <v>Exemple 1</v>
      </c>
      <c r="D19" s="65">
        <f>IF(BAM_Articles!M9&gt;0,BAM_Articles!M9,0)</f>
        <v>1</v>
      </c>
    </row>
    <row r="20" spans="2:4" ht="16" hidden="1" customHeight="1" x14ac:dyDescent="0.25">
      <c r="B20" s="67" t="str">
        <f>BAM_Articles!C10</f>
        <v>Exemple 2</v>
      </c>
      <c r="C20" s="55" t="str">
        <f>BAM_Articles!D10</f>
        <v>Exemple 2</v>
      </c>
      <c r="D20" s="65">
        <f>IF(BAM_Articles!M10&gt;0,BAM_Articles!M10,0)</f>
        <v>0</v>
      </c>
    </row>
    <row r="21" spans="2:4" ht="16" hidden="1" customHeight="1" x14ac:dyDescent="0.25">
      <c r="B21" s="67" t="str">
        <f>BAM_Articles!C11</f>
        <v>Exemple 3</v>
      </c>
      <c r="C21" s="55" t="str">
        <f>BAM_Articles!D11</f>
        <v>Exemple 3</v>
      </c>
      <c r="D21" s="65">
        <f>IF(BAM_Articles!M11&gt;0,BAM_Articles!M11,0)</f>
        <v>0</v>
      </c>
    </row>
    <row r="22" spans="2:4" ht="16" hidden="1" customHeight="1" x14ac:dyDescent="0.25">
      <c r="B22" s="67" t="str">
        <f>BAM_Articles!C12</f>
        <v>Exemple 4</v>
      </c>
      <c r="C22" s="55" t="str">
        <f>BAM_Articles!D12</f>
        <v>Exemple 4</v>
      </c>
      <c r="D22" s="65">
        <f>IF(BAM_Articles!M12&gt;0,BAM_Articles!M12,0)</f>
        <v>0</v>
      </c>
    </row>
    <row r="23" spans="2:4" ht="16" customHeight="1" x14ac:dyDescent="0.25">
      <c r="B23" s="67" t="str">
        <f>BAM_Articles!C13</f>
        <v>IN0004</v>
      </c>
      <c r="C23" s="55" t="str">
        <f>BAM_Articles!D13</f>
        <v>Desc 4</v>
      </c>
      <c r="D23" s="65">
        <f>IF(BAM_Articles!M13&gt;0,BAM_Articles!M13,0)</f>
        <v>4</v>
      </c>
    </row>
    <row r="24" spans="2:4" ht="16" customHeight="1" x14ac:dyDescent="0.25">
      <c r="B24" s="67" t="str">
        <f>BAM_Articles!C14</f>
        <v>Indispensable</v>
      </c>
      <c r="C24" s="55" t="str">
        <f>BAM_Articles!D14</f>
        <v>Desc 5</v>
      </c>
      <c r="D24" s="65">
        <f>IF(BAM_Articles!M14&gt;0,BAM_Articles!M14,0)</f>
        <v>5</v>
      </c>
    </row>
    <row r="25" spans="2:4" ht="16" customHeight="1" x14ac:dyDescent="0.25">
      <c r="B25" s="67" t="str">
        <f>BAM_Articles!C15</f>
        <v>IN0006</v>
      </c>
      <c r="C25" s="55" t="str">
        <f>BAM_Articles!D15</f>
        <v>Desc 6</v>
      </c>
      <c r="D25" s="65">
        <f>IF(BAM_Articles!M15&gt;0,BAM_Articles!M15,0)</f>
        <v>20</v>
      </c>
    </row>
    <row r="26" spans="2:4" ht="16" hidden="1" customHeight="1" x14ac:dyDescent="0.25">
      <c r="B26" s="67" t="str">
        <f>BAM_Articles!C16</f>
        <v>Exemple</v>
      </c>
      <c r="C26" s="55" t="str">
        <f>BAM_Articles!D16</f>
        <v>Desc 7</v>
      </c>
      <c r="D26" s="65">
        <f>IF(BAM_Articles!M16&gt;0,BAM_Articles!M16,0)</f>
        <v>0</v>
      </c>
    </row>
    <row r="27" spans="2:4" ht="16" hidden="1" customHeight="1" x14ac:dyDescent="0.25">
      <c r="B27" s="67" t="str">
        <f>BAM_Articles!C17</f>
        <v>Exemple</v>
      </c>
      <c r="C27" s="55" t="str">
        <f>BAM_Articles!D17</f>
        <v>Desc 8</v>
      </c>
      <c r="D27" s="65">
        <f>IF(BAM_Articles!M17&gt;0,BAM_Articles!M17,0)</f>
        <v>0</v>
      </c>
    </row>
    <row r="28" spans="2:4" ht="16" hidden="1" customHeight="1" x14ac:dyDescent="0.25">
      <c r="B28" s="67" t="str">
        <f>BAM_Articles!C18</f>
        <v>Exemple</v>
      </c>
      <c r="C28" s="55" t="str">
        <f>BAM_Articles!D18</f>
        <v>Desc 9</v>
      </c>
      <c r="D28" s="65">
        <f>IF(BAM_Articles!M18&gt;0,BAM_Articles!M18,0)</f>
        <v>0</v>
      </c>
    </row>
    <row r="29" spans="2:4" ht="16" hidden="1" customHeight="1" x14ac:dyDescent="0.25">
      <c r="B29" s="67" t="str">
        <f>BAM_Articles!C19</f>
        <v>Exemple</v>
      </c>
      <c r="C29" s="55" t="str">
        <f>BAM_Articles!D19</f>
        <v>Desc 10</v>
      </c>
      <c r="D29" s="65">
        <f>IF(BAM_Articles!M19&gt;0,BAM_Articles!M19,0)</f>
        <v>0</v>
      </c>
    </row>
    <row r="30" spans="2:4" ht="16" hidden="1" customHeight="1" x14ac:dyDescent="0.25">
      <c r="B30" s="67" t="str">
        <f>BAM_Articles!C20</f>
        <v>Exemple</v>
      </c>
      <c r="C30" s="55" t="str">
        <f>BAM_Articles!D20</f>
        <v>Desc 11</v>
      </c>
      <c r="D30" s="65">
        <f>IF(BAM_Articles!M20&gt;0,BAM_Articles!M20,0)</f>
        <v>0</v>
      </c>
    </row>
    <row r="31" spans="2:4" ht="16" hidden="1" customHeight="1" x14ac:dyDescent="0.25">
      <c r="B31" s="67" t="str">
        <f>BAM_Articles!C21</f>
        <v>Exemple</v>
      </c>
      <c r="C31" s="55" t="str">
        <f>BAM_Articles!D21</f>
        <v>Desc 12</v>
      </c>
      <c r="D31" s="65">
        <f>IF(BAM_Articles!M21&gt;0,BAM_Articles!M21,0)</f>
        <v>0</v>
      </c>
    </row>
    <row r="32" spans="2:4" ht="16" hidden="1" customHeight="1" x14ac:dyDescent="0.25">
      <c r="B32" s="67" t="str">
        <f>BAM_Articles!C22</f>
        <v>Exemple</v>
      </c>
      <c r="C32" s="55" t="str">
        <f>BAM_Articles!D22</f>
        <v>Desc 13</v>
      </c>
      <c r="D32" s="65">
        <f>IF(BAM_Articles!M22&gt;0,BAM_Articles!M22,0)</f>
        <v>0</v>
      </c>
    </row>
    <row r="33" spans="2:4" ht="16" hidden="1" customHeight="1" x14ac:dyDescent="0.25">
      <c r="B33" s="67" t="str">
        <f>BAM_Articles!C23</f>
        <v>Exemple</v>
      </c>
      <c r="C33" s="55" t="str">
        <f>BAM_Articles!D23</f>
        <v>Desc 14</v>
      </c>
      <c r="D33" s="65">
        <f>IF(BAM_Articles!M23&gt;0,BAM_Articles!M23,0)</f>
        <v>0</v>
      </c>
    </row>
    <row r="34" spans="2:4" ht="16" hidden="1" customHeight="1" x14ac:dyDescent="0.25">
      <c r="B34" s="67" t="str">
        <f>BAM_Articles!C24</f>
        <v>Exemple</v>
      </c>
      <c r="C34" s="55" t="str">
        <f>BAM_Articles!D24</f>
        <v>Desc 15</v>
      </c>
      <c r="D34" s="65">
        <f>IF(BAM_Articles!M24&gt;0,BAM_Articles!M24,0)</f>
        <v>0</v>
      </c>
    </row>
    <row r="35" spans="2:4" ht="16" hidden="1" customHeight="1" x14ac:dyDescent="0.25">
      <c r="B35" s="67" t="str">
        <f>BAM_Articles!C25</f>
        <v>Exemple</v>
      </c>
      <c r="C35" s="55" t="str">
        <f>BAM_Articles!D25</f>
        <v>Desc 16</v>
      </c>
      <c r="D35" s="65">
        <f>IF(BAM_Articles!M25&gt;0,BAM_Articles!M25,0)</f>
        <v>0</v>
      </c>
    </row>
    <row r="36" spans="2:4" ht="16" hidden="1" customHeight="1" x14ac:dyDescent="0.25">
      <c r="B36" s="67" t="str">
        <f>BAM_Articles!C26</f>
        <v>Exemple</v>
      </c>
      <c r="C36" s="55" t="str">
        <f>BAM_Articles!D26</f>
        <v>Desc 17</v>
      </c>
      <c r="D36" s="65">
        <f>IF(BAM_Articles!M26&gt;0,BAM_Articles!M26,0)</f>
        <v>0</v>
      </c>
    </row>
    <row r="37" spans="2:4" ht="16" hidden="1" customHeight="1" x14ac:dyDescent="0.25">
      <c r="B37" s="67" t="str">
        <f>BAM_Articles!C27</f>
        <v>Exemple</v>
      </c>
      <c r="C37" s="55" t="str">
        <f>BAM_Articles!D27</f>
        <v>Desc 18</v>
      </c>
      <c r="D37" s="65">
        <f>IF(BAM_Articles!M27&gt;0,BAM_Articles!M27,0)</f>
        <v>0</v>
      </c>
    </row>
    <row r="38" spans="2:4" ht="16" hidden="1" customHeight="1" x14ac:dyDescent="0.25">
      <c r="B38" s="67" t="str">
        <f>BAM_Articles!C28</f>
        <v>Exemple</v>
      </c>
      <c r="C38" s="55" t="str">
        <f>BAM_Articles!D28</f>
        <v>Desc 19</v>
      </c>
      <c r="D38" s="65">
        <f>IF(BAM_Articles!M28&gt;0,BAM_Articles!M28,0)</f>
        <v>0</v>
      </c>
    </row>
    <row r="39" spans="2:4" ht="16" hidden="1" customHeight="1" x14ac:dyDescent="0.25">
      <c r="B39" s="67" t="str">
        <f>BAM_Articles!C29</f>
        <v>Exemple</v>
      </c>
      <c r="C39" s="55" t="str">
        <f>BAM_Articles!D29</f>
        <v>Desc 20</v>
      </c>
      <c r="D39" s="65">
        <f>IF(BAM_Articles!M29&gt;0,BAM_Articles!M29,0)</f>
        <v>0</v>
      </c>
    </row>
    <row r="40" spans="2:4" ht="16" hidden="1" customHeight="1" x14ac:dyDescent="0.25">
      <c r="B40" s="67" t="str">
        <f>BAM_Articles!C30</f>
        <v>Exemple</v>
      </c>
      <c r="C40" s="55" t="str">
        <f>BAM_Articles!D30</f>
        <v>Desc 21</v>
      </c>
      <c r="D40" s="65">
        <f>IF(BAM_Articles!M30&gt;0,BAM_Articles!M30,0)</f>
        <v>0</v>
      </c>
    </row>
    <row r="41" spans="2:4" ht="16" hidden="1" customHeight="1" x14ac:dyDescent="0.25">
      <c r="B41" s="67" t="str">
        <f>BAM_Articles!C31</f>
        <v>Exemple</v>
      </c>
      <c r="C41" s="55" t="str">
        <f>BAM_Articles!D31</f>
        <v>Desc 22</v>
      </c>
      <c r="D41" s="65">
        <f>IF(BAM_Articles!M31&gt;0,BAM_Articles!M31,0)</f>
        <v>0</v>
      </c>
    </row>
    <row r="42" spans="2:4" ht="16" hidden="1" customHeight="1" x14ac:dyDescent="0.25">
      <c r="B42" s="67" t="str">
        <f>BAM_Articles!C32</f>
        <v>Exemple</v>
      </c>
      <c r="C42" s="55" t="str">
        <f>BAM_Articles!D32</f>
        <v>Desc 23</v>
      </c>
      <c r="D42" s="65">
        <f>IF(BAM_Articles!M32&gt;0,BAM_Articles!M32,0)</f>
        <v>0</v>
      </c>
    </row>
    <row r="43" spans="2:4" ht="16" hidden="1" customHeight="1" x14ac:dyDescent="0.25">
      <c r="B43" s="67" t="str">
        <f>BAM_Articles!C33</f>
        <v>Exemple</v>
      </c>
      <c r="C43" s="55" t="str">
        <f>BAM_Articles!D33</f>
        <v>Desc 24</v>
      </c>
      <c r="D43" s="65">
        <f>IF(BAM_Articles!M33&gt;0,BAM_Articles!M33,0)</f>
        <v>0</v>
      </c>
    </row>
    <row r="44" spans="2:4" ht="16" hidden="1" customHeight="1" x14ac:dyDescent="0.25">
      <c r="B44" s="67" t="str">
        <f>BAM_Articles!C34</f>
        <v>Exemple</v>
      </c>
      <c r="C44" s="55" t="str">
        <f>BAM_Articles!D34</f>
        <v>Desc 25</v>
      </c>
      <c r="D44" s="65">
        <f>IF(BAM_Articles!M34&gt;0,BAM_Articles!M34,0)</f>
        <v>0</v>
      </c>
    </row>
    <row r="45" spans="2:4" ht="16" hidden="1" customHeight="1" x14ac:dyDescent="0.25">
      <c r="B45" s="67" t="str">
        <f>BAM_Articles!C35</f>
        <v>Exemple</v>
      </c>
      <c r="C45" s="55" t="str">
        <f>BAM_Articles!D35</f>
        <v>Desc 26</v>
      </c>
      <c r="D45" s="65">
        <f>IF(BAM_Articles!M35&gt;0,BAM_Articles!M35,0)</f>
        <v>0</v>
      </c>
    </row>
    <row r="46" spans="2:4" ht="16" hidden="1" customHeight="1" x14ac:dyDescent="0.25">
      <c r="B46" s="67" t="str">
        <f>BAM_Articles!C36</f>
        <v>Exemple</v>
      </c>
      <c r="C46" s="55" t="str">
        <f>BAM_Articles!D36</f>
        <v>Desc 27</v>
      </c>
      <c r="D46" s="65">
        <f>IF(BAM_Articles!M36&gt;0,BAM_Articles!M36,0)</f>
        <v>0</v>
      </c>
    </row>
    <row r="47" spans="2:4" ht="16" hidden="1" customHeight="1" x14ac:dyDescent="0.25">
      <c r="B47" s="67" t="str">
        <f>BAM_Articles!C37</f>
        <v>Exemple</v>
      </c>
      <c r="C47" s="55" t="str">
        <f>BAM_Articles!D37</f>
        <v>Desc 28</v>
      </c>
      <c r="D47" s="65">
        <f>IF(BAM_Articles!M37&gt;0,BAM_Articles!M37,0)</f>
        <v>0</v>
      </c>
    </row>
    <row r="48" spans="2:4" ht="16" hidden="1" customHeight="1" x14ac:dyDescent="0.25">
      <c r="B48" s="67" t="str">
        <f>BAM_Articles!C38</f>
        <v>Exemple</v>
      </c>
      <c r="C48" s="55" t="str">
        <f>BAM_Articles!D38</f>
        <v>Desc 29</v>
      </c>
      <c r="D48" s="65">
        <f>IF(BAM_Articles!M38&gt;0,BAM_Articles!M38,0)</f>
        <v>0</v>
      </c>
    </row>
    <row r="49" spans="2:4" ht="16" hidden="1" customHeight="1" x14ac:dyDescent="0.25">
      <c r="B49" s="67" t="str">
        <f>BAM_Articles!C39</f>
        <v>Exemple</v>
      </c>
      <c r="C49" s="55" t="str">
        <f>BAM_Articles!D39</f>
        <v>Desc 30</v>
      </c>
      <c r="D49" s="65">
        <f>IF(BAM_Articles!M39&gt;0,BAM_Articles!M39,0)</f>
        <v>0</v>
      </c>
    </row>
    <row r="50" spans="2:4" ht="16" hidden="1" customHeight="1" x14ac:dyDescent="0.25">
      <c r="B50" s="67" t="str">
        <f>BAM_Articles!C40</f>
        <v>Exemple</v>
      </c>
      <c r="C50" s="55" t="str">
        <f>BAM_Articles!D40</f>
        <v>Desc 31</v>
      </c>
      <c r="D50" s="65">
        <f>IF(BAM_Articles!M40&gt;0,BAM_Articles!M40,0)</f>
        <v>0</v>
      </c>
    </row>
    <row r="51" spans="2:4" ht="29.05" hidden="1" customHeight="1" x14ac:dyDescent="0.25">
      <c r="B51" s="56"/>
      <c r="C51" s="57"/>
      <c r="D51" s="36"/>
    </row>
    <row r="52" spans="2:4" ht="16" customHeight="1" x14ac:dyDescent="0.25">
      <c r="B52" s="54" t="s">
        <v>86</v>
      </c>
      <c r="C52" s="54" t="s">
        <v>50</v>
      </c>
      <c r="D52" s="66" t="s">
        <v>55</v>
      </c>
    </row>
    <row r="53" spans="2:4" ht="16" customHeight="1" x14ac:dyDescent="0.25">
      <c r="B53" s="67" t="str">
        <f>FILA_Articles!C6</f>
        <v>IN0001</v>
      </c>
      <c r="C53" s="55" t="str">
        <f>FILA_Articles!D6</f>
        <v>Desc 1</v>
      </c>
      <c r="D53" s="65">
        <f>IF(FILA_Articles!M6&gt;0,FILA_Articles!M6,0)</f>
        <v>5</v>
      </c>
    </row>
    <row r="54" spans="2:4" ht="16" customHeight="1" x14ac:dyDescent="0.25">
      <c r="B54" s="67" t="str">
        <f>FILA_Articles!C7</f>
        <v>IN0002</v>
      </c>
      <c r="C54" s="55" t="str">
        <f>FILA_Articles!D7</f>
        <v>Desc 2</v>
      </c>
      <c r="D54" s="65">
        <f>IF(FILA_Articles!M7&gt;0,FILA_Articles!M7,0)</f>
        <v>5</v>
      </c>
    </row>
    <row r="55" spans="2:4" ht="16" customHeight="1" x14ac:dyDescent="0.25">
      <c r="B55" s="67" t="str">
        <f>FILA_Articles!C8</f>
        <v>IN0003</v>
      </c>
      <c r="C55" s="55" t="str">
        <f>FILA_Articles!D8</f>
        <v>Desc 3</v>
      </c>
      <c r="D55" s="65">
        <f>IF(FILA_Articles!M8&gt;0,FILA_Articles!M8,0)</f>
        <v>1</v>
      </c>
    </row>
    <row r="56" spans="2:4" ht="16" hidden="1" customHeight="1" x14ac:dyDescent="0.25">
      <c r="B56" s="67" t="str">
        <f>FILA_Articles!C9</f>
        <v>Exemple 1</v>
      </c>
      <c r="C56" s="55" t="str">
        <f>FILA_Articles!D9</f>
        <v>Exemple 1</v>
      </c>
      <c r="D56" s="65">
        <f>IF(FILA_Articles!M9&gt;0,FILA_Articles!M9,0)</f>
        <v>0</v>
      </c>
    </row>
    <row r="57" spans="2:4" ht="16" hidden="1" customHeight="1" x14ac:dyDescent="0.25">
      <c r="B57" s="67" t="str">
        <f>FILA_Articles!C10</f>
        <v>Exemple 2</v>
      </c>
      <c r="C57" s="55" t="str">
        <f>FILA_Articles!D10</f>
        <v>Exemple 2</v>
      </c>
      <c r="D57" s="65">
        <f>IF(FILA_Articles!M10&gt;0,FILA_Articles!M10,0)</f>
        <v>0</v>
      </c>
    </row>
    <row r="58" spans="2:4" ht="16" hidden="1" customHeight="1" x14ac:dyDescent="0.25">
      <c r="B58" s="67" t="str">
        <f>FILA_Articles!C11</f>
        <v>Exemple 3</v>
      </c>
      <c r="C58" s="55" t="str">
        <f>FILA_Articles!D11</f>
        <v>Exemple 3</v>
      </c>
      <c r="D58" s="65">
        <f>IF(FILA_Articles!M11&gt;0,FILA_Articles!M11,0)</f>
        <v>0</v>
      </c>
    </row>
    <row r="59" spans="2:4" ht="16" hidden="1" customHeight="1" x14ac:dyDescent="0.25">
      <c r="B59" s="67" t="str">
        <f>FILA_Articles!C12</f>
        <v>Exemple 4</v>
      </c>
      <c r="C59" s="55" t="str">
        <f>FILA_Articles!D12</f>
        <v>Exemple 4</v>
      </c>
      <c r="D59" s="65">
        <f>IF(FILA_Articles!M12&gt;0,FILA_Articles!M12,0)</f>
        <v>0</v>
      </c>
    </row>
    <row r="60" spans="2:4" ht="16" customHeight="1" x14ac:dyDescent="0.25">
      <c r="B60" s="67" t="str">
        <f>FILA_Articles!C13</f>
        <v>IN0004</v>
      </c>
      <c r="C60" s="55" t="str">
        <f>FILA_Articles!D13</f>
        <v>Desc 4</v>
      </c>
      <c r="D60" s="65">
        <f>IF(FILA_Articles!M13&gt;0,FILA_Articles!M13,0)</f>
        <v>4</v>
      </c>
    </row>
    <row r="61" spans="2:4" ht="16" customHeight="1" x14ac:dyDescent="0.25">
      <c r="B61" s="67" t="str">
        <f>FILA_Articles!C14</f>
        <v>Indispensable</v>
      </c>
      <c r="C61" s="55" t="str">
        <f>FILA_Articles!D14</f>
        <v>Desc 5</v>
      </c>
      <c r="D61" s="65">
        <f>IF(FILA_Articles!M14&gt;0,FILA_Articles!M14,0)</f>
        <v>5</v>
      </c>
    </row>
    <row r="62" spans="2:4" ht="16" customHeight="1" x14ac:dyDescent="0.25">
      <c r="B62" s="67" t="str">
        <f>FILA_Articles!C15</f>
        <v>IN0006</v>
      </c>
      <c r="C62" s="55" t="str">
        <f>FILA_Articles!D15</f>
        <v>Desc 6</v>
      </c>
      <c r="D62" s="65">
        <f>IF(FILA_Articles!M15&gt;0,FILA_Articles!M15,0)</f>
        <v>20</v>
      </c>
    </row>
    <row r="63" spans="2:4" ht="16" hidden="1" customHeight="1" x14ac:dyDescent="0.25">
      <c r="B63" s="67" t="str">
        <f>FILA_Articles!C16</f>
        <v>Exemple</v>
      </c>
      <c r="C63" s="55" t="str">
        <f>FILA_Articles!D16</f>
        <v>Desc 7</v>
      </c>
      <c r="D63" s="65">
        <f>IF(FILA_Articles!M16&gt;0,FILA_Articles!M16,0)</f>
        <v>0</v>
      </c>
    </row>
    <row r="64" spans="2:4" ht="16" hidden="1" customHeight="1" x14ac:dyDescent="0.25">
      <c r="B64" s="67" t="str">
        <f>FILA_Articles!C17</f>
        <v>Exemple</v>
      </c>
      <c r="C64" s="55" t="str">
        <f>FILA_Articles!D17</f>
        <v>Desc 8</v>
      </c>
      <c r="D64" s="65">
        <f>IF(FILA_Articles!M17&gt;0,FILA_Articles!M17,0)</f>
        <v>0</v>
      </c>
    </row>
    <row r="65" spans="2:4" ht="16" hidden="1" customHeight="1" x14ac:dyDescent="0.25">
      <c r="B65" s="67" t="str">
        <f>FILA_Articles!C18</f>
        <v>Exemple</v>
      </c>
      <c r="C65" s="55" t="str">
        <f>FILA_Articles!D18</f>
        <v>Desc 9</v>
      </c>
      <c r="D65" s="65">
        <f>IF(FILA_Articles!M18&gt;0,FILA_Articles!M18,0)</f>
        <v>0</v>
      </c>
    </row>
    <row r="66" spans="2:4" ht="16" hidden="1" customHeight="1" x14ac:dyDescent="0.25">
      <c r="B66" s="67" t="str">
        <f>FILA_Articles!C19</f>
        <v>Exemple</v>
      </c>
      <c r="C66" s="55" t="str">
        <f>FILA_Articles!D19</f>
        <v>Desc 10</v>
      </c>
      <c r="D66" s="65">
        <f>IF(FILA_Articles!M19&gt;0,FILA_Articles!M19,0)</f>
        <v>0</v>
      </c>
    </row>
    <row r="67" spans="2:4" ht="16" hidden="1" customHeight="1" x14ac:dyDescent="0.25">
      <c r="B67" s="67" t="str">
        <f>FILA_Articles!C20</f>
        <v>Exemple</v>
      </c>
      <c r="C67" s="55" t="str">
        <f>FILA_Articles!D20</f>
        <v>Desc 11</v>
      </c>
      <c r="D67" s="65">
        <f>IF(FILA_Articles!M20&gt;0,FILA_Articles!M20,0)</f>
        <v>0</v>
      </c>
    </row>
    <row r="68" spans="2:4" ht="16" hidden="1" customHeight="1" x14ac:dyDescent="0.25">
      <c r="B68" s="67" t="str">
        <f>FILA_Articles!C21</f>
        <v>Exemple</v>
      </c>
      <c r="C68" s="55" t="str">
        <f>FILA_Articles!D21</f>
        <v>Desc 12</v>
      </c>
      <c r="D68" s="65">
        <f>IF(FILA_Articles!M21&gt;0,FILA_Articles!M21,0)</f>
        <v>0</v>
      </c>
    </row>
    <row r="69" spans="2:4" ht="16" hidden="1" customHeight="1" x14ac:dyDescent="0.25">
      <c r="B69" s="67" t="str">
        <f>FILA_Articles!C22</f>
        <v>Exemple</v>
      </c>
      <c r="C69" s="55" t="str">
        <f>FILA_Articles!D22</f>
        <v>Desc 13</v>
      </c>
      <c r="D69" s="65">
        <f>IF(FILA_Articles!M22&gt;0,FILA_Articles!M22,0)</f>
        <v>0</v>
      </c>
    </row>
    <row r="70" spans="2:4" ht="16" hidden="1" customHeight="1" x14ac:dyDescent="0.25">
      <c r="B70" s="67" t="str">
        <f>FILA_Articles!C23</f>
        <v>Exemple</v>
      </c>
      <c r="C70" s="55" t="str">
        <f>FILA_Articles!D23</f>
        <v>Desc 14</v>
      </c>
      <c r="D70" s="65">
        <f>IF(FILA_Articles!M23&gt;0,FILA_Articles!M23,0)</f>
        <v>0</v>
      </c>
    </row>
    <row r="71" spans="2:4" ht="16" hidden="1" customHeight="1" x14ac:dyDescent="0.25">
      <c r="B71" s="67" t="str">
        <f>FILA_Articles!C24</f>
        <v>Exemple</v>
      </c>
      <c r="C71" s="55" t="str">
        <f>FILA_Articles!D24</f>
        <v>Desc 15</v>
      </c>
      <c r="D71" s="65">
        <f>IF(FILA_Articles!M24&gt;0,FILA_Articles!M24,0)</f>
        <v>0</v>
      </c>
    </row>
    <row r="72" spans="2:4" ht="16" hidden="1" customHeight="1" x14ac:dyDescent="0.25">
      <c r="B72" s="67" t="str">
        <f>FILA_Articles!C25</f>
        <v>Exemple</v>
      </c>
      <c r="C72" s="55" t="str">
        <f>FILA_Articles!D25</f>
        <v>Desc 16</v>
      </c>
      <c r="D72" s="65">
        <f>IF(FILA_Articles!M25&gt;0,FILA_Articles!M25,0)</f>
        <v>0</v>
      </c>
    </row>
    <row r="73" spans="2:4" ht="16" hidden="1" customHeight="1" x14ac:dyDescent="0.25">
      <c r="B73" s="67" t="str">
        <f>FILA_Articles!C26</f>
        <v>Exemple</v>
      </c>
      <c r="C73" s="55" t="str">
        <f>FILA_Articles!D26</f>
        <v>Desc 17</v>
      </c>
      <c r="D73" s="65">
        <f>IF(FILA_Articles!M26&gt;0,FILA_Articles!M26,0)</f>
        <v>0</v>
      </c>
    </row>
    <row r="74" spans="2:4" ht="16" hidden="1" customHeight="1" x14ac:dyDescent="0.25">
      <c r="B74" s="67" t="str">
        <f>FILA_Articles!C27</f>
        <v>Exemple</v>
      </c>
      <c r="C74" s="55" t="str">
        <f>FILA_Articles!D27</f>
        <v>Desc 18</v>
      </c>
      <c r="D74" s="65">
        <f>IF(FILA_Articles!M27&gt;0,FILA_Articles!M27,0)</f>
        <v>0</v>
      </c>
    </row>
    <row r="75" spans="2:4" ht="16" hidden="1" customHeight="1" x14ac:dyDescent="0.25">
      <c r="B75" s="67" t="str">
        <f>FILA_Articles!C28</f>
        <v>Exemple</v>
      </c>
      <c r="C75" s="55" t="str">
        <f>FILA_Articles!D28</f>
        <v>Desc 19</v>
      </c>
      <c r="D75" s="65">
        <f>IF(FILA_Articles!M28&gt;0,FILA_Articles!M28,0)</f>
        <v>0</v>
      </c>
    </row>
    <row r="76" spans="2:4" ht="16" hidden="1" customHeight="1" x14ac:dyDescent="0.25">
      <c r="B76" s="67" t="str">
        <f>FILA_Articles!C29</f>
        <v>Exemple</v>
      </c>
      <c r="C76" s="55" t="str">
        <f>FILA_Articles!D29</f>
        <v>Desc 20</v>
      </c>
      <c r="D76" s="65">
        <f>IF(FILA_Articles!M29&gt;0,FILA_Articles!M29,0)</f>
        <v>0</v>
      </c>
    </row>
    <row r="77" spans="2:4" ht="16" hidden="1" customHeight="1" x14ac:dyDescent="0.25">
      <c r="B77" s="67" t="str">
        <f>FILA_Articles!C30</f>
        <v>Exemple</v>
      </c>
      <c r="C77" s="55" t="str">
        <f>FILA_Articles!D30</f>
        <v>Desc 21</v>
      </c>
      <c r="D77" s="65">
        <f>IF(FILA_Articles!M30&gt;0,FILA_Articles!M30,0)</f>
        <v>0</v>
      </c>
    </row>
    <row r="78" spans="2:4" ht="16" hidden="1" customHeight="1" x14ac:dyDescent="0.25">
      <c r="B78" s="67" t="str">
        <f>FILA_Articles!C31</f>
        <v>Exemple</v>
      </c>
      <c r="C78" s="55" t="str">
        <f>FILA_Articles!D31</f>
        <v>Desc 22</v>
      </c>
      <c r="D78" s="65">
        <f>IF(FILA_Articles!M31&gt;0,FILA_Articles!M31,0)</f>
        <v>0</v>
      </c>
    </row>
    <row r="79" spans="2:4" ht="16" hidden="1" customHeight="1" x14ac:dyDescent="0.25">
      <c r="B79" s="67" t="str">
        <f>FILA_Articles!C32</f>
        <v>Exemple</v>
      </c>
      <c r="C79" s="55" t="str">
        <f>FILA_Articles!D32</f>
        <v>Desc 23</v>
      </c>
      <c r="D79" s="65">
        <f>IF(FILA_Articles!M32&gt;0,FILA_Articles!M32,0)</f>
        <v>0</v>
      </c>
    </row>
    <row r="80" spans="2:4" ht="16" hidden="1" customHeight="1" x14ac:dyDescent="0.25">
      <c r="B80" s="67" t="str">
        <f>FILA_Articles!C33</f>
        <v>Exemple</v>
      </c>
      <c r="C80" s="55" t="str">
        <f>FILA_Articles!D33</f>
        <v>Desc 24</v>
      </c>
      <c r="D80" s="65">
        <f>IF(FILA_Articles!M33&gt;0,FILA_Articles!M33,0)</f>
        <v>0</v>
      </c>
    </row>
    <row r="81" spans="1:4" ht="16" hidden="1" customHeight="1" x14ac:dyDescent="0.25">
      <c r="B81" s="67" t="str">
        <f>FILA_Articles!C34</f>
        <v>Exemple</v>
      </c>
      <c r="C81" s="55" t="str">
        <f>FILA_Articles!D34</f>
        <v>Desc 25</v>
      </c>
      <c r="D81" s="65">
        <f>IF(FILA_Articles!M34&gt;0,FILA_Articles!M34,0)</f>
        <v>0</v>
      </c>
    </row>
    <row r="82" spans="1:4" ht="16" hidden="1" customHeight="1" x14ac:dyDescent="0.25">
      <c r="B82" s="67" t="str">
        <f>FILA_Articles!C35</f>
        <v>Exemple</v>
      </c>
      <c r="C82" s="55" t="str">
        <f>FILA_Articles!D35</f>
        <v>Desc 26</v>
      </c>
      <c r="D82" s="65">
        <f>IF(FILA_Articles!M35&gt;0,FILA_Articles!M35,0)</f>
        <v>0</v>
      </c>
    </row>
    <row r="83" spans="1:4" ht="16" hidden="1" customHeight="1" x14ac:dyDescent="0.25">
      <c r="B83" s="67" t="str">
        <f>FILA_Articles!C36</f>
        <v>Exemple</v>
      </c>
      <c r="C83" s="55" t="str">
        <f>FILA_Articles!D36</f>
        <v>Desc 27</v>
      </c>
      <c r="D83" s="65">
        <f>IF(FILA_Articles!M36&gt;0,FILA_Articles!M36,0)</f>
        <v>0</v>
      </c>
    </row>
    <row r="84" spans="1:4" ht="16" hidden="1" customHeight="1" x14ac:dyDescent="0.25">
      <c r="B84" s="67" t="str">
        <f>FILA_Articles!C37</f>
        <v>Exemple</v>
      </c>
      <c r="C84" s="55" t="str">
        <f>FILA_Articles!D37</f>
        <v>Desc 28</v>
      </c>
      <c r="D84" s="65">
        <f>IF(FILA_Articles!M37&gt;0,FILA_Articles!M37,0)</f>
        <v>0</v>
      </c>
    </row>
    <row r="85" spans="1:4" ht="16" hidden="1" customHeight="1" x14ac:dyDescent="0.25">
      <c r="B85" s="67" t="str">
        <f>FILA_Articles!C38</f>
        <v>Exemple</v>
      </c>
      <c r="C85" s="55" t="str">
        <f>FILA_Articles!D38</f>
        <v>Desc 29</v>
      </c>
      <c r="D85" s="65">
        <f>IF(FILA_Articles!M38&gt;0,FILA_Articles!M38,0)</f>
        <v>0</v>
      </c>
    </row>
    <row r="86" spans="1:4" ht="16" hidden="1" customHeight="1" x14ac:dyDescent="0.25">
      <c r="B86" s="67" t="str">
        <f>FILA_Articles!C39</f>
        <v>Exemple</v>
      </c>
      <c r="C86" s="55" t="str">
        <f>FILA_Articles!D39</f>
        <v>Desc 30</v>
      </c>
      <c r="D86" s="65">
        <f>IF(FILA_Articles!M39&gt;0,FILA_Articles!M39,0)</f>
        <v>0</v>
      </c>
    </row>
    <row r="87" spans="1:4" ht="16" hidden="1" customHeight="1" x14ac:dyDescent="0.25">
      <c r="B87" s="67" t="str">
        <f>FILA_Articles!C40</f>
        <v>Exemple</v>
      </c>
      <c r="C87" s="55" t="str">
        <f>FILA_Articles!D40</f>
        <v>Desc 31</v>
      </c>
      <c r="D87" s="65">
        <f>IF(FILA_Articles!M40&gt;0,FILA_Articles!M40,0)</f>
        <v>0</v>
      </c>
    </row>
    <row r="88" spans="1:4" ht="29.05" customHeight="1" x14ac:dyDescent="0.25">
      <c r="B88" s="56"/>
      <c r="C88" s="57"/>
      <c r="D88" s="36"/>
    </row>
    <row r="89" spans="1:4" ht="29.05" customHeight="1" thickBot="1" x14ac:dyDescent="0.3">
      <c r="B89" s="56"/>
      <c r="C89" s="57"/>
      <c r="D89" s="36"/>
    </row>
    <row r="90" spans="1:4" ht="29.05" customHeight="1" thickTop="1" x14ac:dyDescent="0.25">
      <c r="A90" s="32"/>
      <c r="B90" s="80" t="s">
        <v>51</v>
      </c>
      <c r="C90" s="81"/>
      <c r="D90" s="63"/>
    </row>
    <row r="91" spans="1:4" ht="29.05" customHeight="1" x14ac:dyDescent="0.25">
      <c r="A91" s="32"/>
      <c r="B91" s="58"/>
      <c r="C91" s="59"/>
      <c r="D91" s="60"/>
    </row>
    <row r="92" spans="1:4" ht="29.05" customHeight="1" thickBot="1" x14ac:dyDescent="0.3">
      <c r="A92" s="32"/>
      <c r="B92" s="82" t="s">
        <v>52</v>
      </c>
      <c r="C92" s="83"/>
      <c r="D92" s="84"/>
    </row>
    <row r="93" spans="1:4" ht="14.3" thickTop="1" x14ac:dyDescent="0.25"/>
  </sheetData>
  <mergeCells count="5">
    <mergeCell ref="B1:C1"/>
    <mergeCell ref="B3:C3"/>
    <mergeCell ref="B4:C4"/>
    <mergeCell ref="B90:C90"/>
    <mergeCell ref="B92:D92"/>
  </mergeCells>
  <dataValidations count="11">
    <dataValidation allowBlank="1" showInputMessage="1" showErrorMessage="1" prompt="Créez une facture de service dans cette feuille de calcul. Entrez le logo dans la cellule à droite et le titre en cellule D1. Des instructions utiles sur l’utilisation se trouvent dans les cellules de cette colonne. Instruction suivante en cellule A3." sqref="A1" xr:uid="{ED6E2EED-AD6F-4BEE-8840-27447A160EF1}"/>
    <dataValidation allowBlank="1" showInputMessage="1" showErrorMessage="1" prompt="Entrez des informations dans la table Facture en commençant dans la cellule à droite. Les sous-totaux et les totaux sont calculés automatiquement. L’instruction suivante se trouve dans la cellule A42." sqref="A15 A52" xr:uid="{7B89EA88-D5C6-4FEB-9F3E-A5AAC1D59846}"/>
    <dataValidation allowBlank="1" showInputMessage="1" showErrorMessage="1" prompt="Entrez le Nom de la Société dans la cellule de droite." sqref="A3" xr:uid="{C38E8925-3DFF-46F0-96FA-F54A64631EF9}"/>
    <dataValidation allowBlank="1" showInputMessage="1" showErrorMessage="1" prompt="Entrez le Logo de la Société dans la cellule de droite." sqref="A4" xr:uid="{7DEAE4EA-74BF-4897-8D71-4AE716EB858A}"/>
    <dataValidation allowBlank="1" showInputMessage="1" showErrorMessage="1" prompt="Entrez l’adresse de la Société dans la cellule située à droite et le numéro de facture dans la cellule E5." sqref="A5" xr:uid="{AE4976A1-D5DB-46C3-9C74-F32C7EA72DBC}"/>
    <dataValidation allowBlank="1" showInputMessage="1" showErrorMessage="1" prompt="Entrez la Ville, l’État et le Code postal ans la cellule E6." sqref="A6" xr:uid="{5BA2B4FA-AC57-4BD6-BE38-BB290D72646B}"/>
    <dataValidation allowBlank="1" showInputMessage="1" showErrorMessage="1" prompt="Entrez les numéros de téléphone et de télécopie dans la cellule située à droite et la Référence dans la cellule E7." sqref="A7" xr:uid="{4FBEA1ED-A6A9-4381-B7C3-4E1FD17841CF}"/>
    <dataValidation allowBlank="1" showInputMessage="1" showErrorMessage="1" prompt="Entrez l’adresse e-mail dans la cellule de droite." sqref="A8" xr:uid="{E75C0822-8B6D-4DA3-8FE1-B91C42EBD8A8}"/>
    <dataValidation allowBlank="1" showInputMessage="1" showErrorMessage="1" prompt="L’étiquette se trouve dans la cellule de droite. Entrez les détails du destinataire de la facture tels que le nom, le nom de la société, l'adresse et le numéro de téléphone dans les cellules C9 à C13. L'instruction suivante se trouve dans la cellule A14." sqref="A9" xr:uid="{7091FE1F-3EDB-42AF-86B2-61E3D0CB0513}"/>
    <dataValidation allowBlank="1" showInputMessage="1" showErrorMessage="1" prompt="Le nom de la société est automatiquement mis à jour dans la cellule D42." sqref="A90:A91" xr:uid="{9897C9C2-BFDC-453E-9AD2-833FB6D839FF}"/>
    <dataValidation allowBlank="1" showInputMessage="1" showErrorMessage="1" prompt="Le message Merci se trouve dans la cellule à droite." sqref="A92" xr:uid="{CD85806E-1761-46D3-9BFF-27F711F55BFD}"/>
  </dataValidations>
  <printOptions horizontalCentered="1"/>
  <pageMargins left="0.75" right="0.75" top="0.5" bottom="0.5" header="0.5" footer="0.5"/>
  <pageSetup paperSize="9" scale="7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Cacher_Lignes">
                <anchor moveWithCells="1" sizeWithCells="1">
                  <from>
                    <xdr:col>4</xdr:col>
                    <xdr:colOff>120770</xdr:colOff>
                    <xdr:row>10</xdr:row>
                    <xdr:rowOff>34506</xdr:rowOff>
                  </from>
                  <to>
                    <xdr:col>6</xdr:col>
                    <xdr:colOff>577970</xdr:colOff>
                    <xdr:row>13</xdr:row>
                    <xdr:rowOff>129396</xdr:rowOff>
                  </to>
                </anchor>
              </controlPr>
            </control>
          </mc:Choice>
        </mc:AlternateContent>
        <mc:AlternateContent xmlns:mc="http://schemas.openxmlformats.org/markup-compatibility/2006">
          <mc:Choice Requires="x14">
            <control shapeId="5122" r:id="rId5" name="Button 2">
              <controlPr defaultSize="0" print="0" autoFill="0" autoPict="0" macro="[0]!Afficher_tout">
                <anchor moveWithCells="1" sizeWithCells="1">
                  <from>
                    <xdr:col>7</xdr:col>
                    <xdr:colOff>146649</xdr:colOff>
                    <xdr:row>7</xdr:row>
                    <xdr:rowOff>267419</xdr:rowOff>
                  </from>
                  <to>
                    <xdr:col>9</xdr:col>
                    <xdr:colOff>388189</xdr:colOff>
                    <xdr:row>12</xdr:row>
                    <xdr:rowOff>8626</xdr:rowOff>
                  </to>
                </anchor>
              </controlPr>
            </control>
          </mc:Choice>
        </mc:AlternateContent>
        <mc:AlternateContent xmlns:mc="http://schemas.openxmlformats.org/markup-compatibility/2006">
          <mc:Choice Requires="x14">
            <control shapeId="5123" r:id="rId6" name="Button 3">
              <controlPr defaultSize="0" print="0" autoFill="0" autoPict="0" macro="[0]!Actualiser_liste_articles_BAM_FILA">
                <anchor moveWithCells="1" sizeWithCells="1">
                  <from>
                    <xdr:col>4</xdr:col>
                    <xdr:colOff>129396</xdr:colOff>
                    <xdr:row>5</xdr:row>
                    <xdr:rowOff>94891</xdr:rowOff>
                  </from>
                  <to>
                    <xdr:col>6</xdr:col>
                    <xdr:colOff>577970</xdr:colOff>
                    <xdr:row>9</xdr:row>
                    <xdr:rowOff>155275</xdr:rowOff>
                  </to>
                </anchor>
              </controlPr>
            </control>
          </mc:Choice>
        </mc:AlternateContent>
      </controls>
    </mc:Choice>
  </mc:AlternateContent>
  <tableParts count="2">
    <tablePart r:id="rId7"/>
    <tablePart r:id="rId8"/>
  </tableParts>
</worksheet>
</file>

<file path=docProps/app.xml><?xml version="1.0" encoding="utf-8"?>
<Properties xmlns="http://schemas.openxmlformats.org/officeDocument/2006/extended-properties" xmlns:vt="http://schemas.openxmlformats.org/officeDocument/2006/docPropsVTypes">
  <Template>TM02802349</Template>
  <Application>Microsoft Excel</Application>
  <DocSecurity>0</DocSecurity>
  <ScaleCrop>false</ScaleCrop>
  <HeadingPairs>
    <vt:vector size="4" baseType="variant">
      <vt:variant>
        <vt:lpstr>Feuilles de calcul</vt:lpstr>
      </vt:variant>
      <vt:variant>
        <vt:i4>5</vt:i4>
      </vt:variant>
      <vt:variant>
        <vt:lpstr>Plages nommées</vt:lpstr>
      </vt:variant>
      <vt:variant>
        <vt:i4>9</vt:i4>
      </vt:variant>
    </vt:vector>
  </HeadingPairs>
  <TitlesOfParts>
    <vt:vector size="14" baseType="lpstr">
      <vt:lpstr>Modèle_Articles</vt:lpstr>
      <vt:lpstr>Modèle_Commande</vt:lpstr>
      <vt:lpstr>BAM_Articles</vt:lpstr>
      <vt:lpstr>FILA_Articles</vt:lpstr>
      <vt:lpstr>BAM+FILA_Commande</vt:lpstr>
      <vt:lpstr>BAM_Articles!Impression_des_titres</vt:lpstr>
      <vt:lpstr>FILA_Articles!Impression_des_titres</vt:lpstr>
      <vt:lpstr>Modèle_Articles!Impression_des_titres</vt:lpstr>
      <vt:lpstr>BAM_Articles!TitreColonne1</vt:lpstr>
      <vt:lpstr>'BAM+FILA_Commande'!TitreColonne1</vt:lpstr>
      <vt:lpstr>FILA_Articles!TitreColonne1</vt:lpstr>
      <vt:lpstr>TitreColonne1</vt:lpstr>
      <vt:lpstr>'BAM+FILA_Commande'!Zone_d_impression</vt:lpstr>
      <vt:lpstr>Modèle_Commande!Zone_d_impression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Thibault</dc:creator>
  <cp:lastModifiedBy>Thibault</cp:lastModifiedBy>
  <cp:lastPrinted>2024-11-02T16:03:28Z</cp:lastPrinted>
  <dcterms:created xsi:type="dcterms:W3CDTF">2016-08-01T23:26:40Z</dcterms:created>
  <dcterms:modified xsi:type="dcterms:W3CDTF">2024-11-03T16:00:33Z</dcterms:modified>
</cp:coreProperties>
</file>