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30" windowWidth="19875" windowHeight="7710" activeTab="1"/>
  </bookViews>
  <sheets>
    <sheet name="Acceuil" sheetId="2" r:id="rId1"/>
    <sheet name="BD" sheetId="1" r:id="rId2"/>
    <sheet name="reception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3" i="1" l="1"/>
  <c r="E4" i="1"/>
  <c r="T4" i="1" s="1"/>
  <c r="E5" i="1"/>
  <c r="T5" i="1" s="1"/>
  <c r="E6" i="1"/>
  <c r="D6" i="1" s="1"/>
  <c r="J6" i="1" s="1"/>
  <c r="E7" i="1"/>
  <c r="D7" i="1" s="1"/>
  <c r="J7" i="1" s="1"/>
  <c r="E8" i="1"/>
  <c r="D8" i="1" s="1"/>
  <c r="J8" i="1" s="1"/>
  <c r="E9" i="1"/>
  <c r="D9" i="1" s="1"/>
  <c r="J9" i="1" s="1"/>
  <c r="E10" i="1"/>
  <c r="D10" i="1" s="1"/>
  <c r="J10" i="1" s="1"/>
  <c r="E2" i="1"/>
  <c r="D2" i="1" s="1"/>
  <c r="J2" i="1" s="1"/>
  <c r="O2" i="1"/>
  <c r="Q2" i="1"/>
  <c r="S2" i="1"/>
  <c r="D3" i="1"/>
  <c r="J3" i="1" s="1"/>
  <c r="O3" i="1"/>
  <c r="Q3" i="1"/>
  <c r="S3" i="1"/>
  <c r="T3" i="1"/>
  <c r="D4" i="1"/>
  <c r="J4" i="1" s="1"/>
  <c r="O4" i="1"/>
  <c r="Q4" i="1"/>
  <c r="S4" i="1" s="1"/>
  <c r="O5" i="1"/>
  <c r="Q5" i="1"/>
  <c r="S5" i="1" s="1"/>
  <c r="O6" i="1"/>
  <c r="Q6" i="1"/>
  <c r="S6" i="1" s="1"/>
  <c r="O7" i="1"/>
  <c r="Q7" i="1"/>
  <c r="S7" i="1"/>
  <c r="O8" i="1"/>
  <c r="O9" i="1"/>
  <c r="O10" i="1"/>
  <c r="D11" i="1"/>
  <c r="J11" i="1" s="1"/>
  <c r="D12" i="1"/>
  <c r="J12" i="1" s="1"/>
  <c r="D13" i="1"/>
  <c r="J13" i="1" s="1"/>
  <c r="D14" i="1"/>
  <c r="J14" i="1" s="1"/>
  <c r="D15" i="1"/>
  <c r="J15" i="1" s="1"/>
  <c r="D16" i="1"/>
  <c r="J16" i="1" s="1"/>
  <c r="D17" i="1"/>
  <c r="J17" i="1" s="1"/>
  <c r="D18" i="1"/>
  <c r="J18" i="1" s="1"/>
  <c r="D19" i="1"/>
  <c r="J19" i="1" s="1"/>
  <c r="D20" i="1"/>
  <c r="J20" i="1" s="1"/>
  <c r="D21" i="1"/>
  <c r="J21" i="1" s="1"/>
  <c r="D5" i="1" l="1"/>
  <c r="J5" i="1" s="1"/>
  <c r="T2" i="1"/>
</calcChain>
</file>

<file path=xl/sharedStrings.xml><?xml version="1.0" encoding="utf-8"?>
<sst xmlns="http://schemas.openxmlformats.org/spreadsheetml/2006/main" count="79" uniqueCount="61">
  <si>
    <t>Delta</t>
  </si>
  <si>
    <t>Qte Inventaire</t>
  </si>
  <si>
    <t>Date Inventaire</t>
  </si>
  <si>
    <t>Prix d'achat Moyen unitaire H.T.</t>
  </si>
  <si>
    <t>Prix T.T.C.</t>
  </si>
  <si>
    <t>T.V.A.</t>
  </si>
  <si>
    <t>Prix H.T. Remisé</t>
  </si>
  <si>
    <t>Transfert remise</t>
  </si>
  <si>
    <t>Remise</t>
  </si>
  <si>
    <t>Prix H.T.</t>
  </si>
  <si>
    <t>Ref Fournisseur</t>
  </si>
  <si>
    <t>Fournisseur</t>
  </si>
  <si>
    <t>Emplacement</t>
  </si>
  <si>
    <t>Commande a passé</t>
  </si>
  <si>
    <t>Seuil Alerte Commande</t>
  </si>
  <si>
    <t>Qtes Maxi</t>
  </si>
  <si>
    <t>Qtes Mini</t>
  </si>
  <si>
    <t>Qtes Sortie</t>
  </si>
  <si>
    <t>Qtes Entrée</t>
  </si>
  <si>
    <t>Qtes en stocks</t>
  </si>
  <si>
    <t>Désignation</t>
  </si>
  <si>
    <t>N° Article</t>
  </si>
  <si>
    <t>Familles</t>
  </si>
  <si>
    <t>Plomberie</t>
  </si>
  <si>
    <t>Fixation</t>
  </si>
  <si>
    <t>Materiel</t>
  </si>
  <si>
    <t>isolation</t>
  </si>
  <si>
    <t>P0001</t>
  </si>
  <si>
    <t>P0002</t>
  </si>
  <si>
    <t>P0003</t>
  </si>
  <si>
    <t>F0001</t>
  </si>
  <si>
    <t>M0001</t>
  </si>
  <si>
    <t>I0001</t>
  </si>
  <si>
    <t>F0002</t>
  </si>
  <si>
    <t>P0004</t>
  </si>
  <si>
    <t>M0002</t>
  </si>
  <si>
    <t>Tube pvc 100 longueur 1m</t>
  </si>
  <si>
    <t>Tube pvc 100 longueur 2m</t>
  </si>
  <si>
    <t>coude pvc 100 87°</t>
  </si>
  <si>
    <t>coupe tube</t>
  </si>
  <si>
    <t>coude pvc 100 45°</t>
  </si>
  <si>
    <t>PINCE A SIPHON GAINEE</t>
  </si>
  <si>
    <t>ISOLANT LIÈGE POUR MURS ET SOLS</t>
  </si>
  <si>
    <t xml:space="preserve"> COLLE POUR ISOLANTS PHONIQUES</t>
  </si>
  <si>
    <t>KIT SCELLEMENT CHIMIQUE 300ML</t>
  </si>
  <si>
    <t>A101001</t>
  </si>
  <si>
    <t>A101002</t>
  </si>
  <si>
    <t>A101003</t>
  </si>
  <si>
    <t>A101004</t>
  </si>
  <si>
    <t>A101005</t>
  </si>
  <si>
    <t>A101006</t>
  </si>
  <si>
    <t>A101007</t>
  </si>
  <si>
    <t>A101008</t>
  </si>
  <si>
    <t>A101009</t>
  </si>
  <si>
    <t>Date</t>
  </si>
  <si>
    <t>qte recue</t>
  </si>
  <si>
    <t>24/08/2012</t>
  </si>
  <si>
    <t/>
  </si>
  <si>
    <t>25/08/2012</t>
  </si>
  <si>
    <t>PINCE A SIPHON NON GAINEE</t>
  </si>
  <si>
    <t>A101010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</si>
</sst>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0" fontId="0" fillId="2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5</xdr:row>
          <xdr:rowOff>114300</xdr:rowOff>
        </xdr:from>
        <xdr:to>
          <xdr:col>4</xdr:col>
          <xdr:colOff>419100</xdr:colOff>
          <xdr:row>9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AppData/Local/Temp/mon%20gestionn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Liste_Articles"/>
      <sheetName val="Reception"/>
      <sheetName val="Clients"/>
      <sheetName val="Fournisseurs"/>
      <sheetName val="Commande"/>
      <sheetName val="devis"/>
      <sheetName val="Factures"/>
      <sheetName val="Compta"/>
      <sheetName val="BD"/>
      <sheetName val="para"/>
    </sheetNames>
    <sheetDataSet>
      <sheetData sheetId="0"/>
      <sheetData sheetId="1"/>
      <sheetData sheetId="2">
        <row r="1">
          <cell r="C1" t="str">
            <v>N° Article</v>
          </cell>
          <cell r="D1" t="str">
            <v>Désignation</v>
          </cell>
          <cell r="E1" t="str">
            <v>Qtes Entrée</v>
          </cell>
          <cell r="F1" t="str">
            <v>Emplacement</v>
          </cell>
          <cell r="G1" t="str">
            <v>Fournisseur</v>
          </cell>
          <cell r="H1" t="str">
            <v>Ref Fournisseur</v>
          </cell>
          <cell r="I1" t="str">
            <v>Prix Unitaire H.T.</v>
          </cell>
          <cell r="J1" t="str">
            <v>Remise</v>
          </cell>
          <cell r="K1">
            <v>0</v>
          </cell>
          <cell r="L1" t="str">
            <v>Prix Unitaire H.T. Remisé</v>
          </cell>
          <cell r="M1" t="str">
            <v>T.V.A.</v>
          </cell>
          <cell r="N1" t="str">
            <v>Prix Unitaire T.T.C.</v>
          </cell>
          <cell r="O1" t="str">
            <v>Prix Total H.T.</v>
          </cell>
        </row>
        <row r="2"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 t="str">
            <v/>
          </cell>
          <cell r="K2">
            <v>0</v>
          </cell>
          <cell r="L2" t="str">
            <v/>
          </cell>
          <cell r="N2" t="str">
            <v/>
          </cell>
          <cell r="O2" t="str">
            <v/>
          </cell>
        </row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 t="str">
            <v/>
          </cell>
          <cell r="K3">
            <v>0</v>
          </cell>
          <cell r="L3" t="str">
            <v/>
          </cell>
          <cell r="N3" t="str">
            <v/>
          </cell>
          <cell r="O3" t="str">
            <v/>
          </cell>
        </row>
        <row r="4">
          <cell r="E4">
            <v>0</v>
          </cell>
          <cell r="J4" t="str">
            <v/>
          </cell>
          <cell r="L4" t="str">
            <v/>
          </cell>
          <cell r="N4" t="str">
            <v/>
          </cell>
          <cell r="O4" t="str">
            <v/>
          </cell>
        </row>
        <row r="5">
          <cell r="E5">
            <v>0</v>
          </cell>
          <cell r="J5" t="str">
            <v/>
          </cell>
          <cell r="L5" t="str">
            <v/>
          </cell>
          <cell r="N5" t="str">
            <v/>
          </cell>
          <cell r="O5" t="str">
            <v/>
          </cell>
        </row>
        <row r="6">
          <cell r="E6">
            <v>0</v>
          </cell>
          <cell r="J6" t="str">
            <v/>
          </cell>
          <cell r="L6" t="str">
            <v/>
          </cell>
          <cell r="N6" t="str">
            <v/>
          </cell>
          <cell r="O6" t="str">
            <v/>
          </cell>
        </row>
        <row r="7">
          <cell r="E7">
            <v>0</v>
          </cell>
          <cell r="J7" t="str">
            <v/>
          </cell>
          <cell r="L7" t="str">
            <v/>
          </cell>
          <cell r="N7" t="str">
            <v/>
          </cell>
        </row>
        <row r="8">
          <cell r="E8">
            <v>0</v>
          </cell>
          <cell r="J8" t="str">
            <v/>
          </cell>
          <cell r="L8" t="str">
            <v/>
          </cell>
          <cell r="N8" t="str">
            <v/>
          </cell>
        </row>
        <row r="9">
          <cell r="E9">
            <v>0</v>
          </cell>
          <cell r="L9" t="str">
            <v/>
          </cell>
          <cell r="N9" t="str">
            <v/>
          </cell>
        </row>
        <row r="10">
          <cell r="E10">
            <v>0</v>
          </cell>
          <cell r="L10" t="str">
            <v/>
          </cell>
          <cell r="N10" t="str">
            <v/>
          </cell>
        </row>
        <row r="11">
          <cell r="L11" t="str">
            <v/>
          </cell>
          <cell r="N11" t="str">
            <v/>
          </cell>
        </row>
        <row r="12">
          <cell r="L12" t="str">
            <v/>
          </cell>
          <cell r="N12" t="str">
            <v/>
          </cell>
        </row>
        <row r="13">
          <cell r="N1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G18"/>
  <sheetViews>
    <sheetView workbookViewId="0">
      <selection activeCell="H10" sqref="H10"/>
    </sheetView>
  </sheetViews>
  <sheetFormatPr baseColWidth="10" defaultRowHeight="15" x14ac:dyDescent="0.25"/>
  <sheetData>
    <row r="5" spans="4:4" x14ac:dyDescent="0.25">
      <c r="D5" s="24"/>
    </row>
    <row r="6" spans="4:4" x14ac:dyDescent="0.25">
      <c r="D6" s="24"/>
    </row>
    <row r="18" spans="7:7" x14ac:dyDescent="0.25">
      <c r="G18" s="2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342900</xdr:colOff>
                    <xdr:row>5</xdr:row>
                    <xdr:rowOff>114300</xdr:rowOff>
                  </from>
                  <to>
                    <xdr:col>4</xdr:col>
                    <xdr:colOff>419100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W21"/>
  <sheetViews>
    <sheetView tabSelected="1" workbookViewId="0">
      <selection activeCell="C11" sqref="C11"/>
    </sheetView>
  </sheetViews>
  <sheetFormatPr baseColWidth="10" defaultRowHeight="15" x14ac:dyDescent="0.25"/>
  <cols>
    <col min="1" max="2" width="11.42578125" style="1"/>
    <col min="3" max="3" width="33.5703125" style="1" bestFit="1" customWidth="1"/>
    <col min="4" max="4" width="12.140625" style="10" customWidth="1"/>
    <col min="5" max="6" width="9.7109375" style="10" customWidth="1"/>
    <col min="7" max="7" width="11.42578125" style="9"/>
    <col min="8" max="8" width="9.7109375" style="9" customWidth="1"/>
    <col min="9" max="9" width="12" style="8" customWidth="1"/>
    <col min="10" max="10" width="11.28515625" style="5" customWidth="1"/>
    <col min="11" max="11" width="13.140625" style="1" bestFit="1" customWidth="1"/>
    <col min="12" max="12" width="17" style="1" bestFit="1" customWidth="1"/>
    <col min="13" max="13" width="14.85546875" style="1" bestFit="1" customWidth="1"/>
    <col min="14" max="14" width="11.42578125" style="7"/>
    <col min="15" max="15" width="11.42578125" style="3" customWidth="1"/>
    <col min="16" max="16" width="11.42578125" style="6" hidden="1" customWidth="1"/>
    <col min="17" max="17" width="15.28515625" style="5" customWidth="1"/>
    <col min="18" max="18" width="11.42578125" style="4"/>
    <col min="19" max="19" width="11.42578125" style="3"/>
    <col min="20" max="20" width="18.85546875" style="2" customWidth="1"/>
    <col min="21" max="21" width="14.7109375" style="2" bestFit="1" customWidth="1"/>
    <col min="22" max="16384" width="11.42578125" style="1"/>
  </cols>
  <sheetData>
    <row r="1" spans="1:23" s="13" customFormat="1" ht="30" customHeight="1" x14ac:dyDescent="0.25">
      <c r="A1" s="13" t="s">
        <v>22</v>
      </c>
      <c r="B1" s="13" t="s">
        <v>21</v>
      </c>
      <c r="C1" s="13" t="s">
        <v>20</v>
      </c>
      <c r="D1" s="23" t="s">
        <v>19</v>
      </c>
      <c r="E1" s="23" t="s">
        <v>18</v>
      </c>
      <c r="F1" s="23" t="s">
        <v>17</v>
      </c>
      <c r="G1" s="22" t="s">
        <v>16</v>
      </c>
      <c r="H1" s="22" t="s">
        <v>15</v>
      </c>
      <c r="I1" s="21" t="s">
        <v>14</v>
      </c>
      <c r="J1" s="17" t="s">
        <v>13</v>
      </c>
      <c r="K1" s="13" t="s">
        <v>12</v>
      </c>
      <c r="L1" s="13" t="s">
        <v>11</v>
      </c>
      <c r="M1" s="13" t="s">
        <v>10</v>
      </c>
      <c r="N1" s="20" t="s">
        <v>9</v>
      </c>
      <c r="O1" s="19" t="s">
        <v>8</v>
      </c>
      <c r="P1" s="18" t="s">
        <v>7</v>
      </c>
      <c r="Q1" s="17" t="s">
        <v>6</v>
      </c>
      <c r="R1" s="16" t="s">
        <v>5</v>
      </c>
      <c r="S1" s="15" t="s">
        <v>4</v>
      </c>
      <c r="T1" s="14" t="s">
        <v>3</v>
      </c>
      <c r="U1" s="14" t="s">
        <v>2</v>
      </c>
      <c r="V1" s="13" t="s">
        <v>1</v>
      </c>
      <c r="W1" s="13" t="s">
        <v>0</v>
      </c>
    </row>
    <row r="2" spans="1:23" x14ac:dyDescent="0.25">
      <c r="A2" s="1" t="s">
        <v>23</v>
      </c>
      <c r="B2" s="1" t="s">
        <v>27</v>
      </c>
      <c r="C2" s="1" t="s">
        <v>36</v>
      </c>
      <c r="D2" s="10">
        <f t="shared" ref="D2:D21" ca="1" si="0">E2-F2</f>
        <v>5</v>
      </c>
      <c r="E2" s="10">
        <f ca="1">SUMIF(reception!C:F,B2,reception!F:F)</f>
        <v>5</v>
      </c>
      <c r="G2" s="12"/>
      <c r="H2" s="12"/>
      <c r="I2" s="12"/>
      <c r="J2" s="5" t="str">
        <f t="shared" ref="J2:J11" ca="1" si="1">IF(AND(A2&lt;&gt;"",D2&lt;=I2),"oui","")</f>
        <v/>
      </c>
      <c r="K2" s="1" t="s">
        <v>45</v>
      </c>
      <c r="O2" s="11" t="str">
        <f t="shared" ref="O2:O10" si="2">IF(N2="","",(P2/100))</f>
        <v/>
      </c>
      <c r="P2" s="4"/>
      <c r="Q2" s="3">
        <f t="shared" ref="Q2:Q7" si="3">N2-((N2*P2)/100)</f>
        <v>0</v>
      </c>
      <c r="S2" s="3">
        <f t="shared" ref="S2:S7" si="4">Q2+((Q2*R2)/100)</f>
        <v>0</v>
      </c>
      <c r="T2" s="2" t="e">
        <f ca="1">IF(E2&lt;&gt;0,(SUMIF([1]Reception!C:O,B2,[1]Reception!O:O)/E2),"")</f>
        <v>#VALUE!</v>
      </c>
    </row>
    <row r="3" spans="1:23" x14ac:dyDescent="0.25">
      <c r="A3" s="1" t="s">
        <v>23</v>
      </c>
      <c r="B3" s="1" t="s">
        <v>28</v>
      </c>
      <c r="C3" s="1" t="s">
        <v>37</v>
      </c>
      <c r="D3" s="10">
        <f t="shared" ca="1" si="0"/>
        <v>0</v>
      </c>
      <c r="E3" s="10">
        <f ca="1">SUMIF(reception!C:F,B3,reception!F:F)</f>
        <v>0</v>
      </c>
      <c r="G3" s="12"/>
      <c r="H3" s="12"/>
      <c r="I3" s="12"/>
      <c r="J3" s="5" t="str">
        <f t="shared" ca="1" si="1"/>
        <v>oui</v>
      </c>
      <c r="K3" s="1" t="s">
        <v>46</v>
      </c>
      <c r="O3" s="11" t="str">
        <f t="shared" si="2"/>
        <v/>
      </c>
      <c r="P3" s="4"/>
      <c r="Q3" s="3">
        <f t="shared" si="3"/>
        <v>0</v>
      </c>
      <c r="S3" s="3">
        <f t="shared" si="4"/>
        <v>0</v>
      </c>
      <c r="T3" s="2" t="str">
        <f ca="1">IF(E3&lt;&gt;0,(SUMIF([1]Reception!C:O,B3,[1]Reception!O:O)/E3),"")</f>
        <v/>
      </c>
    </row>
    <row r="4" spans="1:23" x14ac:dyDescent="0.25">
      <c r="A4" s="1" t="s">
        <v>23</v>
      </c>
      <c r="B4" s="1" t="s">
        <v>29</v>
      </c>
      <c r="C4" s="1" t="s">
        <v>38</v>
      </c>
      <c r="D4" s="10">
        <f t="shared" ca="1" si="0"/>
        <v>0</v>
      </c>
      <c r="E4" s="10">
        <f ca="1">SUMIF(reception!C:F,B4,reception!F:F)</f>
        <v>0</v>
      </c>
      <c r="J4" s="5" t="str">
        <f t="shared" ca="1" si="1"/>
        <v>oui</v>
      </c>
      <c r="K4" s="1" t="s">
        <v>47</v>
      </c>
      <c r="O4" s="11" t="str">
        <f t="shared" si="2"/>
        <v/>
      </c>
      <c r="P4" s="4"/>
      <c r="Q4" s="3">
        <f t="shared" si="3"/>
        <v>0</v>
      </c>
      <c r="S4" s="3">
        <f t="shared" si="4"/>
        <v>0</v>
      </c>
      <c r="T4" s="2" t="str">
        <f ca="1">IF(E4&lt;&gt;0,(SUMIF([1]Reception!C:O,B4,[1]Reception!O:O)/E4),"")</f>
        <v/>
      </c>
    </row>
    <row r="5" spans="1:23" x14ac:dyDescent="0.25">
      <c r="A5" s="1" t="s">
        <v>24</v>
      </c>
      <c r="B5" s="1" t="s">
        <v>30</v>
      </c>
      <c r="C5" s="1" t="s">
        <v>43</v>
      </c>
      <c r="D5" s="10">
        <f t="shared" ca="1" si="0"/>
        <v>0</v>
      </c>
      <c r="E5" s="10">
        <f ca="1">SUMIF(reception!C:F,B5,reception!F:F)</f>
        <v>0</v>
      </c>
      <c r="J5" s="5" t="str">
        <f t="shared" ca="1" si="1"/>
        <v>oui</v>
      </c>
      <c r="K5" s="1" t="s">
        <v>48</v>
      </c>
      <c r="O5" s="11" t="str">
        <f t="shared" si="2"/>
        <v/>
      </c>
      <c r="P5" s="4"/>
      <c r="Q5" s="3">
        <f t="shared" si="3"/>
        <v>0</v>
      </c>
      <c r="S5" s="3">
        <f t="shared" si="4"/>
        <v>0</v>
      </c>
      <c r="T5" s="2" t="str">
        <f ca="1">IF(E5&lt;&gt;0,(SUMIF([1]Reception!C:O,B5,[1]Reception!O:O)/E5),"")</f>
        <v/>
      </c>
    </row>
    <row r="6" spans="1:23" x14ac:dyDescent="0.25">
      <c r="A6" s="1" t="s">
        <v>25</v>
      </c>
      <c r="B6" s="1" t="s">
        <v>31</v>
      </c>
      <c r="C6" s="1" t="s">
        <v>39</v>
      </c>
      <c r="D6" s="10">
        <f t="shared" ca="1" si="0"/>
        <v>2</v>
      </c>
      <c r="E6" s="10">
        <f ca="1">SUMIF(reception!C:F,B6,reception!F:F)</f>
        <v>2</v>
      </c>
      <c r="J6" s="5" t="str">
        <f t="shared" ca="1" si="1"/>
        <v/>
      </c>
      <c r="K6" s="1" t="s">
        <v>49</v>
      </c>
      <c r="O6" s="11" t="str">
        <f t="shared" si="2"/>
        <v/>
      </c>
      <c r="P6" s="4"/>
      <c r="Q6" s="3">
        <f t="shared" si="3"/>
        <v>0</v>
      </c>
      <c r="S6" s="3">
        <f t="shared" si="4"/>
        <v>0</v>
      </c>
    </row>
    <row r="7" spans="1:23" x14ac:dyDescent="0.25">
      <c r="A7" s="1" t="s">
        <v>26</v>
      </c>
      <c r="B7" s="1" t="s">
        <v>32</v>
      </c>
      <c r="C7" s="1" t="s">
        <v>42</v>
      </c>
      <c r="D7" s="10">
        <f t="shared" ca="1" si="0"/>
        <v>0</v>
      </c>
      <c r="E7" s="10">
        <f ca="1">SUMIF(reception!C:F,B7,reception!F:F)</f>
        <v>0</v>
      </c>
      <c r="J7" s="5" t="str">
        <f t="shared" ca="1" si="1"/>
        <v>oui</v>
      </c>
      <c r="K7" s="1" t="s">
        <v>50</v>
      </c>
      <c r="O7" s="11" t="str">
        <f t="shared" si="2"/>
        <v/>
      </c>
      <c r="P7" s="4"/>
      <c r="Q7" s="3">
        <f t="shared" si="3"/>
        <v>0</v>
      </c>
      <c r="S7" s="3">
        <f t="shared" si="4"/>
        <v>0</v>
      </c>
    </row>
    <row r="8" spans="1:23" x14ac:dyDescent="0.25">
      <c r="A8" s="1" t="s">
        <v>24</v>
      </c>
      <c r="B8" s="1" t="s">
        <v>33</v>
      </c>
      <c r="C8" s="1" t="s">
        <v>44</v>
      </c>
      <c r="D8" s="10">
        <f t="shared" ca="1" si="0"/>
        <v>0</v>
      </c>
      <c r="E8" s="10">
        <f ca="1">SUMIF(reception!C:F,B8,reception!F:F)</f>
        <v>0</v>
      </c>
      <c r="J8" s="5" t="str">
        <f t="shared" ca="1" si="1"/>
        <v>oui</v>
      </c>
      <c r="K8" s="1" t="s">
        <v>51</v>
      </c>
      <c r="O8" s="11" t="str">
        <f t="shared" si="2"/>
        <v/>
      </c>
      <c r="P8" s="4"/>
    </row>
    <row r="9" spans="1:23" x14ac:dyDescent="0.25">
      <c r="A9" s="1" t="s">
        <v>23</v>
      </c>
      <c r="B9" s="1" t="s">
        <v>34</v>
      </c>
      <c r="C9" s="1" t="s">
        <v>40</v>
      </c>
      <c r="D9" s="10">
        <f t="shared" ca="1" si="0"/>
        <v>0</v>
      </c>
      <c r="E9" s="10">
        <f ca="1">SUMIF(reception!C:F,B9,reception!F:F)</f>
        <v>0</v>
      </c>
      <c r="J9" s="5" t="str">
        <f t="shared" ca="1" si="1"/>
        <v>oui</v>
      </c>
      <c r="K9" s="1" t="s">
        <v>52</v>
      </c>
      <c r="O9" s="11" t="str">
        <f t="shared" si="2"/>
        <v/>
      </c>
      <c r="P9" s="4"/>
    </row>
    <row r="10" spans="1:23" x14ac:dyDescent="0.25">
      <c r="A10" s="1" t="s">
        <v>25</v>
      </c>
      <c r="B10" s="1" t="s">
        <v>35</v>
      </c>
      <c r="C10" s="1" t="s">
        <v>41</v>
      </c>
      <c r="D10" s="10">
        <f t="shared" ca="1" si="0"/>
        <v>0</v>
      </c>
      <c r="E10" s="10">
        <f ca="1">SUMIF(reception!C:F,B10,reception!F:F)</f>
        <v>0</v>
      </c>
      <c r="J10" s="5" t="str">
        <f t="shared" ca="1" si="1"/>
        <v>oui</v>
      </c>
      <c r="K10" s="1" t="s">
        <v>53</v>
      </c>
      <c r="O10" s="11" t="str">
        <f t="shared" si="2"/>
        <v/>
      </c>
      <c r="P10" s="4"/>
    </row>
    <row r="11" spans="1:23" x14ac:dyDescent="0.25">
      <c r="A11" s="1" t="s">
        <v>25</v>
      </c>
      <c r="B11" s="1" t="s">
        <v>35</v>
      </c>
      <c r="C11" s="1" t="s">
        <v>59</v>
      </c>
      <c r="D11" s="10">
        <f t="shared" si="0"/>
        <v>0</v>
      </c>
      <c r="J11" s="5" t="str">
        <f t="shared" si="1"/>
        <v>oui</v>
      </c>
      <c r="K11" s="1" t="s">
        <v>60</v>
      </c>
      <c r="P11" s="4"/>
    </row>
    <row r="12" spans="1:23" x14ac:dyDescent="0.25">
      <c r="D12" s="10">
        <f t="shared" si="0"/>
        <v>0</v>
      </c>
      <c r="J12" s="5" t="str">
        <f>IF(OR(A12&lt;&gt;"",D12&gt;=I12)," ","oui")</f>
        <v xml:space="preserve"> </v>
      </c>
      <c r="P12" s="4"/>
    </row>
    <row r="13" spans="1:23" x14ac:dyDescent="0.25">
      <c r="D13" s="10">
        <f t="shared" si="0"/>
        <v>0</v>
      </c>
      <c r="J13" s="5" t="str">
        <f>IF(OR(A13&lt;&gt;"",D13&gt;=I13)," ","oui")</f>
        <v xml:space="preserve"> </v>
      </c>
      <c r="P13" s="4"/>
    </row>
    <row r="14" spans="1:23" x14ac:dyDescent="0.25">
      <c r="D14" s="10">
        <f t="shared" si="0"/>
        <v>0</v>
      </c>
      <c r="J14" s="5" t="str">
        <f>IF(OR(A14&lt;&gt;"",D14&gt;=I14)," ","oui")</f>
        <v xml:space="preserve"> </v>
      </c>
      <c r="P14" s="9"/>
    </row>
    <row r="15" spans="1:23" x14ac:dyDescent="0.25">
      <c r="D15" s="10">
        <f t="shared" si="0"/>
        <v>0</v>
      </c>
      <c r="J15" s="5" t="str">
        <f>IF(OR(A15&lt;&gt;"",D15&gt;=I15)," ","oui")</f>
        <v xml:space="preserve"> </v>
      </c>
      <c r="P15" s="9"/>
    </row>
    <row r="16" spans="1:23" x14ac:dyDescent="0.25">
      <c r="D16" s="10">
        <f t="shared" si="0"/>
        <v>0</v>
      </c>
      <c r="J16" s="5" t="str">
        <f>IF(OR(A16&lt;&gt;"",D16&gt;=I16)," ","oui")</f>
        <v xml:space="preserve"> </v>
      </c>
      <c r="P16" s="9"/>
    </row>
    <row r="17" spans="4:16" s="1" customFormat="1" x14ac:dyDescent="0.25">
      <c r="D17" s="10">
        <f t="shared" si="0"/>
        <v>0</v>
      </c>
      <c r="E17" s="10"/>
      <c r="F17" s="10"/>
      <c r="G17" s="9"/>
      <c r="H17" s="9"/>
      <c r="I17" s="8"/>
      <c r="J17" s="5" t="str">
        <f>IF(AND(D17&gt;=I17,A17=""),"","oui")</f>
        <v/>
      </c>
      <c r="N17" s="7"/>
      <c r="O17" s="3"/>
      <c r="P17" s="9"/>
    </row>
    <row r="18" spans="4:16" s="1" customFormat="1" x14ac:dyDescent="0.25">
      <c r="D18" s="10">
        <f t="shared" si="0"/>
        <v>0</v>
      </c>
      <c r="E18" s="10"/>
      <c r="F18" s="10"/>
      <c r="G18" s="9"/>
      <c r="H18" s="9"/>
      <c r="I18" s="8"/>
      <c r="J18" s="5" t="str">
        <f>IF(AND(D18&gt;=I18,A18=""),"","oui")</f>
        <v/>
      </c>
      <c r="N18" s="7"/>
      <c r="O18" s="3"/>
      <c r="P18" s="9"/>
    </row>
    <row r="19" spans="4:16" s="1" customFormat="1" x14ac:dyDescent="0.25">
      <c r="D19" s="10">
        <f t="shared" si="0"/>
        <v>0</v>
      </c>
      <c r="E19" s="10"/>
      <c r="F19" s="10"/>
      <c r="G19" s="9"/>
      <c r="H19" s="9"/>
      <c r="I19" s="8"/>
      <c r="J19" s="5" t="str">
        <f>IF(AND(D19&gt;=I19,A19=""),"","oui")</f>
        <v/>
      </c>
      <c r="N19" s="7"/>
      <c r="O19" s="3"/>
      <c r="P19" s="9"/>
    </row>
    <row r="20" spans="4:16" s="1" customFormat="1" x14ac:dyDescent="0.25">
      <c r="D20" s="10">
        <f t="shared" si="0"/>
        <v>0</v>
      </c>
      <c r="E20" s="10"/>
      <c r="F20" s="10"/>
      <c r="G20" s="9"/>
      <c r="H20" s="9"/>
      <c r="I20" s="8"/>
      <c r="J20" s="5" t="str">
        <f>IF(AND(D20&gt;=I20,A20=""),"","oui")</f>
        <v/>
      </c>
      <c r="N20" s="7"/>
      <c r="O20" s="3"/>
      <c r="P20" s="9"/>
    </row>
    <row r="21" spans="4:16" s="1" customFormat="1" x14ac:dyDescent="0.25">
      <c r="D21" s="10">
        <f t="shared" si="0"/>
        <v>0</v>
      </c>
      <c r="E21" s="10"/>
      <c r="F21" s="10"/>
      <c r="G21" s="9"/>
      <c r="H21" s="9"/>
      <c r="I21" s="8"/>
      <c r="J21" s="5" t="str">
        <f>IF(AND(D21&gt;=I21,A21=""),"","oui")</f>
        <v/>
      </c>
      <c r="N21" s="7"/>
      <c r="O21" s="3"/>
      <c r="P21" s="6"/>
    </row>
  </sheetData>
  <conditionalFormatting sqref="J2:J16">
    <cfRule type="expression" dxfId="1" priority="2">
      <formula>$J2="oui"</formula>
    </cfRule>
  </conditionalFormatting>
  <conditionalFormatting sqref="J2:J16">
    <cfRule type="expression" dxfId="0" priority="1">
      <formula>$J2="oui"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C11" sqref="C11"/>
    </sheetView>
  </sheetViews>
  <sheetFormatPr baseColWidth="10" defaultRowHeight="15" x14ac:dyDescent="0.25"/>
  <cols>
    <col min="1" max="3" width="11.42578125" style="1"/>
    <col min="4" max="4" width="24.140625" style="1" bestFit="1" customWidth="1"/>
    <col min="5" max="5" width="14.140625" style="1" customWidth="1"/>
    <col min="6" max="16384" width="11.42578125" style="1"/>
  </cols>
  <sheetData>
    <row r="1" spans="1:6" x14ac:dyDescent="0.25">
      <c r="A1" s="13" t="s">
        <v>54</v>
      </c>
      <c r="B1" s="13" t="s">
        <v>22</v>
      </c>
      <c r="C1" s="13" t="s">
        <v>21</v>
      </c>
      <c r="D1" s="13" t="s">
        <v>20</v>
      </c>
      <c r="E1" s="13" t="s">
        <v>12</v>
      </c>
      <c r="F1" s="13" t="s">
        <v>55</v>
      </c>
    </row>
    <row r="2" spans="1:6" x14ac:dyDescent="0.25">
      <c r="A2" s="1" t="s">
        <v>56</v>
      </c>
      <c r="B2" s="1" t="s">
        <v>23</v>
      </c>
      <c r="C2" s="1" t="s">
        <v>27</v>
      </c>
      <c r="D2" s="1" t="s">
        <v>36</v>
      </c>
      <c r="E2" s="1" t="s">
        <v>57</v>
      </c>
      <c r="F2" s="1">
        <v>5</v>
      </c>
    </row>
    <row r="3" spans="1:6" x14ac:dyDescent="0.25">
      <c r="A3" s="1" t="s">
        <v>58</v>
      </c>
      <c r="B3" s="1" t="s">
        <v>25</v>
      </c>
      <c r="C3" s="1" t="s">
        <v>31</v>
      </c>
      <c r="D3" s="1" t="s">
        <v>39</v>
      </c>
      <c r="E3" s="1" t="s">
        <v>57</v>
      </c>
      <c r="F3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</vt:lpstr>
      <vt:lpstr>reception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didier</cp:lastModifiedBy>
  <dcterms:created xsi:type="dcterms:W3CDTF">2012-07-19T09:10:36Z</dcterms:created>
  <dcterms:modified xsi:type="dcterms:W3CDTF">2012-07-19T13:18:09Z</dcterms:modified>
</cp:coreProperties>
</file>