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24240" windowHeight="12540"/>
  </bookViews>
  <sheets>
    <sheet name="Feuil1" sheetId="1" r:id="rId1"/>
    <sheet name="Feuil2" sheetId="2" r:id="rId2"/>
    <sheet name="Feuil3" sheetId="3" r:id="rId3"/>
  </sheets>
  <definedNames>
    <definedName name="année">Feuil2!$B$2</definedName>
    <definedName name="fériés">Feuil2!$C$5:$C$30</definedName>
  </definedNames>
  <calcPr calcId="145621"/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18" i="2"/>
  <c r="C17" i="2"/>
  <c r="C16" i="2"/>
  <c r="C15" i="2"/>
  <c r="C14" i="2"/>
  <c r="C13" i="2"/>
  <c r="C10" i="2"/>
  <c r="C8" i="2"/>
  <c r="C6" i="2"/>
  <c r="C11" i="2" s="1"/>
  <c r="C12" i="2" s="1"/>
  <c r="C5" i="2"/>
  <c r="C9" i="2" l="1"/>
  <c r="C7" i="2"/>
</calcChain>
</file>

<file path=xl/sharedStrings.xml><?xml version="1.0" encoding="utf-8"?>
<sst xmlns="http://schemas.openxmlformats.org/spreadsheetml/2006/main" count="44" uniqueCount="22">
  <si>
    <t>Lundi</t>
  </si>
  <si>
    <t>Mardi</t>
  </si>
  <si>
    <t>Mercredi</t>
  </si>
  <si>
    <t>Jeudi</t>
  </si>
  <si>
    <t>Vendredi</t>
  </si>
  <si>
    <t>Samedi</t>
  </si>
  <si>
    <t>Dimanche</t>
  </si>
  <si>
    <t>Jours Fériés</t>
  </si>
  <si>
    <t>Fériés</t>
  </si>
  <si>
    <t>Jour de l'an</t>
  </si>
  <si>
    <t>Pâques</t>
  </si>
  <si>
    <t>Lundi de Pâques</t>
  </si>
  <si>
    <t>Fête du Travail</t>
  </si>
  <si>
    <t>Ascension</t>
  </si>
  <si>
    <t>Armistice 40-45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</si>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</sst>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ddd\ dd\ mmm\ yy"/>
    <numFmt numFmtId="167" formatCode="dddd\ dd\ mmm\ yy"/>
    <numFmt numFmtId="168" formatCode="dddd\ d\ mmm\ yy"/>
    <numFmt numFmtId="171" formatCode="mmmm"/>
  </numFmts>
  <fonts count="7" x14ac:knownFonts="1">
    <font>
      <sz val="14"/>
      <color theme="1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6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Fill="1" applyBorder="1" applyAlignment="1" applyProtection="1">
      <alignment horizontal="center"/>
      <protection hidden="1"/>
    </xf>
    <xf numFmtId="0" fontId="2" fillId="2" borderId="2" xfId="1" applyFont="1" applyFill="1" applyBorder="1" applyAlignment="1" applyProtection="1">
      <alignment horizontal="center"/>
      <protection hidden="1"/>
    </xf>
    <xf numFmtId="166" fontId="4" fillId="2" borderId="4" xfId="1" applyNumberFormat="1" applyFont="1" applyFill="1" applyBorder="1" applyAlignment="1" applyProtection="1">
      <alignment horizontal="center" vertical="center"/>
      <protection hidden="1"/>
    </xf>
    <xf numFmtId="0" fontId="3" fillId="2" borderId="3" xfId="1" applyFont="1" applyFill="1" applyBorder="1" applyAlignment="1" applyProtection="1">
      <alignment horizontal="center" vertical="center"/>
      <protection hidden="1"/>
    </xf>
    <xf numFmtId="0" fontId="5" fillId="2" borderId="4" xfId="1" applyFont="1" applyFill="1" applyBorder="1" applyAlignment="1" applyProtection="1">
      <alignment horizontal="center"/>
      <protection hidden="1"/>
    </xf>
    <xf numFmtId="168" fontId="1" fillId="2" borderId="3" xfId="1" applyNumberFormat="1" applyFont="1" applyFill="1" applyBorder="1" applyAlignment="1" applyProtection="1">
      <alignment horizontal="center"/>
      <protection hidden="1"/>
    </xf>
    <xf numFmtId="167" fontId="5" fillId="2" borderId="4" xfId="1" applyNumberFormat="1" applyFont="1" applyFill="1" applyBorder="1" applyAlignment="1" applyProtection="1">
      <alignment horizontal="center"/>
      <protection hidden="1"/>
    </xf>
    <xf numFmtId="167" fontId="4" fillId="2" borderId="4" xfId="1" applyNumberFormat="1" applyFont="1" applyFill="1" applyBorder="1" applyAlignment="1" applyProtection="1">
      <alignment horizontal="center"/>
      <protection hidden="1"/>
    </xf>
    <xf numFmtId="167" fontId="5" fillId="2" borderId="5" xfId="1" applyNumberFormat="1" applyFont="1" applyFill="1" applyBorder="1" applyAlignment="1" applyProtection="1">
      <alignment horizontal="center"/>
      <protection hidden="1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14" fontId="0" fillId="0" borderId="0" xfId="0" applyNumberFormat="1"/>
    <xf numFmtId="171" fontId="0" fillId="0" borderId="0" xfId="0" applyNumberFormat="1"/>
  </cellXfs>
  <cellStyles count="2">
    <cellStyle name="Normal" xfId="0" builtinId="0"/>
    <cellStyle name="Normal_Conges Fonctionnaires" xfId="1"/>
  </cellStyles>
  <dxfs count="95">
    <dxf>
      <font>
        <color theme="0"/>
      </font>
    </dxf>
    <dxf>
      <font>
        <color theme="0"/>
      </font>
    </dxf>
    <dxf>
      <font>
        <color rgb="FFC00000"/>
      </font>
    </dxf>
    <dxf>
      <fill>
        <patternFill>
          <bgColor rgb="FFFFFF0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FF00"/>
        </patternFill>
      </fill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FF0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ont>
        <color rgb="FFC0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E26" sqref="E26"/>
    </sheetView>
  </sheetViews>
  <sheetFormatPr baseColWidth="10" defaultRowHeight="18" x14ac:dyDescent="0.25"/>
  <cols>
    <col min="1" max="1" width="10.90625" style="1"/>
    <col min="3" max="3" width="17.7265625" style="13" bestFit="1" customWidth="1"/>
  </cols>
  <sheetData>
    <row r="1" spans="1:3" x14ac:dyDescent="0.25">
      <c r="A1" s="1" t="s">
        <v>0</v>
      </c>
      <c r="C1" s="14">
        <v>41671</v>
      </c>
    </row>
    <row r="2" spans="1:3" x14ac:dyDescent="0.25">
      <c r="A2" s="1" t="s">
        <v>1</v>
      </c>
      <c r="C2" s="13">
        <f>DATE(YEAR($C1),MONTH($C1),1)</f>
        <v>41671</v>
      </c>
    </row>
    <row r="3" spans="1:3" x14ac:dyDescent="0.25">
      <c r="A3" s="1" t="s">
        <v>2</v>
      </c>
      <c r="C3" s="13">
        <f>C2+1</f>
        <v>41672</v>
      </c>
    </row>
    <row r="4" spans="1:3" x14ac:dyDescent="0.25">
      <c r="A4" s="1" t="s">
        <v>3</v>
      </c>
      <c r="C4" s="13">
        <f t="shared" ref="C4:C32" si="0">C3+1</f>
        <v>41673</v>
      </c>
    </row>
    <row r="5" spans="1:3" x14ac:dyDescent="0.25">
      <c r="A5" s="1" t="s">
        <v>4</v>
      </c>
      <c r="C5" s="13">
        <f t="shared" si="0"/>
        <v>41674</v>
      </c>
    </row>
    <row r="6" spans="1:3" x14ac:dyDescent="0.25">
      <c r="A6" s="1" t="s">
        <v>5</v>
      </c>
      <c r="C6" s="13">
        <f t="shared" si="0"/>
        <v>41675</v>
      </c>
    </row>
    <row r="7" spans="1:3" x14ac:dyDescent="0.25">
      <c r="A7" s="1" t="s">
        <v>6</v>
      </c>
      <c r="C7" s="13">
        <f t="shared" si="0"/>
        <v>41676</v>
      </c>
    </row>
    <row r="8" spans="1:3" x14ac:dyDescent="0.25">
      <c r="A8" s="1" t="s">
        <v>0</v>
      </c>
      <c r="C8" s="13">
        <f t="shared" si="0"/>
        <v>41677</v>
      </c>
    </row>
    <row r="9" spans="1:3" x14ac:dyDescent="0.25">
      <c r="A9" s="1" t="s">
        <v>1</v>
      </c>
      <c r="C9" s="13">
        <f t="shared" si="0"/>
        <v>41678</v>
      </c>
    </row>
    <row r="10" spans="1:3" x14ac:dyDescent="0.25">
      <c r="A10" s="1" t="s">
        <v>2</v>
      </c>
      <c r="C10" s="13">
        <f t="shared" si="0"/>
        <v>41679</v>
      </c>
    </row>
    <row r="11" spans="1:3" x14ac:dyDescent="0.25">
      <c r="A11" s="1" t="s">
        <v>3</v>
      </c>
      <c r="C11" s="13">
        <f t="shared" si="0"/>
        <v>41680</v>
      </c>
    </row>
    <row r="12" spans="1:3" x14ac:dyDescent="0.25">
      <c r="A12" s="1" t="s">
        <v>4</v>
      </c>
      <c r="C12" s="13">
        <f t="shared" si="0"/>
        <v>41681</v>
      </c>
    </row>
    <row r="13" spans="1:3" x14ac:dyDescent="0.25">
      <c r="A13" s="1" t="s">
        <v>5</v>
      </c>
      <c r="C13" s="13">
        <f t="shared" si="0"/>
        <v>41682</v>
      </c>
    </row>
    <row r="14" spans="1:3" x14ac:dyDescent="0.25">
      <c r="A14" s="1" t="s">
        <v>6</v>
      </c>
      <c r="C14" s="13">
        <f t="shared" si="0"/>
        <v>41683</v>
      </c>
    </row>
    <row r="15" spans="1:3" x14ac:dyDescent="0.25">
      <c r="A15" s="1" t="s">
        <v>0</v>
      </c>
      <c r="C15" s="13">
        <f t="shared" si="0"/>
        <v>41684</v>
      </c>
    </row>
    <row r="16" spans="1:3" x14ac:dyDescent="0.25">
      <c r="A16" s="1" t="s">
        <v>1</v>
      </c>
      <c r="C16" s="13">
        <f t="shared" si="0"/>
        <v>41685</v>
      </c>
    </row>
    <row r="17" spans="1:3" x14ac:dyDescent="0.25">
      <c r="A17" s="1" t="s">
        <v>2</v>
      </c>
      <c r="C17" s="13">
        <f t="shared" si="0"/>
        <v>41686</v>
      </c>
    </row>
    <row r="18" spans="1:3" x14ac:dyDescent="0.25">
      <c r="A18" s="1" t="s">
        <v>3</v>
      </c>
      <c r="C18" s="13">
        <f t="shared" si="0"/>
        <v>41687</v>
      </c>
    </row>
    <row r="19" spans="1:3" x14ac:dyDescent="0.25">
      <c r="A19" s="1" t="s">
        <v>4</v>
      </c>
      <c r="C19" s="13">
        <f t="shared" si="0"/>
        <v>41688</v>
      </c>
    </row>
    <row r="20" spans="1:3" x14ac:dyDescent="0.25">
      <c r="A20" s="1" t="s">
        <v>5</v>
      </c>
      <c r="C20" s="13">
        <f t="shared" si="0"/>
        <v>41689</v>
      </c>
    </row>
    <row r="21" spans="1:3" x14ac:dyDescent="0.25">
      <c r="A21" s="1" t="s">
        <v>6</v>
      </c>
      <c r="C21" s="13">
        <f t="shared" si="0"/>
        <v>41690</v>
      </c>
    </row>
    <row r="22" spans="1:3" x14ac:dyDescent="0.25">
      <c r="A22" s="1" t="s">
        <v>0</v>
      </c>
      <c r="C22" s="13">
        <f t="shared" si="0"/>
        <v>41691</v>
      </c>
    </row>
    <row r="23" spans="1:3" x14ac:dyDescent="0.25">
      <c r="A23" s="1" t="s">
        <v>1</v>
      </c>
      <c r="C23" s="13">
        <f t="shared" si="0"/>
        <v>41692</v>
      </c>
    </row>
    <row r="24" spans="1:3" x14ac:dyDescent="0.25">
      <c r="A24" s="1" t="s">
        <v>2</v>
      </c>
      <c r="C24" s="13">
        <f t="shared" si="0"/>
        <v>41693</v>
      </c>
    </row>
    <row r="25" spans="1:3" x14ac:dyDescent="0.25">
      <c r="A25" s="1" t="s">
        <v>3</v>
      </c>
      <c r="C25" s="13">
        <f t="shared" si="0"/>
        <v>41694</v>
      </c>
    </row>
    <row r="26" spans="1:3" x14ac:dyDescent="0.25">
      <c r="A26" s="1" t="s">
        <v>4</v>
      </c>
      <c r="C26" s="13">
        <f t="shared" si="0"/>
        <v>41695</v>
      </c>
    </row>
    <row r="27" spans="1:3" x14ac:dyDescent="0.25">
      <c r="A27" s="1" t="s">
        <v>5</v>
      </c>
      <c r="C27" s="13">
        <f t="shared" si="0"/>
        <v>41696</v>
      </c>
    </row>
    <row r="28" spans="1:3" x14ac:dyDescent="0.25">
      <c r="A28" s="1" t="s">
        <v>6</v>
      </c>
      <c r="C28" s="13">
        <f t="shared" si="0"/>
        <v>41697</v>
      </c>
    </row>
    <row r="29" spans="1:3" x14ac:dyDescent="0.25">
      <c r="C29" s="13">
        <f t="shared" si="0"/>
        <v>41698</v>
      </c>
    </row>
    <row r="30" spans="1:3" x14ac:dyDescent="0.25">
      <c r="C30" s="13">
        <f t="shared" si="0"/>
        <v>41699</v>
      </c>
    </row>
    <row r="31" spans="1:3" x14ac:dyDescent="0.25">
      <c r="C31" s="13">
        <f t="shared" si="0"/>
        <v>41700</v>
      </c>
    </row>
    <row r="32" spans="1:3" x14ac:dyDescent="0.25">
      <c r="C32" s="13">
        <f t="shared" si="0"/>
        <v>41701</v>
      </c>
    </row>
  </sheetData>
  <conditionalFormatting sqref="A1:A1048576">
    <cfRule type="expression" dxfId="5" priority="5">
      <formula>NOT(ISERROR(SEARCH("Samedi",$A1)))</formula>
    </cfRule>
    <cfRule type="expression" dxfId="4" priority="6">
      <formula>NOT(ISERROR(SEARCH("Dimanche",$A1)))</formula>
    </cfRule>
  </conditionalFormatting>
  <conditionalFormatting sqref="C2:C32">
    <cfRule type="expression" dxfId="3" priority="3">
      <formula>AND(COUNTIF(fériés,$C2),$C2&lt;&gt;"")</formula>
    </cfRule>
    <cfRule type="expression" dxfId="2" priority="4">
      <formula>AND(WEEKDAY($C2,2)&gt;5,$C2&lt;&gt;"")</formula>
    </cfRule>
    <cfRule type="expression" dxfId="1" priority="2" stopIfTrue="1">
      <formula>AND(MONTH($C2)&lt;&gt;MONTH($C1),OR(MONTH($C$31)&lt;&gt;MONTH($C$1),MONTH($C$32)&lt;&gt;MONTH($C$1)))</formula>
    </cfRule>
  </conditionalFormatting>
  <conditionalFormatting sqref="C31:C32">
    <cfRule type="expression" dxfId="0" priority="1" stopIfTrue="1">
      <formula>AND(MONTH($C$31)&lt;&gt;MONTH($C$1),MONTH($C$32)&lt;&gt;MONTH($C$1))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Feuil2!$E$2:$E$13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0"/>
  <sheetViews>
    <sheetView workbookViewId="0">
      <selection activeCell="E2" sqref="E2:E13"/>
    </sheetView>
  </sheetViews>
  <sheetFormatPr baseColWidth="10" defaultRowHeight="18" x14ac:dyDescent="0.25"/>
  <sheetData>
    <row r="2" spans="2:5" ht="20.25" x14ac:dyDescent="0.3">
      <c r="B2" s="11">
        <v>2014</v>
      </c>
      <c r="C2" s="12"/>
      <c r="E2" s="14">
        <v>41640</v>
      </c>
    </row>
    <row r="3" spans="2:5" x14ac:dyDescent="0.25">
      <c r="B3" s="2" t="s">
        <v>7</v>
      </c>
      <c r="C3" s="3"/>
      <c r="E3" s="14">
        <v>41671</v>
      </c>
    </row>
    <row r="4" spans="2:5" x14ac:dyDescent="0.25">
      <c r="B4" s="4" t="s">
        <v>8</v>
      </c>
      <c r="C4" s="5"/>
      <c r="E4" s="14">
        <v>41699</v>
      </c>
    </row>
    <row r="5" spans="2:5" x14ac:dyDescent="0.25">
      <c r="B5" s="6" t="s">
        <v>9</v>
      </c>
      <c r="C5" s="7">
        <f>DATE(année,1,1)</f>
        <v>41640</v>
      </c>
      <c r="E5" s="14">
        <v>41730</v>
      </c>
    </row>
    <row r="6" spans="2:5" x14ac:dyDescent="0.25">
      <c r="B6" s="6" t="s">
        <v>10</v>
      </c>
      <c r="C6" s="7">
        <f>ROUND(DATE(année,4,MOD(234-11*MOD(année,19),30))/7,)*7-(6+SUMPRODUCT(({1954;1981;2049;2076}=année)*7))</f>
        <v>41749</v>
      </c>
      <c r="E6" s="14">
        <v>41760</v>
      </c>
    </row>
    <row r="7" spans="2:5" x14ac:dyDescent="0.25">
      <c r="B7" s="6" t="s">
        <v>11</v>
      </c>
      <c r="C7" s="7">
        <f>C6+1</f>
        <v>41750</v>
      </c>
      <c r="E7" s="14">
        <v>41791</v>
      </c>
    </row>
    <row r="8" spans="2:5" x14ac:dyDescent="0.25">
      <c r="B8" s="6" t="s">
        <v>12</v>
      </c>
      <c r="C8" s="7">
        <f>DATE(année,5,1)</f>
        <v>41760</v>
      </c>
      <c r="E8" s="14">
        <v>41821</v>
      </c>
    </row>
    <row r="9" spans="2:5" x14ac:dyDescent="0.25">
      <c r="B9" s="6" t="s">
        <v>13</v>
      </c>
      <c r="C9" s="7">
        <f>C6+39</f>
        <v>41788</v>
      </c>
      <c r="E9" s="14">
        <v>41852</v>
      </c>
    </row>
    <row r="10" spans="2:5" x14ac:dyDescent="0.25">
      <c r="B10" s="6" t="s">
        <v>14</v>
      </c>
      <c r="C10" s="7">
        <f>DATE(année,5,8)</f>
        <v>41767</v>
      </c>
      <c r="E10" s="14">
        <v>41883</v>
      </c>
    </row>
    <row r="11" spans="2:5" x14ac:dyDescent="0.25">
      <c r="B11" s="6" t="s">
        <v>15</v>
      </c>
      <c r="C11" s="7">
        <f>C6+49</f>
        <v>41798</v>
      </c>
      <c r="E11" s="14">
        <v>41913</v>
      </c>
    </row>
    <row r="12" spans="2:5" x14ac:dyDescent="0.25">
      <c r="B12" s="6" t="s">
        <v>16</v>
      </c>
      <c r="C12" s="7">
        <f>C11+1</f>
        <v>41799</v>
      </c>
      <c r="E12" s="14">
        <v>41944</v>
      </c>
    </row>
    <row r="13" spans="2:5" x14ac:dyDescent="0.25">
      <c r="B13" s="6" t="s">
        <v>17</v>
      </c>
      <c r="C13" s="7">
        <f>DATE(année,7,14)</f>
        <v>41834</v>
      </c>
      <c r="E13" s="14">
        <v>41974</v>
      </c>
    </row>
    <row r="14" spans="2:5" x14ac:dyDescent="0.25">
      <c r="B14" s="6" t="s">
        <v>18</v>
      </c>
      <c r="C14" s="7">
        <f>DATE(année,8,15)</f>
        <v>41866</v>
      </c>
    </row>
    <row r="15" spans="2:5" x14ac:dyDescent="0.25">
      <c r="B15" s="6" t="s">
        <v>19</v>
      </c>
      <c r="C15" s="7">
        <f>DATE(année,11,1)</f>
        <v>41944</v>
      </c>
    </row>
    <row r="16" spans="2:5" x14ac:dyDescent="0.25">
      <c r="B16" s="6" t="s">
        <v>20</v>
      </c>
      <c r="C16" s="7">
        <f>DATE(année,11,11)</f>
        <v>41954</v>
      </c>
    </row>
    <row r="17" spans="2:3" x14ac:dyDescent="0.25">
      <c r="B17" s="6" t="s">
        <v>21</v>
      </c>
      <c r="C17" s="7">
        <f>DATE(année,12,25)</f>
        <v>41998</v>
      </c>
    </row>
    <row r="18" spans="2:3" x14ac:dyDescent="0.25">
      <c r="B18" s="6" t="s">
        <v>9</v>
      </c>
      <c r="C18" s="7">
        <f>DATE(année+1,1,1)</f>
        <v>42005</v>
      </c>
    </row>
    <row r="19" spans="2:3" x14ac:dyDescent="0.25">
      <c r="B19" s="8"/>
      <c r="C19" s="7"/>
    </row>
    <row r="20" spans="2:3" x14ac:dyDescent="0.25">
      <c r="B20" s="8"/>
      <c r="C20" s="7"/>
    </row>
    <row r="21" spans="2:3" x14ac:dyDescent="0.25">
      <c r="B21" s="8"/>
      <c r="C21" s="7"/>
    </row>
    <row r="22" spans="2:3" x14ac:dyDescent="0.25">
      <c r="B22" s="8"/>
      <c r="C22" s="7"/>
    </row>
    <row r="23" spans="2:3" x14ac:dyDescent="0.25">
      <c r="B23" s="6"/>
      <c r="C23" s="7"/>
    </row>
    <row r="24" spans="2:3" x14ac:dyDescent="0.25">
      <c r="B24" s="6"/>
      <c r="C24" s="7"/>
    </row>
    <row r="25" spans="2:3" x14ac:dyDescent="0.25">
      <c r="B25" s="6"/>
      <c r="C25" s="7"/>
    </row>
    <row r="26" spans="2:3" x14ac:dyDescent="0.25">
      <c r="B26" s="6"/>
      <c r="C26" s="7"/>
    </row>
    <row r="27" spans="2:3" x14ac:dyDescent="0.25">
      <c r="B27" s="6"/>
      <c r="C27" s="7"/>
    </row>
    <row r="28" spans="2:3" x14ac:dyDescent="0.25">
      <c r="B28" s="9"/>
      <c r="C28" s="7"/>
    </row>
    <row r="29" spans="2:3" x14ac:dyDescent="0.25">
      <c r="B29" s="8"/>
      <c r="C29" s="7"/>
    </row>
    <row r="30" spans="2:3" x14ac:dyDescent="0.25">
      <c r="B30" s="10"/>
      <c r="C30" s="7"/>
    </row>
  </sheetData>
  <mergeCells count="2">
    <mergeCell ref="B2:C2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année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Didier</cp:lastModifiedBy>
  <dcterms:created xsi:type="dcterms:W3CDTF">2014-08-20T09:05:24Z</dcterms:created>
  <dcterms:modified xsi:type="dcterms:W3CDTF">2014-08-20T10:17:48Z</dcterms:modified>
</cp:coreProperties>
</file>