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glave_l\Desktop\Organisation\"/>
    </mc:Choice>
  </mc:AlternateContent>
  <xr:revisionPtr revIDLastSave="0" documentId="13_ncr:1_{5E33B299-4794-41BE-A56F-5F0685FE0002}" xr6:coauthVersionLast="47" xr6:coauthVersionMax="47" xr10:uidLastSave="{00000000-0000-0000-0000-000000000000}"/>
  <bookViews>
    <workbookView xWindow="-120" yWindow="-120" windowWidth="29040" windowHeight="15720" xr2:uid="{30825507-9CB9-46C1-BF7D-859903795CF4}"/>
  </bookViews>
  <sheets>
    <sheet name="Calendrier" sheetId="1" r:id="rId1"/>
    <sheet name="Spectacles" sheetId="3" r:id="rId2"/>
    <sheet name="Résidences" sheetId="4" r:id="rId3"/>
    <sheet name="Vacances et Fermeture" sheetId="2" r:id="rId4"/>
  </sheets>
  <definedNames>
    <definedName name="ANNEE">Calendrier!$L$3</definedName>
    <definedName name="Année">Calendrier!$L$3</definedName>
    <definedName name="ANNEE1">Calendrier!$L$3</definedName>
    <definedName name="ANNEES">Calendrier!$BA$3</definedName>
    <definedName name="ladatefocus">_xlfn.AGGREGATE(5,5,#REF!)</definedName>
    <definedName name="lanneefocus">YEAR(ladatefocus)</definedName>
    <definedName name="lenbjoursouvrésannuels">NETWORKDAYS.INTL(DATE(lanneefocus,1,1),DATE(lanneefocus,12,31),"0000011",#REF!)</definedName>
    <definedName name="_xlnm.Print_Area" localSheetId="0">Calendrier!$A$1:$BI$40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4" l="1"/>
  <c r="B25" i="3"/>
  <c r="F11" i="2"/>
  <c r="F7" i="2"/>
  <c r="F6" i="2"/>
  <c r="F5" i="2"/>
  <c r="BF10" i="1" a="1"/>
  <c r="BF10" i="1" s="1"/>
  <c r="BG10" i="1" s="1" a="1"/>
  <c r="BG10" i="1" s="1"/>
  <c r="BA10" i="1" a="1"/>
  <c r="BA10" i="1" s="1"/>
  <c r="BB10" i="1" s="1" a="1"/>
  <c r="BB10" i="1" s="1"/>
  <c r="AV10" i="1" a="1"/>
  <c r="AV10" i="1" s="1"/>
  <c r="AQ10" i="1" a="1"/>
  <c r="AQ10" i="1" s="1"/>
  <c r="AL10" i="1" a="1"/>
  <c r="AL10" i="1" s="1"/>
  <c r="AG10" i="1" a="1"/>
  <c r="AG10" i="1" s="1"/>
  <c r="AB10" i="1" a="1"/>
  <c r="AB10" i="1" s="1"/>
  <c r="W10" i="1" a="1"/>
  <c r="W10" i="1" s="1"/>
  <c r="BE10" i="1" a="1"/>
  <c r="BE10" i="1" s="1"/>
  <c r="AZ10" i="1" a="1"/>
  <c r="AZ10" i="1" s="1"/>
  <c r="AU10" i="1" a="1"/>
  <c r="AU10" i="1" s="1"/>
  <c r="AP10" i="1" a="1"/>
  <c r="AP10" i="1" s="1"/>
  <c r="AK10" i="1" a="1"/>
  <c r="AK10" i="1" s="1"/>
  <c r="AF10" i="1" a="1"/>
  <c r="AF10" i="1" s="1"/>
  <c r="AA10" i="1" a="1"/>
  <c r="AA10" i="1" s="1"/>
  <c r="V10" i="1" a="1"/>
  <c r="V10" i="1" s="1"/>
  <c r="B10" i="1" a="1"/>
  <c r="B10" i="1" s="1"/>
  <c r="G10" i="1" a="1"/>
  <c r="G10" i="1" s="1"/>
  <c r="H10" i="1" a="1"/>
  <c r="H10" i="1" s="1"/>
  <c r="Q10" i="1" a="1"/>
  <c r="Q10" i="1" s="1"/>
  <c r="R10" i="1" a="1"/>
  <c r="R10" i="1" s="1"/>
  <c r="C10" i="1" a="1"/>
  <c r="C10" i="1" s="1"/>
  <c r="L10" i="1" a="1"/>
  <c r="L10" i="1" s="1"/>
  <c r="M10" i="1" a="1"/>
  <c r="M10" i="1" s="1"/>
  <c r="BI10" i="1" l="1" a="1"/>
  <c r="BI10" i="1" s="1"/>
  <c r="F8" i="2"/>
  <c r="F14" i="2"/>
  <c r="F13" i="2"/>
  <c r="F12" i="2"/>
  <c r="F10" i="2"/>
  <c r="F4" i="2"/>
  <c r="F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<sst xmlns="http://schemas.openxmlformats.org/spreadsheetml/2006/main" count="128" uniqueCount="75">
  <si>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</si>
  <si>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</si>
  <si>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</si>
  <si>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</si>
  <si>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</si>
  <si>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</si>
  <si>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</si>
  <si>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</si>
  <si>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</si>
  <si>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</si>
  <si>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</si>
  <si>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</si>
  <si>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</t>
  </si>
  <si>
    <t>jours férié</t>
  </si>
  <si>
    <t>weekends</t>
  </si>
  <si>
    <t>vacances</t>
  </si>
  <si>
    <t>Année</t>
  </si>
  <si>
    <t>Date</t>
  </si>
  <si>
    <t>Événements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</si>
  <si>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</si>
  <si>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</si>
  <si>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</si>
  <si>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</si>
  <si>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</si>
  <si>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</si>
  <si>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</si>
  <si>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</si>
  <si>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</si>
  <si>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</si>
  <si>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Jour de Noël</t>
  </si>
  <si>
    <t>Vacances</t>
  </si>
  <si>
    <t>Fermeture</t>
  </si>
  <si>
    <t>Légendes</t>
  </si>
  <si>
    <t>Cinéma</t>
  </si>
  <si>
    <t>Résidence</t>
  </si>
  <si>
    <t>Hors les murs</t>
  </si>
  <si>
    <t>Partenariat</t>
  </si>
  <si>
    <t>PREMIER SEMESTRE:</t>
  </si>
  <si>
    <t>Mercredi Tous en Scène</t>
  </si>
  <si>
    <t>Séance Tout Public</t>
  </si>
  <si>
    <t>Séance Scolaire</t>
  </si>
  <si>
    <t>Location payante</t>
  </si>
  <si>
    <t>Location gratuite</t>
  </si>
  <si>
    <t>09h-13h</t>
  </si>
  <si>
    <t>14h-18h</t>
  </si>
  <si>
    <t>19h-00h</t>
  </si>
  <si>
    <t>Vacances été 2025</t>
  </si>
  <si>
    <t>Vacances toussaint 2025</t>
  </si>
  <si>
    <t>Vacances noël 2025</t>
  </si>
  <si>
    <t>Vacances hiver 2026</t>
  </si>
  <si>
    <t>Vacances printemps 2026</t>
  </si>
  <si>
    <t>Vacances été 2026</t>
  </si>
  <si>
    <t>Spectacle</t>
  </si>
  <si>
    <t>CIE / production</t>
  </si>
  <si>
    <t>Contact</t>
  </si>
  <si>
    <t xml:space="preserve">Date </t>
  </si>
  <si>
    <t>horaire</t>
  </si>
  <si>
    <t>Durée</t>
  </si>
  <si>
    <t>Activité</t>
  </si>
  <si>
    <t>Catégorie/thème</t>
  </si>
  <si>
    <t>Étiquette</t>
  </si>
  <si>
    <t>Discipline</t>
  </si>
  <si>
    <t xml:space="preserve">Age, à partir de </t>
  </si>
  <si>
    <t>Logo partenariat</t>
  </si>
  <si>
    <t xml:space="preserve">Jauge </t>
  </si>
  <si>
    <t>Numeroté</t>
  </si>
  <si>
    <t>Tarifs</t>
  </si>
  <si>
    <t>Pass culture</t>
  </si>
  <si>
    <t>PCE</t>
  </si>
  <si>
    <t>YEPS</t>
  </si>
  <si>
    <t>TVA billet</t>
  </si>
  <si>
    <t>Droits</t>
  </si>
  <si>
    <t>Taxe</t>
  </si>
  <si>
    <t>Horaire</t>
  </si>
  <si>
    <t>Jauge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</si>
</sst>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/m;@"/>
    <numFmt numFmtId="165" formatCode="d"/>
  </numFmts>
  <fonts count="2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26"/>
      <color rgb="FF0070C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u/>
      <sz val="24"/>
      <color rgb="FF0070C0"/>
      <name val="Aptos Narrow"/>
      <family val="2"/>
      <scheme val="minor"/>
    </font>
    <font>
      <sz val="11"/>
      <color rgb="FF0070C0"/>
      <name val="Aptos Narrow"/>
      <family val="2"/>
      <scheme val="minor"/>
    </font>
    <font>
      <b/>
      <sz val="11"/>
      <color theme="1" tint="0.49998474074526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2" tint="-0.499984740745262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9"/>
      <color theme="10"/>
      <name val="Aptos Narrow"/>
      <family val="2"/>
      <scheme val="minor"/>
    </font>
    <font>
      <sz val="9"/>
      <color rgb="FFFF0000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565"/>
        <bgColor theme="2" tint="-0.24994659260841701"/>
      </patternFill>
    </fill>
    <fill>
      <patternFill patternType="lightDown"/>
    </fill>
    <fill>
      <patternFill patternType="solid">
        <fgColor rgb="FF00642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7C1B"/>
        <bgColor indexed="64"/>
      </patternFill>
    </fill>
    <fill>
      <patternFill patternType="solid">
        <fgColor rgb="FFF8F2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B5D1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/>
      <right style="medium">
        <color theme="2" tint="-0.249977111117893"/>
      </right>
      <top/>
      <bottom/>
      <diagonal/>
    </border>
    <border>
      <left style="thin">
        <color theme="2" tint="-0.249977111117893"/>
      </left>
      <right style="medium">
        <color theme="2" tint="-0.249977111117893"/>
      </right>
      <top/>
      <bottom/>
      <diagonal/>
    </border>
    <border>
      <left/>
      <right/>
      <top/>
      <bottom style="double">
        <color theme="0"/>
      </bottom>
      <diagonal/>
    </border>
    <border>
      <left style="thin">
        <color theme="0"/>
      </left>
      <right/>
      <top style="double">
        <color theme="0"/>
      </top>
      <bottom/>
      <diagonal/>
    </border>
    <border>
      <left style="thin">
        <color theme="0"/>
      </left>
      <right/>
      <top/>
      <bottom style="double">
        <color theme="0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medium">
        <color theme="2" tint="-9.9978637043366805E-2"/>
      </left>
      <right/>
      <top/>
      <bottom/>
      <diagonal/>
    </border>
    <border>
      <left/>
      <right style="medium">
        <color theme="2" tint="-9.9978637043366805E-2"/>
      </right>
      <top/>
      <bottom/>
      <diagonal/>
    </border>
    <border>
      <left/>
      <right style="thin">
        <color theme="2" tint="-0.249977111117893"/>
      </right>
      <top/>
      <bottom/>
      <diagonal/>
    </border>
    <border>
      <left style="medium">
        <color theme="2" tint="-0.249977111117893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2" tint="-0.249977111117893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45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1" fillId="2" borderId="1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Continuous" vertical="center"/>
    </xf>
    <xf numFmtId="165" fontId="1" fillId="2" borderId="0" xfId="0" applyNumberFormat="1" applyFont="1" applyFill="1" applyAlignment="1">
      <alignment horizontal="centerContinuous" vertical="center"/>
    </xf>
    <xf numFmtId="0" fontId="6" fillId="0" borderId="3" xfId="0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4" borderId="4" xfId="0" applyNumberFormat="1" applyFont="1" applyFill="1" applyBorder="1" applyAlignment="1">
      <alignment horizontal="center"/>
    </xf>
    <xf numFmtId="165" fontId="6" fillId="3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8" xfId="0" applyFill="1" applyBorder="1"/>
    <xf numFmtId="0" fontId="0" fillId="5" borderId="2" xfId="0" applyFill="1" applyBorder="1"/>
    <xf numFmtId="0" fontId="0" fillId="3" borderId="9" xfId="0" applyFill="1" applyBorder="1" applyAlignment="1">
      <alignment horizontal="center" vertical="center"/>
    </xf>
    <xf numFmtId="14" fontId="0" fillId="5" borderId="2" xfId="0" applyNumberFormat="1" applyFill="1" applyBorder="1"/>
    <xf numFmtId="0" fontId="0" fillId="5" borderId="0" xfId="0" applyFill="1"/>
    <xf numFmtId="165" fontId="6" fillId="9" borderId="0" xfId="0" applyNumberFormat="1" applyFont="1" applyFill="1" applyAlignment="1">
      <alignment horizontal="center"/>
    </xf>
    <xf numFmtId="0" fontId="0" fillId="5" borderId="0" xfId="0" applyFill="1" applyAlignment="1">
      <alignment horizontal="center" vertical="center"/>
    </xf>
    <xf numFmtId="165" fontId="6" fillId="10" borderId="10" xfId="0" applyNumberFormat="1" applyFont="1" applyFill="1" applyBorder="1" applyAlignment="1">
      <alignment horizontal="center"/>
    </xf>
    <xf numFmtId="165" fontId="6" fillId="11" borderId="0" xfId="0" applyNumberFormat="1" applyFont="1" applyFill="1" applyAlignment="1">
      <alignment horizontal="center"/>
    </xf>
    <xf numFmtId="165" fontId="6" fillId="8" borderId="0" xfId="0" applyNumberFormat="1" applyFont="1" applyFill="1" applyAlignment="1">
      <alignment horizontal="center"/>
    </xf>
    <xf numFmtId="165" fontId="6" fillId="6" borderId="0" xfId="0" applyNumberFormat="1" applyFont="1" applyFill="1" applyAlignment="1">
      <alignment horizontal="center"/>
    </xf>
    <xf numFmtId="165" fontId="6" fillId="7" borderId="0" xfId="0" applyNumberFormat="1" applyFont="1" applyFill="1" applyAlignment="1">
      <alignment horizontal="center"/>
    </xf>
    <xf numFmtId="165" fontId="6" fillId="12" borderId="0" xfId="0" applyNumberFormat="1" applyFont="1" applyFill="1" applyAlignment="1">
      <alignment horizontal="center"/>
    </xf>
    <xf numFmtId="0" fontId="6" fillId="0" borderId="11" xfId="0" applyFont="1" applyBorder="1" applyAlignment="1">
      <alignment horizontal="center"/>
    </xf>
    <xf numFmtId="165" fontId="6" fillId="13" borderId="0" xfId="0" applyNumberFormat="1" applyFont="1" applyFill="1" applyAlignment="1">
      <alignment horizontal="center"/>
    </xf>
    <xf numFmtId="165" fontId="6" fillId="14" borderId="0" xfId="0" applyNumberFormat="1" applyFont="1" applyFill="1" applyAlignment="1">
      <alignment horizontal="center"/>
    </xf>
    <xf numFmtId="0" fontId="6" fillId="0" borderId="13" xfId="0" applyFont="1" applyBorder="1" applyAlignment="1">
      <alignment horizontal="center"/>
    </xf>
    <xf numFmtId="165" fontId="6" fillId="15" borderId="0" xfId="0" applyNumberFormat="1" applyFont="1" applyFill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165" fontId="0" fillId="0" borderId="0" xfId="0" applyNumberForma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0" fillId="5" borderId="2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3" borderId="9" xfId="0" applyFill="1" applyBorder="1" applyAlignment="1">
      <alignment horizontal="right"/>
    </xf>
    <xf numFmtId="14" fontId="0" fillId="5" borderId="8" xfId="0" applyNumberFormat="1" applyFill="1" applyBorder="1" applyAlignment="1">
      <alignment horizontal="right"/>
    </xf>
    <xf numFmtId="0" fontId="1" fillId="2" borderId="15" xfId="0" applyFont="1" applyFill="1" applyBorder="1" applyAlignment="1">
      <alignment horizontal="centerContinuous" vertical="center"/>
    </xf>
    <xf numFmtId="0" fontId="0" fillId="3" borderId="0" xfId="0" applyFill="1"/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165" fontId="6" fillId="16" borderId="0" xfId="0" applyNumberFormat="1" applyFont="1" applyFill="1" applyAlignment="1">
      <alignment horizontal="center"/>
    </xf>
    <xf numFmtId="165" fontId="6" fillId="17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65" fontId="1" fillId="2" borderId="18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Continuous" vertical="center"/>
    </xf>
    <xf numFmtId="165" fontId="6" fillId="0" borderId="20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65" fontId="6" fillId="0" borderId="21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6" fillId="0" borderId="24" xfId="0" applyNumberFormat="1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165" fontId="6" fillId="0" borderId="21" xfId="0" applyNumberFormat="1" applyFont="1" applyBorder="1" applyAlignment="1">
      <alignment vertical="center"/>
    </xf>
    <xf numFmtId="165" fontId="10" fillId="0" borderId="21" xfId="0" applyNumberFormat="1" applyFont="1" applyBorder="1" applyAlignment="1">
      <alignment vertical="center" wrapText="1"/>
    </xf>
    <xf numFmtId="165" fontId="10" fillId="0" borderId="17" xfId="0" applyNumberFormat="1" applyFont="1" applyBorder="1" applyAlignment="1">
      <alignment vertical="center"/>
    </xf>
    <xf numFmtId="165" fontId="11" fillId="0" borderId="23" xfId="0" applyNumberFormat="1" applyFont="1" applyBorder="1" applyAlignment="1">
      <alignment vertical="center"/>
    </xf>
    <xf numFmtId="165" fontId="11" fillId="0" borderId="20" xfId="0" applyNumberFormat="1" applyFont="1" applyBorder="1" applyAlignment="1">
      <alignment vertical="center"/>
    </xf>
    <xf numFmtId="165" fontId="11" fillId="0" borderId="22" xfId="0" applyNumberFormat="1" applyFont="1" applyBorder="1" applyAlignment="1">
      <alignment vertical="center"/>
    </xf>
    <xf numFmtId="165" fontId="11" fillId="0" borderId="17" xfId="0" applyNumberFormat="1" applyFont="1" applyBorder="1" applyAlignment="1">
      <alignment vertical="center"/>
    </xf>
    <xf numFmtId="165" fontId="10" fillId="0" borderId="17" xfId="0" applyNumberFormat="1" applyFont="1" applyBorder="1" applyAlignment="1">
      <alignment vertical="center" wrapText="1"/>
    </xf>
    <xf numFmtId="165" fontId="10" fillId="0" borderId="20" xfId="0" applyNumberFormat="1" applyFont="1" applyBorder="1" applyAlignment="1">
      <alignment vertical="center"/>
    </xf>
    <xf numFmtId="165" fontId="6" fillId="0" borderId="23" xfId="0" applyNumberFormat="1" applyFont="1" applyBorder="1" applyAlignment="1">
      <alignment vertical="center"/>
    </xf>
    <xf numFmtId="165" fontId="9" fillId="0" borderId="20" xfId="0" applyNumberFormat="1" applyFont="1" applyBorder="1" applyAlignment="1">
      <alignment vertical="center"/>
    </xf>
    <xf numFmtId="165" fontId="9" fillId="0" borderId="17" xfId="0" applyNumberFormat="1" applyFont="1" applyBorder="1" applyAlignment="1">
      <alignment vertical="center"/>
    </xf>
    <xf numFmtId="165" fontId="6" fillId="0" borderId="16" xfId="0" applyNumberFormat="1" applyFont="1" applyBorder="1" applyAlignment="1">
      <alignment horizontal="center" vertical="center"/>
    </xf>
    <xf numFmtId="165" fontId="10" fillId="0" borderId="16" xfId="0" applyNumberFormat="1" applyFont="1" applyBorder="1" applyAlignment="1">
      <alignment vertical="center"/>
    </xf>
    <xf numFmtId="165" fontId="6" fillId="0" borderId="22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12" borderId="0" xfId="0" applyFont="1" applyFill="1" applyAlignment="1">
      <alignment horizontal="center"/>
    </xf>
    <xf numFmtId="0" fontId="15" fillId="12" borderId="25" xfId="0" applyFont="1" applyFill="1" applyBorder="1" applyAlignment="1">
      <alignment horizontal="center" vertical="center"/>
    </xf>
    <xf numFmtId="0" fontId="15" fillId="12" borderId="27" xfId="0" applyFont="1" applyFill="1" applyBorder="1" applyAlignment="1">
      <alignment horizontal="center" vertical="center" wrapText="1"/>
    </xf>
    <xf numFmtId="0" fontId="15" fillId="19" borderId="27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6" fillId="19" borderId="28" xfId="0" applyFont="1" applyFill="1" applyBorder="1" applyAlignment="1">
      <alignment horizontal="center" vertical="center" wrapText="1"/>
    </xf>
    <xf numFmtId="0" fontId="12" fillId="18" borderId="30" xfId="0" applyFont="1" applyFill="1" applyBorder="1" applyAlignment="1">
      <alignment horizontal="center" vertical="center" wrapText="1"/>
    </xf>
    <xf numFmtId="0" fontId="18" fillId="18" borderId="30" xfId="1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18" borderId="33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16" fontId="12" fillId="0" borderId="34" xfId="0" applyNumberFormat="1" applyFont="1" applyBorder="1" applyAlignment="1">
      <alignment horizontal="center" vertical="center" wrapText="1"/>
    </xf>
    <xf numFmtId="0" fontId="17" fillId="18" borderId="33" xfId="1" applyFill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5" fillId="12" borderId="28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/>
    </xf>
    <xf numFmtId="0" fontId="15" fillId="4" borderId="27" xfId="0" applyFont="1" applyFill="1" applyBorder="1" applyAlignment="1">
      <alignment horizontal="center" vertical="center" wrapText="1"/>
    </xf>
    <xf numFmtId="0" fontId="15" fillId="20" borderId="27" xfId="0" applyFont="1" applyFill="1" applyBorder="1" applyAlignment="1">
      <alignment horizontal="center" vertical="center" wrapText="1"/>
    </xf>
    <xf numFmtId="0" fontId="16" fillId="21" borderId="28" xfId="0" applyFont="1" applyFill="1" applyBorder="1" applyAlignment="1">
      <alignment horizontal="center" vertical="center" wrapText="1"/>
    </xf>
    <xf numFmtId="0" fontId="12" fillId="0" borderId="30" xfId="0" applyFont="1" applyBorder="1"/>
    <xf numFmtId="0" fontId="12" fillId="0" borderId="31" xfId="0" applyFont="1" applyBorder="1"/>
    <xf numFmtId="0" fontId="12" fillId="0" borderId="32" xfId="0" applyFont="1" applyBorder="1"/>
    <xf numFmtId="0" fontId="12" fillId="22" borderId="30" xfId="0" applyFont="1" applyFill="1" applyBorder="1"/>
    <xf numFmtId="0" fontId="12" fillId="0" borderId="30" xfId="0" applyFont="1" applyBorder="1" applyAlignment="1">
      <alignment horizontal="center"/>
    </xf>
    <xf numFmtId="0" fontId="18" fillId="0" borderId="30" xfId="1" applyFont="1" applyFill="1" applyBorder="1" applyAlignment="1">
      <alignment horizontal="center" vertical="center" wrapText="1"/>
    </xf>
    <xf numFmtId="0" fontId="12" fillId="22" borderId="30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7" fillId="0" borderId="30" xfId="1" applyFill="1" applyBorder="1" applyAlignment="1">
      <alignment horizontal="center" vertical="center" wrapText="1"/>
    </xf>
    <xf numFmtId="0" fontId="16" fillId="0" borderId="0" xfId="0" applyFont="1"/>
    <xf numFmtId="0" fontId="15" fillId="4" borderId="26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5"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5D5D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0.59996337778862885"/>
        </patternFill>
      </fill>
      <border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fill>
        <patternFill patternType="solid">
          <fgColor indexed="64"/>
          <bgColor theme="2" tint="-0.249977111117893"/>
        </patternFill>
      </fill>
    </dxf>
    <dxf>
      <border outline="0">
        <left style="thin">
          <color theme="0"/>
        </left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theme="0"/>
        </left>
        <right/>
        <top/>
        <bottom/>
        <vertical/>
        <horizontal/>
      </border>
    </dxf>
    <dxf>
      <border outline="0">
        <bottom style="double">
          <color theme="0"/>
        </bottom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3A7DC70A-CDF1-4F29-AD78-EA3D437DEAAA}"/>
  </tableStyles>
  <colors>
    <mruColors>
      <color rgb="FF6C0000"/>
      <color rgb="FFFF6161"/>
      <color rgb="FF7E0018"/>
      <color rgb="FF25A2FF"/>
      <color rgb="FFFF4B4B"/>
      <color rgb="FFF5910B"/>
      <color rgb="FFFEB076"/>
      <color rgb="FFFF5D5D"/>
      <color rgb="FFF8F200"/>
      <color rgb="FFEBE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FE3C3A-1854-4BF6-9092-45ADEC8F3459}" name="Tableau_paques" displayName="Tableau_paques" ref="B3:C14" totalsRowShown="0" headerRowDxfId="64" headerRowBorderDxfId="63">
  <autoFilter ref="B3:C14" xr:uid="{31FE3C3A-1854-4BF6-9092-45ADEC8F3459}"/>
  <tableColumns count="2">
    <tableColumn id="1" xr3:uid="{3A80183D-F05B-4A10-ABA1-AC37C83211A3}" name="Année" dataDxfId="62"/>
    <tableColumn id="2" xr3:uid="{693E5C8B-6237-45FE-8D46-21691821E232}" name="Date" dataDxfId="6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E395EA-E8C4-462E-9ABF-68B6B51ED75A}" name="Tableau_ferie" displayName="Tableau_ferie" ref="E3:F14" totalsRowShown="0" headerRowDxfId="60" headerRowBorderDxfId="59" tableBorderDxfId="58">
  <autoFilter ref="E3:F14" xr:uid="{AAE395EA-E8C4-462E-9ABF-68B6B51ED75A}"/>
  <tableColumns count="2">
    <tableColumn id="1" xr3:uid="{1EBBE6D3-C8A4-43B3-9D75-6EA80BE8C93A}" name="Événements" dataDxfId="57"/>
    <tableColumn id="2" xr3:uid="{1EAD9986-FDE4-455B-AEB2-1FF48C559693}" name="Date" dataDxfId="56">
      <calculatedColumnFormula>DATE(ANNEE,1,1)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671140-5292-424D-87E5-56E15A8EB38E}" name="Tableau_ferie10" displayName="Tableau_ferie10" ref="B17:C142" totalsRowShown="0" headerRowDxfId="55" headerRowBorderDxfId="54" tableBorderDxfId="53">
  <autoFilter ref="B17:C142" xr:uid="{14671140-5292-424D-87E5-56E15A8EB38E}"/>
  <tableColumns count="2">
    <tableColumn id="1" xr3:uid="{C7D0DDA5-0BEE-4209-A376-B68CAE9FD00D}" name="Vacances" dataDxfId="52"/>
    <tableColumn id="2" xr3:uid="{F1792AA7-D326-4299-8AB4-544C5014EEBB}" name="Date" dataDxfId="51">
      <calculatedColumnFormula>DATE(ANNEE,1,1)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18E689-394F-4C29-8ECF-583A15C266AD}" name="Tableau_ferie12" displayName="Tableau_ferie12" ref="E17:F29" totalsRowShown="0" headerRowDxfId="50" headerRowBorderDxfId="49" tableBorderDxfId="48">
  <autoFilter ref="E17:F29" xr:uid="{3918E689-394F-4C29-8ECF-583A15C266AD}"/>
  <tableColumns count="2">
    <tableColumn id="1" xr3:uid="{D26C6982-798A-4EB5-98A3-C5017041DC14}" name="Fermeture" dataDxfId="47"/>
    <tableColumn id="2" xr3:uid="{A2F0CA39-8093-42F5-8685-DB7E193C5ABD}" name="Date" dataDxfId="4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4AAA-392F-447E-9C4B-F9CC9CB8D917}">
  <dimension ref="B1:CG42"/>
  <sheetViews>
    <sheetView showGridLines="0" tabSelected="1" zoomScale="80" zoomScaleNormal="80" workbookViewId="0">
      <pane ySplit="9" topLeftCell="A10" activePane="bottomLeft" state="frozen"/>
      <selection pane="bottomLeft" activeCell="K18" sqref="K18"/>
    </sheetView>
  </sheetViews>
  <sheetFormatPr baseColWidth="10" defaultRowHeight="15" x14ac:dyDescent="0.25"/>
  <cols>
    <col min="1" max="1" width="2.5703125" customWidth="1"/>
    <col min="2" max="2" width="3.7109375" style="8" customWidth="1"/>
    <col min="3" max="3" width="3.7109375" style="9" customWidth="1"/>
    <col min="4" max="5" width="20.7109375" style="41" customWidth="1"/>
    <col min="6" max="6" width="20.7109375" style="13" customWidth="1"/>
    <col min="7" max="7" width="3.7109375" style="8" customWidth="1"/>
    <col min="8" max="8" width="3.7109375" style="10" customWidth="1"/>
    <col min="9" max="10" width="20.7109375" style="33" customWidth="1"/>
    <col min="11" max="11" width="20.7109375" customWidth="1"/>
    <col min="12" max="12" width="3.7109375" style="8" customWidth="1"/>
    <col min="13" max="13" width="3.7109375" style="10" customWidth="1"/>
    <col min="14" max="15" width="20.7109375" style="33" customWidth="1"/>
    <col min="16" max="16" width="20.7109375" style="13" customWidth="1"/>
    <col min="17" max="17" width="3.7109375" style="8" customWidth="1"/>
    <col min="18" max="18" width="3.7109375" style="10" customWidth="1"/>
    <col min="19" max="20" width="20.7109375" style="33" customWidth="1"/>
    <col min="21" max="21" width="20.7109375" style="13" customWidth="1"/>
    <col min="22" max="22" width="3.7109375" style="8" customWidth="1"/>
    <col min="23" max="23" width="3.7109375" style="10" customWidth="1"/>
    <col min="24" max="25" width="20.7109375" style="33" customWidth="1"/>
    <col min="26" max="26" width="20.7109375" style="34" customWidth="1"/>
    <col min="27" max="27" width="3.7109375" style="8" customWidth="1"/>
    <col min="28" max="28" width="4.28515625" style="10" customWidth="1"/>
    <col min="29" max="30" width="20.7109375" style="33" customWidth="1"/>
    <col min="31" max="31" width="20.7109375" style="13" customWidth="1"/>
    <col min="32" max="32" width="3.7109375" style="8" customWidth="1"/>
    <col min="33" max="33" width="3.7109375" style="10" customWidth="1"/>
    <col min="34" max="35" width="20.7109375" style="33" customWidth="1"/>
    <col min="36" max="36" width="20.7109375" style="13" customWidth="1"/>
    <col min="37" max="37" width="3.7109375" style="8" customWidth="1"/>
    <col min="38" max="38" width="3.7109375" style="10" customWidth="1"/>
    <col min="39" max="40" width="20.7109375" style="33" customWidth="1"/>
    <col min="41" max="41" width="20.7109375" style="13" customWidth="1"/>
    <col min="42" max="42" width="3.7109375" style="8" customWidth="1"/>
    <col min="43" max="43" width="3.7109375" style="10" customWidth="1"/>
    <col min="44" max="45" width="20.7109375" style="33" customWidth="1"/>
    <col min="46" max="46" width="20.7109375" style="13" customWidth="1"/>
    <col min="47" max="47" width="3.7109375" style="8" customWidth="1"/>
    <col min="48" max="48" width="3.7109375" style="10" customWidth="1"/>
    <col min="49" max="50" width="20.7109375" style="33" customWidth="1"/>
    <col min="51" max="51" width="20.7109375" style="13" customWidth="1"/>
    <col min="52" max="52" width="3.7109375" style="8" customWidth="1"/>
    <col min="53" max="53" width="3.7109375" style="10" customWidth="1"/>
    <col min="54" max="55" width="20.7109375" style="33" customWidth="1"/>
    <col min="56" max="56" width="20.7109375" style="13" customWidth="1"/>
    <col min="57" max="57" width="3.7109375" style="8" customWidth="1"/>
    <col min="58" max="58" width="3.7109375" style="10" customWidth="1"/>
    <col min="59" max="60" width="20.7109375" style="33" customWidth="1"/>
    <col min="61" max="61" width="20.7109375" style="13" customWidth="1"/>
    <col min="63" max="63" width="2.7109375" customWidth="1"/>
    <col min="65" max="65" width="26.28515625" customWidth="1"/>
    <col min="67" max="67" width="12" customWidth="1"/>
    <col min="72" max="72" width="22.42578125" bestFit="1" customWidth="1"/>
  </cols>
  <sheetData>
    <row r="1" spans="2:70" ht="9.9499999999999993" customHeight="1" x14ac:dyDescent="0.25">
      <c r="P1" s="40"/>
      <c r="T1" s="54"/>
      <c r="V1" s="28"/>
      <c r="Y1" s="34"/>
      <c r="AA1" s="10"/>
      <c r="AD1" s="10"/>
      <c r="AE1" s="34"/>
      <c r="AJ1" s="10"/>
      <c r="AK1" s="33"/>
    </row>
    <row r="2" spans="2:70" ht="12" customHeight="1" x14ac:dyDescent="0.25">
      <c r="P2" s="40"/>
      <c r="Q2" s="93" t="s">
        <v>12</v>
      </c>
      <c r="R2" s="94"/>
      <c r="S2" s="94"/>
      <c r="T2" s="94"/>
      <c r="U2" s="94"/>
      <c r="V2" s="94"/>
      <c r="W2" s="94"/>
      <c r="X2" s="94"/>
      <c r="Y2" s="34"/>
      <c r="AA2" s="95" t="s">
        <v>32</v>
      </c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48"/>
      <c r="AY2" s="48"/>
      <c r="BB2" s="48"/>
      <c r="BC2" s="48"/>
      <c r="BD2" s="48"/>
      <c r="BG2" s="48"/>
      <c r="BH2" s="48"/>
    </row>
    <row r="3" spans="2:70" ht="11.1" customHeight="1" x14ac:dyDescent="0.5">
      <c r="C3" s="90" t="s">
        <v>37</v>
      </c>
      <c r="D3" s="90"/>
      <c r="E3" s="90"/>
      <c r="F3" s="90"/>
      <c r="G3" s="90"/>
      <c r="H3" s="90"/>
      <c r="I3" s="90"/>
      <c r="J3" s="90"/>
      <c r="K3" s="90"/>
      <c r="L3" s="91">
        <v>2025</v>
      </c>
      <c r="M3" s="91"/>
      <c r="N3" s="91"/>
      <c r="O3" s="91"/>
      <c r="P3" s="92"/>
      <c r="S3" s="68"/>
      <c r="T3" s="68"/>
      <c r="V3" s="28"/>
      <c r="X3" s="34"/>
      <c r="Y3" s="34"/>
      <c r="AA3" s="10"/>
      <c r="AC3" s="34"/>
      <c r="AD3" s="10"/>
      <c r="AE3" s="34"/>
      <c r="AF3" s="33"/>
      <c r="AG3" s="13"/>
      <c r="AH3" s="8"/>
      <c r="AI3" s="8"/>
      <c r="AJ3" s="10"/>
      <c r="AK3" s="33"/>
      <c r="AL3" s="51"/>
      <c r="AM3" s="51"/>
      <c r="AN3" s="51"/>
      <c r="AO3" s="51"/>
      <c r="AP3" s="51"/>
      <c r="AW3" s="49"/>
      <c r="AX3" s="49"/>
      <c r="AY3" s="49"/>
      <c r="BA3" s="91">
        <v>2026</v>
      </c>
      <c r="BB3" s="91"/>
      <c r="BC3" s="91"/>
      <c r="BD3" s="91"/>
      <c r="BE3" s="91"/>
      <c r="BG3" s="49"/>
      <c r="BH3" s="49"/>
    </row>
    <row r="4" spans="2:70" ht="11.1" customHeight="1" x14ac:dyDescent="0.5">
      <c r="C4" s="90"/>
      <c r="D4" s="90"/>
      <c r="E4" s="90"/>
      <c r="F4" s="90"/>
      <c r="G4" s="90"/>
      <c r="H4" s="90"/>
      <c r="I4" s="90"/>
      <c r="J4" s="90"/>
      <c r="K4" s="90"/>
      <c r="L4" s="91"/>
      <c r="M4" s="91"/>
      <c r="N4" s="91"/>
      <c r="O4" s="91"/>
      <c r="P4" s="92"/>
      <c r="R4" s="11"/>
      <c r="S4" s="54" t="s">
        <v>13</v>
      </c>
      <c r="T4" s="54"/>
      <c r="V4" s="28"/>
      <c r="W4" s="22"/>
      <c r="X4" s="37" t="s">
        <v>31</v>
      </c>
      <c r="Y4" s="34"/>
      <c r="AA4" s="10"/>
      <c r="AB4" s="23"/>
      <c r="AC4" s="34" t="s">
        <v>39</v>
      </c>
      <c r="AD4" s="10"/>
      <c r="AE4" s="34"/>
      <c r="AF4" s="33"/>
      <c r="AG4" s="25"/>
      <c r="AH4" s="34" t="s">
        <v>33</v>
      </c>
      <c r="AL4" s="26"/>
      <c r="AM4" s="34" t="s">
        <v>36</v>
      </c>
      <c r="AN4" s="51"/>
      <c r="AO4" s="51"/>
      <c r="AP4" s="51"/>
      <c r="AQ4" s="30"/>
      <c r="AR4" s="34" t="s">
        <v>35</v>
      </c>
      <c r="AS4" s="8"/>
      <c r="AT4" s="10"/>
      <c r="AU4" s="52"/>
      <c r="AV4" s="35" t="s">
        <v>41</v>
      </c>
      <c r="AW4" s="10"/>
      <c r="AX4" s="48"/>
      <c r="AY4" s="48"/>
      <c r="BA4" s="91"/>
      <c r="BB4" s="91"/>
      <c r="BC4" s="91"/>
      <c r="BD4" s="91"/>
      <c r="BE4" s="91"/>
      <c r="BG4" s="50"/>
      <c r="BH4" s="50"/>
    </row>
    <row r="5" spans="2:70" ht="11.1" customHeight="1" x14ac:dyDescent="0.5">
      <c r="C5" s="90"/>
      <c r="D5" s="90"/>
      <c r="E5" s="90"/>
      <c r="F5" s="90"/>
      <c r="G5" s="90"/>
      <c r="H5" s="90"/>
      <c r="I5" s="90"/>
      <c r="J5" s="90"/>
      <c r="K5" s="90"/>
      <c r="L5" s="91"/>
      <c r="M5" s="91"/>
      <c r="N5" s="91"/>
      <c r="O5" s="91"/>
      <c r="P5" s="92"/>
      <c r="S5" s="54"/>
      <c r="T5" s="68"/>
      <c r="V5" s="28"/>
      <c r="X5" s="39"/>
      <c r="Y5" s="34"/>
      <c r="AA5" s="10"/>
      <c r="AC5" s="34"/>
      <c r="AD5" s="10"/>
      <c r="AE5" s="34"/>
      <c r="AF5" s="33"/>
      <c r="AH5" s="34"/>
      <c r="AM5" s="34"/>
      <c r="AN5" s="51"/>
      <c r="AO5" s="51"/>
      <c r="AP5" s="51"/>
      <c r="AR5" s="34"/>
      <c r="AS5" s="8"/>
      <c r="AT5" s="10"/>
      <c r="AU5" s="10"/>
      <c r="AV5" s="33"/>
      <c r="AW5" s="10"/>
      <c r="AX5" s="49"/>
      <c r="AY5" s="49"/>
      <c r="BA5" s="91"/>
      <c r="BB5" s="91"/>
      <c r="BC5" s="91"/>
      <c r="BD5" s="91"/>
      <c r="BE5" s="91"/>
      <c r="BG5" s="50"/>
      <c r="BH5" s="50"/>
    </row>
    <row r="6" spans="2:70" ht="11.1" customHeight="1" x14ac:dyDescent="0.5">
      <c r="C6" s="90"/>
      <c r="D6" s="90"/>
      <c r="E6" s="90"/>
      <c r="F6" s="90"/>
      <c r="G6" s="90"/>
      <c r="H6" s="90"/>
      <c r="I6" s="90"/>
      <c r="J6" s="90"/>
      <c r="K6" s="90"/>
      <c r="L6" s="91"/>
      <c r="M6" s="91"/>
      <c r="N6" s="91"/>
      <c r="O6" s="91"/>
      <c r="P6" s="92"/>
      <c r="Q6" s="31"/>
      <c r="R6" s="12"/>
      <c r="S6" s="69" t="s">
        <v>14</v>
      </c>
      <c r="T6" s="54"/>
      <c r="V6" s="28"/>
      <c r="W6" s="20"/>
      <c r="X6" s="38" t="s">
        <v>15</v>
      </c>
      <c r="Y6" s="34"/>
      <c r="AA6" s="10"/>
      <c r="AB6" s="24"/>
      <c r="AC6" s="34" t="s">
        <v>40</v>
      </c>
      <c r="AD6" s="10"/>
      <c r="AE6" s="34"/>
      <c r="AF6" s="33"/>
      <c r="AG6" s="29"/>
      <c r="AH6" s="34" t="s">
        <v>34</v>
      </c>
      <c r="AL6" s="27"/>
      <c r="AM6" s="34" t="s">
        <v>38</v>
      </c>
      <c r="AN6" s="51"/>
      <c r="AO6" s="51"/>
      <c r="AP6" s="51"/>
      <c r="AQ6" s="32"/>
      <c r="AR6" s="34" t="s">
        <v>42</v>
      </c>
      <c r="AS6" s="8"/>
      <c r="AT6" s="10"/>
      <c r="AU6" s="53"/>
      <c r="AV6" s="35" t="s">
        <v>31</v>
      </c>
      <c r="AW6" s="10"/>
      <c r="BA6" s="91"/>
      <c r="BB6" s="91"/>
      <c r="BC6" s="91"/>
      <c r="BD6" s="91"/>
      <c r="BE6" s="91"/>
    </row>
    <row r="8" spans="2:70" x14ac:dyDescent="0.25">
      <c r="B8" s="1" t="s">
        <v>8</v>
      </c>
      <c r="C8" s="5"/>
      <c r="D8" s="5"/>
      <c r="E8" s="5"/>
      <c r="F8" s="2"/>
      <c r="G8" s="1" t="s">
        <v>9</v>
      </c>
      <c r="H8" s="5"/>
      <c r="I8" s="5"/>
      <c r="J8" s="5"/>
      <c r="K8" s="2"/>
      <c r="L8" s="1" t="s">
        <v>10</v>
      </c>
      <c r="M8" s="5"/>
      <c r="N8" s="5"/>
      <c r="O8" s="5"/>
      <c r="P8" s="2"/>
      <c r="Q8" s="1" t="s">
        <v>11</v>
      </c>
      <c r="R8" s="5"/>
      <c r="S8" s="5"/>
      <c r="T8" s="5"/>
      <c r="U8" s="46"/>
      <c r="V8" s="1" t="s">
        <v>0</v>
      </c>
      <c r="W8" s="4"/>
      <c r="X8" s="4"/>
      <c r="Y8" s="4"/>
      <c r="Z8" s="2"/>
      <c r="AA8" s="1" t="s">
        <v>1</v>
      </c>
      <c r="AB8" s="5"/>
      <c r="AC8" s="5"/>
      <c r="AD8" s="5"/>
      <c r="AE8" s="2"/>
      <c r="AF8" s="1" t="s">
        <v>2</v>
      </c>
      <c r="AG8" s="5"/>
      <c r="AH8" s="5"/>
      <c r="AI8" s="5"/>
      <c r="AJ8" s="2"/>
      <c r="AK8" s="1" t="s">
        <v>3</v>
      </c>
      <c r="AL8" s="5"/>
      <c r="AM8" s="5"/>
      <c r="AN8" s="5"/>
      <c r="AO8" s="2"/>
      <c r="AP8" s="1" t="s">
        <v>4</v>
      </c>
      <c r="AQ8" s="5"/>
      <c r="AR8" s="5"/>
      <c r="AS8" s="5"/>
      <c r="AT8" s="2"/>
      <c r="AU8" s="1" t="s">
        <v>5</v>
      </c>
      <c r="AV8" s="5"/>
      <c r="AW8" s="5"/>
      <c r="AX8" s="5"/>
      <c r="AY8" s="2"/>
      <c r="AZ8" s="1" t="s">
        <v>6</v>
      </c>
      <c r="BA8" s="5"/>
      <c r="BB8" s="5"/>
      <c r="BC8" s="5"/>
      <c r="BD8" s="2"/>
      <c r="BE8" s="1" t="s">
        <v>7</v>
      </c>
      <c r="BF8" s="5"/>
      <c r="BG8" s="5"/>
      <c r="BH8" s="5"/>
      <c r="BI8" s="1"/>
      <c r="BK8" s="47"/>
      <c r="BM8" s="63"/>
      <c r="BN8" s="63"/>
      <c r="BO8" s="64"/>
      <c r="BP8" s="64"/>
      <c r="BQ8" s="64"/>
    </row>
    <row r="9" spans="2:70" ht="15.75" thickBot="1" x14ac:dyDescent="0.3">
      <c r="B9" s="1"/>
      <c r="C9" s="5"/>
      <c r="D9" s="56" t="s">
        <v>43</v>
      </c>
      <c r="E9" s="57" t="s">
        <v>44</v>
      </c>
      <c r="F9" s="58" t="s">
        <v>45</v>
      </c>
      <c r="G9" s="1"/>
      <c r="H9" s="5"/>
      <c r="I9" s="56" t="s">
        <v>43</v>
      </c>
      <c r="J9" s="57" t="s">
        <v>44</v>
      </c>
      <c r="K9" s="58" t="s">
        <v>45</v>
      </c>
      <c r="L9" s="1"/>
      <c r="M9" s="5"/>
      <c r="N9" s="56" t="s">
        <v>43</v>
      </c>
      <c r="O9" s="57" t="s">
        <v>44</v>
      </c>
      <c r="P9" s="58" t="s">
        <v>45</v>
      </c>
      <c r="Q9" s="1"/>
      <c r="R9" s="5"/>
      <c r="S9" s="56" t="s">
        <v>43</v>
      </c>
      <c r="T9" s="57" t="s">
        <v>44</v>
      </c>
      <c r="U9" s="58" t="s">
        <v>45</v>
      </c>
      <c r="V9" s="59"/>
      <c r="W9" s="4"/>
      <c r="X9" s="56" t="s">
        <v>43</v>
      </c>
      <c r="Y9" s="57" t="s">
        <v>44</v>
      </c>
      <c r="Z9" s="58" t="s">
        <v>45</v>
      </c>
      <c r="AA9" s="1"/>
      <c r="AB9" s="5"/>
      <c r="AC9" s="56" t="s">
        <v>43</v>
      </c>
      <c r="AD9" s="57" t="s">
        <v>44</v>
      </c>
      <c r="AE9" s="58" t="s">
        <v>45</v>
      </c>
      <c r="AF9" s="1"/>
      <c r="AG9" s="5"/>
      <c r="AH9" s="56" t="s">
        <v>43</v>
      </c>
      <c r="AI9" s="57" t="s">
        <v>44</v>
      </c>
      <c r="AJ9" s="58" t="s">
        <v>45</v>
      </c>
      <c r="AK9" s="1"/>
      <c r="AL9" s="5"/>
      <c r="AM9" s="56" t="s">
        <v>43</v>
      </c>
      <c r="AN9" s="57" t="s">
        <v>44</v>
      </c>
      <c r="AO9" s="58" t="s">
        <v>45</v>
      </c>
      <c r="AP9" s="1"/>
      <c r="AQ9" s="5"/>
      <c r="AR9" s="56" t="s">
        <v>43</v>
      </c>
      <c r="AS9" s="57" t="s">
        <v>44</v>
      </c>
      <c r="AT9" s="58" t="s">
        <v>45</v>
      </c>
      <c r="AU9" s="1"/>
      <c r="AV9" s="5"/>
      <c r="AW9" s="56" t="s">
        <v>43</v>
      </c>
      <c r="AX9" s="57" t="s">
        <v>44</v>
      </c>
      <c r="AY9" s="58" t="s">
        <v>45</v>
      </c>
      <c r="AZ9" s="1"/>
      <c r="BA9" s="5"/>
      <c r="BB9" s="56" t="s">
        <v>43</v>
      </c>
      <c r="BC9" s="57" t="s">
        <v>44</v>
      </c>
      <c r="BD9" s="58" t="s">
        <v>45</v>
      </c>
      <c r="BE9" s="1"/>
      <c r="BF9" s="5"/>
      <c r="BG9" s="56" t="s">
        <v>43</v>
      </c>
      <c r="BH9" s="57" t="s">
        <v>44</v>
      </c>
      <c r="BI9" s="58" t="s">
        <v>45</v>
      </c>
      <c r="BK9" s="47"/>
      <c r="BM9" s="62"/>
      <c r="BN9" s="62"/>
      <c r="BO9" s="62"/>
    </row>
    <row r="10" spans="2:70" ht="20.100000000000001" customHeight="1" x14ac:dyDescent="0.25">
      <c r="B10" s="6" t="str" cm="1">
        <f t="array" ref="B10:B39">UPPER(LEFT(TEXT(_xlfn.LET(_xlpm.d,_xlfn.SEQUENCE(31,,DATEVALUE(B8&amp;ANNEE)),_xlfn._xlws.FILTER(_xlpm.d,MONTH(_xlpm.d)=MONTH(DATEVALUE(B8&amp;ANNEE)))),"jjjj"),1))</f>
        <v>L</v>
      </c>
      <c r="C10" s="71" cm="1">
        <f t="array" ref="C10:C39">_xlfn.LET(_xlpm.d,_xlfn.SEQUENCE(31,,DATEVALUE(B8&amp;ANNEE)),_xlfn._xlws.FILTER(_xlpm.d,MONTH(_xlpm.d)=MONTH(DATEVALUE(B8&amp;ANNEE))))</f>
        <v>45901</v>
      </c>
      <c r="D10" s="75"/>
      <c r="E10" s="61"/>
      <c r="F10" s="61"/>
      <c r="G10" s="8" t="str" cm="1">
        <f t="array" ref="G10:G40">UPPER(LEFT(TEXT(_xlfn.LET(_xlpm.d,_xlfn.SEQUENCE(31,,DATEVALUE(G8&amp;ANNEE)),_xlfn._xlws.FILTER(_xlpm.d,MONTH(_xlpm.d)=MONTH(DATEVALUE(G8&amp;ANNEE)))),"jjjj"),1))</f>
        <v>M</v>
      </c>
      <c r="H10" s="7" cm="1">
        <f t="array" ref="H10:H40">_xlfn.LET(_xlpm.d,_xlfn.SEQUENCE(31,,DATEVALUE(G8&amp;ANNEE)),_xlfn._xlws.FILTER(_xlpm.d,MONTH(_xlpm.d)=MONTH(DATEVALUE(G8&amp;ANNEE))))</f>
        <v>45931</v>
      </c>
      <c r="I10" s="61"/>
      <c r="J10" s="61"/>
      <c r="K10" s="61"/>
      <c r="L10" s="8" t="str" cm="1">
        <f t="array" ref="L10:L39">UPPER(LEFT(TEXT(_xlfn.LET(_xlpm.d,_xlfn.SEQUENCE(31,,DATEVALUE(L8&amp;ANNEE)),_xlfn._xlws.FILTER(_xlpm.d,MONTH(_xlpm.d)=MONTH(DATEVALUE(L8&amp;ANNEE)))),"jjjj"),1))</f>
        <v>S</v>
      </c>
      <c r="M10" s="7" cm="1">
        <f t="array" ref="M10:M39">_xlfn.LET(_xlpm.d,_xlfn.SEQUENCE(31,,DATEVALUE(L8&amp;ANNEE)),_xlfn._xlws.FILTER(_xlpm.d,MONTH(_xlpm.d)=MONTH(DATEVALUE(L8&amp;ANNEE))))</f>
        <v>45962</v>
      </c>
      <c r="N10" s="82"/>
      <c r="O10" s="82"/>
      <c r="P10" s="76"/>
      <c r="Q10" s="8" t="str" cm="1">
        <f t="array" ref="Q10:Q40">UPPER(LEFT(TEXT(_xlfn.LET(_xlpm.d,_xlfn.SEQUENCE(31,,DATEVALUE(Q8&amp;ANNEE)),_xlfn._xlws.FILTER(_xlpm.d,MONTH(_xlpm.d)=MONTH(DATEVALUE(Q8&amp;ANNEE)))),"jjjj"),1))</f>
        <v>L</v>
      </c>
      <c r="R10" s="7" cm="1">
        <f t="array" ref="R10:R40">_xlfn.LET(_xlpm.d,_xlfn.SEQUENCE(31,,DATEVALUE(Q8&amp;ANNEE)),_xlfn._xlws.FILTER(_xlpm.d,MONTH(_xlpm.d)=MONTH(DATEVALUE(Q8&amp;ANNEE))))</f>
        <v>45992</v>
      </c>
      <c r="S10" s="55"/>
      <c r="T10" s="55"/>
      <c r="U10" s="87"/>
      <c r="V10" s="8" t="str" cm="1">
        <f t="array" ref="V10:V40">UPPER(LEFT(TEXT(_xlfn.LET(_xlpm.d,_xlfn.SEQUENCE(31,,DATEVALUE(V8&amp;ANNEES)),_xlfn._xlws.FILTER(_xlpm.d,MONTH(_xlpm.d)=MONTH(DATEVALUE(V8&amp;ANNEES)))),"jjjj"),1))</f>
        <v>J</v>
      </c>
      <c r="W10" s="7" cm="1">
        <f t="array" ref="W10:W40">_xlfn.LET(_xlpm.d,_xlfn.SEQUENCE(31,,DATEVALUE(V8&amp;ANNEES)),_xlfn._xlws.FILTER(_xlpm.d,MONTH(_xlpm.d)=MONTH(DATEVALUE(V8&amp;ANNEES))))</f>
        <v>46023</v>
      </c>
      <c r="X10" s="78"/>
      <c r="Y10" s="78"/>
      <c r="Z10" s="80"/>
      <c r="AA10" s="8" t="str" cm="1">
        <f t="array" ref="AA10:AA37">UPPER(LEFT(TEXT(_xlfn.LET(_xlpm.d,_xlfn.SEQUENCE(31,,DATEVALUE(AA8&amp;ANNEES)),_xlfn._xlws.FILTER(_xlpm.d,MONTH(_xlpm.d)=MONTH(DATEVALUE(AA8&amp;ANNEES)))),"jjjj"),1))</f>
        <v>D</v>
      </c>
      <c r="AB10" s="7" cm="1">
        <f t="array" ref="AB10:AB37">_xlfn.LET(_xlpm.d,_xlfn.SEQUENCE(31,,DATEVALUE(AA8&amp;ANNEES)),_xlfn._xlws.FILTER(_xlpm.d,MONTH(_xlpm.d)=MONTH(DATEVALUE(AA8&amp;ANNEES))))</f>
        <v>46054</v>
      </c>
      <c r="AC10" s="84"/>
      <c r="AD10" s="84"/>
      <c r="AE10" s="89"/>
      <c r="AF10" s="8" t="str" cm="1">
        <f t="array" ref="AF10:AF40">UPPER(LEFT(TEXT(_xlfn.LET(_xlpm.d,_xlfn.SEQUENCE(31,,DATEVALUE(AF8&amp;ANNEES)),_xlfn._xlws.FILTER(_xlpm.d,MONTH(_xlpm.d)=MONTH(DATEVALUE(AF8&amp;ANNEES)))),"jjjj"),1))</f>
        <v>D</v>
      </c>
      <c r="AG10" s="7" cm="1">
        <f t="array" ref="AG10:AG40">_xlfn.LET(_xlpm.d,_xlfn.SEQUENCE(31,,DATEVALUE(AF8&amp;ANNEES)),_xlfn._xlws.FILTER(_xlpm.d,MONTH(_xlpm.d)=MONTH(DATEVALUE(AF8&amp;ANNEES))))</f>
        <v>46082</v>
      </c>
      <c r="AH10" s="83"/>
      <c r="AI10" s="83"/>
      <c r="AJ10" s="77"/>
      <c r="AK10" s="8" t="str" cm="1">
        <f t="array" ref="AK10:AK39">UPPER(LEFT(TEXT(_xlfn.LET(_xlpm.d,_xlfn.SEQUENCE(31,,DATEVALUE(AK8&amp;ANNEES)),_xlfn._xlws.FILTER(_xlpm.d,MONTH(_xlpm.d)=MONTH(DATEVALUE(AK8&amp;ANNEES)))),"jjjj"),1))</f>
        <v>M</v>
      </c>
      <c r="AL10" s="7" cm="1">
        <f t="array" ref="AL10:AL39">_xlfn.LET(_xlpm.d,_xlfn.SEQUENCE(31,,DATEVALUE(AK8&amp;ANNEES)),_xlfn._xlws.FILTER(_xlpm.d,MONTH(_xlpm.d)=MONTH(DATEVALUE(AK8&amp;ANNEES))))</f>
        <v>46113</v>
      </c>
      <c r="AM10" s="61"/>
      <c r="AN10" s="61"/>
      <c r="AO10" s="61"/>
      <c r="AP10" s="8" t="str" cm="1">
        <f t="array" ref="AP10:AP40">UPPER(LEFT(TEXT(_xlfn.LET(_xlpm.d,_xlfn.SEQUENCE(31,,DATEVALUE(AP8&amp;ANNEES)),_xlfn._xlws.FILTER(_xlpm.d,MONTH(_xlpm.d)=MONTH(DATEVALUE(AP8&amp;ANNEES)))),"jjjj"),1))</f>
        <v>V</v>
      </c>
      <c r="AQ10" s="7" cm="1">
        <f t="array" ref="AQ10:AQ40">_xlfn.LET(_xlpm.d,_xlfn.SEQUENCE(31,,DATEVALUE(AP8&amp;ANNEES)),_xlfn._xlws.FILTER(_xlpm.d,MONTH(_xlpm.d)=MONTH(DATEVALUE(AP8&amp;ANNEES))))</f>
        <v>46143</v>
      </c>
      <c r="AR10" s="78"/>
      <c r="AS10" s="78"/>
      <c r="AT10" s="80"/>
      <c r="AU10" s="8" t="str" cm="1">
        <f t="array" ref="AU10:AU39">UPPER(LEFT(TEXT(_xlfn.LET(_xlpm.d,_xlfn.SEQUENCE(31,,DATEVALUE(AU8&amp;ANNEES)),_xlfn._xlws.FILTER(_xlpm.d,MONTH(_xlpm.d)=MONTH(DATEVALUE(AU8&amp;ANNEES)))),"jjjj"),1))</f>
        <v>L</v>
      </c>
      <c r="AV10" s="7" cm="1">
        <f t="array" ref="AV10:AV39">_xlfn.LET(_xlpm.d,_xlfn.SEQUENCE(31,,DATEVALUE(AU8&amp;ANNEES)),_xlfn._xlws.FILTER(_xlpm.d,MONTH(_xlpm.d)=MONTH(DATEVALUE(AU8&amp;ANNEES))))</f>
        <v>46174</v>
      </c>
      <c r="AW10" s="85"/>
      <c r="AX10" s="85"/>
      <c r="AY10" s="86"/>
      <c r="AZ10" s="8" t="str" cm="1">
        <f t="array" ref="AZ10:AZ40">UPPER(LEFT(TEXT(_xlfn.LET(_xlpm.d,_xlfn.SEQUENCE(31,,DATEVALUE(AZ8&amp;ANNEES)),_xlfn._xlws.FILTER(_xlpm.d,MONTH(_xlpm.d)=MONTH(DATEVALUE(AZ8&amp;ANNEES)))),"jjjj"),1))</f>
        <v>M</v>
      </c>
      <c r="BA10" s="71" cm="1">
        <f t="array" ref="BA10:BA40">_xlfn.LET(_xlpm.d,_xlfn.SEQUENCE(31,,DATEVALUE(AZ8&amp;ANNEES)),_xlfn._xlws.FILTER(_xlpm.d,MONTH(_xlpm.d)=MONTH(DATEVALUE(AZ8&amp;ANNEES))))</f>
        <v>46204</v>
      </c>
      <c r="BB10" s="55" t="str" cm="1">
        <f t="array" ref="BB10:BB40">IFERROR(_xlfn.LET(_xlpm.p,_xlfn.VSTACK(#REF!,#REF!,#REF!,#REF!,#REF!,#REF!,#REF!,#REF!,#REF!),INDEX(_xlpm.p,MATCH(_xlfn.ANCHORARRAY(Calendrier!BA10),_xlfn.CHOOSECOLS(_xlpm.p,1),0),2)),"")</f>
        <v/>
      </c>
      <c r="BC10" s="55"/>
      <c r="BD10" s="55"/>
      <c r="BE10" s="8" t="str" cm="1">
        <f t="array" ref="BE10:BE40">UPPER(LEFT(TEXT(_xlfn.LET(_xlpm.d,_xlfn.SEQUENCE(31,,DATEVALUE(BE8&amp;ANNEES)),_xlfn._xlws.FILTER(_xlpm.d,MONTH(_xlpm.d)=MONTH(DATEVALUE(BE8&amp;ANNEES)))),"jjjj"),1))</f>
        <v>S</v>
      </c>
      <c r="BF10" s="71" cm="1">
        <f t="array" ref="BF10:BF40">_xlfn.LET(_xlpm.d,_xlfn.SEQUENCE(31,,DATEVALUE(BE8&amp;ANNEES)),_xlfn._xlws.FILTER(_xlpm.d,MONTH(_xlpm.d)=MONTH(DATEVALUE(BE8&amp;ANNEES))))</f>
        <v>46235</v>
      </c>
      <c r="BG10" s="55" t="str" cm="1">
        <f t="array" ref="BG10:BG40">IFERROR(_xlfn.LET(_xlpm.p,_xlfn.VSTACK(#REF!,#REF!,#REF!,#REF!,#REF!,#REF!,#REF!,#REF!,#REF!),INDEX(_xlpm.p,MATCH(_xlfn.ANCHORARRAY(Calendrier!BF10),_xlfn.CHOOSECOLS(_xlpm.p,1),0),2)),"")</f>
        <v/>
      </c>
      <c r="BH10" s="55"/>
      <c r="BI10" s="65" t="str" cm="1">
        <f t="array" ref="BI10:BI40">IFERROR(_xlfn.LET(_xlpm.p,_xlfn.VSTACK(#REF!,#REF!,#REF!,#REF!,#REF!,#REF!,#REF!,#REF!,#REF!),INDEX(_xlpm.p,MATCH(_xlfn.ANCHORARRAY(Calendrier!BF10),_xlfn.CHOOSECOLS(_xlpm.p,1),0),2)),"")</f>
        <v/>
      </c>
      <c r="BK10" s="47"/>
    </row>
    <row r="11" spans="2:70" ht="20.100000000000001" customHeight="1" x14ac:dyDescent="0.25">
      <c r="B11" s="6" t="str">
        <v>M</v>
      </c>
      <c r="C11" s="7">
        <v>45902</v>
      </c>
      <c r="D11" s="61"/>
      <c r="E11" s="61"/>
      <c r="F11" s="61"/>
      <c r="G11" s="8" t="str">
        <v>J</v>
      </c>
      <c r="H11" s="7">
        <v>45932</v>
      </c>
      <c r="I11" s="61"/>
      <c r="J11" s="61"/>
      <c r="K11" s="61"/>
      <c r="L11" s="8" t="str">
        <v>D</v>
      </c>
      <c r="M11" s="7">
        <v>45963</v>
      </c>
      <c r="N11" s="82"/>
      <c r="O11" s="82"/>
      <c r="P11" s="76"/>
      <c r="Q11" s="8" t="str">
        <v>M</v>
      </c>
      <c r="R11" s="7">
        <v>45993</v>
      </c>
      <c r="S11" s="77"/>
      <c r="T11" s="77"/>
      <c r="U11" s="88"/>
      <c r="V11" s="8" t="str">
        <v>V</v>
      </c>
      <c r="W11" s="7">
        <v>46024</v>
      </c>
      <c r="X11" s="79"/>
      <c r="Y11" s="79"/>
      <c r="Z11" s="81"/>
      <c r="AA11" s="8" t="str">
        <v>L</v>
      </c>
      <c r="AB11" s="7">
        <v>46055</v>
      </c>
      <c r="AC11" s="66"/>
      <c r="AD11" s="66"/>
      <c r="AE11" s="61"/>
      <c r="AF11" s="8" t="str">
        <v>L</v>
      </c>
      <c r="AG11" s="7">
        <v>46083</v>
      </c>
      <c r="AH11" s="83"/>
      <c r="AI11" s="83"/>
      <c r="AJ11" s="77"/>
      <c r="AK11" s="8" t="str">
        <v>J</v>
      </c>
      <c r="AL11" s="7">
        <v>46114</v>
      </c>
      <c r="AM11" s="61"/>
      <c r="AN11" s="61"/>
      <c r="AO11" s="61"/>
      <c r="AP11" s="8" t="str">
        <v>S</v>
      </c>
      <c r="AQ11" s="7">
        <v>46144</v>
      </c>
      <c r="AR11" s="79"/>
      <c r="AS11" s="79"/>
      <c r="AT11" s="81"/>
      <c r="AU11" s="8" t="str">
        <v>M</v>
      </c>
      <c r="AV11" s="7">
        <v>46175</v>
      </c>
      <c r="AW11" s="85"/>
      <c r="AX11" s="85"/>
      <c r="AY11" s="86"/>
      <c r="AZ11" s="8" t="str">
        <v>J</v>
      </c>
      <c r="BA11" s="71">
        <v>46205</v>
      </c>
      <c r="BB11" s="55" t="str">
        <v/>
      </c>
      <c r="BC11" s="55"/>
      <c r="BD11" s="67"/>
      <c r="BE11" s="8" t="str">
        <v>D</v>
      </c>
      <c r="BF11" s="71">
        <v>46236</v>
      </c>
      <c r="BG11" s="55" t="str">
        <v/>
      </c>
      <c r="BH11" s="55"/>
      <c r="BI11" s="70" t="str">
        <v/>
      </c>
      <c r="BK11" s="47"/>
    </row>
    <row r="12" spans="2:70" ht="20.100000000000001" customHeight="1" x14ac:dyDescent="0.25">
      <c r="B12" s="6" t="str">
        <v>M</v>
      </c>
      <c r="C12" s="7">
        <v>45903</v>
      </c>
      <c r="D12" s="61"/>
      <c r="E12" s="61"/>
      <c r="F12" s="61"/>
      <c r="G12" s="8" t="str">
        <v>V</v>
      </c>
      <c r="H12" s="7">
        <v>45933</v>
      </c>
      <c r="I12" s="61"/>
      <c r="J12" s="61"/>
      <c r="K12" s="61"/>
      <c r="L12" s="8" t="str">
        <v>L</v>
      </c>
      <c r="M12" s="7">
        <v>45964</v>
      </c>
      <c r="N12" s="82"/>
      <c r="O12" s="82"/>
      <c r="P12" s="76"/>
      <c r="Q12" s="8" t="str">
        <v>M</v>
      </c>
      <c r="R12" s="7">
        <v>45994</v>
      </c>
      <c r="S12" s="77"/>
      <c r="T12" s="77"/>
      <c r="U12" s="88"/>
      <c r="V12" s="8" t="str">
        <v>S</v>
      </c>
      <c r="W12" s="7">
        <v>46025</v>
      </c>
      <c r="X12" s="79"/>
      <c r="Y12" s="79"/>
      <c r="Z12" s="81"/>
      <c r="AA12" s="8" t="str">
        <v>M</v>
      </c>
      <c r="AB12" s="7">
        <v>46056</v>
      </c>
      <c r="AC12" s="66"/>
      <c r="AD12" s="66"/>
      <c r="AE12" s="61"/>
      <c r="AF12" s="8" t="str">
        <v>M</v>
      </c>
      <c r="AG12" s="7">
        <v>46084</v>
      </c>
      <c r="AH12" s="83"/>
      <c r="AI12" s="83"/>
      <c r="AJ12" s="77"/>
      <c r="AK12" s="8" t="str">
        <v>V</v>
      </c>
      <c r="AL12" s="7">
        <v>46115</v>
      </c>
      <c r="AM12" s="61"/>
      <c r="AN12" s="61"/>
      <c r="AO12" s="61"/>
      <c r="AP12" s="8" t="str">
        <v>D</v>
      </c>
      <c r="AQ12" s="7">
        <v>46145</v>
      </c>
      <c r="AR12" s="79"/>
      <c r="AS12" s="79"/>
      <c r="AT12" s="81"/>
      <c r="AU12" s="8" t="str">
        <v>M</v>
      </c>
      <c r="AV12" s="7">
        <v>46176</v>
      </c>
      <c r="AW12" s="85"/>
      <c r="AX12" s="85"/>
      <c r="AY12" s="86"/>
      <c r="AZ12" s="8" t="str">
        <v>V</v>
      </c>
      <c r="BA12" s="71">
        <v>46206</v>
      </c>
      <c r="BB12" s="55" t="str">
        <v/>
      </c>
      <c r="BC12" s="55"/>
      <c r="BD12" s="67"/>
      <c r="BE12" s="8" t="str">
        <v>L</v>
      </c>
      <c r="BF12" s="71">
        <v>46237</v>
      </c>
      <c r="BG12" s="55" t="str">
        <v/>
      </c>
      <c r="BH12" s="55"/>
      <c r="BI12" s="70" t="str">
        <v/>
      </c>
      <c r="BK12" s="47"/>
      <c r="BM12" s="34"/>
      <c r="BN12" s="3"/>
      <c r="BP12" s="10"/>
      <c r="BQ12" s="10"/>
      <c r="BR12" s="10"/>
    </row>
    <row r="13" spans="2:70" ht="20.100000000000001" customHeight="1" x14ac:dyDescent="0.25">
      <c r="B13" s="6" t="str">
        <v>J</v>
      </c>
      <c r="C13" s="7">
        <v>45904</v>
      </c>
      <c r="D13" s="61"/>
      <c r="E13" s="61"/>
      <c r="F13" s="61"/>
      <c r="G13" s="8" t="str">
        <v>S</v>
      </c>
      <c r="H13" s="7">
        <v>45934</v>
      </c>
      <c r="I13" s="61"/>
      <c r="J13" s="61"/>
      <c r="K13" s="61"/>
      <c r="L13" s="8" t="str">
        <v>M</v>
      </c>
      <c r="M13" s="7">
        <v>45965</v>
      </c>
      <c r="N13" s="82"/>
      <c r="O13" s="82"/>
      <c r="P13" s="76"/>
      <c r="Q13" s="8" t="str">
        <v>J</v>
      </c>
      <c r="R13" s="7">
        <v>45995</v>
      </c>
      <c r="S13" s="77"/>
      <c r="T13" s="77"/>
      <c r="U13" s="88"/>
      <c r="V13" s="8" t="str">
        <v>D</v>
      </c>
      <c r="W13" s="7">
        <v>46026</v>
      </c>
      <c r="X13" s="79"/>
      <c r="Y13" s="79"/>
      <c r="Z13" s="81"/>
      <c r="AA13" s="8" t="str">
        <v>M</v>
      </c>
      <c r="AB13" s="7">
        <v>46057</v>
      </c>
      <c r="AC13" s="66"/>
      <c r="AD13" s="66"/>
      <c r="AE13" s="61"/>
      <c r="AF13" s="8" t="str">
        <v>M</v>
      </c>
      <c r="AG13" s="7">
        <v>46085</v>
      </c>
      <c r="AH13" s="83"/>
      <c r="AI13" s="83"/>
      <c r="AJ13" s="77"/>
      <c r="AK13" s="8" t="str">
        <v>S</v>
      </c>
      <c r="AL13" s="7">
        <v>46116</v>
      </c>
      <c r="AM13" s="61"/>
      <c r="AN13" s="61"/>
      <c r="AO13" s="61"/>
      <c r="AP13" s="31" t="str">
        <v>L</v>
      </c>
      <c r="AQ13" s="7">
        <v>46146</v>
      </c>
      <c r="AR13" s="79"/>
      <c r="AS13" s="79"/>
      <c r="AT13" s="81"/>
      <c r="AU13" s="8" t="str">
        <v>J</v>
      </c>
      <c r="AV13" s="7">
        <v>46177</v>
      </c>
      <c r="AW13" s="85"/>
      <c r="AX13" s="85"/>
      <c r="AY13" s="86"/>
      <c r="AZ13" s="8" t="str">
        <v>S</v>
      </c>
      <c r="BA13" s="71">
        <v>46207</v>
      </c>
      <c r="BB13" s="55" t="str">
        <v/>
      </c>
      <c r="BC13" s="55"/>
      <c r="BD13" s="67"/>
      <c r="BE13" s="8" t="str">
        <v>M</v>
      </c>
      <c r="BF13" s="71">
        <v>46238</v>
      </c>
      <c r="BG13" s="55" t="str">
        <v/>
      </c>
      <c r="BH13" s="55"/>
      <c r="BI13" s="70" t="str">
        <v/>
      </c>
      <c r="BK13" s="47"/>
      <c r="BM13" s="34"/>
    </row>
    <row r="14" spans="2:70" ht="20.100000000000001" customHeight="1" x14ac:dyDescent="0.25">
      <c r="B14" s="6" t="str">
        <v>V</v>
      </c>
      <c r="C14" s="7">
        <v>45905</v>
      </c>
      <c r="D14" s="61"/>
      <c r="E14" s="61"/>
      <c r="F14" s="61"/>
      <c r="G14" s="8" t="str">
        <v>D</v>
      </c>
      <c r="H14" s="7">
        <v>45935</v>
      </c>
      <c r="I14" s="61"/>
      <c r="J14" s="61"/>
      <c r="K14" s="61"/>
      <c r="L14" s="8" t="str">
        <v>M</v>
      </c>
      <c r="M14" s="7">
        <v>45966</v>
      </c>
      <c r="N14" s="82"/>
      <c r="O14" s="82"/>
      <c r="P14" s="76"/>
      <c r="Q14" s="8" t="str">
        <v>V</v>
      </c>
      <c r="R14" s="7">
        <v>45996</v>
      </c>
      <c r="S14" s="77"/>
      <c r="T14" s="77"/>
      <c r="U14" s="88"/>
      <c r="V14" s="8" t="str">
        <v>L</v>
      </c>
      <c r="W14" s="7">
        <v>46027</v>
      </c>
      <c r="X14" s="79"/>
      <c r="Y14" s="79"/>
      <c r="Z14" s="81"/>
      <c r="AA14" s="8" t="str">
        <v>J</v>
      </c>
      <c r="AB14" s="7">
        <v>46058</v>
      </c>
      <c r="AC14" s="66"/>
      <c r="AD14" s="66"/>
      <c r="AE14" s="61"/>
      <c r="AF14" s="8" t="str">
        <v>J</v>
      </c>
      <c r="AG14" s="7">
        <v>46086</v>
      </c>
      <c r="AH14" s="83"/>
      <c r="AI14" s="83"/>
      <c r="AJ14" s="77"/>
      <c r="AK14" s="8" t="str">
        <v>D</v>
      </c>
      <c r="AL14" s="7">
        <v>46117</v>
      </c>
      <c r="AM14" s="61"/>
      <c r="AN14" s="61"/>
      <c r="AO14" s="61"/>
      <c r="AP14" s="8" t="str">
        <v>M</v>
      </c>
      <c r="AQ14" s="7">
        <v>46147</v>
      </c>
      <c r="AR14" s="79"/>
      <c r="AS14" s="79"/>
      <c r="AT14" s="81"/>
      <c r="AU14" s="8" t="str">
        <v>V</v>
      </c>
      <c r="AV14" s="7">
        <v>46178</v>
      </c>
      <c r="AW14" s="85"/>
      <c r="AX14" s="85"/>
      <c r="AY14" s="86"/>
      <c r="AZ14" s="8" t="str">
        <v>D</v>
      </c>
      <c r="BA14" s="71">
        <v>46208</v>
      </c>
      <c r="BB14" s="55" t="str">
        <v/>
      </c>
      <c r="BC14" s="55"/>
      <c r="BD14" s="67"/>
      <c r="BE14" s="8" t="str">
        <v>M</v>
      </c>
      <c r="BF14" s="71">
        <v>46239</v>
      </c>
      <c r="BG14" s="55" t="str">
        <v/>
      </c>
      <c r="BH14" s="55"/>
      <c r="BI14" s="70" t="str">
        <v/>
      </c>
      <c r="BK14" s="47"/>
      <c r="BM14" s="34"/>
    </row>
    <row r="15" spans="2:70" ht="20.100000000000001" customHeight="1" x14ac:dyDescent="0.25">
      <c r="B15" s="6" t="str">
        <v>S</v>
      </c>
      <c r="C15" s="7">
        <v>45906</v>
      </c>
      <c r="D15" s="61"/>
      <c r="E15" s="61"/>
      <c r="F15" s="61"/>
      <c r="G15" s="8" t="str">
        <v>L</v>
      </c>
      <c r="H15" s="7">
        <v>45936</v>
      </c>
      <c r="I15" s="61"/>
      <c r="J15" s="61"/>
      <c r="K15" s="61"/>
      <c r="L15" s="8" t="str">
        <v>J</v>
      </c>
      <c r="M15" s="7">
        <v>45967</v>
      </c>
      <c r="N15" s="82"/>
      <c r="O15" s="82"/>
      <c r="P15" s="76"/>
      <c r="Q15" s="8" t="str">
        <v>S</v>
      </c>
      <c r="R15" s="7">
        <v>45997</v>
      </c>
      <c r="S15" s="77"/>
      <c r="T15" s="77"/>
      <c r="U15" s="88"/>
      <c r="V15" s="8" t="str">
        <v>M</v>
      </c>
      <c r="W15" s="7">
        <v>46028</v>
      </c>
      <c r="X15" s="79"/>
      <c r="Y15" s="79"/>
      <c r="Z15" s="81"/>
      <c r="AA15" s="8" t="str">
        <v>V</v>
      </c>
      <c r="AB15" s="7">
        <v>46059</v>
      </c>
      <c r="AC15" s="66"/>
      <c r="AD15" s="66"/>
      <c r="AE15" s="61"/>
      <c r="AF15" s="8" t="str">
        <v>V</v>
      </c>
      <c r="AG15" s="7">
        <v>46087</v>
      </c>
      <c r="AH15" s="83"/>
      <c r="AI15" s="83"/>
      <c r="AJ15" s="77"/>
      <c r="AK15" s="8" t="str">
        <v>L</v>
      </c>
      <c r="AL15" s="7">
        <v>46118</v>
      </c>
      <c r="AM15" s="61"/>
      <c r="AN15" s="61"/>
      <c r="AO15" s="61"/>
      <c r="AP15" s="8" t="str">
        <v>M</v>
      </c>
      <c r="AQ15" s="7">
        <v>46148</v>
      </c>
      <c r="AR15" s="79"/>
      <c r="AS15" s="79"/>
      <c r="AT15" s="81"/>
      <c r="AU15" s="8" t="str">
        <v>S</v>
      </c>
      <c r="AV15" s="7">
        <v>46179</v>
      </c>
      <c r="AW15" s="85"/>
      <c r="AX15" s="85"/>
      <c r="AY15" s="86"/>
      <c r="AZ15" s="8" t="str">
        <v>L</v>
      </c>
      <c r="BA15" s="71">
        <v>46209</v>
      </c>
      <c r="BB15" s="55" t="str">
        <v/>
      </c>
      <c r="BC15" s="55"/>
      <c r="BD15" s="73"/>
      <c r="BE15" s="8" t="str">
        <v>J</v>
      </c>
      <c r="BF15" s="71">
        <v>46240</v>
      </c>
      <c r="BG15" s="55" t="str">
        <v/>
      </c>
      <c r="BH15" s="55"/>
      <c r="BI15" s="70" t="str">
        <v/>
      </c>
      <c r="BK15" s="47"/>
      <c r="BM15" s="34"/>
    </row>
    <row r="16" spans="2:70" ht="20.100000000000001" customHeight="1" x14ac:dyDescent="0.25">
      <c r="B16" s="6" t="str">
        <v>D</v>
      </c>
      <c r="C16" s="7">
        <v>45907</v>
      </c>
      <c r="D16" s="61"/>
      <c r="E16" s="61"/>
      <c r="F16" s="61"/>
      <c r="G16" s="8" t="str">
        <v>M</v>
      </c>
      <c r="H16" s="7">
        <v>45937</v>
      </c>
      <c r="I16" s="61"/>
      <c r="J16" s="61"/>
      <c r="K16" s="61"/>
      <c r="L16" s="8" t="str">
        <v>V</v>
      </c>
      <c r="M16" s="7">
        <v>45968</v>
      </c>
      <c r="N16" s="82"/>
      <c r="O16" s="82"/>
      <c r="P16" s="76"/>
      <c r="Q16" s="8" t="str">
        <v>D</v>
      </c>
      <c r="R16" s="7">
        <v>45998</v>
      </c>
      <c r="S16" s="77"/>
      <c r="T16" s="77"/>
      <c r="U16" s="88"/>
      <c r="V16" s="8" t="str">
        <v>M</v>
      </c>
      <c r="W16" s="7">
        <v>46029</v>
      </c>
      <c r="X16" s="79"/>
      <c r="Y16" s="79"/>
      <c r="Z16" s="81"/>
      <c r="AA16" s="8" t="str">
        <v>S</v>
      </c>
      <c r="AB16" s="7">
        <v>46060</v>
      </c>
      <c r="AC16" s="66"/>
      <c r="AD16" s="66"/>
      <c r="AE16" s="61"/>
      <c r="AF16" s="8" t="str">
        <v>S</v>
      </c>
      <c r="AG16" s="7">
        <v>46088</v>
      </c>
      <c r="AH16" s="83"/>
      <c r="AI16" s="83"/>
      <c r="AJ16" s="77"/>
      <c r="AK16" s="8" t="str">
        <v>M</v>
      </c>
      <c r="AL16" s="7">
        <v>46119</v>
      </c>
      <c r="AM16" s="61"/>
      <c r="AN16" s="61"/>
      <c r="AO16" s="61"/>
      <c r="AP16" s="8" t="str">
        <v>J</v>
      </c>
      <c r="AQ16" s="7">
        <v>46149</v>
      </c>
      <c r="AR16" s="79"/>
      <c r="AS16" s="79"/>
      <c r="AT16" s="81"/>
      <c r="AU16" s="31" t="str">
        <v>D</v>
      </c>
      <c r="AV16" s="7">
        <v>46180</v>
      </c>
      <c r="AW16" s="85"/>
      <c r="AX16" s="85"/>
      <c r="AY16" s="86"/>
      <c r="AZ16" s="8" t="str">
        <v>M</v>
      </c>
      <c r="BA16" s="71">
        <v>46210</v>
      </c>
      <c r="BB16" s="55" t="str">
        <v/>
      </c>
      <c r="BC16" s="55"/>
      <c r="BD16" s="67"/>
      <c r="BE16" s="8" t="str">
        <v>V</v>
      </c>
      <c r="BF16" s="71">
        <v>46241</v>
      </c>
      <c r="BG16" s="55" t="str">
        <v/>
      </c>
      <c r="BH16" s="55"/>
      <c r="BI16" s="70" t="str">
        <v/>
      </c>
      <c r="BK16" s="47"/>
      <c r="BM16" s="34"/>
    </row>
    <row r="17" spans="2:65" ht="20.100000000000001" customHeight="1" x14ac:dyDescent="0.25">
      <c r="B17" s="6" t="str">
        <v>L</v>
      </c>
      <c r="C17" s="7">
        <v>45908</v>
      </c>
      <c r="D17" s="61"/>
      <c r="E17" s="61"/>
      <c r="F17" s="61"/>
      <c r="G17" s="8" t="str">
        <v>M</v>
      </c>
      <c r="H17" s="7">
        <v>45938</v>
      </c>
      <c r="I17" s="61"/>
      <c r="J17" s="61"/>
      <c r="K17" s="61"/>
      <c r="L17" s="8" t="str">
        <v>S</v>
      </c>
      <c r="M17" s="7">
        <v>45969</v>
      </c>
      <c r="N17" s="82"/>
      <c r="O17" s="82"/>
      <c r="P17" s="76"/>
      <c r="Q17" s="8" t="str">
        <v>L</v>
      </c>
      <c r="R17" s="7">
        <v>45999</v>
      </c>
      <c r="S17" s="77"/>
      <c r="T17" s="77"/>
      <c r="U17" s="88"/>
      <c r="V17" s="8" t="str">
        <v>J</v>
      </c>
      <c r="W17" s="7">
        <v>46030</v>
      </c>
      <c r="X17" s="79"/>
      <c r="Y17" s="79"/>
      <c r="Z17" s="81"/>
      <c r="AA17" s="8" t="str">
        <v>D</v>
      </c>
      <c r="AB17" s="7">
        <v>46061</v>
      </c>
      <c r="AC17" s="66"/>
      <c r="AD17" s="66"/>
      <c r="AE17" s="61"/>
      <c r="AF17" s="8" t="str">
        <v>D</v>
      </c>
      <c r="AG17" s="7">
        <v>46089</v>
      </c>
      <c r="AH17" s="83"/>
      <c r="AI17" s="83"/>
      <c r="AJ17" s="77"/>
      <c r="AK17" s="8" t="str">
        <v>M</v>
      </c>
      <c r="AL17" s="7">
        <v>46120</v>
      </c>
      <c r="AM17" s="61"/>
      <c r="AN17" s="61"/>
      <c r="AO17" s="61"/>
      <c r="AP17" s="8" t="str">
        <v>V</v>
      </c>
      <c r="AQ17" s="7">
        <v>46150</v>
      </c>
      <c r="AR17" s="79"/>
      <c r="AS17" s="79"/>
      <c r="AT17" s="81"/>
      <c r="AU17" s="8" t="str">
        <v>L</v>
      </c>
      <c r="AV17" s="7">
        <v>46181</v>
      </c>
      <c r="AW17" s="85"/>
      <c r="AX17" s="85"/>
      <c r="AY17" s="86"/>
      <c r="AZ17" s="8" t="str">
        <v>M</v>
      </c>
      <c r="BA17" s="71">
        <v>46211</v>
      </c>
      <c r="BB17" s="55" t="str">
        <v/>
      </c>
      <c r="BC17" s="55"/>
      <c r="BD17" s="67"/>
      <c r="BE17" s="8" t="str">
        <v>S</v>
      </c>
      <c r="BF17" s="71">
        <v>46242</v>
      </c>
      <c r="BG17" s="55" t="str">
        <v/>
      </c>
      <c r="BH17" s="55"/>
      <c r="BI17" s="70" t="str">
        <v/>
      </c>
      <c r="BK17" s="47"/>
      <c r="BM17" s="34"/>
    </row>
    <row r="18" spans="2:65" ht="20.100000000000001" customHeight="1" x14ac:dyDescent="0.25">
      <c r="B18" s="6" t="str">
        <v>M</v>
      </c>
      <c r="C18" s="7">
        <v>45909</v>
      </c>
      <c r="D18" s="61"/>
      <c r="E18" s="61"/>
      <c r="F18" s="61"/>
      <c r="G18" s="8" t="str">
        <v>J</v>
      </c>
      <c r="H18" s="7">
        <v>45939</v>
      </c>
      <c r="I18" s="61"/>
      <c r="J18" s="61"/>
      <c r="K18" s="61"/>
      <c r="L18" s="8" t="str">
        <v>D</v>
      </c>
      <c r="M18" s="7">
        <v>45970</v>
      </c>
      <c r="N18" s="82"/>
      <c r="O18" s="82"/>
      <c r="P18" s="76"/>
      <c r="Q18" s="8" t="str">
        <v>M</v>
      </c>
      <c r="R18" s="7">
        <v>46000</v>
      </c>
      <c r="S18" s="77"/>
      <c r="T18" s="77"/>
      <c r="U18" s="88"/>
      <c r="V18" s="8" t="str">
        <v>V</v>
      </c>
      <c r="W18" s="7">
        <v>46031</v>
      </c>
      <c r="X18" s="79"/>
      <c r="Y18" s="79"/>
      <c r="Z18" s="81"/>
      <c r="AA18" s="8" t="str">
        <v>L</v>
      </c>
      <c r="AB18" s="7">
        <v>46062</v>
      </c>
      <c r="AC18" s="66"/>
      <c r="AD18" s="66"/>
      <c r="AE18" s="61"/>
      <c r="AF18" s="8" t="str">
        <v>L</v>
      </c>
      <c r="AG18" s="7">
        <v>46090</v>
      </c>
      <c r="AH18" s="83"/>
      <c r="AI18" s="83"/>
      <c r="AJ18" s="77"/>
      <c r="AK18" s="8" t="str">
        <v>J</v>
      </c>
      <c r="AL18" s="7">
        <v>46121</v>
      </c>
      <c r="AM18" s="61"/>
      <c r="AN18" s="61"/>
      <c r="AO18" s="61"/>
      <c r="AP18" s="8" t="str">
        <v>S</v>
      </c>
      <c r="AQ18" s="7">
        <v>46151</v>
      </c>
      <c r="AR18" s="79"/>
      <c r="AS18" s="79"/>
      <c r="AT18" s="81"/>
      <c r="AU18" s="8" t="str">
        <v>M</v>
      </c>
      <c r="AV18" s="7">
        <v>46182</v>
      </c>
      <c r="AW18" s="85"/>
      <c r="AX18" s="85"/>
      <c r="AY18" s="86"/>
      <c r="AZ18" s="8" t="str">
        <v>J</v>
      </c>
      <c r="BA18" s="71">
        <v>46212</v>
      </c>
      <c r="BB18" s="55" t="str">
        <v/>
      </c>
      <c r="BC18" s="55"/>
      <c r="BD18" s="67"/>
      <c r="BE18" s="8" t="str">
        <v>D</v>
      </c>
      <c r="BF18" s="71">
        <v>46243</v>
      </c>
      <c r="BG18" s="55" t="str">
        <v/>
      </c>
      <c r="BH18" s="55"/>
      <c r="BI18" s="70" t="str">
        <v/>
      </c>
      <c r="BK18" s="47"/>
      <c r="BM18" s="34"/>
    </row>
    <row r="19" spans="2:65" ht="20.100000000000001" customHeight="1" x14ac:dyDescent="0.25">
      <c r="B19" s="6" t="str">
        <v>M</v>
      </c>
      <c r="C19" s="7">
        <v>45910</v>
      </c>
      <c r="D19" s="61"/>
      <c r="E19" s="61"/>
      <c r="F19" s="61"/>
      <c r="G19" s="8" t="str">
        <v>V</v>
      </c>
      <c r="H19" s="7">
        <v>45940</v>
      </c>
      <c r="I19" s="61"/>
      <c r="J19" s="61"/>
      <c r="K19" s="61"/>
      <c r="L19" s="8" t="str">
        <v>L</v>
      </c>
      <c r="M19" s="7">
        <v>45971</v>
      </c>
      <c r="N19" s="82"/>
      <c r="O19" s="82"/>
      <c r="P19" s="76"/>
      <c r="Q19" s="8" t="str">
        <v>M</v>
      </c>
      <c r="R19" s="7">
        <v>46001</v>
      </c>
      <c r="S19" s="77"/>
      <c r="T19" s="77"/>
      <c r="U19" s="88"/>
      <c r="V19" s="8" t="str">
        <v>S</v>
      </c>
      <c r="W19" s="7">
        <v>46032</v>
      </c>
      <c r="X19" s="79"/>
      <c r="Y19" s="79"/>
      <c r="Z19" s="81"/>
      <c r="AA19" s="8" t="str">
        <v>M</v>
      </c>
      <c r="AB19" s="7">
        <v>46063</v>
      </c>
      <c r="AC19" s="66"/>
      <c r="AD19" s="66"/>
      <c r="AE19" s="61"/>
      <c r="AF19" s="8" t="str">
        <v>M</v>
      </c>
      <c r="AG19" s="7">
        <v>46091</v>
      </c>
      <c r="AH19" s="83"/>
      <c r="AI19" s="83"/>
      <c r="AJ19" s="77"/>
      <c r="AK19" s="8" t="str">
        <v>V</v>
      </c>
      <c r="AL19" s="7">
        <v>46122</v>
      </c>
      <c r="AM19" s="61"/>
      <c r="AN19" s="61"/>
      <c r="AO19" s="61"/>
      <c r="AP19" s="8" t="str">
        <v>D</v>
      </c>
      <c r="AQ19" s="7">
        <v>46152</v>
      </c>
      <c r="AR19" s="79"/>
      <c r="AS19" s="79"/>
      <c r="AT19" s="81"/>
      <c r="AU19" s="8" t="str">
        <v>M</v>
      </c>
      <c r="AV19" s="7">
        <v>46183</v>
      </c>
      <c r="AW19" s="85"/>
      <c r="AX19" s="85"/>
      <c r="AY19" s="86"/>
      <c r="AZ19" s="31" t="str">
        <v>V</v>
      </c>
      <c r="BA19" s="71">
        <v>46213</v>
      </c>
      <c r="BB19" s="55" t="str">
        <v/>
      </c>
      <c r="BC19" s="55"/>
      <c r="BD19" s="67"/>
      <c r="BE19" s="8" t="str">
        <v>L</v>
      </c>
      <c r="BF19" s="71">
        <v>46244</v>
      </c>
      <c r="BG19" s="55" t="str">
        <v/>
      </c>
      <c r="BH19" s="55"/>
      <c r="BI19" s="70" t="str">
        <v/>
      </c>
      <c r="BK19" s="47"/>
    </row>
    <row r="20" spans="2:65" ht="20.100000000000001" customHeight="1" x14ac:dyDescent="0.25">
      <c r="B20" s="6" t="str">
        <v>J</v>
      </c>
      <c r="C20" s="7">
        <v>45911</v>
      </c>
      <c r="D20" s="61"/>
      <c r="E20" s="61"/>
      <c r="F20" s="61"/>
      <c r="G20" s="8" t="str">
        <v>S</v>
      </c>
      <c r="H20" s="7">
        <v>45941</v>
      </c>
      <c r="I20" s="61"/>
      <c r="J20" s="61"/>
      <c r="K20" s="61"/>
      <c r="L20" s="8" t="str">
        <v>M</v>
      </c>
      <c r="M20" s="7">
        <v>45972</v>
      </c>
      <c r="N20" s="82"/>
      <c r="O20" s="82"/>
      <c r="P20" s="76"/>
      <c r="Q20" s="8" t="str">
        <v>J</v>
      </c>
      <c r="R20" s="7">
        <v>46002</v>
      </c>
      <c r="S20" s="77"/>
      <c r="T20" s="77"/>
      <c r="U20" s="88"/>
      <c r="V20" s="8" t="str">
        <v>D</v>
      </c>
      <c r="W20" s="7">
        <v>46033</v>
      </c>
      <c r="X20" s="79"/>
      <c r="Y20" s="79"/>
      <c r="Z20" s="81"/>
      <c r="AA20" s="8" t="str">
        <v>M</v>
      </c>
      <c r="AB20" s="7">
        <v>46064</v>
      </c>
      <c r="AC20" s="66"/>
      <c r="AD20" s="66"/>
      <c r="AE20" s="61"/>
      <c r="AF20" s="8" t="str">
        <v>M</v>
      </c>
      <c r="AG20" s="7">
        <v>46092</v>
      </c>
      <c r="AH20" s="83"/>
      <c r="AI20" s="83"/>
      <c r="AJ20" s="77"/>
      <c r="AK20" s="8" t="str">
        <v>S</v>
      </c>
      <c r="AL20" s="7">
        <v>46123</v>
      </c>
      <c r="AM20" s="61"/>
      <c r="AN20" s="61"/>
      <c r="AO20" s="61"/>
      <c r="AP20" s="8" t="str">
        <v>L</v>
      </c>
      <c r="AQ20" s="7">
        <v>46153</v>
      </c>
      <c r="AR20" s="79"/>
      <c r="AS20" s="79"/>
      <c r="AT20" s="81"/>
      <c r="AU20" s="8" t="str">
        <v>J</v>
      </c>
      <c r="AV20" s="7">
        <v>46184</v>
      </c>
      <c r="AW20" s="85"/>
      <c r="AX20" s="85"/>
      <c r="AY20" s="86"/>
      <c r="AZ20" s="8" t="str">
        <v>S</v>
      </c>
      <c r="BA20" s="71">
        <v>46214</v>
      </c>
      <c r="BB20" s="55" t="str">
        <v/>
      </c>
      <c r="BC20" s="55"/>
      <c r="BD20" s="67"/>
      <c r="BE20" s="8" t="str">
        <v>M</v>
      </c>
      <c r="BF20" s="71">
        <v>46245</v>
      </c>
      <c r="BG20" s="55" t="str">
        <v/>
      </c>
      <c r="BH20" s="55"/>
      <c r="BI20" s="70" t="str">
        <v/>
      </c>
      <c r="BK20" s="47"/>
      <c r="BM20" s="34"/>
    </row>
    <row r="21" spans="2:65" ht="20.100000000000001" customHeight="1" x14ac:dyDescent="0.25">
      <c r="B21" s="6" t="str">
        <v>V</v>
      </c>
      <c r="C21" s="7">
        <v>45912</v>
      </c>
      <c r="D21" s="61"/>
      <c r="E21" s="61"/>
      <c r="F21" s="61"/>
      <c r="G21" s="8" t="str">
        <v>D</v>
      </c>
      <c r="H21" s="7">
        <v>45942</v>
      </c>
      <c r="I21" s="61"/>
      <c r="J21" s="61"/>
      <c r="K21" s="61"/>
      <c r="L21" s="8" t="str">
        <v>M</v>
      </c>
      <c r="M21" s="7">
        <v>45973</v>
      </c>
      <c r="N21" s="82"/>
      <c r="O21" s="82"/>
      <c r="P21" s="76"/>
      <c r="Q21" s="8" t="str">
        <v>V</v>
      </c>
      <c r="R21" s="7">
        <v>46003</v>
      </c>
      <c r="S21" s="77"/>
      <c r="T21" s="77"/>
      <c r="U21" s="88"/>
      <c r="V21" s="8" t="str">
        <v>L</v>
      </c>
      <c r="W21" s="7">
        <v>46034</v>
      </c>
      <c r="X21" s="79"/>
      <c r="Y21" s="79"/>
      <c r="Z21" s="81"/>
      <c r="AA21" s="8" t="str">
        <v>J</v>
      </c>
      <c r="AB21" s="7">
        <v>46065</v>
      </c>
      <c r="AC21" s="66"/>
      <c r="AD21" s="66"/>
      <c r="AE21" s="61"/>
      <c r="AF21" s="8" t="str">
        <v>J</v>
      </c>
      <c r="AG21" s="7">
        <v>46093</v>
      </c>
      <c r="AH21" s="83"/>
      <c r="AI21" s="83"/>
      <c r="AJ21" s="77"/>
      <c r="AK21" s="8" t="str">
        <v>D</v>
      </c>
      <c r="AL21" s="7">
        <v>46124</v>
      </c>
      <c r="AM21" s="61"/>
      <c r="AN21" s="61"/>
      <c r="AO21" s="61"/>
      <c r="AP21" s="8" t="str">
        <v>M</v>
      </c>
      <c r="AQ21" s="7">
        <v>46154</v>
      </c>
      <c r="AR21" s="79"/>
      <c r="AS21" s="79"/>
      <c r="AT21" s="81"/>
      <c r="AU21" s="8" t="str">
        <v>V</v>
      </c>
      <c r="AV21" s="7">
        <v>46185</v>
      </c>
      <c r="AW21" s="85"/>
      <c r="AX21" s="85"/>
      <c r="AY21" s="86"/>
      <c r="AZ21" s="8" t="str">
        <v>D</v>
      </c>
      <c r="BA21" s="71">
        <v>46215</v>
      </c>
      <c r="BB21" s="55" t="str">
        <v/>
      </c>
      <c r="BC21" s="55"/>
      <c r="BD21" s="67"/>
      <c r="BE21" s="8" t="str">
        <v>M</v>
      </c>
      <c r="BF21" s="71">
        <v>46246</v>
      </c>
      <c r="BG21" s="55" t="str">
        <v/>
      </c>
      <c r="BH21" s="55"/>
      <c r="BI21" s="70" t="str">
        <v/>
      </c>
      <c r="BK21" s="47"/>
      <c r="BM21" s="34"/>
    </row>
    <row r="22" spans="2:65" ht="20.100000000000001" customHeight="1" x14ac:dyDescent="0.25">
      <c r="B22" s="6" t="str">
        <v>S</v>
      </c>
      <c r="C22" s="7">
        <v>45913</v>
      </c>
      <c r="D22" s="61"/>
      <c r="E22" s="61"/>
      <c r="F22" s="61"/>
      <c r="G22" s="8" t="str">
        <v>L</v>
      </c>
      <c r="H22" s="7">
        <v>45943</v>
      </c>
      <c r="I22" s="61"/>
      <c r="J22" s="61"/>
      <c r="K22" s="61"/>
      <c r="L22" s="8" t="str">
        <v>J</v>
      </c>
      <c r="M22" s="7">
        <v>45974</v>
      </c>
      <c r="N22" s="82"/>
      <c r="O22" s="82"/>
      <c r="P22" s="76"/>
      <c r="Q22" s="8" t="str">
        <v>S</v>
      </c>
      <c r="R22" s="7">
        <v>46004</v>
      </c>
      <c r="S22" s="77"/>
      <c r="T22" s="77"/>
      <c r="U22" s="88"/>
      <c r="V22" s="8" t="str">
        <v>M</v>
      </c>
      <c r="W22" s="7">
        <v>46035</v>
      </c>
      <c r="X22" s="79"/>
      <c r="Y22" s="79"/>
      <c r="Z22" s="81"/>
      <c r="AA22" s="8" t="str">
        <v>V</v>
      </c>
      <c r="AB22" s="7">
        <v>46066</v>
      </c>
      <c r="AC22" s="66"/>
      <c r="AD22" s="66"/>
      <c r="AE22" s="61"/>
      <c r="AF22" s="8" t="str">
        <v>V</v>
      </c>
      <c r="AG22" s="7">
        <v>46094</v>
      </c>
      <c r="AH22" s="83"/>
      <c r="AI22" s="83"/>
      <c r="AJ22" s="77"/>
      <c r="AK22" s="31" t="str">
        <v>L</v>
      </c>
      <c r="AL22" s="7">
        <v>46125</v>
      </c>
      <c r="AM22" s="61"/>
      <c r="AN22" s="61"/>
      <c r="AO22" s="61"/>
      <c r="AP22" s="8" t="str">
        <v>M</v>
      </c>
      <c r="AQ22" s="7">
        <v>46155</v>
      </c>
      <c r="AR22" s="79"/>
      <c r="AS22" s="79"/>
      <c r="AT22" s="81"/>
      <c r="AU22" s="8" t="str">
        <v>S</v>
      </c>
      <c r="AV22" s="7">
        <v>46186</v>
      </c>
      <c r="AW22" s="85"/>
      <c r="AX22" s="85"/>
      <c r="AY22" s="86"/>
      <c r="AZ22" s="8" t="str">
        <v>L</v>
      </c>
      <c r="BA22" s="71">
        <v>46216</v>
      </c>
      <c r="BB22" s="55" t="str">
        <v/>
      </c>
      <c r="BC22" s="55"/>
      <c r="BD22" s="67"/>
      <c r="BE22" s="8" t="str">
        <v>J</v>
      </c>
      <c r="BF22" s="71">
        <v>46247</v>
      </c>
      <c r="BG22" s="55" t="str">
        <v/>
      </c>
      <c r="BH22" s="55"/>
      <c r="BI22" s="70" t="str">
        <v/>
      </c>
      <c r="BK22" s="47"/>
      <c r="BM22" s="34"/>
    </row>
    <row r="23" spans="2:65" ht="20.100000000000001" customHeight="1" x14ac:dyDescent="0.25">
      <c r="B23" s="6" t="str">
        <v>D</v>
      </c>
      <c r="C23" s="7">
        <v>45914</v>
      </c>
      <c r="D23" s="61"/>
      <c r="E23" s="61"/>
      <c r="F23" s="61"/>
      <c r="G23" s="8" t="str">
        <v>M</v>
      </c>
      <c r="H23" s="7">
        <v>45944</v>
      </c>
      <c r="I23" s="61"/>
      <c r="J23" s="61"/>
      <c r="K23" s="61"/>
      <c r="L23" s="8" t="str">
        <v>V</v>
      </c>
      <c r="M23" s="7">
        <v>45975</v>
      </c>
      <c r="N23" s="82"/>
      <c r="O23" s="82"/>
      <c r="P23" s="76"/>
      <c r="Q23" s="8" t="str">
        <v>D</v>
      </c>
      <c r="R23" s="7">
        <v>46005</v>
      </c>
      <c r="S23" s="77"/>
      <c r="T23" s="77"/>
      <c r="U23" s="88"/>
      <c r="V23" s="8" t="str">
        <v>M</v>
      </c>
      <c r="W23" s="7">
        <v>46036</v>
      </c>
      <c r="X23" s="79"/>
      <c r="Y23" s="79"/>
      <c r="Z23" s="81"/>
      <c r="AA23" s="8" t="str">
        <v>S</v>
      </c>
      <c r="AB23" s="7">
        <v>46067</v>
      </c>
      <c r="AC23" s="66"/>
      <c r="AD23" s="66"/>
      <c r="AE23" s="61"/>
      <c r="AF23" s="8" t="str">
        <v>S</v>
      </c>
      <c r="AG23" s="7">
        <v>46095</v>
      </c>
      <c r="AH23" s="83"/>
      <c r="AI23" s="83"/>
      <c r="AJ23" s="77"/>
      <c r="AK23" s="8" t="str">
        <v>M</v>
      </c>
      <c r="AL23" s="7">
        <v>46126</v>
      </c>
      <c r="AM23" s="61"/>
      <c r="AN23" s="61"/>
      <c r="AO23" s="61"/>
      <c r="AP23" s="8" t="str">
        <v>J</v>
      </c>
      <c r="AQ23" s="7">
        <v>46156</v>
      </c>
      <c r="AR23" s="79"/>
      <c r="AS23" s="79"/>
      <c r="AT23" s="81"/>
      <c r="AU23" s="8" t="str">
        <v>D</v>
      </c>
      <c r="AV23" s="7">
        <v>46187</v>
      </c>
      <c r="AW23" s="85"/>
      <c r="AX23" s="85"/>
      <c r="AY23" s="86"/>
      <c r="AZ23" s="8" t="str">
        <v>M</v>
      </c>
      <c r="BA23" s="71">
        <v>46217</v>
      </c>
      <c r="BB23" s="55" t="str">
        <v/>
      </c>
      <c r="BC23" s="55"/>
      <c r="BD23" s="67"/>
      <c r="BE23" s="8" t="str">
        <v>V</v>
      </c>
      <c r="BF23" s="71">
        <v>46248</v>
      </c>
      <c r="BG23" s="55" t="str">
        <v/>
      </c>
      <c r="BH23" s="55"/>
      <c r="BI23" s="70" t="str">
        <v/>
      </c>
      <c r="BK23" s="47"/>
      <c r="BM23" s="34"/>
    </row>
    <row r="24" spans="2:65" ht="20.100000000000001" customHeight="1" x14ac:dyDescent="0.25">
      <c r="B24" s="6" t="str">
        <v>L</v>
      </c>
      <c r="C24" s="7">
        <v>45915</v>
      </c>
      <c r="D24" s="61"/>
      <c r="E24" s="61"/>
      <c r="F24" s="61"/>
      <c r="G24" s="8" t="str">
        <v>M</v>
      </c>
      <c r="H24" s="7">
        <v>45945</v>
      </c>
      <c r="I24" s="61"/>
      <c r="J24" s="61"/>
      <c r="K24" s="61"/>
      <c r="L24" s="8" t="str">
        <v>S</v>
      </c>
      <c r="M24" s="7">
        <v>45976</v>
      </c>
      <c r="N24" s="82"/>
      <c r="O24" s="82"/>
      <c r="P24" s="76"/>
      <c r="Q24" s="8" t="str">
        <v>L</v>
      </c>
      <c r="R24" s="7">
        <v>46006</v>
      </c>
      <c r="S24" s="77"/>
      <c r="T24" s="77"/>
      <c r="U24" s="88"/>
      <c r="V24" s="8" t="str">
        <v>J</v>
      </c>
      <c r="W24" s="7">
        <v>46037</v>
      </c>
      <c r="X24" s="79"/>
      <c r="Y24" s="79"/>
      <c r="Z24" s="81"/>
      <c r="AA24" s="8" t="str">
        <v>D</v>
      </c>
      <c r="AB24" s="7">
        <v>46068</v>
      </c>
      <c r="AC24" s="66"/>
      <c r="AD24" s="66"/>
      <c r="AE24" s="61"/>
      <c r="AF24" s="8" t="str">
        <v>D</v>
      </c>
      <c r="AG24" s="7">
        <v>46096</v>
      </c>
      <c r="AH24" s="83"/>
      <c r="AI24" s="83"/>
      <c r="AJ24" s="77"/>
      <c r="AK24" s="8" t="str">
        <v>M</v>
      </c>
      <c r="AL24" s="7">
        <v>46127</v>
      </c>
      <c r="AM24" s="61"/>
      <c r="AN24" s="61"/>
      <c r="AO24" s="61"/>
      <c r="AP24" s="8" t="str">
        <v>V</v>
      </c>
      <c r="AQ24" s="7">
        <v>46157</v>
      </c>
      <c r="AR24" s="79"/>
      <c r="AS24" s="79"/>
      <c r="AT24" s="81"/>
      <c r="AU24" s="8" t="str">
        <v>L</v>
      </c>
      <c r="AV24" s="7">
        <v>46188</v>
      </c>
      <c r="AW24" s="85"/>
      <c r="AX24" s="85"/>
      <c r="AY24" s="86"/>
      <c r="AZ24" s="8" t="str">
        <v>M</v>
      </c>
      <c r="BA24" s="71">
        <v>46218</v>
      </c>
      <c r="BB24" s="55" t="str">
        <v/>
      </c>
      <c r="BC24" s="55"/>
      <c r="BD24" s="67"/>
      <c r="BE24" s="8" t="str">
        <v>S</v>
      </c>
      <c r="BF24" s="71">
        <v>46249</v>
      </c>
      <c r="BG24" s="55" t="str">
        <v/>
      </c>
      <c r="BH24" s="55"/>
      <c r="BI24" s="70" t="str">
        <v/>
      </c>
      <c r="BK24" s="47"/>
      <c r="BM24" s="34"/>
    </row>
    <row r="25" spans="2:65" ht="20.100000000000001" customHeight="1" x14ac:dyDescent="0.25">
      <c r="B25" s="6" t="str">
        <v>M</v>
      </c>
      <c r="C25" s="7">
        <v>45916</v>
      </c>
      <c r="D25" s="61"/>
      <c r="E25" s="61"/>
      <c r="F25" s="61"/>
      <c r="G25" s="8" t="str">
        <v>J</v>
      </c>
      <c r="H25" s="7">
        <v>45946</v>
      </c>
      <c r="I25" s="61"/>
      <c r="J25" s="61"/>
      <c r="K25" s="61"/>
      <c r="L25" s="31" t="str">
        <v>D</v>
      </c>
      <c r="M25" s="7">
        <v>45977</v>
      </c>
      <c r="N25" s="82"/>
      <c r="O25" s="82"/>
      <c r="P25" s="76"/>
      <c r="Q25" s="8" t="str">
        <v>M</v>
      </c>
      <c r="R25" s="7">
        <v>46007</v>
      </c>
      <c r="S25" s="77"/>
      <c r="T25" s="77"/>
      <c r="U25" s="88"/>
      <c r="V25" s="8" t="str">
        <v>V</v>
      </c>
      <c r="W25" s="7">
        <v>46038</v>
      </c>
      <c r="X25" s="79"/>
      <c r="Y25" s="79"/>
      <c r="Z25" s="81"/>
      <c r="AA25" s="8" t="str">
        <v>L</v>
      </c>
      <c r="AB25" s="7">
        <v>46069</v>
      </c>
      <c r="AC25" s="66"/>
      <c r="AD25" s="66"/>
      <c r="AE25" s="61"/>
      <c r="AF25" s="8" t="str">
        <v>L</v>
      </c>
      <c r="AG25" s="7">
        <v>46097</v>
      </c>
      <c r="AH25" s="83"/>
      <c r="AI25" s="83"/>
      <c r="AJ25" s="77"/>
      <c r="AK25" s="8" t="str">
        <v>J</v>
      </c>
      <c r="AL25" s="7">
        <v>46128</v>
      </c>
      <c r="AM25" s="61"/>
      <c r="AN25" s="61"/>
      <c r="AO25" s="61"/>
      <c r="AP25" s="8" t="str">
        <v>S</v>
      </c>
      <c r="AQ25" s="7">
        <v>46158</v>
      </c>
      <c r="AR25" s="79"/>
      <c r="AS25" s="79"/>
      <c r="AT25" s="81"/>
      <c r="AU25" s="8" t="str">
        <v>M</v>
      </c>
      <c r="AV25" s="7">
        <v>46189</v>
      </c>
      <c r="AW25" s="85"/>
      <c r="AX25" s="85"/>
      <c r="AY25" s="86"/>
      <c r="AZ25" s="8" t="str">
        <v>J</v>
      </c>
      <c r="BA25" s="71">
        <v>46219</v>
      </c>
      <c r="BB25" s="55" t="str">
        <v/>
      </c>
      <c r="BC25" s="55"/>
      <c r="BD25" s="67"/>
      <c r="BE25" s="8" t="str">
        <v>D</v>
      </c>
      <c r="BF25" s="71">
        <v>46250</v>
      </c>
      <c r="BG25" s="55" t="str">
        <v/>
      </c>
      <c r="BH25" s="55"/>
      <c r="BI25" s="70" t="str">
        <v/>
      </c>
      <c r="BK25" s="47"/>
      <c r="BM25" s="34"/>
    </row>
    <row r="26" spans="2:65" ht="20.100000000000001" customHeight="1" x14ac:dyDescent="0.25">
      <c r="B26" s="6" t="str">
        <v>M</v>
      </c>
      <c r="C26" s="7">
        <v>45917</v>
      </c>
      <c r="D26" s="61"/>
      <c r="E26" s="61"/>
      <c r="F26" s="61"/>
      <c r="G26" s="8" t="str">
        <v>V</v>
      </c>
      <c r="H26" s="7">
        <v>45947</v>
      </c>
      <c r="I26" s="61"/>
      <c r="J26" s="61"/>
      <c r="K26" s="61"/>
      <c r="L26" s="8" t="str">
        <v>L</v>
      </c>
      <c r="M26" s="7">
        <v>45978</v>
      </c>
      <c r="N26" s="82"/>
      <c r="O26" s="82"/>
      <c r="P26" s="76"/>
      <c r="Q26" s="8" t="str">
        <v>M</v>
      </c>
      <c r="R26" s="7">
        <v>46008</v>
      </c>
      <c r="S26" s="77"/>
      <c r="T26" s="77"/>
      <c r="U26" s="88"/>
      <c r="V26" s="8" t="str">
        <v>S</v>
      </c>
      <c r="W26" s="7">
        <v>46039</v>
      </c>
      <c r="X26" s="79"/>
      <c r="Y26" s="79"/>
      <c r="Z26" s="81"/>
      <c r="AA26" s="8" t="str">
        <v>M</v>
      </c>
      <c r="AB26" s="7">
        <v>46070</v>
      </c>
      <c r="AC26" s="66"/>
      <c r="AD26" s="66"/>
      <c r="AE26" s="61"/>
      <c r="AF26" s="8" t="str">
        <v>M</v>
      </c>
      <c r="AG26" s="7">
        <v>46098</v>
      </c>
      <c r="AH26" s="83"/>
      <c r="AI26" s="83"/>
      <c r="AJ26" s="77"/>
      <c r="AK26" s="8" t="str">
        <v>V</v>
      </c>
      <c r="AL26" s="7">
        <v>46129</v>
      </c>
      <c r="AM26" s="61"/>
      <c r="AN26" s="61"/>
      <c r="AO26" s="61"/>
      <c r="AP26" s="8" t="str">
        <v>D</v>
      </c>
      <c r="AQ26" s="7">
        <v>46159</v>
      </c>
      <c r="AR26" s="79"/>
      <c r="AS26" s="79"/>
      <c r="AT26" s="81"/>
      <c r="AU26" s="8" t="str">
        <v>M</v>
      </c>
      <c r="AV26" s="7">
        <v>46190</v>
      </c>
      <c r="AW26" s="85"/>
      <c r="AX26" s="85"/>
      <c r="AY26" s="86"/>
      <c r="AZ26" s="8" t="str">
        <v>V</v>
      </c>
      <c r="BA26" s="71">
        <v>46220</v>
      </c>
      <c r="BB26" s="55" t="str">
        <v/>
      </c>
      <c r="BC26" s="55"/>
      <c r="BD26" s="73"/>
      <c r="BE26" s="8" t="str">
        <v>L</v>
      </c>
      <c r="BF26" s="71">
        <v>46251</v>
      </c>
      <c r="BG26" s="55" t="str">
        <v/>
      </c>
      <c r="BH26" s="55"/>
      <c r="BI26" s="70" t="str">
        <v/>
      </c>
      <c r="BK26" s="47"/>
      <c r="BM26" s="34"/>
    </row>
    <row r="27" spans="2:65" ht="20.100000000000001" customHeight="1" x14ac:dyDescent="0.25">
      <c r="B27" s="6" t="str">
        <v>J</v>
      </c>
      <c r="C27" s="7">
        <v>45918</v>
      </c>
      <c r="D27" s="61"/>
      <c r="E27" s="61"/>
      <c r="F27" s="61"/>
      <c r="G27" s="8" t="str">
        <v>S</v>
      </c>
      <c r="H27" s="7">
        <v>45948</v>
      </c>
      <c r="I27" s="61"/>
      <c r="J27" s="61"/>
      <c r="K27" s="61"/>
      <c r="L27" s="8" t="str">
        <v>M</v>
      </c>
      <c r="M27" s="7">
        <v>45979</v>
      </c>
      <c r="N27" s="82"/>
      <c r="O27" s="82"/>
      <c r="P27" s="76"/>
      <c r="Q27" s="8" t="str">
        <v>J</v>
      </c>
      <c r="R27" s="7">
        <v>46009</v>
      </c>
      <c r="S27" s="77"/>
      <c r="T27" s="77"/>
      <c r="U27" s="88"/>
      <c r="V27" s="8" t="str">
        <v>D</v>
      </c>
      <c r="W27" s="7">
        <v>46040</v>
      </c>
      <c r="X27" s="79"/>
      <c r="Y27" s="79"/>
      <c r="Z27" s="81"/>
      <c r="AA27" s="8" t="str">
        <v>M</v>
      </c>
      <c r="AB27" s="7">
        <v>46071</v>
      </c>
      <c r="AC27" s="66"/>
      <c r="AD27" s="66"/>
      <c r="AE27" s="61"/>
      <c r="AF27" s="8" t="str">
        <v>M</v>
      </c>
      <c r="AG27" s="7">
        <v>46099</v>
      </c>
      <c r="AH27" s="83"/>
      <c r="AI27" s="83"/>
      <c r="AJ27" s="77"/>
      <c r="AK27" s="8" t="str">
        <v>S</v>
      </c>
      <c r="AL27" s="7">
        <v>46130</v>
      </c>
      <c r="AM27" s="61"/>
      <c r="AN27" s="61"/>
      <c r="AO27" s="61"/>
      <c r="AP27" s="8" t="str">
        <v>L</v>
      </c>
      <c r="AQ27" s="7">
        <v>46160</v>
      </c>
      <c r="AR27" s="79"/>
      <c r="AS27" s="79"/>
      <c r="AT27" s="81"/>
      <c r="AU27" s="8" t="str">
        <v>J</v>
      </c>
      <c r="AV27" s="7">
        <v>46191</v>
      </c>
      <c r="AW27" s="85"/>
      <c r="AX27" s="85"/>
      <c r="AY27" s="86"/>
      <c r="AZ27" s="8" t="str">
        <v>S</v>
      </c>
      <c r="BA27" s="71">
        <v>46221</v>
      </c>
      <c r="BB27" s="55" t="str">
        <v/>
      </c>
      <c r="BC27" s="55"/>
      <c r="BD27" s="67"/>
      <c r="BE27" s="8" t="str">
        <v>M</v>
      </c>
      <c r="BF27" s="71">
        <v>46252</v>
      </c>
      <c r="BG27" s="55" t="str">
        <v/>
      </c>
      <c r="BH27" s="55"/>
      <c r="BI27" s="70" t="str">
        <v/>
      </c>
      <c r="BK27" s="47"/>
    </row>
    <row r="28" spans="2:65" ht="20.100000000000001" customHeight="1" x14ac:dyDescent="0.25">
      <c r="B28" s="6" t="str">
        <v>V</v>
      </c>
      <c r="C28" s="7">
        <v>45919</v>
      </c>
      <c r="D28" s="61"/>
      <c r="E28" s="61"/>
      <c r="F28" s="61"/>
      <c r="G28" s="8" t="str">
        <v>D</v>
      </c>
      <c r="H28" s="7">
        <v>45949</v>
      </c>
      <c r="I28" s="61"/>
      <c r="J28" s="61"/>
      <c r="K28" s="61"/>
      <c r="L28" s="8" t="str">
        <v>M</v>
      </c>
      <c r="M28" s="7">
        <v>45980</v>
      </c>
      <c r="N28" s="82"/>
      <c r="O28" s="82"/>
      <c r="P28" s="76"/>
      <c r="Q28" s="8" t="str">
        <v>V</v>
      </c>
      <c r="R28" s="7">
        <v>46010</v>
      </c>
      <c r="S28" s="77"/>
      <c r="T28" s="77"/>
      <c r="U28" s="88"/>
      <c r="V28" s="8" t="str">
        <v>L</v>
      </c>
      <c r="W28" s="7">
        <v>46041</v>
      </c>
      <c r="X28" s="79"/>
      <c r="Y28" s="79"/>
      <c r="Z28" s="81"/>
      <c r="AA28" s="8" t="str">
        <v>J</v>
      </c>
      <c r="AB28" s="7">
        <v>46072</v>
      </c>
      <c r="AC28" s="66"/>
      <c r="AD28" s="66"/>
      <c r="AE28" s="61"/>
      <c r="AF28" s="8" t="str">
        <v>J</v>
      </c>
      <c r="AG28" s="7">
        <v>46100</v>
      </c>
      <c r="AH28" s="83"/>
      <c r="AI28" s="83"/>
      <c r="AJ28" s="77"/>
      <c r="AK28" s="8" t="str">
        <v>D</v>
      </c>
      <c r="AL28" s="7">
        <v>46131</v>
      </c>
      <c r="AM28" s="61"/>
      <c r="AN28" s="61"/>
      <c r="AO28" s="61"/>
      <c r="AP28" s="8" t="str">
        <v>M</v>
      </c>
      <c r="AQ28" s="7">
        <v>46161</v>
      </c>
      <c r="AR28" s="79"/>
      <c r="AS28" s="79"/>
      <c r="AT28" s="81"/>
      <c r="AU28" s="8" t="str">
        <v>V</v>
      </c>
      <c r="AV28" s="7">
        <v>46192</v>
      </c>
      <c r="AW28" s="85"/>
      <c r="AX28" s="85"/>
      <c r="AY28" s="86"/>
      <c r="AZ28" s="8" t="str">
        <v>D</v>
      </c>
      <c r="BA28" s="71">
        <v>46222</v>
      </c>
      <c r="BB28" s="55" t="str">
        <v/>
      </c>
      <c r="BC28" s="55"/>
      <c r="BD28" s="67"/>
      <c r="BE28" s="8" t="str">
        <v>M</v>
      </c>
      <c r="BF28" s="71">
        <v>46253</v>
      </c>
      <c r="BG28" s="55" t="str">
        <v/>
      </c>
      <c r="BH28" s="55"/>
      <c r="BI28" s="70" t="str">
        <v/>
      </c>
      <c r="BK28" s="47"/>
    </row>
    <row r="29" spans="2:65" ht="20.100000000000001" customHeight="1" x14ac:dyDescent="0.25">
      <c r="B29" s="6" t="str">
        <v>S</v>
      </c>
      <c r="C29" s="7">
        <v>45920</v>
      </c>
      <c r="D29" s="61"/>
      <c r="E29" s="61"/>
      <c r="F29" s="61"/>
      <c r="G29" s="8" t="str">
        <v>L</v>
      </c>
      <c r="H29" s="7">
        <v>45950</v>
      </c>
      <c r="I29" s="61"/>
      <c r="J29" s="61"/>
      <c r="K29" s="61"/>
      <c r="L29" s="8" t="str">
        <v>J</v>
      </c>
      <c r="M29" s="7">
        <v>45981</v>
      </c>
      <c r="N29" s="82"/>
      <c r="O29" s="82"/>
      <c r="P29" s="76"/>
      <c r="Q29" s="8" t="str">
        <v>S</v>
      </c>
      <c r="R29" s="7">
        <v>46011</v>
      </c>
      <c r="S29" s="77"/>
      <c r="T29" s="77"/>
      <c r="U29" s="88"/>
      <c r="V29" s="8" t="str">
        <v>M</v>
      </c>
      <c r="W29" s="7">
        <v>46042</v>
      </c>
      <c r="X29" s="79"/>
      <c r="Y29" s="79"/>
      <c r="Z29" s="81"/>
      <c r="AA29" s="8" t="str">
        <v>V</v>
      </c>
      <c r="AB29" s="7">
        <v>46073</v>
      </c>
      <c r="AC29" s="66"/>
      <c r="AD29" s="66"/>
      <c r="AE29" s="61"/>
      <c r="AF29" s="8" t="str">
        <v>V</v>
      </c>
      <c r="AG29" s="7">
        <v>46101</v>
      </c>
      <c r="AH29" s="83"/>
      <c r="AI29" s="83"/>
      <c r="AJ29" s="77"/>
      <c r="AK29" s="8" t="str">
        <v>L</v>
      </c>
      <c r="AL29" s="7">
        <v>46132</v>
      </c>
      <c r="AM29" s="61"/>
      <c r="AN29" s="61"/>
      <c r="AO29" s="61"/>
      <c r="AP29" s="8" t="str">
        <v>M</v>
      </c>
      <c r="AQ29" s="7">
        <v>46162</v>
      </c>
      <c r="AR29" s="79"/>
      <c r="AS29" s="79"/>
      <c r="AT29" s="81"/>
      <c r="AU29" s="8" t="str">
        <v>S</v>
      </c>
      <c r="AV29" s="7">
        <v>46193</v>
      </c>
      <c r="AW29" s="85"/>
      <c r="AX29" s="85"/>
      <c r="AY29" s="86"/>
      <c r="AZ29" s="8" t="str">
        <v>L</v>
      </c>
      <c r="BA29" s="71">
        <v>46223</v>
      </c>
      <c r="BB29" s="55" t="str">
        <v/>
      </c>
      <c r="BC29" s="55"/>
      <c r="BD29" s="67"/>
      <c r="BE29" s="8" t="str">
        <v>J</v>
      </c>
      <c r="BF29" s="71">
        <v>46254</v>
      </c>
      <c r="BG29" s="55" t="str">
        <v/>
      </c>
      <c r="BH29" s="55"/>
      <c r="BI29" s="70" t="str">
        <v/>
      </c>
      <c r="BK29" s="47"/>
    </row>
    <row r="30" spans="2:65" ht="20.100000000000001" customHeight="1" x14ac:dyDescent="0.25">
      <c r="B30" s="6" t="str">
        <v>D</v>
      </c>
      <c r="C30" s="7">
        <v>45921</v>
      </c>
      <c r="D30" s="61"/>
      <c r="E30" s="61"/>
      <c r="F30" s="61"/>
      <c r="G30" s="8" t="str">
        <v>M</v>
      </c>
      <c r="H30" s="7">
        <v>45951</v>
      </c>
      <c r="I30" s="61"/>
      <c r="J30" s="61"/>
      <c r="K30" s="61"/>
      <c r="L30" s="8" t="str">
        <v>V</v>
      </c>
      <c r="M30" s="7">
        <v>45982</v>
      </c>
      <c r="N30" s="82"/>
      <c r="O30" s="82"/>
      <c r="P30" s="76"/>
      <c r="Q30" s="8" t="str">
        <v>D</v>
      </c>
      <c r="R30" s="7">
        <v>46012</v>
      </c>
      <c r="S30" s="77"/>
      <c r="T30" s="77"/>
      <c r="U30" s="88"/>
      <c r="V30" s="8" t="str">
        <v>M</v>
      </c>
      <c r="W30" s="7">
        <v>46043</v>
      </c>
      <c r="X30" s="79"/>
      <c r="Y30" s="79"/>
      <c r="Z30" s="81"/>
      <c r="AA30" s="8" t="str">
        <v>S</v>
      </c>
      <c r="AB30" s="7">
        <v>46074</v>
      </c>
      <c r="AC30" s="66"/>
      <c r="AD30" s="66"/>
      <c r="AE30" s="61"/>
      <c r="AF30" s="8" t="str">
        <v>S</v>
      </c>
      <c r="AG30" s="7">
        <v>46102</v>
      </c>
      <c r="AH30" s="83"/>
      <c r="AI30" s="83"/>
      <c r="AJ30" s="77"/>
      <c r="AK30" s="8" t="str">
        <v>M</v>
      </c>
      <c r="AL30" s="7">
        <v>46133</v>
      </c>
      <c r="AM30" s="61"/>
      <c r="AN30" s="61"/>
      <c r="AO30" s="61"/>
      <c r="AP30" s="8" t="str">
        <v>J</v>
      </c>
      <c r="AQ30" s="7">
        <v>46163</v>
      </c>
      <c r="AR30" s="79"/>
      <c r="AS30" s="79"/>
      <c r="AT30" s="81"/>
      <c r="AU30" s="8" t="str">
        <v>D</v>
      </c>
      <c r="AV30" s="7">
        <v>46194</v>
      </c>
      <c r="AW30" s="85"/>
      <c r="AX30" s="85"/>
      <c r="AY30" s="86"/>
      <c r="AZ30" s="8" t="str">
        <v>M</v>
      </c>
      <c r="BA30" s="71">
        <v>46224</v>
      </c>
      <c r="BB30" s="55" t="str">
        <v/>
      </c>
      <c r="BC30" s="55"/>
      <c r="BD30" s="67"/>
      <c r="BE30" s="8" t="str">
        <v>V</v>
      </c>
      <c r="BF30" s="71">
        <v>46255</v>
      </c>
      <c r="BG30" s="55" t="str">
        <v/>
      </c>
      <c r="BH30" s="55"/>
      <c r="BI30" s="70" t="str">
        <v/>
      </c>
      <c r="BK30" s="47"/>
    </row>
    <row r="31" spans="2:65" ht="20.100000000000001" customHeight="1" x14ac:dyDescent="0.25">
      <c r="B31" s="6" t="str">
        <v>L</v>
      </c>
      <c r="C31" s="7">
        <v>45922</v>
      </c>
      <c r="D31" s="61"/>
      <c r="E31" s="61"/>
      <c r="F31" s="61"/>
      <c r="G31" s="8" t="str">
        <v>M</v>
      </c>
      <c r="H31" s="7">
        <v>45952</v>
      </c>
      <c r="I31" s="61"/>
      <c r="J31" s="61"/>
      <c r="K31" s="61"/>
      <c r="L31" s="8" t="str">
        <v>S</v>
      </c>
      <c r="M31" s="7">
        <v>45983</v>
      </c>
      <c r="N31" s="82"/>
      <c r="O31" s="82"/>
      <c r="P31" s="76"/>
      <c r="Q31" s="8" t="str">
        <v>L</v>
      </c>
      <c r="R31" s="7">
        <v>46013</v>
      </c>
      <c r="S31" s="77"/>
      <c r="T31" s="77"/>
      <c r="U31" s="88"/>
      <c r="V31" s="8" t="str">
        <v>J</v>
      </c>
      <c r="W31" s="7">
        <v>46044</v>
      </c>
      <c r="X31" s="79"/>
      <c r="Y31" s="79"/>
      <c r="Z31" s="81"/>
      <c r="AA31" s="8" t="str">
        <v>D</v>
      </c>
      <c r="AB31" s="7">
        <v>46075</v>
      </c>
      <c r="AC31" s="66"/>
      <c r="AD31" s="66"/>
      <c r="AE31" s="61"/>
      <c r="AF31" s="8" t="str">
        <v>D</v>
      </c>
      <c r="AG31" s="7">
        <v>46103</v>
      </c>
      <c r="AH31" s="83"/>
      <c r="AI31" s="83"/>
      <c r="AJ31" s="77"/>
      <c r="AK31" s="8" t="str">
        <v>M</v>
      </c>
      <c r="AL31" s="7">
        <v>46134</v>
      </c>
      <c r="AM31" s="61"/>
      <c r="AN31" s="61"/>
      <c r="AO31" s="61"/>
      <c r="AP31" s="8" t="str">
        <v>V</v>
      </c>
      <c r="AQ31" s="7">
        <v>46164</v>
      </c>
      <c r="AR31" s="79"/>
      <c r="AS31" s="79"/>
      <c r="AT31" s="81"/>
      <c r="AU31" s="8" t="str">
        <v>L</v>
      </c>
      <c r="AV31" s="7">
        <v>46195</v>
      </c>
      <c r="AW31" s="85"/>
      <c r="AX31" s="85"/>
      <c r="AY31" s="86"/>
      <c r="AZ31" s="8" t="str">
        <v>M</v>
      </c>
      <c r="BA31" s="71">
        <v>46225</v>
      </c>
      <c r="BB31" s="55" t="str">
        <v/>
      </c>
      <c r="BC31" s="55"/>
      <c r="BD31" s="67"/>
      <c r="BE31" s="8" t="str">
        <v>S</v>
      </c>
      <c r="BF31" s="71">
        <v>46256</v>
      </c>
      <c r="BG31" s="55" t="str">
        <v/>
      </c>
      <c r="BH31" s="55"/>
      <c r="BI31" s="70" t="str">
        <v/>
      </c>
      <c r="BK31" s="47"/>
    </row>
    <row r="32" spans="2:65" ht="20.100000000000001" customHeight="1" x14ac:dyDescent="0.25">
      <c r="B32" s="6" t="str">
        <v>M</v>
      </c>
      <c r="C32" s="7">
        <v>45923</v>
      </c>
      <c r="D32" s="61"/>
      <c r="E32" s="61"/>
      <c r="F32" s="61"/>
      <c r="G32" s="8" t="str">
        <v>J</v>
      </c>
      <c r="H32" s="7">
        <v>45953</v>
      </c>
      <c r="I32" s="61"/>
      <c r="J32" s="61"/>
      <c r="K32" s="61"/>
      <c r="L32" s="8" t="str">
        <v>D</v>
      </c>
      <c r="M32" s="7">
        <v>45984</v>
      </c>
      <c r="N32" s="82"/>
      <c r="O32" s="82"/>
      <c r="P32" s="76"/>
      <c r="Q32" s="8" t="str">
        <v>M</v>
      </c>
      <c r="R32" s="7">
        <v>46014</v>
      </c>
      <c r="S32" s="77"/>
      <c r="T32" s="77"/>
      <c r="U32" s="88"/>
      <c r="V32" s="8" t="str">
        <v>V</v>
      </c>
      <c r="W32" s="7">
        <v>46045</v>
      </c>
      <c r="X32" s="79"/>
      <c r="Y32" s="79"/>
      <c r="Z32" s="81"/>
      <c r="AA32" s="8" t="str">
        <v>L</v>
      </c>
      <c r="AB32" s="7">
        <v>46076</v>
      </c>
      <c r="AC32" s="66"/>
      <c r="AD32" s="66"/>
      <c r="AE32" s="61"/>
      <c r="AF32" s="31" t="str">
        <v>L</v>
      </c>
      <c r="AG32" s="7">
        <v>46104</v>
      </c>
      <c r="AH32" s="83"/>
      <c r="AI32" s="83"/>
      <c r="AJ32" s="77"/>
      <c r="AK32" s="31" t="str">
        <v>J</v>
      </c>
      <c r="AL32" s="7">
        <v>46135</v>
      </c>
      <c r="AM32" s="61"/>
      <c r="AN32" s="61"/>
      <c r="AO32" s="61"/>
      <c r="AP32" s="8" t="str">
        <v>S</v>
      </c>
      <c r="AQ32" s="7">
        <v>46165</v>
      </c>
      <c r="AR32" s="79"/>
      <c r="AS32" s="79"/>
      <c r="AT32" s="81"/>
      <c r="AU32" s="8" t="str">
        <v>M</v>
      </c>
      <c r="AV32" s="7">
        <v>46196</v>
      </c>
      <c r="AW32" s="85"/>
      <c r="AX32" s="85"/>
      <c r="AY32" s="86"/>
      <c r="AZ32" s="8" t="str">
        <v>J</v>
      </c>
      <c r="BA32" s="71">
        <v>46226</v>
      </c>
      <c r="BB32" s="55" t="str">
        <v/>
      </c>
      <c r="BC32" s="55"/>
      <c r="BD32" s="67"/>
      <c r="BE32" s="8" t="str">
        <v>D</v>
      </c>
      <c r="BF32" s="71">
        <v>46257</v>
      </c>
      <c r="BG32" s="55" t="str">
        <v/>
      </c>
      <c r="BH32" s="55"/>
      <c r="BI32" s="70" t="str">
        <v/>
      </c>
      <c r="BK32" s="47"/>
    </row>
    <row r="33" spans="2:85" ht="20.100000000000001" customHeight="1" x14ac:dyDescent="0.25">
      <c r="B33" s="6" t="str">
        <v>M</v>
      </c>
      <c r="C33" s="7">
        <v>45924</v>
      </c>
      <c r="D33" s="61"/>
      <c r="E33" s="61"/>
      <c r="F33" s="61"/>
      <c r="G33" s="8" t="str">
        <v>V</v>
      </c>
      <c r="H33" s="7">
        <v>45954</v>
      </c>
      <c r="I33" s="61"/>
      <c r="J33" s="61"/>
      <c r="K33" s="61"/>
      <c r="L33" s="8" t="str">
        <v>L</v>
      </c>
      <c r="M33" s="7">
        <v>45985</v>
      </c>
      <c r="N33" s="82"/>
      <c r="O33" s="82"/>
      <c r="P33" s="76"/>
      <c r="Q33" s="8" t="str">
        <v>M</v>
      </c>
      <c r="R33" s="7">
        <v>46015</v>
      </c>
      <c r="S33" s="77"/>
      <c r="T33" s="77"/>
      <c r="U33" s="88"/>
      <c r="V33" s="8" t="str">
        <v>S</v>
      </c>
      <c r="W33" s="7">
        <v>46046</v>
      </c>
      <c r="X33" s="79"/>
      <c r="Y33" s="79"/>
      <c r="Z33" s="81"/>
      <c r="AA33" s="8" t="str">
        <v>M</v>
      </c>
      <c r="AB33" s="7">
        <v>46077</v>
      </c>
      <c r="AC33" s="66"/>
      <c r="AD33" s="66"/>
      <c r="AE33" s="61"/>
      <c r="AF33" s="8" t="str">
        <v>M</v>
      </c>
      <c r="AG33" s="7">
        <v>46105</v>
      </c>
      <c r="AH33" s="83"/>
      <c r="AI33" s="83"/>
      <c r="AJ33" s="77"/>
      <c r="AK33" s="31" t="str">
        <v>V</v>
      </c>
      <c r="AL33" s="7">
        <v>46136</v>
      </c>
      <c r="AM33" s="61"/>
      <c r="AN33" s="61"/>
      <c r="AO33" s="61"/>
      <c r="AP33" s="8" t="str">
        <v>D</v>
      </c>
      <c r="AQ33" s="7">
        <v>46166</v>
      </c>
      <c r="AR33" s="79"/>
      <c r="AS33" s="79"/>
      <c r="AT33" s="81"/>
      <c r="AU33" s="8" t="str">
        <v>M</v>
      </c>
      <c r="AV33" s="7">
        <v>46197</v>
      </c>
      <c r="AW33" s="85"/>
      <c r="AX33" s="85"/>
      <c r="AY33" s="86"/>
      <c r="AZ33" s="8" t="str">
        <v>V</v>
      </c>
      <c r="BA33" s="71">
        <v>46227</v>
      </c>
      <c r="BB33" s="55" t="str">
        <v/>
      </c>
      <c r="BC33" s="55"/>
      <c r="BD33" s="67"/>
      <c r="BE33" s="8" t="str">
        <v>L</v>
      </c>
      <c r="BF33" s="71">
        <v>46258</v>
      </c>
      <c r="BG33" s="55" t="str">
        <v/>
      </c>
      <c r="BH33" s="55"/>
      <c r="BI33" s="70" t="str">
        <v/>
      </c>
      <c r="BK33" s="47"/>
    </row>
    <row r="34" spans="2:85" ht="20.100000000000001" customHeight="1" x14ac:dyDescent="0.25">
      <c r="B34" s="6" t="str">
        <v>J</v>
      </c>
      <c r="C34" s="7">
        <v>45925</v>
      </c>
      <c r="D34" s="61"/>
      <c r="E34" s="61"/>
      <c r="F34" s="61"/>
      <c r="G34" s="8" t="str">
        <v>S</v>
      </c>
      <c r="H34" s="7">
        <v>45955</v>
      </c>
      <c r="I34" s="61"/>
      <c r="J34" s="61"/>
      <c r="K34" s="61"/>
      <c r="L34" s="8" t="str">
        <v>M</v>
      </c>
      <c r="M34" s="7">
        <v>45986</v>
      </c>
      <c r="N34" s="82"/>
      <c r="O34" s="82"/>
      <c r="P34" s="76"/>
      <c r="Q34" s="8" t="str">
        <v>J</v>
      </c>
      <c r="R34" s="7">
        <v>46016</v>
      </c>
      <c r="S34" s="77"/>
      <c r="T34" s="77"/>
      <c r="U34" s="88"/>
      <c r="V34" s="8" t="str">
        <v>D</v>
      </c>
      <c r="W34" s="7">
        <v>46047</v>
      </c>
      <c r="X34" s="79"/>
      <c r="Y34" s="79"/>
      <c r="Z34" s="81"/>
      <c r="AA34" s="31" t="str">
        <v>M</v>
      </c>
      <c r="AB34" s="7">
        <v>46078</v>
      </c>
      <c r="AC34" s="66"/>
      <c r="AD34" s="66"/>
      <c r="AE34" s="61"/>
      <c r="AF34" s="8" t="str">
        <v>M</v>
      </c>
      <c r="AG34" s="7">
        <v>46106</v>
      </c>
      <c r="AH34" s="83"/>
      <c r="AI34" s="83"/>
      <c r="AJ34" s="77"/>
      <c r="AK34" s="8" t="str">
        <v>S</v>
      </c>
      <c r="AL34" s="7">
        <v>46137</v>
      </c>
      <c r="AM34" s="61"/>
      <c r="AN34" s="61"/>
      <c r="AO34" s="61"/>
      <c r="AP34" s="8" t="str">
        <v>L</v>
      </c>
      <c r="AQ34" s="7">
        <v>46167</v>
      </c>
      <c r="AR34" s="79"/>
      <c r="AS34" s="79"/>
      <c r="AT34" s="81"/>
      <c r="AU34" s="8" t="str">
        <v>J</v>
      </c>
      <c r="AV34" s="7">
        <v>46198</v>
      </c>
      <c r="AW34" s="85"/>
      <c r="AX34" s="85"/>
      <c r="AY34" s="86"/>
      <c r="AZ34" s="8" t="str">
        <v>S</v>
      </c>
      <c r="BA34" s="71">
        <v>46228</v>
      </c>
      <c r="BB34" s="55" t="str">
        <v/>
      </c>
      <c r="BC34" s="55"/>
      <c r="BD34" s="67"/>
      <c r="BE34" s="8" t="str">
        <v>M</v>
      </c>
      <c r="BF34" s="71">
        <v>46259</v>
      </c>
      <c r="BG34" s="55" t="str">
        <v/>
      </c>
      <c r="BH34" s="55"/>
      <c r="BI34" s="70" t="str">
        <v/>
      </c>
      <c r="BK34" s="47"/>
    </row>
    <row r="35" spans="2:85" ht="20.100000000000001" customHeight="1" x14ac:dyDescent="0.25">
      <c r="B35" s="6" t="str">
        <v>V</v>
      </c>
      <c r="C35" s="7">
        <v>45926</v>
      </c>
      <c r="D35" s="61"/>
      <c r="E35" s="61"/>
      <c r="F35" s="61"/>
      <c r="G35" s="8" t="str">
        <v>D</v>
      </c>
      <c r="H35" s="7">
        <v>45956</v>
      </c>
      <c r="I35" s="61"/>
      <c r="J35" s="61"/>
      <c r="K35" s="61"/>
      <c r="L35" s="8" t="str">
        <v>M</v>
      </c>
      <c r="M35" s="7">
        <v>45987</v>
      </c>
      <c r="N35" s="82"/>
      <c r="O35" s="82"/>
      <c r="P35" s="76"/>
      <c r="Q35" s="8" t="str">
        <v>V</v>
      </c>
      <c r="R35" s="7">
        <v>46017</v>
      </c>
      <c r="S35" s="77"/>
      <c r="T35" s="77"/>
      <c r="U35" s="88"/>
      <c r="V35" s="8" t="str">
        <v>L</v>
      </c>
      <c r="W35" s="7">
        <v>46048</v>
      </c>
      <c r="X35" s="79"/>
      <c r="Y35" s="79"/>
      <c r="Z35" s="81"/>
      <c r="AA35" s="8" t="str">
        <v>J</v>
      </c>
      <c r="AB35" s="7">
        <v>46079</v>
      </c>
      <c r="AC35" s="66"/>
      <c r="AD35" s="66"/>
      <c r="AE35" s="61"/>
      <c r="AF35" s="8" t="str">
        <v>J</v>
      </c>
      <c r="AG35" s="7">
        <v>46107</v>
      </c>
      <c r="AH35" s="83"/>
      <c r="AI35" s="83"/>
      <c r="AJ35" s="77"/>
      <c r="AK35" s="8" t="str">
        <v>D</v>
      </c>
      <c r="AL35" s="7">
        <v>46138</v>
      </c>
      <c r="AM35" s="61"/>
      <c r="AN35" s="61"/>
      <c r="AO35" s="61"/>
      <c r="AP35" s="8" t="str">
        <v>M</v>
      </c>
      <c r="AQ35" s="7">
        <v>46168</v>
      </c>
      <c r="AR35" s="79"/>
      <c r="AS35" s="79"/>
      <c r="AT35" s="81"/>
      <c r="AU35" s="8" t="str">
        <v>V</v>
      </c>
      <c r="AV35" s="7">
        <v>46199</v>
      </c>
      <c r="AW35" s="85"/>
      <c r="AX35" s="85"/>
      <c r="AY35" s="86"/>
      <c r="AZ35" s="8" t="str">
        <v>D</v>
      </c>
      <c r="BA35" s="71">
        <v>46229</v>
      </c>
      <c r="BB35" s="55" t="str">
        <v/>
      </c>
      <c r="BC35" s="55"/>
      <c r="BD35" s="67"/>
      <c r="BE35" s="8" t="str">
        <v>M</v>
      </c>
      <c r="BF35" s="71">
        <v>46260</v>
      </c>
      <c r="BG35" s="55" t="str">
        <v/>
      </c>
      <c r="BH35" s="55"/>
      <c r="BI35" s="70" t="str">
        <v/>
      </c>
      <c r="BK35" s="47"/>
    </row>
    <row r="36" spans="2:85" ht="20.100000000000001" customHeight="1" x14ac:dyDescent="0.25">
      <c r="B36" s="6" t="str">
        <v>S</v>
      </c>
      <c r="C36" s="7">
        <v>45927</v>
      </c>
      <c r="D36" s="61"/>
      <c r="E36" s="61"/>
      <c r="F36" s="61"/>
      <c r="G36" s="8" t="str">
        <v>L</v>
      </c>
      <c r="H36" s="7">
        <v>45957</v>
      </c>
      <c r="I36" s="61"/>
      <c r="J36" s="61"/>
      <c r="K36" s="61"/>
      <c r="L36" s="8" t="str">
        <v>J</v>
      </c>
      <c r="M36" s="7">
        <v>45988</v>
      </c>
      <c r="N36" s="82"/>
      <c r="O36" s="82"/>
      <c r="P36" s="76"/>
      <c r="Q36" s="8" t="str">
        <v>S</v>
      </c>
      <c r="R36" s="7">
        <v>46018</v>
      </c>
      <c r="S36" s="77"/>
      <c r="T36" s="77"/>
      <c r="U36" s="88"/>
      <c r="V36" s="8" t="str">
        <v>M</v>
      </c>
      <c r="W36" s="7">
        <v>46049</v>
      </c>
      <c r="X36" s="79"/>
      <c r="Y36" s="79"/>
      <c r="Z36" s="81"/>
      <c r="AA36" s="8" t="str">
        <v>V</v>
      </c>
      <c r="AB36" s="7">
        <v>46080</v>
      </c>
      <c r="AC36" s="66"/>
      <c r="AD36" s="66"/>
      <c r="AE36" s="61"/>
      <c r="AF36" s="8" t="str">
        <v>V</v>
      </c>
      <c r="AG36" s="7">
        <v>46108</v>
      </c>
      <c r="AH36" s="83"/>
      <c r="AI36" s="83"/>
      <c r="AJ36" s="77"/>
      <c r="AK36" s="8" t="str">
        <v>L</v>
      </c>
      <c r="AL36" s="7">
        <v>46139</v>
      </c>
      <c r="AM36" s="61"/>
      <c r="AN36" s="61"/>
      <c r="AO36" s="61"/>
      <c r="AP36" s="8" t="str">
        <v>M</v>
      </c>
      <c r="AQ36" s="7">
        <v>46169</v>
      </c>
      <c r="AR36" s="79"/>
      <c r="AS36" s="79"/>
      <c r="AT36" s="81"/>
      <c r="AU36" s="8" t="str">
        <v>S</v>
      </c>
      <c r="AV36" s="7">
        <v>46200</v>
      </c>
      <c r="AW36" s="85"/>
      <c r="AX36" s="85"/>
      <c r="AY36" s="86"/>
      <c r="AZ36" s="8" t="str">
        <v>L</v>
      </c>
      <c r="BA36" s="71">
        <v>46230</v>
      </c>
      <c r="BB36" s="55" t="str">
        <v/>
      </c>
      <c r="BC36" s="55"/>
      <c r="BD36" s="67"/>
      <c r="BE36" s="8" t="str">
        <v>J</v>
      </c>
      <c r="BF36" s="71">
        <v>46261</v>
      </c>
      <c r="BG36" s="55" t="str">
        <v/>
      </c>
      <c r="BH36" s="55"/>
      <c r="BI36" s="70" t="str">
        <v/>
      </c>
      <c r="BK36" s="47"/>
    </row>
    <row r="37" spans="2:85" ht="20.100000000000001" customHeight="1" x14ac:dyDescent="0.25">
      <c r="B37" s="6" t="str">
        <v>D</v>
      </c>
      <c r="C37" s="7">
        <v>45928</v>
      </c>
      <c r="D37" s="61"/>
      <c r="E37" s="61"/>
      <c r="F37" s="61"/>
      <c r="G37" s="8" t="str">
        <v>M</v>
      </c>
      <c r="H37" s="7">
        <v>45958</v>
      </c>
      <c r="I37" s="61"/>
      <c r="J37" s="61"/>
      <c r="K37" s="61"/>
      <c r="L37" s="8" t="str">
        <v>V</v>
      </c>
      <c r="M37" s="7">
        <v>45989</v>
      </c>
      <c r="N37" s="82"/>
      <c r="O37" s="82"/>
      <c r="P37" s="76"/>
      <c r="Q37" s="8" t="str">
        <v>D</v>
      </c>
      <c r="R37" s="7">
        <v>46019</v>
      </c>
      <c r="S37" s="77"/>
      <c r="T37" s="77"/>
      <c r="U37" s="88"/>
      <c r="V37" s="8" t="str">
        <v>M</v>
      </c>
      <c r="W37" s="7">
        <v>46050</v>
      </c>
      <c r="X37" s="79"/>
      <c r="Y37" s="79"/>
      <c r="Z37" s="81"/>
      <c r="AA37" s="8" t="str">
        <v>S</v>
      </c>
      <c r="AB37" s="7">
        <v>46081</v>
      </c>
      <c r="AC37" s="66"/>
      <c r="AD37" s="66"/>
      <c r="AE37" s="61"/>
      <c r="AF37" s="8" t="str">
        <v>S</v>
      </c>
      <c r="AG37" s="7">
        <v>46109</v>
      </c>
      <c r="AH37" s="83"/>
      <c r="AI37" s="83"/>
      <c r="AJ37" s="77"/>
      <c r="AK37" s="8" t="str">
        <v>M</v>
      </c>
      <c r="AL37" s="7">
        <v>46140</v>
      </c>
      <c r="AM37" s="61"/>
      <c r="AN37" s="61"/>
      <c r="AO37" s="61"/>
      <c r="AP37" s="8" t="str">
        <v>J</v>
      </c>
      <c r="AQ37" s="7">
        <v>46170</v>
      </c>
      <c r="AR37" s="79"/>
      <c r="AS37" s="79"/>
      <c r="AT37" s="81"/>
      <c r="AU37" s="31" t="str">
        <v>D</v>
      </c>
      <c r="AV37" s="7">
        <v>46201</v>
      </c>
      <c r="AW37" s="85"/>
      <c r="AX37" s="85"/>
      <c r="AY37" s="86"/>
      <c r="AZ37" s="8" t="str">
        <v>M</v>
      </c>
      <c r="BA37" s="71">
        <v>46231</v>
      </c>
      <c r="BB37" s="55" t="str">
        <v/>
      </c>
      <c r="BC37" s="55"/>
      <c r="BD37" s="67"/>
      <c r="BE37" s="8" t="str">
        <v>V</v>
      </c>
      <c r="BF37" s="71">
        <v>46262</v>
      </c>
      <c r="BG37" s="55" t="str">
        <v/>
      </c>
      <c r="BH37" s="55"/>
      <c r="BI37" s="70" t="str">
        <v/>
      </c>
      <c r="BK37" s="47"/>
    </row>
    <row r="38" spans="2:85" ht="20.100000000000001" customHeight="1" x14ac:dyDescent="0.25">
      <c r="B38" s="6" t="str">
        <v>L</v>
      </c>
      <c r="C38" s="7">
        <v>45929</v>
      </c>
      <c r="D38" s="61"/>
      <c r="E38" s="61"/>
      <c r="F38" s="61"/>
      <c r="G38" s="8" t="str">
        <v>M</v>
      </c>
      <c r="H38" s="7">
        <v>45959</v>
      </c>
      <c r="I38" s="61"/>
      <c r="J38" s="61"/>
      <c r="K38" s="61"/>
      <c r="L38" s="8" t="str">
        <v>S</v>
      </c>
      <c r="M38" s="7">
        <v>45990</v>
      </c>
      <c r="N38" s="82"/>
      <c r="O38" s="82"/>
      <c r="P38" s="76"/>
      <c r="Q38" s="8" t="str">
        <v>L</v>
      </c>
      <c r="R38" s="7">
        <v>46020</v>
      </c>
      <c r="S38" s="77"/>
      <c r="T38" s="77"/>
      <c r="U38" s="88"/>
      <c r="V38" s="8" t="str">
        <v>J</v>
      </c>
      <c r="W38" s="7">
        <v>46051</v>
      </c>
      <c r="X38" s="79"/>
      <c r="Y38" s="79"/>
      <c r="Z38" s="81"/>
      <c r="AB38" s="7"/>
      <c r="AC38" s="66"/>
      <c r="AD38" s="66"/>
      <c r="AE38" s="61"/>
      <c r="AF38" s="8" t="str">
        <v>D</v>
      </c>
      <c r="AG38" s="7">
        <v>46110</v>
      </c>
      <c r="AH38" s="83"/>
      <c r="AI38" s="83"/>
      <c r="AJ38" s="77"/>
      <c r="AK38" s="8" t="str">
        <v>M</v>
      </c>
      <c r="AL38" s="7">
        <v>46141</v>
      </c>
      <c r="AM38" s="61"/>
      <c r="AN38" s="61"/>
      <c r="AO38" s="61"/>
      <c r="AP38" s="8" t="str">
        <v>V</v>
      </c>
      <c r="AQ38" s="7">
        <v>46171</v>
      </c>
      <c r="AR38" s="79"/>
      <c r="AS38" s="79"/>
      <c r="AT38" s="81"/>
      <c r="AU38" s="8" t="str">
        <v>L</v>
      </c>
      <c r="AV38" s="7">
        <v>46202</v>
      </c>
      <c r="AW38" s="85"/>
      <c r="AX38" s="85"/>
      <c r="AY38" s="86"/>
      <c r="AZ38" s="8" t="str">
        <v>M</v>
      </c>
      <c r="BA38" s="71">
        <v>46232</v>
      </c>
      <c r="BB38" s="55" t="str">
        <v/>
      </c>
      <c r="BC38" s="55"/>
      <c r="BD38" s="67"/>
      <c r="BE38" s="8" t="str">
        <v>S</v>
      </c>
      <c r="BF38" s="71">
        <v>46263</v>
      </c>
      <c r="BG38" s="55" t="str">
        <v/>
      </c>
      <c r="BH38" s="55"/>
      <c r="BI38" s="70" t="str">
        <v/>
      </c>
      <c r="BK38" s="47"/>
    </row>
    <row r="39" spans="2:85" ht="20.100000000000001" customHeight="1" x14ac:dyDescent="0.25">
      <c r="B39" s="6" t="str">
        <v>M</v>
      </c>
      <c r="C39" s="7">
        <v>45930</v>
      </c>
      <c r="D39" s="61"/>
      <c r="E39" s="61"/>
      <c r="F39" s="61"/>
      <c r="G39" s="8" t="str">
        <v>J</v>
      </c>
      <c r="H39" s="7">
        <v>45960</v>
      </c>
      <c r="I39" s="61"/>
      <c r="J39" s="61"/>
      <c r="K39" s="61"/>
      <c r="L39" s="8" t="str">
        <v>D</v>
      </c>
      <c r="M39" s="7">
        <v>45991</v>
      </c>
      <c r="N39" s="82"/>
      <c r="O39" s="82"/>
      <c r="P39" s="76"/>
      <c r="Q39" s="8" t="str">
        <v>M</v>
      </c>
      <c r="R39" s="7">
        <v>46021</v>
      </c>
      <c r="S39" s="77"/>
      <c r="T39" s="77"/>
      <c r="U39" s="88"/>
      <c r="V39" s="8" t="str">
        <v>V</v>
      </c>
      <c r="W39" s="7">
        <v>46052</v>
      </c>
      <c r="X39" s="79"/>
      <c r="Y39" s="79"/>
      <c r="Z39" s="81"/>
      <c r="AB39" s="7"/>
      <c r="AC39" s="66"/>
      <c r="AD39" s="66"/>
      <c r="AE39" s="61"/>
      <c r="AF39" s="8" t="str">
        <v>L</v>
      </c>
      <c r="AG39" s="7">
        <v>46111</v>
      </c>
      <c r="AH39" s="83"/>
      <c r="AI39" s="83"/>
      <c r="AJ39" s="77"/>
      <c r="AK39" s="8" t="str">
        <v>J</v>
      </c>
      <c r="AL39" s="7">
        <v>46142</v>
      </c>
      <c r="AM39" s="61"/>
      <c r="AN39" s="61"/>
      <c r="AO39" s="61"/>
      <c r="AP39" s="8" t="str">
        <v>S</v>
      </c>
      <c r="AQ39" s="7">
        <v>46172</v>
      </c>
      <c r="AR39" s="79"/>
      <c r="AS39" s="79"/>
      <c r="AT39" s="81"/>
      <c r="AU39" s="8" t="str">
        <v>M</v>
      </c>
      <c r="AV39" s="7">
        <v>46203</v>
      </c>
      <c r="AW39" s="85"/>
      <c r="AX39" s="85"/>
      <c r="AY39" s="86"/>
      <c r="AZ39" s="8" t="str">
        <v>J</v>
      </c>
      <c r="BA39" s="71">
        <v>46233</v>
      </c>
      <c r="BB39" s="55" t="str">
        <v/>
      </c>
      <c r="BC39" s="55"/>
      <c r="BD39" s="67"/>
      <c r="BE39" s="8" t="str">
        <v>D</v>
      </c>
      <c r="BF39" s="71">
        <v>46264</v>
      </c>
      <c r="BG39" s="55" t="str">
        <v/>
      </c>
      <c r="BH39" s="55"/>
      <c r="BI39" s="70" t="str">
        <v/>
      </c>
      <c r="BK39" s="47"/>
    </row>
    <row r="40" spans="2:85" ht="20.100000000000001" customHeight="1" x14ac:dyDescent="0.25">
      <c r="B40" s="6"/>
      <c r="C40" s="7"/>
      <c r="D40" s="61"/>
      <c r="E40" s="61"/>
      <c r="F40" s="61"/>
      <c r="G40" s="8" t="str">
        <v>V</v>
      </c>
      <c r="H40" s="7">
        <v>45961</v>
      </c>
      <c r="I40" s="61"/>
      <c r="J40" s="61"/>
      <c r="K40" s="61"/>
      <c r="M40" s="7"/>
      <c r="N40" s="82"/>
      <c r="O40" s="82"/>
      <c r="P40" s="76"/>
      <c r="Q40" s="8" t="str">
        <v>M</v>
      </c>
      <c r="R40" s="7">
        <v>46022</v>
      </c>
      <c r="S40" s="77"/>
      <c r="T40" s="77"/>
      <c r="U40" s="88"/>
      <c r="V40" s="8" t="str">
        <v>S</v>
      </c>
      <c r="W40" s="7">
        <v>46053</v>
      </c>
      <c r="X40" s="79"/>
      <c r="Y40" s="79"/>
      <c r="Z40" s="81"/>
      <c r="AB40" s="7"/>
      <c r="AC40" s="66"/>
      <c r="AD40" s="66"/>
      <c r="AE40" s="61"/>
      <c r="AF40" s="8" t="str">
        <v>M</v>
      </c>
      <c r="AG40" s="7">
        <v>46112</v>
      </c>
      <c r="AH40" s="83"/>
      <c r="AI40" s="83"/>
      <c r="AJ40" s="77"/>
      <c r="AL40" s="7"/>
      <c r="AM40" s="55"/>
      <c r="AN40" s="55"/>
      <c r="AO40" s="67"/>
      <c r="AP40" s="8" t="str">
        <v>D</v>
      </c>
      <c r="AQ40" s="7">
        <v>46173</v>
      </c>
      <c r="AR40" s="79"/>
      <c r="AS40" s="79"/>
      <c r="AT40" s="81"/>
      <c r="AV40" s="7"/>
      <c r="AW40" s="85"/>
      <c r="AX40" s="85"/>
      <c r="AY40" s="86"/>
      <c r="AZ40" s="8" t="str">
        <v>V</v>
      </c>
      <c r="BA40" s="71">
        <v>46234</v>
      </c>
      <c r="BB40" s="55" t="str">
        <v/>
      </c>
      <c r="BC40" s="55"/>
      <c r="BD40" s="67"/>
      <c r="BE40" s="8" t="str">
        <v>L</v>
      </c>
      <c r="BF40" s="71">
        <v>46265</v>
      </c>
      <c r="BG40" s="55" t="str">
        <v/>
      </c>
      <c r="BH40" s="55"/>
      <c r="BI40" s="70" t="str">
        <v/>
      </c>
      <c r="BK40" s="47"/>
    </row>
    <row r="41" spans="2:85" x14ac:dyDescent="0.25">
      <c r="AD41" s="60"/>
      <c r="AE41" s="72"/>
      <c r="AH41" s="74"/>
      <c r="AI41" s="74"/>
      <c r="AJ41" s="74"/>
      <c r="AR41" s="36"/>
      <c r="AS41" s="36"/>
      <c r="BK41" s="8"/>
      <c r="BL41" s="9"/>
      <c r="BM41" s="3"/>
      <c r="BN41" s="8"/>
      <c r="BO41" s="10"/>
      <c r="BQ41" s="8"/>
      <c r="BR41" s="10"/>
      <c r="BT41" s="8"/>
      <c r="BU41" s="10"/>
      <c r="BW41" s="8"/>
      <c r="BX41" s="10"/>
      <c r="BZ41" s="8"/>
      <c r="CA41" s="10"/>
      <c r="CC41" s="8"/>
      <c r="CD41" s="10"/>
      <c r="CF41" s="8"/>
      <c r="CG41" s="10"/>
    </row>
    <row r="42" spans="2:85" x14ac:dyDescent="0.25">
      <c r="AR42" s="36"/>
      <c r="AS42" s="36"/>
      <c r="BK42" s="8"/>
      <c r="BL42" s="9"/>
      <c r="BM42" s="3"/>
      <c r="BN42" s="8"/>
      <c r="BO42" s="10"/>
      <c r="BQ42" s="8"/>
      <c r="BR42" s="10"/>
      <c r="BT42" s="8"/>
      <c r="BU42" s="10"/>
      <c r="BW42" s="8"/>
      <c r="BX42" s="10"/>
      <c r="BZ42" s="8"/>
      <c r="CA42" s="10"/>
      <c r="CC42" s="8"/>
      <c r="CD42" s="10"/>
      <c r="CF42" s="8"/>
      <c r="CG42" s="10"/>
    </row>
  </sheetData>
  <mergeCells count="5">
    <mergeCell ref="C3:K6"/>
    <mergeCell ref="BA3:BE6"/>
    <mergeCell ref="L3:P6"/>
    <mergeCell ref="Q2:X2"/>
    <mergeCell ref="AA2:AW2"/>
  </mergeCells>
  <phoneticPr fontId="2" type="noConversion"/>
  <conditionalFormatting sqref="R10 G10:G40 Q10:Q40 AK10:AK40 AZ10:BA40 BE10:BF40 AL16:AL22 H22:H40 AL25:AL40 AG37:AG40 AL10:AL13 H10:H20 R12:R40 AG23:AG34">
    <cfRule type="expression" dxfId="35" priority="4137">
      <formula>AND(OR(G10="S",G10="D",IFERROR(WEEKDAY(G10,2)&gt;5,"X")),G10&lt;&gt;"")</formula>
    </cfRule>
  </conditionalFormatting>
  <conditionalFormatting sqref="W10:W14 L10:M40 W17:W28">
    <cfRule type="expression" dxfId="34" priority="4255">
      <formula>AND(OR(L10="S",L10="D",IFERROR(WEEKDAY(L10,2)&gt;5,"X")),L10&lt;&gt;"")</formula>
    </cfRule>
  </conditionalFormatting>
  <conditionalFormatting sqref="W15">
    <cfRule type="expression" dxfId="33" priority="4948">
      <formula>AND(OR(W15="S",W15="D",IFERROR(WEEKDAY(W15,2)&gt;5,"X")),W15&lt;&gt;"")</formula>
    </cfRule>
  </conditionalFormatting>
  <conditionalFormatting sqref="W29:W33">
    <cfRule type="expression" dxfId="31" priority="4936">
      <formula>AND(OR(W29="S",W29="D",IFERROR(WEEKDAY(W29,2)&gt;5,"X")),W29&lt;&gt;"")</formula>
    </cfRule>
  </conditionalFormatting>
  <conditionalFormatting sqref="AB10:AB12 C10:C18 AQ10:AQ21 B10:B40 V10:V40 AA10:AA40 AU10:AU40 AB14:AB25 C20:C40 AV20:AV40 AQ23:AQ32 AB31:AB33 W34:W38 AB35:AB40 W40 AV10:AV18">
    <cfRule type="expression" dxfId="29" priority="4120">
      <formula>AND(OR(B10="S",B10="D",IFERROR(WEEKDAY(B10,2)&gt;5,"X")),B10&lt;&gt;"")</formula>
    </cfRule>
  </conditionalFormatting>
  <conditionalFormatting sqref="AB13 C19 AV19 AQ22 AL23 R11">
    <cfRule type="expression" dxfId="27" priority="4954">
      <formula>AND(OR(C11="S",C11="D",IFERROR(WEEKDAY(C11,2)&gt;5,"X")),C11&lt;&gt;"")</formula>
    </cfRule>
  </conditionalFormatting>
  <conditionalFormatting sqref="AB26:AB30 W39">
    <cfRule type="expression" dxfId="25" priority="4942">
      <formula>AND(OR(W26="S",W26="D",IFERROR(WEEKDAY(W26,2)&gt;5,"X")),W26&lt;&gt;"")</formula>
    </cfRule>
  </conditionalFormatting>
  <conditionalFormatting sqref="AB34">
    <cfRule type="expression" dxfId="22" priority="4992">
      <formula>AND(OR(AB34="S",AB34="D",IFERROR(WEEKDAY(AB34,2)&gt;5,"X")),AB34&lt;&gt;"")</formula>
    </cfRule>
  </conditionalFormatting>
  <conditionalFormatting sqref="AG10:AG19 AF10:AF40">
    <cfRule type="expression" dxfId="20" priority="4764">
      <formula>AND(OR(AF10="S",AF10="D",IFERROR(WEEKDAY(AF10,2)&gt;5,"X")),AF10&lt;&gt;"")</formula>
    </cfRule>
  </conditionalFormatting>
  <conditionalFormatting sqref="AG20">
    <cfRule type="expression" dxfId="18" priority="4973">
      <formula>AND(OR(AG20="S",AG20="D",IFERROR(WEEKDAY(AG20,2)&gt;5,"X")),AG20&lt;&gt;"")</formula>
    </cfRule>
  </conditionalFormatting>
  <conditionalFormatting sqref="AG21:AG22 AG36">
    <cfRule type="expression" dxfId="16" priority="4970">
      <formula>AND(OR(AG21="S",AG21="D",IFERROR(WEEKDAY(AG21,2)&gt;5,"X")),AG21&lt;&gt;"")</formula>
    </cfRule>
  </conditionalFormatting>
  <conditionalFormatting sqref="AG35">
    <cfRule type="expression" dxfId="15" priority="4979">
      <formula>AND(OR(AG35="S",AG35="D",IFERROR(WEEKDAY(AG35,2)&gt;5,"X")),AG35&lt;&gt;"")</formula>
    </cfRule>
  </conditionalFormatting>
  <conditionalFormatting sqref="AL14 H21">
    <cfRule type="expression" dxfId="12" priority="4964">
      <formula>AND(OR(H14="S",H14="D",IFERROR(WEEKDAY(H14,2)&gt;5,"X")),H14&lt;&gt;"")</formula>
    </cfRule>
  </conditionalFormatting>
  <conditionalFormatting sqref="AL15 W16">
    <cfRule type="expression" dxfId="11" priority="4946">
      <formula>AND(OR(W15="S",W15="D",IFERROR(WEEKDAY(W15,2)&gt;5,"X")),W15&lt;&gt;"")</formula>
    </cfRule>
  </conditionalFormatting>
  <conditionalFormatting sqref="AL24">
    <cfRule type="expression" dxfId="8" priority="4960">
      <formula>AND(OR(AL24="S",AL24="D",IFERROR(WEEKDAY(AL24,2)&gt;5,"X")),AL24&lt;&gt;"")</formula>
    </cfRule>
  </conditionalFormatting>
  <conditionalFormatting sqref="AP10:AP40 AQ34:AQ40">
    <cfRule type="expression" dxfId="5" priority="4930">
      <formula>AND(OR(AP10="S",AP10="D",IFERROR(WEEKDAY(AP10,2)&gt;5,"X")),AP10&lt;&gt;"")</formula>
    </cfRule>
  </conditionalFormatting>
  <conditionalFormatting sqref="AQ33">
    <cfRule type="expression" dxfId="2" priority="4988">
      <formula>AND(OR(AQ33="S",AQ33="D",IFERROR(WEEKDAY(AQ33,2)&gt;5,"X")),AQ33&lt;&gt;"")</formula>
    </cfRule>
  </conditionalFormatting>
  <conditionalFormatting sqref="AW3:AX3">
    <cfRule type="dataBar" priority="12">
      <dataBar>
        <cfvo type="num" val="0"/>
        <cfvo type="num" val="1"/>
        <color rgb="FFFF0000"/>
      </dataBar>
      <extLst>
        <ext xmlns:x14="http://schemas.microsoft.com/office/spreadsheetml/2009/9/main" uri="{B025F937-C7B1-47D3-B67F-A62EFF666E3E}">
          <x14:id>{B29B64FB-C936-4365-A80A-BEDBAC1653F8}</x14:id>
        </ext>
      </extLst>
    </cfRule>
  </conditionalFormatting>
  <conditionalFormatting sqref="AX5">
    <cfRule type="dataBar" priority="7">
      <dataBar>
        <cfvo type="num" val="0"/>
        <cfvo type="num" val="1"/>
        <color rgb="FFFFFF00"/>
      </dataBar>
      <extLst>
        <ext xmlns:x14="http://schemas.microsoft.com/office/spreadsheetml/2009/9/main" uri="{B025F937-C7B1-47D3-B67F-A62EFF666E3E}">
          <x14:id>{375ACB51-1248-4041-8AE1-09700914A970}</x14:id>
        </ext>
      </extLst>
    </cfRule>
  </conditionalFormatting>
  <conditionalFormatting sqref="AY3">
    <cfRule type="dataBar" priority="11">
      <dataBar>
        <cfvo type="num" val="0"/>
        <cfvo type="num" val="1"/>
        <color rgb="FFEB7BCE"/>
      </dataBar>
      <extLst>
        <ext xmlns:x14="http://schemas.microsoft.com/office/spreadsheetml/2009/9/main" uri="{B025F937-C7B1-47D3-B67F-A62EFF666E3E}">
          <x14:id>{D30006C2-06E7-427B-994D-6B27DF2E62BD}</x14:id>
        </ext>
      </extLst>
    </cfRule>
  </conditionalFormatting>
  <conditionalFormatting sqref="AY5">
    <cfRule type="dataBar" priority="6">
      <dataBar>
        <cfvo type="num" val="0"/>
        <cfvo type="num" val="1"/>
        <color rgb="FF993300"/>
      </dataBar>
      <extLst>
        <ext xmlns:x14="http://schemas.microsoft.com/office/spreadsheetml/2009/9/main" uri="{B025F937-C7B1-47D3-B67F-A62EFF666E3E}">
          <x14:id>{0307482A-5C9C-46CA-B53B-2079C3C41273}</x14:id>
        </ext>
      </extLst>
    </cfRule>
  </conditionalFormatting>
  <conditionalFormatting sqref="BG3:BH3">
    <cfRule type="dataBar" priority="8">
      <dataBar>
        <cfvo type="num" val="0"/>
        <cfvo type="num" val="1"/>
        <color rgb="FFEB7115"/>
      </dataBar>
      <extLst>
        <ext xmlns:x14="http://schemas.microsoft.com/office/spreadsheetml/2009/9/main" uri="{B025F937-C7B1-47D3-B67F-A62EFF666E3E}">
          <x14:id>{861721B2-9B3D-47DF-942D-BEB694961C7C}</x14:id>
        </ext>
      </extLst>
    </cfRule>
  </conditionalFormatting>
  <pageMargins left="0" right="0" top="0" bottom="0" header="0" footer="0"/>
  <pageSetup paperSize="8" scale="73" orientation="landscape" r:id="rId1"/>
  <colBreaks count="3" manualBreakCount="3">
    <brk id="21" max="39" man="1"/>
    <brk id="41" max="1048575" man="1"/>
    <brk id="61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08" id="{40D3EE19-EAF6-4678-B810-85B1A8AA075C}">
            <xm:f>OR(COUNTIF('Vacances et Fermeture'!$F$4:$F$14,I12),COUNTIF('Vacances et Fermeture'!$F$4:$F$14,H10)&gt;0)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H10</xm:sqref>
        </x14:conditionalFormatting>
        <x14:conditionalFormatting xmlns:xm="http://schemas.microsoft.com/office/excel/2006/main">
          <x14:cfRule type="expression" priority="4254" id="{40D3EE19-EAF6-4678-B810-85B1A8AA075C}">
            <xm:f>OR(COUNTIF('Vacances et Fermeture'!$F$4:$F$14,I10),COUNTIF('Vacances et Fermeture'!$F$4:$F$14,H10)&gt;0)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H11 R11:R40 AL12:AL13 H13:H16 H18:H20 AG23:AG32 AV11:AV13 AV15:AV18 W10:W14 L10:L40 M11:M12 M14:M20 W17:W28 M23:M34 M36:M40</xm:sqref>
        </x14:conditionalFormatting>
        <x14:conditionalFormatting xmlns:xm="http://schemas.microsoft.com/office/excel/2006/main">
          <x14:cfRule type="expression" priority="5009" id="{40D3EE19-EAF6-4678-B810-85B1A8AA075C}">
            <xm:f>OR(COUNTIF('Vacances et Fermeture'!$F$4:$F$14,#REF!),COUNTIF('Vacances et Fermeture'!$F$4:$F$14,H12)&gt;0)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H12</xm:sqref>
        </x14:conditionalFormatting>
        <x14:conditionalFormatting xmlns:xm="http://schemas.microsoft.com/office/excel/2006/main">
          <x14:cfRule type="expression" priority="5012" id="{40D3EE19-EAF6-4678-B810-85B1A8AA075C}">
            <xm:f>OR(COUNTIF('Vacances et Fermeture'!$F$4:$F$14,J10),COUNTIF('Vacances et Fermeture'!$F$4:$F$14,H17)&gt;0)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H17 AL38</xm:sqref>
        </x14:conditionalFormatting>
        <x14:conditionalFormatting xmlns:xm="http://schemas.microsoft.com/office/excel/2006/main">
          <x14:cfRule type="expression" priority="5015" id="{40D3EE19-EAF6-4678-B810-85B1A8AA075C}">
            <xm:f>OR(COUNTIF('Vacances et Fermeture'!$F$4:$F$14,#REF!),COUNTIF('Vacances et Fermeture'!$F$4:$F$14,M10)&gt;0)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M10 AL10 AV10</xm:sqref>
        </x14:conditionalFormatting>
        <x14:conditionalFormatting xmlns:xm="http://schemas.microsoft.com/office/excel/2006/main">
          <x14:cfRule type="expression" priority="5014" id="{40D3EE19-EAF6-4678-B810-85B1A8AA075C}">
            <xm:f>OR(COUNTIF('Vacances et Fermeture'!$F$4:$F$14,N10),COUNTIF('Vacances et Fermeture'!$F$4:$F$14,M13)&gt;0)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M13</xm:sqref>
        </x14:conditionalFormatting>
        <x14:conditionalFormatting xmlns:xm="http://schemas.microsoft.com/office/excel/2006/main">
          <x14:cfRule type="expression" priority="4982" id="{40D3EE19-EAF6-4678-B810-85B1A8AA075C}">
            <xm:f>OR(COUNTIF('Vacances et Fermeture'!$F$4:$F$14,#REF!),COUNTIF('Vacances et Fermeture'!$F$4:$F$14,M21)&gt;0)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M21</xm:sqref>
        </x14:conditionalFormatting>
        <x14:conditionalFormatting xmlns:xm="http://schemas.microsoft.com/office/excel/2006/main">
          <x14:cfRule type="expression" priority="4981" id="{40D3EE19-EAF6-4678-B810-85B1A8AA075C}">
            <xm:f>OR(COUNTIF('Vacances et Fermeture'!$F$4:$F$14,N10),COUNTIF('Vacances et Fermeture'!$F$4:$F$14,M11)&gt;0)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M22 AL11</xm:sqref>
        </x14:conditionalFormatting>
        <x14:conditionalFormatting xmlns:xm="http://schemas.microsoft.com/office/excel/2006/main">
          <x14:cfRule type="expression" priority="5001" id="{40D3EE19-EAF6-4678-B810-85B1A8AA075C}">
            <xm:f>OR(COUNTIF('Vacances et Fermeture'!$F$4:$F$14,O33),COUNTIF('Vacances et Fermeture'!$F$4:$F$14,M33)&gt;0)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M35 AG33:AG34</xm:sqref>
        </x14:conditionalFormatting>
        <x14:conditionalFormatting xmlns:xm="http://schemas.microsoft.com/office/excel/2006/main">
          <x14:cfRule type="expression" priority="4121" id="{40D3EE19-EAF6-4678-B810-85B1A8AA075C}">
            <xm:f>OR(COUNTIF('Vacances et Fermeture'!$F$4:$F$14,H10),COUNTIF('Vacances et Fermeture'!$F$4:$F$14,G10)&gt;0)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R10 G10:G40 Q10:Q40 AK10:AK40 AZ10:BA40 BE10:BF40 AL16:AL22 H22:H40 AL25:AL30 AL32:AL33 AL35:AL37 AG37:AG40 AL39:AL40</xm:sqref>
        </x14:conditionalFormatting>
        <x14:conditionalFormatting xmlns:xm="http://schemas.microsoft.com/office/excel/2006/main">
          <x14:cfRule type="expression" priority="4947" id="{40D3EE19-EAF6-4678-B810-85B1A8AA075C}">
            <xm:f>OR(COUNTIF('Vacances et Fermeture'!$F$4:$F$14,#REF!),COUNTIF('Vacances et Fermeture'!$F$4:$F$14,W15)&gt;0)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W15</xm:sqref>
        </x14:conditionalFormatting>
        <x14:conditionalFormatting xmlns:xm="http://schemas.microsoft.com/office/excel/2006/main">
          <x14:cfRule type="expression" priority="4935" id="{40D3EE19-EAF6-4678-B810-85B1A8AA075C}">
            <xm:f>OR(COUNTIF('Vacances et Fermeture'!$F$4:$F$14,AC26),COUNTIF('Vacances et Fermeture'!$F$4:$F$14,W29)&gt;0)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W29:W33</xm:sqref>
        </x14:conditionalFormatting>
        <x14:conditionalFormatting xmlns:xm="http://schemas.microsoft.com/office/excel/2006/main">
          <x14:cfRule type="expression" priority="3988" id="{40D3EE19-EAF6-4678-B810-85B1A8AA075C}">
            <xm:f>OR(COUNTIF('Vacances et Fermeture'!$F$4:$F$14,C10),COUNTIF('Vacances et Fermeture'!$F$4:$F$14,B10)&gt;0)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AB10:AB12 C10:C18 AQ10:AQ21 B10:B40 V10:V40 AA10:AA40 AU10:AU40 AB14:AB25 C20:C40 AV20:AV40 AQ23:AQ32 AB31:AB33 W34:W38 AB35:AB40 W40</xm:sqref>
        </x14:conditionalFormatting>
        <x14:conditionalFormatting xmlns:xm="http://schemas.microsoft.com/office/excel/2006/main">
          <x14:cfRule type="expression" priority="4953" id="{40D3EE19-EAF6-4678-B810-85B1A8AA075C}">
            <xm:f>OR(COUNTIF('Vacances et Fermeture'!$F$4:$F$14,E13),COUNTIF('Vacances et Fermeture'!$F$4:$F$14,C13)&gt;0)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AB13 C19 AV19 AQ22 AL23</xm:sqref>
        </x14:conditionalFormatting>
        <x14:conditionalFormatting xmlns:xm="http://schemas.microsoft.com/office/excel/2006/main">
          <x14:cfRule type="expression" priority="4941" id="{40D3EE19-EAF6-4678-B810-85B1A8AA075C}">
            <xm:f>OR(COUNTIF('Vacances et Fermeture'!$F$4:$F$14,#REF!),COUNTIF('Vacances et Fermeture'!$F$4:$F$14,W26)&gt;0)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AB26:AB30 W39</xm:sqref>
        </x14:conditionalFormatting>
        <x14:conditionalFormatting xmlns:xm="http://schemas.microsoft.com/office/excel/2006/main">
          <x14:cfRule type="expression" priority="4991" id="{40D3EE19-EAF6-4678-B810-85B1A8AA075C}">
            <xm:f>OR(COUNTIF('Vacances et Fermeture'!$F$4:$F$14,#REF!),COUNTIF('Vacances et Fermeture'!$F$4:$F$14,AB34)&gt;0)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AB34</xm:sqref>
        </x14:conditionalFormatting>
        <x14:conditionalFormatting xmlns:xm="http://schemas.microsoft.com/office/excel/2006/main">
          <x14:cfRule type="expression" priority="4657" id="{40D3EE19-EAF6-4678-B810-85B1A8AA075C}">
            <xm:f>OR(COUNTIF('Vacances et Fermeture'!$F$4:$F$14,AG10),COUNTIF('Vacances et Fermeture'!$F$4:$F$14,AF10)&gt;0)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AG10:AG19 AF10:AF40</xm:sqref>
        </x14:conditionalFormatting>
        <x14:conditionalFormatting xmlns:xm="http://schemas.microsoft.com/office/excel/2006/main">
          <x14:cfRule type="expression" priority="4972" id="{40D3EE19-EAF6-4678-B810-85B1A8AA075C}">
            <xm:f>OR(COUNTIF('Vacances et Fermeture'!$F$4:$F$14,#REF!),COUNTIF('Vacances et Fermeture'!$F$4:$F$14,AG20)&gt;0)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AG20</xm:sqref>
        </x14:conditionalFormatting>
        <x14:conditionalFormatting xmlns:xm="http://schemas.microsoft.com/office/excel/2006/main">
          <x14:cfRule type="expression" priority="4969" id="{40D3EE19-EAF6-4678-B810-85B1A8AA075C}">
            <xm:f>OR(COUNTIF('Vacances et Fermeture'!$F$4:$F$14,AH20),COUNTIF('Vacances et Fermeture'!$F$4:$F$14,AG21)&gt;0)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AG21:AG22 AG36</xm:sqref>
        </x14:conditionalFormatting>
        <x14:conditionalFormatting xmlns:xm="http://schemas.microsoft.com/office/excel/2006/main">
          <x14:cfRule type="expression" priority="4978" id="{40D3EE19-EAF6-4678-B810-85B1A8AA075C}">
            <xm:f>OR(COUNTIF('Vacances et Fermeture'!$F$4:$F$14,#REF!),COUNTIF('Vacances et Fermeture'!$F$4:$F$14,AG35)&gt;0)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AG35</xm:sqref>
        </x14:conditionalFormatting>
        <x14:conditionalFormatting xmlns:xm="http://schemas.microsoft.com/office/excel/2006/main">
          <x14:cfRule type="expression" priority="4963" id="{40D3EE19-EAF6-4678-B810-85B1A8AA075C}">
            <xm:f>OR(COUNTIF('Vacances et Fermeture'!$F$4:$F$14,#REF!),COUNTIF('Vacances et Fermeture'!$F$4:$F$14,H14)&gt;0)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AL14 H21</xm:sqref>
        </x14:conditionalFormatting>
        <x14:conditionalFormatting xmlns:xm="http://schemas.microsoft.com/office/excel/2006/main">
          <x14:cfRule type="expression" priority="4945" id="{40D3EE19-EAF6-4678-B810-85B1A8AA075C}">
            <xm:f>OR(COUNTIF('Vacances et Fermeture'!$F$4:$F$14,X14),COUNTIF('Vacances et Fermeture'!$F$4:$F$14,W15)&gt;0)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AL15 W16</xm:sqref>
        </x14:conditionalFormatting>
        <x14:conditionalFormatting xmlns:xm="http://schemas.microsoft.com/office/excel/2006/main">
          <x14:cfRule type="expression" priority="4959" id="{40D3EE19-EAF6-4678-B810-85B1A8AA075C}">
            <xm:f>OR(COUNTIF('Vacances et Fermeture'!$F$4:$F$14,#REF!),COUNTIF('Vacances et Fermeture'!$F$4:$F$14,AL24)&gt;0)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AL24</xm:sqref>
        </x14:conditionalFormatting>
        <x14:conditionalFormatting xmlns:xm="http://schemas.microsoft.com/office/excel/2006/main">
          <x14:cfRule type="expression" priority="4997" id="{40D3EE19-EAF6-4678-B810-85B1A8AA075C}">
            <xm:f>OR(COUNTIF('Vacances et Fermeture'!$F$4:$F$14,#REF!),COUNTIF('Vacances et Fermeture'!$F$4:$F$14,AL31)&gt;0)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AL31</xm:sqref>
        </x14:conditionalFormatting>
        <x14:conditionalFormatting xmlns:xm="http://schemas.microsoft.com/office/excel/2006/main">
          <x14:cfRule type="expression" priority="4995" id="{40D3EE19-EAF6-4678-B810-85B1A8AA075C}">
            <xm:f>OR(COUNTIF('Vacances et Fermeture'!$F$4:$F$14,#REF!),COUNTIF('Vacances et Fermeture'!$F$4:$F$14,AL34)&gt;0)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AL34</xm:sqref>
        </x14:conditionalFormatting>
        <x14:conditionalFormatting xmlns:xm="http://schemas.microsoft.com/office/excel/2006/main">
          <x14:cfRule type="expression" priority="4929" id="{40D3EE19-EAF6-4678-B810-85B1A8AA075C}">
            <xm:f>OR(COUNTIF('Vacances et Fermeture'!$F$4:$F$14,AQ10),COUNTIF('Vacances et Fermeture'!$F$4:$F$14,AP10)&gt;0)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AP10:AP40 AQ34:AQ40</xm:sqref>
        </x14:conditionalFormatting>
        <x14:conditionalFormatting xmlns:xm="http://schemas.microsoft.com/office/excel/2006/main">
          <x14:cfRule type="expression" priority="4987" id="{40D3EE19-EAF6-4678-B810-85B1A8AA075C}">
            <xm:f>OR(COUNTIF('Vacances et Fermeture'!$F$4:$F$14,#REF!),COUNTIF('Vacances et Fermeture'!$F$4:$F$14,AQ33)&gt;0)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AQ33</xm:sqref>
        </x14:conditionalFormatting>
        <x14:conditionalFormatting xmlns:xm="http://schemas.microsoft.com/office/excel/2006/main">
          <x14:cfRule type="expression" priority="5026" id="{BDBDAC0C-6D2A-4C29-A9D0-EF58C3644F36}">
            <xm:f>OR(COUNTIF('Vacances et Fermeture'!$C$18:$C$142,B10)&gt;0)</xm:f>
            <x14:dxf>
              <font>
                <b/>
                <i val="0"/>
                <color theme="0"/>
              </font>
              <fill>
                <patternFill>
                  <bgColor rgb="FFFF5D5D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AU10:AV40 AK10:AL40 G10:H40 AF10:AG40 AA10:AB40 AP10:AQ40 B10:C40 Q10:R40 V10:W40 AZ10:BA40 BE10:BF40</xm:sqref>
        </x14:conditionalFormatting>
        <x14:conditionalFormatting xmlns:xm="http://schemas.microsoft.com/office/excel/2006/main">
          <x14:cfRule type="expression" priority="5017" id="{40D3EE19-EAF6-4678-B810-85B1A8AA075C}">
            <xm:f>OR(COUNTIF('Vacances et Fermeture'!$F$4:$F$14,AW10),COUNTIF('Vacances et Fermeture'!$F$4:$F$14,AV14)&gt;0)</xm:f>
            <x14:dxf>
              <font>
                <b/>
                <i val="0"/>
                <color theme="0"/>
              </font>
              <fill>
                <patternFill>
                  <bgColor theme="5" tint="0.59996337778862885"/>
                </patternFill>
              </fill>
              <border>
                <bottom style="thin">
                  <color theme="0"/>
                </bottom>
                <vertical/>
                <horizontal/>
              </border>
            </x14:dxf>
          </x14:cfRule>
          <xm:sqref>AV14</xm:sqref>
        </x14:conditionalFormatting>
        <x14:conditionalFormatting xmlns:xm="http://schemas.microsoft.com/office/excel/2006/main">
          <x14:cfRule type="dataBar" id="{B29B64FB-C936-4365-A80A-BEDBAC1653F8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FF0000"/>
              <x14:negativeFillColor rgb="FFFF0000"/>
              <x14:negativeBorderColor rgb="FFFF0000"/>
              <x14:axisColor rgb="FF000000"/>
            </x14:dataBar>
          </x14:cfRule>
          <xm:sqref>AW3:AX3</xm:sqref>
        </x14:conditionalFormatting>
        <x14:conditionalFormatting xmlns:xm="http://schemas.microsoft.com/office/excel/2006/main">
          <x14:cfRule type="dataBar" id="{375ACB51-1248-4041-8AE1-09700914A970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FFFF00"/>
              <x14:negativeFillColor rgb="FFFF0000"/>
              <x14:negativeBorderColor rgb="FFFF0000"/>
              <x14:axisColor rgb="FF000000"/>
            </x14:dataBar>
          </x14:cfRule>
          <xm:sqref>AX5</xm:sqref>
        </x14:conditionalFormatting>
        <x14:conditionalFormatting xmlns:xm="http://schemas.microsoft.com/office/excel/2006/main">
          <x14:cfRule type="dataBar" id="{D30006C2-06E7-427B-994D-6B27DF2E62BD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EB7BCE"/>
              <x14:negativeFillColor rgb="FFFF0000"/>
              <x14:negativeBorderColor rgb="FFFF0000"/>
              <x14:axisColor rgb="FF000000"/>
            </x14:dataBar>
          </x14:cfRule>
          <xm:sqref>AY3</xm:sqref>
        </x14:conditionalFormatting>
        <x14:conditionalFormatting xmlns:xm="http://schemas.microsoft.com/office/excel/2006/main">
          <x14:cfRule type="dataBar" id="{0307482A-5C9C-46CA-B53B-2079C3C41273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993300"/>
              <x14:negativeFillColor rgb="FFFF0000"/>
              <x14:negativeBorderColor rgb="FFFF0000"/>
              <x14:axisColor rgb="FF000000"/>
            </x14:dataBar>
          </x14:cfRule>
          <xm:sqref>AY5</xm:sqref>
        </x14:conditionalFormatting>
        <x14:conditionalFormatting xmlns:xm="http://schemas.microsoft.com/office/excel/2006/main">
          <x14:cfRule type="dataBar" id="{861721B2-9B3D-47DF-942D-BEB694961C7C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EB7115"/>
              <x14:negativeFillColor rgb="FFFF0000"/>
              <x14:negativeBorderColor rgb="FFFF0000"/>
              <x14:axisColor rgb="FF000000"/>
            </x14:dataBar>
          </x14:cfRule>
          <xm:sqref>BG3:BH3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F331-E347-4539-844F-87141065092A}">
  <dimension ref="A1:W25"/>
  <sheetViews>
    <sheetView workbookViewId="0">
      <selection activeCell="C1" sqref="C1:C1048576"/>
    </sheetView>
  </sheetViews>
  <sheetFormatPr baseColWidth="10" defaultRowHeight="15" x14ac:dyDescent="0.25"/>
  <cols>
    <col min="1" max="2" width="5.7109375" customWidth="1"/>
    <col min="3" max="3" width="20.7109375" customWidth="1"/>
    <col min="4" max="23" width="15.7109375" customWidth="1"/>
  </cols>
  <sheetData>
    <row r="1" spans="1:23" ht="15.75" thickBot="1" x14ac:dyDescent="0.3">
      <c r="A1" s="96"/>
      <c r="B1" s="96"/>
      <c r="C1" s="97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</row>
    <row r="2" spans="1:23" ht="31.5" x14ac:dyDescent="0.25">
      <c r="A2" s="98"/>
      <c r="B2" s="99"/>
      <c r="C2" s="125" t="s">
        <v>52</v>
      </c>
      <c r="D2" s="100" t="s">
        <v>53</v>
      </c>
      <c r="E2" s="100" t="s">
        <v>54</v>
      </c>
      <c r="F2" s="100" t="s">
        <v>55</v>
      </c>
      <c r="G2" s="100" t="s">
        <v>56</v>
      </c>
      <c r="H2" s="100" t="s">
        <v>57</v>
      </c>
      <c r="I2" s="100" t="s">
        <v>58</v>
      </c>
      <c r="J2" s="100" t="s">
        <v>59</v>
      </c>
      <c r="K2" s="126" t="s">
        <v>60</v>
      </c>
      <c r="L2" s="100" t="s">
        <v>61</v>
      </c>
      <c r="M2" s="100" t="s">
        <v>62</v>
      </c>
      <c r="N2" s="100" t="s">
        <v>63</v>
      </c>
      <c r="O2" s="100" t="s">
        <v>64</v>
      </c>
      <c r="P2" s="100" t="s">
        <v>65</v>
      </c>
      <c r="Q2" s="100" t="s">
        <v>66</v>
      </c>
      <c r="R2" s="101" t="s">
        <v>67</v>
      </c>
      <c r="S2" s="101" t="s">
        <v>68</v>
      </c>
      <c r="T2" s="101" t="s">
        <v>69</v>
      </c>
      <c r="U2" s="100" t="s">
        <v>70</v>
      </c>
      <c r="V2" s="100" t="s">
        <v>71</v>
      </c>
      <c r="W2" s="100" t="s">
        <v>72</v>
      </c>
    </row>
    <row r="3" spans="1:23" ht="15.75" x14ac:dyDescent="0.25">
      <c r="A3" s="96"/>
      <c r="B3" s="102"/>
      <c r="C3" s="103"/>
      <c r="D3" s="104"/>
      <c r="E3" s="105"/>
      <c r="F3" s="106"/>
      <c r="G3" s="107"/>
      <c r="H3" s="108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8"/>
      <c r="U3" s="108"/>
      <c r="V3" s="108"/>
      <c r="W3" s="106"/>
    </row>
    <row r="4" spans="1:23" ht="15.75" x14ac:dyDescent="0.25">
      <c r="A4" s="96"/>
      <c r="B4" s="102"/>
      <c r="C4" s="103"/>
      <c r="D4" s="104"/>
      <c r="E4" s="110"/>
      <c r="F4" s="111"/>
      <c r="G4" s="112"/>
      <c r="H4" s="113"/>
      <c r="I4" s="114"/>
      <c r="J4" s="109"/>
      <c r="K4" s="109"/>
      <c r="L4" s="109"/>
      <c r="M4" s="109"/>
      <c r="N4" s="108"/>
      <c r="O4" s="108"/>
      <c r="P4" s="108"/>
      <c r="Q4" s="108"/>
      <c r="R4" s="108"/>
      <c r="S4" s="108"/>
      <c r="T4" s="108"/>
      <c r="U4" s="108"/>
      <c r="V4" s="108"/>
      <c r="W4" s="106"/>
    </row>
    <row r="5" spans="1:23" ht="15.75" x14ac:dyDescent="0.25">
      <c r="A5" s="96"/>
      <c r="B5" s="102"/>
      <c r="C5" s="103"/>
      <c r="D5" s="104"/>
      <c r="E5" s="110"/>
      <c r="F5" s="111"/>
      <c r="G5" s="112"/>
      <c r="H5" s="113"/>
      <c r="I5" s="114"/>
      <c r="J5" s="109"/>
      <c r="K5" s="109"/>
      <c r="L5" s="109"/>
      <c r="M5" s="109"/>
      <c r="N5" s="108"/>
      <c r="O5" s="108"/>
      <c r="P5" s="108"/>
      <c r="Q5" s="108"/>
      <c r="R5" s="108"/>
      <c r="S5" s="108"/>
      <c r="T5" s="108"/>
      <c r="U5" s="108"/>
      <c r="V5" s="108"/>
      <c r="W5" s="106"/>
    </row>
    <row r="6" spans="1:23" ht="15.75" x14ac:dyDescent="0.25">
      <c r="A6" s="96"/>
      <c r="B6" s="102"/>
      <c r="C6" s="103"/>
      <c r="D6" s="104"/>
      <c r="E6" s="110"/>
      <c r="F6" s="115"/>
      <c r="G6" s="116"/>
      <c r="H6" s="113"/>
      <c r="I6" s="114"/>
      <c r="J6" s="109"/>
      <c r="K6" s="109"/>
      <c r="L6" s="109"/>
      <c r="M6" s="109"/>
      <c r="N6" s="108"/>
      <c r="O6" s="108"/>
      <c r="P6" s="108"/>
      <c r="Q6" s="108"/>
      <c r="R6" s="108"/>
      <c r="S6" s="108"/>
      <c r="T6" s="108"/>
      <c r="U6" s="108"/>
      <c r="V6" s="108"/>
      <c r="W6" s="106"/>
    </row>
    <row r="7" spans="1:23" ht="15.75" x14ac:dyDescent="0.25">
      <c r="A7" s="96"/>
      <c r="B7" s="102"/>
      <c r="C7" s="103"/>
      <c r="D7" s="104"/>
      <c r="E7" s="110"/>
      <c r="F7" s="115"/>
      <c r="G7" s="116"/>
      <c r="H7" s="113"/>
      <c r="I7" s="114"/>
      <c r="J7" s="109"/>
      <c r="K7" s="109"/>
      <c r="L7" s="109"/>
      <c r="M7" s="109"/>
      <c r="N7" s="108"/>
      <c r="O7" s="108"/>
      <c r="P7" s="108"/>
      <c r="Q7" s="108"/>
      <c r="R7" s="108"/>
      <c r="S7" s="108"/>
      <c r="T7" s="108"/>
      <c r="U7" s="108"/>
      <c r="V7" s="108"/>
      <c r="W7" s="106"/>
    </row>
    <row r="8" spans="1:23" ht="15.75" x14ac:dyDescent="0.25">
      <c r="A8" s="96"/>
      <c r="B8" s="102"/>
      <c r="C8" s="117"/>
      <c r="D8" s="104"/>
      <c r="E8" s="110"/>
      <c r="F8" s="111"/>
      <c r="G8" s="112"/>
      <c r="H8" s="113"/>
      <c r="I8" s="114"/>
      <c r="J8" s="109"/>
      <c r="K8" s="109"/>
      <c r="L8" s="109"/>
      <c r="M8" s="109"/>
      <c r="N8" s="108"/>
      <c r="O8" s="118"/>
      <c r="P8" s="108"/>
      <c r="Q8" s="108"/>
      <c r="R8" s="108"/>
      <c r="S8" s="108"/>
      <c r="T8" s="108"/>
      <c r="U8" s="108"/>
      <c r="V8" s="108"/>
      <c r="W8" s="106"/>
    </row>
    <row r="9" spans="1:23" ht="15.75" x14ac:dyDescent="0.25">
      <c r="A9" s="96"/>
      <c r="B9" s="102"/>
      <c r="C9" s="103"/>
      <c r="D9" s="104"/>
      <c r="E9" s="110"/>
      <c r="F9" s="111"/>
      <c r="G9" s="112"/>
      <c r="H9" s="113"/>
      <c r="I9" s="114"/>
      <c r="J9" s="109"/>
      <c r="K9" s="109"/>
      <c r="L9" s="109"/>
      <c r="M9" s="109"/>
      <c r="N9" s="108"/>
      <c r="O9" s="118"/>
      <c r="P9" s="108"/>
      <c r="Q9" s="108"/>
      <c r="R9" s="108"/>
      <c r="S9" s="108"/>
      <c r="T9" s="108"/>
      <c r="U9" s="108"/>
      <c r="V9" s="108"/>
      <c r="W9" s="106"/>
    </row>
    <row r="10" spans="1:23" ht="15.75" x14ac:dyDescent="0.25">
      <c r="A10" s="96"/>
      <c r="B10" s="102"/>
      <c r="C10" s="103"/>
      <c r="D10" s="104"/>
      <c r="E10" s="110"/>
      <c r="F10" s="111"/>
      <c r="G10" s="112"/>
      <c r="H10" s="113"/>
      <c r="I10" s="114"/>
      <c r="J10" s="109"/>
      <c r="K10" s="109"/>
      <c r="L10" s="109"/>
      <c r="M10" s="109"/>
      <c r="N10" s="108"/>
      <c r="O10" s="108"/>
      <c r="P10" s="108"/>
      <c r="Q10" s="108"/>
      <c r="R10" s="108"/>
      <c r="S10" s="108"/>
      <c r="T10" s="108"/>
      <c r="U10" s="108"/>
      <c r="V10" s="108"/>
      <c r="W10" s="106"/>
    </row>
    <row r="11" spans="1:23" ht="15.75" x14ac:dyDescent="0.25">
      <c r="A11" s="96"/>
      <c r="B11" s="102"/>
      <c r="C11" s="103"/>
      <c r="D11" s="104"/>
      <c r="E11" s="110"/>
      <c r="F11" s="119"/>
      <c r="G11" s="116"/>
      <c r="H11" s="113"/>
      <c r="I11" s="114"/>
      <c r="J11" s="109"/>
      <c r="K11" s="109"/>
      <c r="L11" s="109"/>
      <c r="M11" s="109"/>
      <c r="N11" s="108"/>
      <c r="O11" s="108"/>
      <c r="P11" s="108"/>
      <c r="Q11" s="108"/>
      <c r="R11" s="108"/>
      <c r="S11" s="108"/>
      <c r="T11" s="108"/>
      <c r="U11" s="108"/>
      <c r="V11" s="108"/>
      <c r="W11" s="106"/>
    </row>
    <row r="12" spans="1:23" ht="15.75" x14ac:dyDescent="0.25">
      <c r="A12" s="96"/>
      <c r="B12" s="102"/>
      <c r="C12" s="103"/>
      <c r="D12" s="104"/>
      <c r="E12" s="110"/>
      <c r="F12" s="115"/>
      <c r="G12" s="116"/>
      <c r="H12" s="113"/>
      <c r="I12" s="114"/>
      <c r="J12" s="109"/>
      <c r="K12" s="109"/>
      <c r="L12" s="109"/>
      <c r="M12" s="109"/>
      <c r="N12" s="108"/>
      <c r="O12" s="108"/>
      <c r="P12" s="108"/>
      <c r="Q12" s="108"/>
      <c r="R12" s="108"/>
      <c r="S12" s="108"/>
      <c r="T12" s="108"/>
      <c r="U12" s="108"/>
      <c r="V12" s="108"/>
      <c r="W12" s="106"/>
    </row>
    <row r="13" spans="1:23" ht="15.75" x14ac:dyDescent="0.25">
      <c r="A13" s="96"/>
      <c r="B13" s="102"/>
      <c r="C13" s="103"/>
      <c r="D13" s="104"/>
      <c r="E13" s="110"/>
      <c r="F13" s="115"/>
      <c r="G13" s="116"/>
      <c r="H13" s="113"/>
      <c r="I13" s="114"/>
      <c r="J13" s="109"/>
      <c r="K13" s="109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6"/>
    </row>
    <row r="14" spans="1:23" ht="15.75" x14ac:dyDescent="0.25">
      <c r="A14" s="96"/>
      <c r="B14" s="102"/>
      <c r="C14" s="103"/>
      <c r="D14" s="104"/>
      <c r="E14" s="120"/>
      <c r="F14" s="115"/>
      <c r="G14" s="116"/>
      <c r="H14" s="113"/>
      <c r="I14" s="114"/>
      <c r="J14" s="109"/>
      <c r="K14" s="109"/>
      <c r="L14" s="109"/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6"/>
    </row>
    <row r="15" spans="1:23" ht="15.75" x14ac:dyDescent="0.25">
      <c r="A15" s="96"/>
      <c r="B15" s="102"/>
      <c r="C15" s="103"/>
      <c r="D15" s="104"/>
      <c r="E15" s="110"/>
      <c r="F15" s="115"/>
      <c r="G15" s="116"/>
      <c r="H15" s="113"/>
      <c r="I15" s="114"/>
      <c r="J15" s="109"/>
      <c r="K15" s="109"/>
      <c r="L15" s="109"/>
      <c r="M15" s="109"/>
      <c r="N15" s="108"/>
      <c r="O15" s="108"/>
      <c r="P15" s="108"/>
      <c r="Q15" s="108"/>
      <c r="R15" s="108"/>
      <c r="S15" s="108"/>
      <c r="T15" s="108"/>
      <c r="U15" s="108"/>
      <c r="V15" s="108"/>
      <c r="W15" s="106"/>
    </row>
    <row r="16" spans="1:23" ht="15.75" x14ac:dyDescent="0.25">
      <c r="A16" s="96"/>
      <c r="B16" s="102"/>
      <c r="C16" s="103"/>
      <c r="D16" s="104"/>
      <c r="E16" s="104"/>
      <c r="F16" s="106"/>
      <c r="G16" s="116"/>
      <c r="H16" s="113"/>
      <c r="I16" s="114"/>
      <c r="J16" s="109"/>
      <c r="K16" s="109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6"/>
    </row>
    <row r="17" spans="1:23" ht="15.75" x14ac:dyDescent="0.25">
      <c r="A17" s="96"/>
      <c r="B17" s="102"/>
      <c r="C17" s="103"/>
      <c r="D17" s="104"/>
      <c r="E17" s="104"/>
      <c r="F17" s="106"/>
      <c r="G17" s="116"/>
      <c r="H17" s="113"/>
      <c r="I17" s="114"/>
      <c r="J17" s="109"/>
      <c r="K17" s="109"/>
      <c r="L17" s="109"/>
      <c r="M17" s="109"/>
      <c r="N17" s="108"/>
      <c r="O17" s="108"/>
      <c r="P17" s="108"/>
      <c r="Q17" s="108"/>
      <c r="R17" s="108"/>
      <c r="S17" s="108"/>
      <c r="T17" s="108"/>
      <c r="U17" s="108"/>
      <c r="V17" s="108"/>
      <c r="W17" s="106"/>
    </row>
    <row r="18" spans="1:23" ht="15.75" x14ac:dyDescent="0.25">
      <c r="A18" s="96"/>
      <c r="B18" s="102"/>
      <c r="C18" s="103"/>
      <c r="D18" s="104"/>
      <c r="E18" s="104"/>
      <c r="F18" s="106"/>
      <c r="G18" s="116"/>
      <c r="H18" s="113"/>
      <c r="I18" s="114"/>
      <c r="J18" s="109"/>
      <c r="K18" s="109"/>
      <c r="L18" s="109"/>
      <c r="M18" s="109"/>
      <c r="N18" s="108"/>
      <c r="O18" s="108"/>
      <c r="P18" s="108"/>
      <c r="Q18" s="108"/>
      <c r="R18" s="108"/>
      <c r="S18" s="108"/>
      <c r="T18" s="108"/>
      <c r="U18" s="108"/>
      <c r="V18" s="108"/>
      <c r="W18" s="106"/>
    </row>
    <row r="19" spans="1:23" ht="15.75" x14ac:dyDescent="0.25">
      <c r="A19" s="96"/>
      <c r="B19" s="102"/>
      <c r="C19" s="103"/>
      <c r="D19" s="104"/>
      <c r="E19" s="104"/>
      <c r="F19" s="106"/>
      <c r="G19" s="116"/>
      <c r="H19" s="113"/>
      <c r="I19" s="114"/>
      <c r="J19" s="109"/>
      <c r="K19" s="109"/>
      <c r="L19" s="109"/>
      <c r="M19" s="109"/>
      <c r="N19" s="108"/>
      <c r="O19" s="108"/>
      <c r="P19" s="108"/>
      <c r="Q19" s="108"/>
      <c r="R19" s="108"/>
      <c r="S19" s="108"/>
      <c r="T19" s="108"/>
      <c r="U19" s="108"/>
      <c r="V19" s="108"/>
      <c r="W19" s="106"/>
    </row>
    <row r="20" spans="1:23" ht="15.75" x14ac:dyDescent="0.25">
      <c r="A20" s="96"/>
      <c r="B20" s="102"/>
      <c r="C20" s="103"/>
      <c r="D20" s="104"/>
      <c r="E20" s="104"/>
      <c r="F20" s="106"/>
      <c r="G20" s="116"/>
      <c r="H20" s="113"/>
      <c r="I20" s="114"/>
      <c r="J20" s="109"/>
      <c r="K20" s="109"/>
      <c r="L20" s="109"/>
      <c r="M20" s="109"/>
      <c r="N20" s="108"/>
      <c r="O20" s="108"/>
      <c r="P20" s="108"/>
      <c r="Q20" s="108"/>
      <c r="R20" s="108"/>
      <c r="S20" s="108"/>
      <c r="T20" s="108"/>
      <c r="U20" s="108"/>
      <c r="V20" s="108"/>
      <c r="W20" s="106"/>
    </row>
    <row r="21" spans="1:23" ht="15.75" x14ac:dyDescent="0.25">
      <c r="A21" s="96"/>
      <c r="B21" s="102"/>
      <c r="C21" s="103"/>
      <c r="D21" s="104"/>
      <c r="E21" s="104"/>
      <c r="F21" s="106"/>
      <c r="G21" s="116"/>
      <c r="H21" s="113"/>
      <c r="I21" s="114"/>
      <c r="J21" s="109"/>
      <c r="K21" s="109"/>
      <c r="L21" s="109"/>
      <c r="M21" s="109"/>
      <c r="N21" s="108"/>
      <c r="O21" s="108"/>
      <c r="P21" s="108"/>
      <c r="Q21" s="108"/>
      <c r="R21" s="108"/>
      <c r="S21" s="108"/>
      <c r="T21" s="108"/>
      <c r="U21" s="108"/>
      <c r="V21" s="108"/>
      <c r="W21" s="106"/>
    </row>
    <row r="22" spans="1:23" ht="15.75" x14ac:dyDescent="0.25">
      <c r="A22" s="96"/>
      <c r="B22" s="102"/>
      <c r="C22" s="103"/>
      <c r="D22" s="104"/>
      <c r="E22" s="104"/>
      <c r="F22" s="106"/>
      <c r="G22" s="116"/>
      <c r="H22" s="113"/>
      <c r="I22" s="114"/>
      <c r="J22" s="109"/>
      <c r="K22" s="109"/>
      <c r="L22" s="109"/>
      <c r="M22" s="109"/>
      <c r="N22" s="108"/>
      <c r="O22" s="108"/>
      <c r="P22" s="108"/>
      <c r="Q22" s="108"/>
      <c r="R22" s="108"/>
      <c r="S22" s="108"/>
      <c r="T22" s="108"/>
      <c r="U22" s="108"/>
      <c r="V22" s="108"/>
      <c r="W22" s="106"/>
    </row>
    <row r="23" spans="1:23" ht="15.75" x14ac:dyDescent="0.25">
      <c r="A23" s="96"/>
      <c r="B23" s="102"/>
      <c r="C23" s="103"/>
      <c r="D23" s="104"/>
      <c r="E23" s="104"/>
      <c r="F23" s="106"/>
      <c r="G23" s="116"/>
      <c r="H23" s="113"/>
      <c r="I23" s="114"/>
      <c r="J23" s="109"/>
      <c r="K23" s="109"/>
      <c r="L23" s="109"/>
      <c r="M23" s="109"/>
      <c r="N23" s="108"/>
      <c r="O23" s="108"/>
      <c r="P23" s="108"/>
      <c r="Q23" s="108"/>
      <c r="R23" s="108"/>
      <c r="S23" s="108"/>
      <c r="T23" s="108"/>
      <c r="U23" s="108"/>
      <c r="V23" s="108"/>
      <c r="W23" s="106"/>
    </row>
    <row r="24" spans="1:23" ht="16.5" thickBot="1" x14ac:dyDescent="0.3">
      <c r="A24" s="96"/>
      <c r="B24" s="102"/>
      <c r="C24" s="103"/>
      <c r="D24" s="104"/>
      <c r="E24" s="104"/>
      <c r="F24" s="106"/>
      <c r="G24" s="107"/>
      <c r="H24" s="113"/>
      <c r="I24" s="114"/>
      <c r="J24" s="109"/>
      <c r="K24" s="109"/>
      <c r="L24" s="109"/>
      <c r="M24" s="109"/>
      <c r="N24" s="108"/>
      <c r="O24" s="108"/>
      <c r="P24" s="108"/>
      <c r="Q24" s="108"/>
      <c r="R24" s="108"/>
      <c r="S24" s="108"/>
      <c r="T24" s="108"/>
      <c r="U24" s="108"/>
      <c r="V24" s="108"/>
      <c r="W24" s="106"/>
    </row>
    <row r="25" spans="1:23" ht="15.75" thickBot="1" x14ac:dyDescent="0.3">
      <c r="A25" s="96"/>
      <c r="B25" s="121">
        <f>SUM(B3:B24)</f>
        <v>0</v>
      </c>
      <c r="C25" s="122"/>
      <c r="D25" s="123"/>
      <c r="E25" s="123"/>
      <c r="F25" s="123"/>
      <c r="G25" s="123"/>
      <c r="H25" s="123"/>
      <c r="I25" s="123"/>
      <c r="J25" s="124"/>
      <c r="K25" s="123"/>
      <c r="L25" s="96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B9DB-3D50-4CCD-B71C-E919DDFC60C5}">
  <dimension ref="B1:S16"/>
  <sheetViews>
    <sheetView workbookViewId="0">
      <selection activeCell="E22" sqref="E22"/>
    </sheetView>
  </sheetViews>
  <sheetFormatPr baseColWidth="10" defaultRowHeight="15" x14ac:dyDescent="0.25"/>
  <cols>
    <col min="1" max="2" width="5.7109375" customWidth="1"/>
    <col min="3" max="3" width="20.7109375" customWidth="1"/>
    <col min="4" max="19" width="15.7109375" customWidth="1"/>
  </cols>
  <sheetData>
    <row r="1" spans="2:19" ht="15.75" thickBot="1" x14ac:dyDescent="0.3"/>
    <row r="2" spans="2:19" ht="31.5" x14ac:dyDescent="0.25">
      <c r="B2" s="127"/>
      <c r="C2" s="143" t="s">
        <v>52</v>
      </c>
      <c r="D2" s="128" t="s">
        <v>53</v>
      </c>
      <c r="E2" s="128" t="s">
        <v>54</v>
      </c>
      <c r="F2" s="128" t="s">
        <v>17</v>
      </c>
      <c r="G2" s="128" t="s">
        <v>73</v>
      </c>
      <c r="H2" s="128" t="s">
        <v>57</v>
      </c>
      <c r="I2" s="128" t="s">
        <v>58</v>
      </c>
      <c r="J2" s="128" t="s">
        <v>59</v>
      </c>
      <c r="K2" s="144" t="s">
        <v>60</v>
      </c>
      <c r="L2" s="128" t="s">
        <v>61</v>
      </c>
      <c r="M2" s="128" t="s">
        <v>62</v>
      </c>
      <c r="N2" s="128" t="s">
        <v>63</v>
      </c>
      <c r="O2" s="128" t="s">
        <v>74</v>
      </c>
      <c r="P2" s="129" t="s">
        <v>69</v>
      </c>
      <c r="Q2" s="129" t="s">
        <v>67</v>
      </c>
      <c r="R2" s="128" t="s">
        <v>71</v>
      </c>
      <c r="S2" s="128" t="s">
        <v>72</v>
      </c>
    </row>
    <row r="3" spans="2:19" ht="15.75" x14ac:dyDescent="0.25">
      <c r="B3" s="102"/>
      <c r="C3" s="130"/>
      <c r="D3" s="131"/>
      <c r="E3" s="131"/>
      <c r="F3" s="132"/>
      <c r="G3" s="133"/>
      <c r="H3" s="131"/>
      <c r="I3" s="134"/>
      <c r="J3" s="134"/>
      <c r="K3" s="134"/>
      <c r="L3" s="134"/>
      <c r="M3" s="131"/>
      <c r="N3" s="131"/>
      <c r="O3" s="135"/>
      <c r="P3" s="131"/>
      <c r="Q3" s="131"/>
      <c r="R3" s="131"/>
      <c r="S3" s="132"/>
    </row>
    <row r="4" spans="2:19" ht="15.75" x14ac:dyDescent="0.25">
      <c r="B4" s="102"/>
      <c r="C4" s="130"/>
      <c r="D4" s="108"/>
      <c r="E4" s="136"/>
      <c r="F4" s="106"/>
      <c r="G4" s="107"/>
      <c r="H4" s="108"/>
      <c r="I4" s="137"/>
      <c r="J4" s="137"/>
      <c r="K4" s="137"/>
      <c r="L4" s="137"/>
      <c r="M4" s="108"/>
      <c r="N4" s="108"/>
      <c r="O4" s="108"/>
      <c r="P4" s="108"/>
      <c r="Q4" s="108"/>
      <c r="R4" s="108"/>
      <c r="S4" s="106"/>
    </row>
    <row r="5" spans="2:19" ht="15.75" x14ac:dyDescent="0.25">
      <c r="B5" s="102"/>
      <c r="C5" s="130"/>
      <c r="D5" s="108"/>
      <c r="E5" s="108"/>
      <c r="F5" s="138"/>
      <c r="G5" s="139"/>
      <c r="H5" s="108"/>
      <c r="I5" s="137"/>
      <c r="J5" s="137"/>
      <c r="K5" s="137"/>
      <c r="L5" s="137"/>
      <c r="M5" s="108"/>
      <c r="N5" s="108"/>
      <c r="O5" s="108"/>
      <c r="P5" s="108"/>
      <c r="Q5" s="108"/>
      <c r="R5" s="108"/>
      <c r="S5" s="106"/>
    </row>
    <row r="6" spans="2:19" ht="15.75" x14ac:dyDescent="0.25">
      <c r="B6" s="102"/>
      <c r="C6" s="130"/>
      <c r="D6" s="108"/>
      <c r="E6" s="108"/>
      <c r="F6" s="138"/>
      <c r="G6" s="139"/>
      <c r="H6" s="108"/>
      <c r="I6" s="137"/>
      <c r="J6" s="137"/>
      <c r="K6" s="137"/>
      <c r="L6" s="137"/>
      <c r="M6" s="108"/>
      <c r="N6" s="108"/>
      <c r="O6" s="108"/>
      <c r="P6" s="108"/>
      <c r="Q6" s="108"/>
      <c r="R6" s="108"/>
      <c r="S6" s="106"/>
    </row>
    <row r="7" spans="2:19" ht="15.75" x14ac:dyDescent="0.25">
      <c r="B7" s="102"/>
      <c r="C7" s="130"/>
      <c r="D7" s="108"/>
      <c r="E7" s="108"/>
      <c r="F7" s="138"/>
      <c r="G7" s="140"/>
      <c r="H7" s="108"/>
      <c r="I7" s="137"/>
      <c r="J7" s="137"/>
      <c r="K7" s="137"/>
      <c r="L7" s="137"/>
      <c r="M7" s="108"/>
      <c r="N7" s="108"/>
      <c r="O7" s="108"/>
      <c r="P7" s="108"/>
      <c r="Q7" s="108"/>
      <c r="R7" s="108"/>
      <c r="S7" s="106"/>
    </row>
    <row r="8" spans="2:19" ht="15.75" x14ac:dyDescent="0.25">
      <c r="B8" s="102"/>
      <c r="C8" s="130"/>
      <c r="D8" s="108"/>
      <c r="E8" s="108"/>
      <c r="F8" s="106"/>
      <c r="G8" s="107"/>
      <c r="H8" s="108"/>
      <c r="I8" s="137"/>
      <c r="J8" s="137"/>
      <c r="K8" s="137"/>
      <c r="L8" s="137"/>
      <c r="M8" s="108"/>
      <c r="N8" s="108"/>
      <c r="O8" s="108"/>
      <c r="P8" s="108"/>
      <c r="Q8" s="108"/>
      <c r="R8" s="108"/>
      <c r="S8" s="106"/>
    </row>
    <row r="9" spans="2:19" ht="15.75" x14ac:dyDescent="0.25">
      <c r="B9" s="102"/>
      <c r="C9" s="130"/>
      <c r="D9" s="108"/>
      <c r="E9" s="108"/>
      <c r="F9" s="106"/>
      <c r="G9" s="107"/>
      <c r="H9" s="108"/>
      <c r="I9" s="137"/>
      <c r="J9" s="137"/>
      <c r="K9" s="137"/>
      <c r="L9" s="137"/>
      <c r="M9" s="108"/>
      <c r="N9" s="108"/>
      <c r="O9" s="108"/>
      <c r="P9" s="108"/>
      <c r="Q9" s="108"/>
      <c r="R9" s="108"/>
      <c r="S9" s="106"/>
    </row>
    <row r="10" spans="2:19" ht="15.75" x14ac:dyDescent="0.25">
      <c r="B10" s="102"/>
      <c r="C10" s="130"/>
      <c r="D10" s="108"/>
      <c r="E10" s="108"/>
      <c r="F10" s="106"/>
      <c r="G10" s="107"/>
      <c r="H10" s="108"/>
      <c r="I10" s="137"/>
      <c r="J10" s="137"/>
      <c r="K10" s="137"/>
      <c r="L10" s="137"/>
      <c r="M10" s="108"/>
      <c r="N10" s="108"/>
      <c r="O10" s="108"/>
      <c r="P10" s="108"/>
      <c r="Q10" s="108"/>
      <c r="R10" s="108"/>
      <c r="S10" s="106"/>
    </row>
    <row r="11" spans="2:19" ht="15.75" x14ac:dyDescent="0.25">
      <c r="B11" s="102"/>
      <c r="C11" s="130"/>
      <c r="D11" s="108"/>
      <c r="E11" s="108"/>
      <c r="F11" s="106"/>
      <c r="G11" s="107"/>
      <c r="H11" s="108"/>
      <c r="I11" s="137"/>
      <c r="J11" s="137"/>
      <c r="K11" s="137"/>
      <c r="L11" s="137"/>
      <c r="M11" s="108"/>
      <c r="N11" s="108"/>
      <c r="O11" s="108"/>
      <c r="P11" s="108"/>
      <c r="Q11" s="108"/>
      <c r="R11" s="108"/>
      <c r="S11" s="106"/>
    </row>
    <row r="12" spans="2:19" ht="15.75" x14ac:dyDescent="0.25">
      <c r="B12" s="102"/>
      <c r="C12" s="130"/>
      <c r="D12" s="108"/>
      <c r="E12" s="108"/>
      <c r="F12" s="106"/>
      <c r="G12" s="107"/>
      <c r="H12" s="108"/>
      <c r="I12" s="137"/>
      <c r="J12" s="137"/>
      <c r="K12" s="137"/>
      <c r="L12" s="137"/>
      <c r="M12" s="108"/>
      <c r="N12" s="108"/>
      <c r="O12" s="108"/>
      <c r="P12" s="108"/>
      <c r="Q12" s="108"/>
      <c r="R12" s="108"/>
      <c r="S12" s="106"/>
    </row>
    <row r="13" spans="2:19" ht="15.75" x14ac:dyDescent="0.25">
      <c r="B13" s="102"/>
      <c r="C13" s="130"/>
      <c r="D13" s="108"/>
      <c r="E13" s="136"/>
      <c r="F13" s="138"/>
      <c r="G13" s="139"/>
      <c r="H13" s="108"/>
      <c r="I13" s="137"/>
      <c r="J13" s="137"/>
      <c r="K13" s="137"/>
      <c r="L13" s="137"/>
      <c r="M13" s="108"/>
      <c r="N13" s="108"/>
      <c r="O13" s="108"/>
      <c r="P13" s="108"/>
      <c r="Q13" s="108"/>
      <c r="R13" s="108"/>
      <c r="S13" s="106"/>
    </row>
    <row r="14" spans="2:19" ht="15.75" x14ac:dyDescent="0.25">
      <c r="B14" s="102"/>
      <c r="C14" s="130"/>
      <c r="D14" s="108"/>
      <c r="E14" s="108"/>
      <c r="F14" s="138"/>
      <c r="G14" s="139"/>
      <c r="H14" s="108"/>
      <c r="I14" s="137"/>
      <c r="J14" s="137"/>
      <c r="K14" s="137"/>
      <c r="L14" s="137"/>
      <c r="M14" s="108"/>
      <c r="N14" s="108"/>
      <c r="O14" s="108"/>
      <c r="P14" s="108"/>
      <c r="Q14" s="108"/>
      <c r="R14" s="108"/>
      <c r="S14" s="106"/>
    </row>
    <row r="15" spans="2:19" ht="15.75" x14ac:dyDescent="0.25">
      <c r="B15" s="102"/>
      <c r="C15" s="130"/>
      <c r="D15" s="108"/>
      <c r="E15" s="141"/>
      <c r="F15" s="106"/>
      <c r="G15" s="107"/>
      <c r="H15" s="108"/>
      <c r="I15" s="137"/>
      <c r="J15" s="137"/>
      <c r="K15" s="137"/>
      <c r="L15" s="137"/>
      <c r="M15" s="108"/>
      <c r="N15" s="108"/>
      <c r="O15" s="108"/>
      <c r="P15" s="108"/>
      <c r="Q15" s="108"/>
      <c r="R15" s="108"/>
      <c r="S15" s="106"/>
    </row>
    <row r="16" spans="2:19" ht="15.75" x14ac:dyDescent="0.25">
      <c r="B16" s="142">
        <f>SUM(B3:B15)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22F3-F09C-416E-9BB3-E351DD1E77C1}">
  <dimension ref="B3:G142"/>
  <sheetViews>
    <sheetView zoomScale="99" zoomScaleNormal="99" workbookViewId="0">
      <selection activeCell="C143" sqref="C143"/>
    </sheetView>
  </sheetViews>
  <sheetFormatPr baseColWidth="10" defaultRowHeight="15" x14ac:dyDescent="0.25"/>
  <cols>
    <col min="1" max="1" width="11.42578125" customWidth="1"/>
    <col min="2" max="2" width="27" customWidth="1"/>
    <col min="3" max="3" width="20.7109375" style="43" customWidth="1"/>
    <col min="5" max="6" width="20.7109375" customWidth="1"/>
    <col min="8" max="8" width="20.7109375" customWidth="1"/>
    <col min="9" max="9" width="32.28515625" customWidth="1"/>
    <col min="11" max="11" width="20.7109375" customWidth="1"/>
    <col min="12" max="12" width="32.28515625" customWidth="1"/>
    <col min="14" max="14" width="20.7109375" customWidth="1"/>
    <col min="15" max="15" width="34.28515625" customWidth="1"/>
    <col min="17" max="17" width="20.7109375" customWidth="1"/>
    <col min="18" max="18" width="34.28515625" customWidth="1"/>
    <col min="20" max="20" width="20.7109375" customWidth="1"/>
    <col min="21" max="21" width="34.28515625" customWidth="1"/>
    <col min="23" max="23" width="20.7109375" customWidth="1"/>
    <col min="24" max="24" width="34" customWidth="1"/>
    <col min="26" max="26" width="20.7109375" customWidth="1"/>
    <col min="27" max="27" width="34" customWidth="1"/>
    <col min="29" max="29" width="20.7109375" customWidth="1"/>
    <col min="30" max="30" width="34" customWidth="1"/>
    <col min="32" max="32" width="23.28515625" customWidth="1"/>
    <col min="33" max="33" width="28.7109375" customWidth="1"/>
  </cols>
  <sheetData>
    <row r="3" spans="2:7" ht="24.95" customHeight="1" thickBot="1" x14ac:dyDescent="0.3">
      <c r="B3" s="14" t="s">
        <v>16</v>
      </c>
      <c r="C3" s="44" t="s">
        <v>17</v>
      </c>
      <c r="D3" s="13"/>
      <c r="E3" s="14" t="s">
        <v>18</v>
      </c>
      <c r="F3" s="17" t="s">
        <v>17</v>
      </c>
      <c r="G3" s="13"/>
    </row>
    <row r="4" spans="2:7" ht="15.75" thickTop="1" x14ac:dyDescent="0.25">
      <c r="B4" s="15">
        <v>2024</v>
      </c>
      <c r="C4" s="45">
        <v>45383</v>
      </c>
      <c r="E4" s="19" t="s">
        <v>19</v>
      </c>
      <c r="F4" s="18">
        <f>DATE(ANNEE,1,1)</f>
        <v>45658</v>
      </c>
    </row>
    <row r="5" spans="2:7" x14ac:dyDescent="0.25">
      <c r="B5" s="16">
        <v>2025</v>
      </c>
      <c r="C5" s="42">
        <v>45768</v>
      </c>
      <c r="E5" s="19" t="s">
        <v>20</v>
      </c>
      <c r="F5" s="18">
        <f>INDEX(Tableau_paques[Date],MATCH(ANNEES,Tableau_paques[Année],0),1)</f>
        <v>46118</v>
      </c>
    </row>
    <row r="6" spans="2:7" x14ac:dyDescent="0.25">
      <c r="B6" s="16">
        <v>2026</v>
      </c>
      <c r="C6" s="42">
        <v>46118</v>
      </c>
      <c r="E6" s="19" t="s">
        <v>21</v>
      </c>
      <c r="F6" s="18">
        <f>DATE(ANNEES,5,1)</f>
        <v>46143</v>
      </c>
    </row>
    <row r="7" spans="2:7" x14ac:dyDescent="0.25">
      <c r="B7" s="16">
        <v>2027</v>
      </c>
      <c r="C7" s="42">
        <v>46475</v>
      </c>
      <c r="E7" s="19" t="s">
        <v>22</v>
      </c>
      <c r="F7" s="18">
        <f>DATE(ANNEES,5,8)</f>
        <v>46150</v>
      </c>
    </row>
    <row r="8" spans="2:7" x14ac:dyDescent="0.25">
      <c r="B8" s="16">
        <v>2028</v>
      </c>
      <c r="C8" s="42">
        <v>46860</v>
      </c>
      <c r="E8" s="19" t="s">
        <v>23</v>
      </c>
      <c r="F8" s="18">
        <f>F5+38</f>
        <v>46156</v>
      </c>
    </row>
    <row r="9" spans="2:7" x14ac:dyDescent="0.25">
      <c r="B9" s="16">
        <v>2029</v>
      </c>
      <c r="C9" s="42">
        <v>47210</v>
      </c>
      <c r="E9" s="19" t="s">
        <v>24</v>
      </c>
      <c r="F9" s="18">
        <f>F5+49</f>
        <v>46167</v>
      </c>
    </row>
    <row r="10" spans="2:7" x14ac:dyDescent="0.25">
      <c r="B10" s="16">
        <v>2030</v>
      </c>
      <c r="C10" s="42">
        <v>47595</v>
      </c>
      <c r="E10" s="19" t="s">
        <v>25</v>
      </c>
      <c r="F10" s="18">
        <f>DATE(ANNEE,7,14)</f>
        <v>45852</v>
      </c>
    </row>
    <row r="11" spans="2:7" x14ac:dyDescent="0.25">
      <c r="B11" s="16">
        <v>2031</v>
      </c>
      <c r="C11" s="42">
        <v>47952</v>
      </c>
      <c r="E11" s="19" t="s">
        <v>26</v>
      </c>
      <c r="F11" s="18">
        <f>DATE(ANNEES,8,15)</f>
        <v>46249</v>
      </c>
    </row>
    <row r="12" spans="2:7" x14ac:dyDescent="0.25">
      <c r="B12" s="16">
        <v>2032</v>
      </c>
      <c r="C12" s="42">
        <v>48333</v>
      </c>
      <c r="E12" s="19" t="s">
        <v>27</v>
      </c>
      <c r="F12" s="18">
        <f>DATE(ANNEE,11,1)</f>
        <v>45962</v>
      </c>
    </row>
    <row r="13" spans="2:7" x14ac:dyDescent="0.25">
      <c r="B13" s="16">
        <v>2033</v>
      </c>
      <c r="C13" s="42">
        <v>48686</v>
      </c>
      <c r="E13" s="19" t="s">
        <v>28</v>
      </c>
      <c r="F13" s="18">
        <f>DATE(ANNEE,11,11)</f>
        <v>45972</v>
      </c>
    </row>
    <row r="14" spans="2:7" x14ac:dyDescent="0.25">
      <c r="B14" s="16">
        <v>2034</v>
      </c>
      <c r="C14" s="42">
        <v>49043</v>
      </c>
      <c r="E14" s="19" t="s">
        <v>29</v>
      </c>
      <c r="F14" s="18">
        <f>DATE(ANNEE,12,25)</f>
        <v>46016</v>
      </c>
    </row>
    <row r="17" spans="2:6" ht="15.75" thickBot="1" x14ac:dyDescent="0.3">
      <c r="B17" s="14" t="s">
        <v>30</v>
      </c>
      <c r="C17" s="44" t="s">
        <v>17</v>
      </c>
      <c r="E17" s="14" t="s">
        <v>31</v>
      </c>
      <c r="F17" s="17" t="s">
        <v>17</v>
      </c>
    </row>
    <row r="18" spans="2:6" ht="15.75" thickTop="1" x14ac:dyDescent="0.25">
      <c r="B18" s="21" t="s">
        <v>46</v>
      </c>
      <c r="C18" s="42">
        <v>45900</v>
      </c>
      <c r="E18" s="19"/>
      <c r="F18" s="18">
        <v>45411</v>
      </c>
    </row>
    <row r="19" spans="2:6" x14ac:dyDescent="0.25">
      <c r="B19" s="21" t="s">
        <v>47</v>
      </c>
      <c r="C19" s="42">
        <v>45948</v>
      </c>
      <c r="E19" s="19"/>
      <c r="F19" s="18">
        <v>45412</v>
      </c>
    </row>
    <row r="20" spans="2:6" x14ac:dyDescent="0.25">
      <c r="B20" s="21"/>
      <c r="C20" s="42">
        <v>45949</v>
      </c>
      <c r="E20" s="19"/>
      <c r="F20" s="18">
        <v>45413</v>
      </c>
    </row>
    <row r="21" spans="2:6" x14ac:dyDescent="0.25">
      <c r="B21" s="21"/>
      <c r="C21" s="42">
        <v>45950</v>
      </c>
      <c r="E21" s="19"/>
      <c r="F21" s="18">
        <v>45414</v>
      </c>
    </row>
    <row r="22" spans="2:6" x14ac:dyDescent="0.25">
      <c r="B22" s="21"/>
      <c r="C22" s="42">
        <v>45951</v>
      </c>
      <c r="E22" s="19"/>
      <c r="F22" s="18">
        <v>45415</v>
      </c>
    </row>
    <row r="23" spans="2:6" x14ac:dyDescent="0.25">
      <c r="B23" s="21"/>
      <c r="C23" s="42">
        <v>45952</v>
      </c>
      <c r="E23" s="19"/>
      <c r="F23" s="18">
        <v>45416</v>
      </c>
    </row>
    <row r="24" spans="2:6" x14ac:dyDescent="0.25">
      <c r="B24" s="21"/>
      <c r="C24" s="42">
        <v>45953</v>
      </c>
      <c r="E24" s="19"/>
      <c r="F24" s="18">
        <v>45420</v>
      </c>
    </row>
    <row r="25" spans="2:6" x14ac:dyDescent="0.25">
      <c r="B25" s="21"/>
      <c r="C25" s="42">
        <v>45954</v>
      </c>
      <c r="E25" s="19"/>
      <c r="F25" s="18">
        <v>45421</v>
      </c>
    </row>
    <row r="26" spans="2:6" x14ac:dyDescent="0.25">
      <c r="B26" s="21"/>
      <c r="C26" s="42">
        <v>45955</v>
      </c>
      <c r="E26" s="19"/>
      <c r="F26" s="18">
        <v>45422</v>
      </c>
    </row>
    <row r="27" spans="2:6" x14ac:dyDescent="0.25">
      <c r="B27" s="21"/>
      <c r="C27" s="42">
        <v>45956</v>
      </c>
      <c r="E27" s="19"/>
      <c r="F27" s="18">
        <v>45423</v>
      </c>
    </row>
    <row r="28" spans="2:6" x14ac:dyDescent="0.25">
      <c r="B28" s="21"/>
      <c r="C28" s="42">
        <v>45957</v>
      </c>
      <c r="E28" s="19"/>
      <c r="F28" s="18">
        <v>45424</v>
      </c>
    </row>
    <row r="29" spans="2:6" x14ac:dyDescent="0.25">
      <c r="B29" s="21"/>
      <c r="C29" s="42">
        <v>45958</v>
      </c>
      <c r="E29" s="19"/>
      <c r="F29" s="18"/>
    </row>
    <row r="30" spans="2:6" x14ac:dyDescent="0.25">
      <c r="B30" s="21"/>
      <c r="C30" s="42">
        <v>45959</v>
      </c>
    </row>
    <row r="31" spans="2:6" x14ac:dyDescent="0.25">
      <c r="B31" s="21"/>
      <c r="C31" s="42">
        <v>45960</v>
      </c>
    </row>
    <row r="32" spans="2:6" x14ac:dyDescent="0.25">
      <c r="B32" s="21"/>
      <c r="C32" s="42">
        <v>45961</v>
      </c>
    </row>
    <row r="33" spans="2:3" x14ac:dyDescent="0.25">
      <c r="B33" s="21"/>
      <c r="C33" s="42">
        <v>45962</v>
      </c>
    </row>
    <row r="34" spans="2:3" x14ac:dyDescent="0.25">
      <c r="B34" s="21"/>
      <c r="C34" s="42">
        <v>45963</v>
      </c>
    </row>
    <row r="35" spans="2:3" x14ac:dyDescent="0.25">
      <c r="B35" s="21" t="s">
        <v>48</v>
      </c>
      <c r="C35" s="42">
        <v>46011</v>
      </c>
    </row>
    <row r="36" spans="2:3" x14ac:dyDescent="0.25">
      <c r="B36" s="21"/>
      <c r="C36" s="42">
        <v>46012</v>
      </c>
    </row>
    <row r="37" spans="2:3" x14ac:dyDescent="0.25">
      <c r="B37" s="21"/>
      <c r="C37" s="42">
        <v>46013</v>
      </c>
    </row>
    <row r="38" spans="2:3" x14ac:dyDescent="0.25">
      <c r="B38" s="21"/>
      <c r="C38" s="42">
        <v>46014</v>
      </c>
    </row>
    <row r="39" spans="2:3" x14ac:dyDescent="0.25">
      <c r="B39" s="21"/>
      <c r="C39" s="42">
        <v>46015</v>
      </c>
    </row>
    <row r="40" spans="2:3" x14ac:dyDescent="0.25">
      <c r="B40" s="21"/>
      <c r="C40" s="42">
        <v>46016</v>
      </c>
    </row>
    <row r="41" spans="2:3" x14ac:dyDescent="0.25">
      <c r="B41" s="21"/>
      <c r="C41" s="42">
        <v>46017</v>
      </c>
    </row>
    <row r="42" spans="2:3" x14ac:dyDescent="0.25">
      <c r="B42" s="21"/>
      <c r="C42" s="42">
        <v>46018</v>
      </c>
    </row>
    <row r="43" spans="2:3" x14ac:dyDescent="0.25">
      <c r="B43" s="21"/>
      <c r="C43" s="42">
        <v>46019</v>
      </c>
    </row>
    <row r="44" spans="2:3" x14ac:dyDescent="0.25">
      <c r="B44" s="21"/>
      <c r="C44" s="42">
        <v>46020</v>
      </c>
    </row>
    <row r="45" spans="2:3" x14ac:dyDescent="0.25">
      <c r="B45" s="21"/>
      <c r="C45" s="42">
        <v>46021</v>
      </c>
    </row>
    <row r="46" spans="2:3" x14ac:dyDescent="0.25">
      <c r="B46" s="21"/>
      <c r="C46" s="42">
        <v>46022</v>
      </c>
    </row>
    <row r="47" spans="2:3" x14ac:dyDescent="0.25">
      <c r="B47" s="21"/>
      <c r="C47" s="42">
        <v>46023</v>
      </c>
    </row>
    <row r="48" spans="2:3" x14ac:dyDescent="0.25">
      <c r="B48" s="21"/>
      <c r="C48" s="42">
        <v>46024</v>
      </c>
    </row>
    <row r="49" spans="2:3" x14ac:dyDescent="0.25">
      <c r="B49" s="21"/>
      <c r="C49" s="42">
        <v>46025</v>
      </c>
    </row>
    <row r="50" spans="2:3" x14ac:dyDescent="0.25">
      <c r="B50" s="21"/>
      <c r="C50" s="42">
        <v>46026</v>
      </c>
    </row>
    <row r="51" spans="2:3" x14ac:dyDescent="0.25">
      <c r="B51" s="21" t="s">
        <v>49</v>
      </c>
      <c r="C51" s="42">
        <v>46067</v>
      </c>
    </row>
    <row r="52" spans="2:3" x14ac:dyDescent="0.25">
      <c r="B52" s="21"/>
      <c r="C52" s="42">
        <v>46068</v>
      </c>
    </row>
    <row r="53" spans="2:3" x14ac:dyDescent="0.25">
      <c r="B53" s="21"/>
      <c r="C53" s="42">
        <v>46069</v>
      </c>
    </row>
    <row r="54" spans="2:3" x14ac:dyDescent="0.25">
      <c r="B54" s="21"/>
      <c r="C54" s="42">
        <v>46070</v>
      </c>
    </row>
    <row r="55" spans="2:3" x14ac:dyDescent="0.25">
      <c r="B55" s="21"/>
      <c r="C55" s="42">
        <v>46071</v>
      </c>
    </row>
    <row r="56" spans="2:3" x14ac:dyDescent="0.25">
      <c r="B56" s="21"/>
      <c r="C56" s="42">
        <v>46072</v>
      </c>
    </row>
    <row r="57" spans="2:3" x14ac:dyDescent="0.25">
      <c r="B57" s="21"/>
      <c r="C57" s="42">
        <v>46073</v>
      </c>
    </row>
    <row r="58" spans="2:3" x14ac:dyDescent="0.25">
      <c r="B58" s="21"/>
      <c r="C58" s="42">
        <v>46074</v>
      </c>
    </row>
    <row r="59" spans="2:3" x14ac:dyDescent="0.25">
      <c r="B59" s="21"/>
      <c r="C59" s="42">
        <v>46075</v>
      </c>
    </row>
    <row r="60" spans="2:3" x14ac:dyDescent="0.25">
      <c r="B60" s="21"/>
      <c r="C60" s="42">
        <v>46076</v>
      </c>
    </row>
    <row r="61" spans="2:3" x14ac:dyDescent="0.25">
      <c r="B61" s="21"/>
      <c r="C61" s="42">
        <v>46077</v>
      </c>
    </row>
    <row r="62" spans="2:3" x14ac:dyDescent="0.25">
      <c r="B62" s="21"/>
      <c r="C62" s="42">
        <v>46078</v>
      </c>
    </row>
    <row r="63" spans="2:3" x14ac:dyDescent="0.25">
      <c r="B63" s="21"/>
      <c r="C63" s="42">
        <v>46079</v>
      </c>
    </row>
    <row r="64" spans="2:3" x14ac:dyDescent="0.25">
      <c r="B64" s="21"/>
      <c r="C64" s="42">
        <v>46080</v>
      </c>
    </row>
    <row r="65" spans="2:3" x14ac:dyDescent="0.25">
      <c r="B65" s="21"/>
      <c r="C65" s="42">
        <v>46081</v>
      </c>
    </row>
    <row r="66" spans="2:3" x14ac:dyDescent="0.25">
      <c r="B66" s="21"/>
      <c r="C66" s="42">
        <v>46082</v>
      </c>
    </row>
    <row r="67" spans="2:3" x14ac:dyDescent="0.25">
      <c r="B67" s="21" t="s">
        <v>50</v>
      </c>
      <c r="C67" s="42">
        <v>46123</v>
      </c>
    </row>
    <row r="68" spans="2:3" x14ac:dyDescent="0.25">
      <c r="B68" s="21"/>
      <c r="C68" s="42">
        <v>46124</v>
      </c>
    </row>
    <row r="69" spans="2:3" x14ac:dyDescent="0.25">
      <c r="B69" s="21"/>
      <c r="C69" s="42">
        <v>46125</v>
      </c>
    </row>
    <row r="70" spans="2:3" x14ac:dyDescent="0.25">
      <c r="B70" s="21"/>
      <c r="C70" s="42">
        <v>46126</v>
      </c>
    </row>
    <row r="71" spans="2:3" x14ac:dyDescent="0.25">
      <c r="B71" s="21"/>
      <c r="C71" s="42">
        <v>46127</v>
      </c>
    </row>
    <row r="72" spans="2:3" x14ac:dyDescent="0.25">
      <c r="B72" s="21"/>
      <c r="C72" s="42">
        <v>46128</v>
      </c>
    </row>
    <row r="73" spans="2:3" x14ac:dyDescent="0.25">
      <c r="B73" s="21"/>
      <c r="C73" s="42">
        <v>46129</v>
      </c>
    </row>
    <row r="74" spans="2:3" x14ac:dyDescent="0.25">
      <c r="B74" s="21"/>
      <c r="C74" s="42">
        <v>46130</v>
      </c>
    </row>
    <row r="75" spans="2:3" x14ac:dyDescent="0.25">
      <c r="B75" s="21"/>
      <c r="C75" s="42">
        <v>46131</v>
      </c>
    </row>
    <row r="76" spans="2:3" x14ac:dyDescent="0.25">
      <c r="B76" s="21"/>
      <c r="C76" s="42">
        <v>46132</v>
      </c>
    </row>
    <row r="77" spans="2:3" x14ac:dyDescent="0.25">
      <c r="B77" s="21"/>
      <c r="C77" s="42">
        <v>46133</v>
      </c>
    </row>
    <row r="78" spans="2:3" x14ac:dyDescent="0.25">
      <c r="B78" s="21"/>
      <c r="C78" s="42">
        <v>46134</v>
      </c>
    </row>
    <row r="79" spans="2:3" x14ac:dyDescent="0.25">
      <c r="B79" s="21"/>
      <c r="C79" s="42">
        <v>46135</v>
      </c>
    </row>
    <row r="80" spans="2:3" x14ac:dyDescent="0.25">
      <c r="B80" s="21"/>
      <c r="C80" s="42">
        <v>46136</v>
      </c>
    </row>
    <row r="81" spans="2:3" x14ac:dyDescent="0.25">
      <c r="B81" s="21"/>
      <c r="C81" s="42">
        <v>46137</v>
      </c>
    </row>
    <row r="82" spans="2:3" x14ac:dyDescent="0.25">
      <c r="B82" s="21"/>
      <c r="C82" s="42">
        <v>46138</v>
      </c>
    </row>
    <row r="83" spans="2:3" x14ac:dyDescent="0.25">
      <c r="B83" s="21" t="s">
        <v>51</v>
      </c>
      <c r="C83" s="42">
        <v>46207</v>
      </c>
    </row>
    <row r="84" spans="2:3" x14ac:dyDescent="0.25">
      <c r="B84" s="21"/>
      <c r="C84" s="42">
        <v>46208</v>
      </c>
    </row>
    <row r="85" spans="2:3" x14ac:dyDescent="0.25">
      <c r="B85" s="21"/>
      <c r="C85" s="42">
        <v>46209</v>
      </c>
    </row>
    <row r="86" spans="2:3" x14ac:dyDescent="0.25">
      <c r="B86" s="21"/>
      <c r="C86" s="42">
        <v>46210</v>
      </c>
    </row>
    <row r="87" spans="2:3" x14ac:dyDescent="0.25">
      <c r="B87" s="21"/>
      <c r="C87" s="42">
        <v>46211</v>
      </c>
    </row>
    <row r="88" spans="2:3" x14ac:dyDescent="0.25">
      <c r="B88" s="21"/>
      <c r="C88" s="42">
        <v>46212</v>
      </c>
    </row>
    <row r="89" spans="2:3" x14ac:dyDescent="0.25">
      <c r="B89" s="21"/>
      <c r="C89" s="42">
        <v>46213</v>
      </c>
    </row>
    <row r="90" spans="2:3" x14ac:dyDescent="0.25">
      <c r="B90" s="21"/>
      <c r="C90" s="42">
        <v>46214</v>
      </c>
    </row>
    <row r="91" spans="2:3" x14ac:dyDescent="0.25">
      <c r="B91" s="21"/>
      <c r="C91" s="42">
        <v>46215</v>
      </c>
    </row>
    <row r="92" spans="2:3" x14ac:dyDescent="0.25">
      <c r="B92" s="21"/>
      <c r="C92" s="42">
        <v>46216</v>
      </c>
    </row>
    <row r="93" spans="2:3" x14ac:dyDescent="0.25">
      <c r="B93" s="21"/>
      <c r="C93" s="42">
        <v>46217</v>
      </c>
    </row>
    <row r="94" spans="2:3" x14ac:dyDescent="0.25">
      <c r="B94" s="21"/>
      <c r="C94" s="42">
        <v>46218</v>
      </c>
    </row>
    <row r="95" spans="2:3" x14ac:dyDescent="0.25">
      <c r="B95" s="21"/>
      <c r="C95" s="42">
        <v>46219</v>
      </c>
    </row>
    <row r="96" spans="2:3" x14ac:dyDescent="0.25">
      <c r="B96" s="21"/>
      <c r="C96" s="42">
        <v>46220</v>
      </c>
    </row>
    <row r="97" spans="2:3" x14ac:dyDescent="0.25">
      <c r="B97" s="21"/>
      <c r="C97" s="42">
        <v>46221</v>
      </c>
    </row>
    <row r="98" spans="2:3" x14ac:dyDescent="0.25">
      <c r="B98" s="21"/>
      <c r="C98" s="42">
        <v>46222</v>
      </c>
    </row>
    <row r="99" spans="2:3" x14ac:dyDescent="0.25">
      <c r="B99" s="21"/>
      <c r="C99" s="42">
        <v>46223</v>
      </c>
    </row>
    <row r="100" spans="2:3" x14ac:dyDescent="0.25">
      <c r="B100" s="21"/>
      <c r="C100" s="42">
        <v>46224</v>
      </c>
    </row>
    <row r="101" spans="2:3" x14ac:dyDescent="0.25">
      <c r="B101" s="21"/>
      <c r="C101" s="42">
        <v>46225</v>
      </c>
    </row>
    <row r="102" spans="2:3" x14ac:dyDescent="0.25">
      <c r="B102" s="21"/>
      <c r="C102" s="42">
        <v>46226</v>
      </c>
    </row>
    <row r="103" spans="2:3" x14ac:dyDescent="0.25">
      <c r="B103" s="21"/>
      <c r="C103" s="42">
        <v>46227</v>
      </c>
    </row>
    <row r="104" spans="2:3" x14ac:dyDescent="0.25">
      <c r="B104" s="21"/>
      <c r="C104" s="42">
        <v>46228</v>
      </c>
    </row>
    <row r="105" spans="2:3" x14ac:dyDescent="0.25">
      <c r="B105" s="21"/>
      <c r="C105" s="42">
        <v>46229</v>
      </c>
    </row>
    <row r="106" spans="2:3" x14ac:dyDescent="0.25">
      <c r="B106" s="21"/>
      <c r="C106" s="42">
        <v>46230</v>
      </c>
    </row>
    <row r="107" spans="2:3" x14ac:dyDescent="0.25">
      <c r="B107" s="21"/>
      <c r="C107" s="42">
        <v>46231</v>
      </c>
    </row>
    <row r="108" spans="2:3" x14ac:dyDescent="0.25">
      <c r="B108" s="21"/>
      <c r="C108" s="42">
        <v>46232</v>
      </c>
    </row>
    <row r="109" spans="2:3" x14ac:dyDescent="0.25">
      <c r="B109" s="21"/>
      <c r="C109" s="42">
        <v>46233</v>
      </c>
    </row>
    <row r="110" spans="2:3" x14ac:dyDescent="0.25">
      <c r="B110" s="21"/>
      <c r="C110" s="42">
        <v>46234</v>
      </c>
    </row>
    <row r="111" spans="2:3" x14ac:dyDescent="0.25">
      <c r="B111" s="21"/>
      <c r="C111" s="42">
        <v>46235</v>
      </c>
    </row>
    <row r="112" spans="2:3" x14ac:dyDescent="0.25">
      <c r="B112" s="21"/>
      <c r="C112" s="42">
        <v>46236</v>
      </c>
    </row>
    <row r="113" spans="2:3" x14ac:dyDescent="0.25">
      <c r="B113" s="21"/>
      <c r="C113" s="42">
        <v>46237</v>
      </c>
    </row>
    <row r="114" spans="2:3" x14ac:dyDescent="0.25">
      <c r="B114" s="21"/>
      <c r="C114" s="42">
        <v>46238</v>
      </c>
    </row>
    <row r="115" spans="2:3" x14ac:dyDescent="0.25">
      <c r="B115" s="21"/>
      <c r="C115" s="42">
        <v>46239</v>
      </c>
    </row>
    <row r="116" spans="2:3" x14ac:dyDescent="0.25">
      <c r="B116" s="21"/>
      <c r="C116" s="42">
        <v>46240</v>
      </c>
    </row>
    <row r="117" spans="2:3" x14ac:dyDescent="0.25">
      <c r="B117" s="21"/>
      <c r="C117" s="42">
        <v>46241</v>
      </c>
    </row>
    <row r="118" spans="2:3" x14ac:dyDescent="0.25">
      <c r="B118" s="21"/>
      <c r="C118" s="42">
        <v>46242</v>
      </c>
    </row>
    <row r="119" spans="2:3" x14ac:dyDescent="0.25">
      <c r="B119" s="21"/>
      <c r="C119" s="42">
        <v>46243</v>
      </c>
    </row>
    <row r="120" spans="2:3" x14ac:dyDescent="0.25">
      <c r="B120" s="21"/>
      <c r="C120" s="42">
        <v>46244</v>
      </c>
    </row>
    <row r="121" spans="2:3" x14ac:dyDescent="0.25">
      <c r="B121" s="21"/>
      <c r="C121" s="42">
        <v>46245</v>
      </c>
    </row>
    <row r="122" spans="2:3" x14ac:dyDescent="0.25">
      <c r="B122" s="21"/>
      <c r="C122" s="42">
        <v>46246</v>
      </c>
    </row>
    <row r="123" spans="2:3" x14ac:dyDescent="0.25">
      <c r="B123" s="21"/>
      <c r="C123" s="42">
        <v>46247</v>
      </c>
    </row>
    <row r="124" spans="2:3" x14ac:dyDescent="0.25">
      <c r="B124" s="21"/>
      <c r="C124" s="42">
        <v>46248</v>
      </c>
    </row>
    <row r="125" spans="2:3" x14ac:dyDescent="0.25">
      <c r="B125" s="21"/>
      <c r="C125" s="42">
        <v>46249</v>
      </c>
    </row>
    <row r="126" spans="2:3" x14ac:dyDescent="0.25">
      <c r="B126" s="21"/>
      <c r="C126" s="42">
        <v>46250</v>
      </c>
    </row>
    <row r="127" spans="2:3" x14ac:dyDescent="0.25">
      <c r="B127" s="21"/>
      <c r="C127" s="42">
        <v>46251</v>
      </c>
    </row>
    <row r="128" spans="2:3" x14ac:dyDescent="0.25">
      <c r="B128" s="21"/>
      <c r="C128" s="42">
        <v>46252</v>
      </c>
    </row>
    <row r="129" spans="2:3" x14ac:dyDescent="0.25">
      <c r="B129" s="21"/>
      <c r="C129" s="42">
        <v>46253</v>
      </c>
    </row>
    <row r="130" spans="2:3" x14ac:dyDescent="0.25">
      <c r="B130" s="21"/>
      <c r="C130" s="42">
        <v>46254</v>
      </c>
    </row>
    <row r="131" spans="2:3" x14ac:dyDescent="0.25">
      <c r="B131" s="21"/>
      <c r="C131" s="42">
        <v>46255</v>
      </c>
    </row>
    <row r="132" spans="2:3" x14ac:dyDescent="0.25">
      <c r="B132" s="21"/>
      <c r="C132" s="42">
        <v>46256</v>
      </c>
    </row>
    <row r="133" spans="2:3" x14ac:dyDescent="0.25">
      <c r="B133" s="21"/>
      <c r="C133" s="42">
        <v>46257</v>
      </c>
    </row>
    <row r="134" spans="2:3" x14ac:dyDescent="0.25">
      <c r="B134" s="21"/>
      <c r="C134" s="42">
        <v>46258</v>
      </c>
    </row>
    <row r="135" spans="2:3" x14ac:dyDescent="0.25">
      <c r="B135" s="21"/>
      <c r="C135" s="42">
        <v>46259</v>
      </c>
    </row>
    <row r="136" spans="2:3" x14ac:dyDescent="0.25">
      <c r="B136" s="19"/>
      <c r="C136" s="42">
        <v>46260</v>
      </c>
    </row>
    <row r="137" spans="2:3" x14ac:dyDescent="0.25">
      <c r="B137" s="19"/>
      <c r="C137" s="42">
        <v>46261</v>
      </c>
    </row>
    <row r="138" spans="2:3" x14ac:dyDescent="0.25">
      <c r="B138" s="19"/>
      <c r="C138" s="42">
        <v>46262</v>
      </c>
    </row>
    <row r="139" spans="2:3" x14ac:dyDescent="0.25">
      <c r="B139" s="19"/>
      <c r="C139" s="42">
        <v>46263</v>
      </c>
    </row>
    <row r="140" spans="2:3" x14ac:dyDescent="0.25">
      <c r="B140" s="19"/>
      <c r="C140" s="42">
        <v>46264</v>
      </c>
    </row>
    <row r="141" spans="2:3" x14ac:dyDescent="0.25">
      <c r="B141" s="19"/>
      <c r="C141" s="42">
        <v>46265</v>
      </c>
    </row>
    <row r="142" spans="2:3" x14ac:dyDescent="0.25">
      <c r="B142" s="19"/>
      <c r="C142" s="4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Calendrier</vt:lpstr>
      <vt:lpstr>Spectacles</vt:lpstr>
      <vt:lpstr>Résidences</vt:lpstr>
      <vt:lpstr>Vacances et Fermeture</vt:lpstr>
      <vt:lpstr>ANNEE</vt:lpstr>
      <vt:lpstr>Année</vt:lpstr>
      <vt:lpstr>ANNEE1</vt:lpstr>
      <vt:lpstr>ANNEES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GLAVE Lucien</dc:creator>
  <cp:lastModifiedBy>GLAVE Lucien</cp:lastModifiedBy>
  <cp:lastPrinted>2024-09-13T09:17:26Z</cp:lastPrinted>
  <dcterms:created xsi:type="dcterms:W3CDTF">2024-03-26T09:44:45Z</dcterms:created>
  <dcterms:modified xsi:type="dcterms:W3CDTF">2025-01-28T13:34:11Z</dcterms:modified>
</cp:coreProperties>
</file>